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6780355eeb6c1b4e/Documents/Aishu Docs/CMS MBA/Semester 3/SAPM/"/>
    </mc:Choice>
  </mc:AlternateContent>
  <xr:revisionPtr revIDLastSave="111" documentId="8_{863C9655-EE23-464B-8756-BEB21F0F7E31}" xr6:coauthVersionLast="47" xr6:coauthVersionMax="47" xr10:uidLastSave="{0A10FD67-5C27-4B4D-AC61-34D3BA0A418F}"/>
  <bookViews>
    <workbookView xWindow="-108" yWindow="-108" windowWidth="23256" windowHeight="12456" xr2:uid="{B037A9A5-B71D-4959-9E4E-3B212CE7C884}"/>
  </bookViews>
  <sheets>
    <sheet name="Portfolio DB" sheetId="4" r:id="rId1"/>
    <sheet name="Transaction log" sheetId="3" r:id="rId2"/>
    <sheet name="Historical data" sheetId="5" r:id="rId3"/>
    <sheet name="5Y Forecast" sheetId="18" r:id="rId4"/>
    <sheet name="10Y Forecast" sheetId="15" r:id="rId5"/>
    <sheet name="15Y Forecast" sheetId="16" r:id="rId6"/>
    <sheet name="Prediction data"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3" l="1" a="1"/>
  <c r="D3" i="3" s="1"/>
  <c r="H3" i="3"/>
  <c r="I3" i="3" a="1"/>
  <c r="I3" i="3" s="1"/>
  <c r="D4" i="3" a="1"/>
  <c r="D4" i="3" s="1"/>
  <c r="H4" i="3"/>
  <c r="I4" i="3" a="1"/>
  <c r="I4" i="3" s="1"/>
  <c r="D5" i="3" a="1"/>
  <c r="D5" i="3" s="1"/>
  <c r="H5" i="3"/>
  <c r="I5" i="3" a="1"/>
  <c r="I5" i="3" s="1"/>
  <c r="D6" i="3" a="1"/>
  <c r="D6" i="3" s="1"/>
  <c r="H6" i="3"/>
  <c r="I6" i="3" a="1"/>
  <c r="I6" i="3" s="1"/>
  <c r="D7" i="3" a="1"/>
  <c r="D7" i="3" s="1"/>
  <c r="H7" i="3"/>
  <c r="I7" i="3" a="1"/>
  <c r="I7" i="3" s="1"/>
  <c r="D8" i="3" a="1"/>
  <c r="D8" i="3" s="1"/>
  <c r="H8" i="3"/>
  <c r="I8" i="3" a="1"/>
  <c r="I8" i="3" s="1"/>
  <c r="D9" i="3" a="1"/>
  <c r="D9" i="3" s="1"/>
  <c r="H9" i="3"/>
  <c r="I9" i="3" a="1"/>
  <c r="I9" i="3" s="1"/>
  <c r="D10" i="3" a="1"/>
  <c r="D10" i="3" s="1"/>
  <c r="H10" i="3"/>
  <c r="I10" i="3" a="1"/>
  <c r="I10" i="3" s="1"/>
  <c r="C4" i="5"/>
  <c r="J9" i="4" a="1"/>
  <c r="J9" i="4" s="1"/>
  <c r="I9" i="4" a="1"/>
  <c r="I9" i="4" s="1"/>
  <c r="F9" i="4"/>
  <c r="E9" i="4" a="1"/>
  <c r="E9" i="4" s="1"/>
  <c r="D9" i="4" a="1"/>
  <c r="D9" i="4" s="1"/>
  <c r="C9" i="4" a="1"/>
  <c r="C9" i="4" s="1"/>
  <c r="F10" i="4"/>
  <c r="F11" i="4"/>
  <c r="F12" i="4"/>
  <c r="F13" i="4"/>
  <c r="F14" i="4"/>
  <c r="F15" i="4"/>
  <c r="F16" i="4"/>
  <c r="K4" i="6"/>
  <c r="G4" i="6"/>
  <c r="C4" i="6"/>
  <c r="C184" i="16"/>
  <c r="C196" i="16"/>
  <c r="C208" i="16"/>
  <c r="C220" i="16"/>
  <c r="C232" i="16"/>
  <c r="C244" i="16"/>
  <c r="C256" i="16"/>
  <c r="C268" i="16"/>
  <c r="C280" i="16"/>
  <c r="C292" i="16"/>
  <c r="C304" i="16"/>
  <c r="C316" i="16"/>
  <c r="C328" i="16"/>
  <c r="C340" i="16"/>
  <c r="C352" i="16"/>
  <c r="C185" i="16"/>
  <c r="C197" i="16"/>
  <c r="C209" i="16"/>
  <c r="C221" i="16"/>
  <c r="C233" i="16"/>
  <c r="C245" i="16"/>
  <c r="C257" i="16"/>
  <c r="C269" i="16"/>
  <c r="C281" i="16"/>
  <c r="C293" i="16"/>
  <c r="C305" i="16"/>
  <c r="C317" i="16"/>
  <c r="C329" i="16"/>
  <c r="C341" i="16"/>
  <c r="C353" i="16"/>
  <c r="C186" i="16"/>
  <c r="C198" i="16"/>
  <c r="C210" i="16"/>
  <c r="C222" i="16"/>
  <c r="C234" i="16"/>
  <c r="C246" i="16"/>
  <c r="C258" i="16"/>
  <c r="C183" i="16"/>
  <c r="C201" i="16"/>
  <c r="C216" i="16"/>
  <c r="C231" i="16"/>
  <c r="C249" i="16"/>
  <c r="C264" i="16"/>
  <c r="C278" i="16"/>
  <c r="C294" i="16"/>
  <c r="C308" i="16"/>
  <c r="C322" i="16"/>
  <c r="C336" i="16"/>
  <c r="C350" i="16"/>
  <c r="C187" i="16"/>
  <c r="C202" i="16"/>
  <c r="C217" i="16"/>
  <c r="C235" i="16"/>
  <c r="C250" i="16"/>
  <c r="C265" i="16"/>
  <c r="C279" i="16"/>
  <c r="C295" i="16"/>
  <c r="C309" i="16"/>
  <c r="C323" i="16"/>
  <c r="C337" i="16"/>
  <c r="C351" i="16"/>
  <c r="C188" i="16"/>
  <c r="C203" i="16"/>
  <c r="C218" i="16"/>
  <c r="C236" i="16"/>
  <c r="C251" i="16"/>
  <c r="C266" i="16"/>
  <c r="C282" i="16"/>
  <c r="C296" i="16"/>
  <c r="C310" i="16"/>
  <c r="C324" i="16"/>
  <c r="C338" i="16"/>
  <c r="C354" i="16"/>
  <c r="C189" i="16"/>
  <c r="C207" i="16"/>
  <c r="C228" i="16"/>
  <c r="C252" i="16"/>
  <c r="C272" i="16"/>
  <c r="C289" i="16"/>
  <c r="C311" i="16"/>
  <c r="C330" i="16"/>
  <c r="C347" i="16"/>
  <c r="C191" i="16"/>
  <c r="C213" i="16"/>
  <c r="C237" i="16"/>
  <c r="C297" i="16"/>
  <c r="C355" i="16"/>
  <c r="C214" i="16"/>
  <c r="C215" i="16"/>
  <c r="C357" i="16"/>
  <c r="C219" i="16"/>
  <c r="C358" i="16"/>
  <c r="H4" i="16"/>
  <c r="C223" i="16"/>
  <c r="C224" i="16"/>
  <c r="C321" i="16"/>
  <c r="H6" i="16"/>
  <c r="C225" i="16"/>
  <c r="C190" i="16"/>
  <c r="C211" i="16"/>
  <c r="C229" i="16"/>
  <c r="C253" i="16"/>
  <c r="C273" i="16"/>
  <c r="C290" i="16"/>
  <c r="C312" i="16"/>
  <c r="C331" i="16"/>
  <c r="C348" i="16"/>
  <c r="C212" i="16"/>
  <c r="C230" i="16"/>
  <c r="C254" i="16"/>
  <c r="C274" i="16"/>
  <c r="C291" i="16"/>
  <c r="C313" i="16"/>
  <c r="C332" i="16"/>
  <c r="C349" i="16"/>
  <c r="C192" i="16"/>
  <c r="C255" i="16"/>
  <c r="C275" i="16"/>
  <c r="C314" i="16"/>
  <c r="C333" i="16"/>
  <c r="C193" i="16"/>
  <c r="C238" i="16"/>
  <c r="C259" i="16"/>
  <c r="C276" i="16"/>
  <c r="C298" i="16"/>
  <c r="C315" i="16"/>
  <c r="C334" i="16"/>
  <c r="C356" i="16"/>
  <c r="H2" i="16"/>
  <c r="C194" i="16"/>
  <c r="C239" i="16"/>
  <c r="C260" i="16"/>
  <c r="C277" i="16"/>
  <c r="C299" i="16"/>
  <c r="C318" i="16"/>
  <c r="C335" i="16"/>
  <c r="H3" i="16"/>
  <c r="C195" i="16"/>
  <c r="C240" i="16"/>
  <c r="C261" i="16"/>
  <c r="C283" i="16"/>
  <c r="C300" i="16"/>
  <c r="C319" i="16"/>
  <c r="C339" i="16"/>
  <c r="C199" i="16"/>
  <c r="C241" i="16"/>
  <c r="C262" i="16"/>
  <c r="C284" i="16"/>
  <c r="C301" i="16"/>
  <c r="C320" i="16"/>
  <c r="C342" i="16"/>
  <c r="C359" i="16"/>
  <c r="H5" i="16"/>
  <c r="C200" i="16"/>
  <c r="C242" i="16"/>
  <c r="C263" i="16"/>
  <c r="C285" i="16"/>
  <c r="C302" i="16"/>
  <c r="C343" i="16"/>
  <c r="C360" i="16"/>
  <c r="C204" i="16"/>
  <c r="C243" i="16"/>
  <c r="C267" i="16"/>
  <c r="C286" i="16"/>
  <c r="C303" i="16"/>
  <c r="C325" i="16"/>
  <c r="C344" i="16"/>
  <c r="C205" i="16"/>
  <c r="C326" i="16"/>
  <c r="C206" i="16"/>
  <c r="C327" i="16"/>
  <c r="C226" i="16"/>
  <c r="C345" i="16"/>
  <c r="C227" i="16"/>
  <c r="C346" i="16"/>
  <c r="C247" i="16"/>
  <c r="C248" i="16"/>
  <c r="C270" i="16"/>
  <c r="C271" i="16"/>
  <c r="C287" i="16"/>
  <c r="C288" i="16"/>
  <c r="C306" i="16"/>
  <c r="H7" i="16"/>
  <c r="C307" i="16"/>
  <c r="H8" i="16"/>
  <c r="C123" i="15"/>
  <c r="C135" i="15"/>
  <c r="C147" i="15"/>
  <c r="C159" i="15"/>
  <c r="C171" i="15"/>
  <c r="C183" i="15"/>
  <c r="C195" i="15"/>
  <c r="C207" i="15"/>
  <c r="C219" i="15"/>
  <c r="C231" i="15"/>
  <c r="H5" i="15"/>
  <c r="C212" i="15"/>
  <c r="C124" i="15"/>
  <c r="C136" i="15"/>
  <c r="C148" i="15"/>
  <c r="C160" i="15"/>
  <c r="C172" i="15"/>
  <c r="C184" i="15"/>
  <c r="C196" i="15"/>
  <c r="C208" i="15"/>
  <c r="C220" i="15"/>
  <c r="C232" i="15"/>
  <c r="H6" i="15"/>
  <c r="C125" i="15"/>
  <c r="C149" i="15"/>
  <c r="C161" i="15"/>
  <c r="C173" i="15"/>
  <c r="C185" i="15"/>
  <c r="C197" i="15"/>
  <c r="C209" i="15"/>
  <c r="C221" i="15"/>
  <c r="C233" i="15"/>
  <c r="C153" i="15"/>
  <c r="C137" i="15"/>
  <c r="H7" i="15"/>
  <c r="C141" i="15"/>
  <c r="C126" i="15"/>
  <c r="C138" i="15"/>
  <c r="C150" i="15"/>
  <c r="C162" i="15"/>
  <c r="C174" i="15"/>
  <c r="C186" i="15"/>
  <c r="C198" i="15"/>
  <c r="C210" i="15"/>
  <c r="C222" i="15"/>
  <c r="C234" i="15"/>
  <c r="H8" i="15"/>
  <c r="C127" i="15"/>
  <c r="C139" i="15"/>
  <c r="C151" i="15"/>
  <c r="C163" i="15"/>
  <c r="C175" i="15"/>
  <c r="C187" i="15"/>
  <c r="C199" i="15"/>
  <c r="C211" i="15"/>
  <c r="C223" i="15"/>
  <c r="C235" i="15"/>
  <c r="C128" i="15"/>
  <c r="C140" i="15"/>
  <c r="C152" i="15"/>
  <c r="C164" i="15"/>
  <c r="C176" i="15"/>
  <c r="C188" i="15"/>
  <c r="C200" i="15"/>
  <c r="C224" i="15"/>
  <c r="C236" i="15"/>
  <c r="C129" i="15"/>
  <c r="C165" i="15"/>
  <c r="C189" i="15"/>
  <c r="C201" i="15"/>
  <c r="C213" i="15"/>
  <c r="C225" i="15"/>
  <c r="C237" i="15"/>
  <c r="C132" i="15"/>
  <c r="C158" i="15"/>
  <c r="C190" i="15"/>
  <c r="C216" i="15"/>
  <c r="H3" i="15"/>
  <c r="C133" i="15"/>
  <c r="C166" i="15"/>
  <c r="C191" i="15"/>
  <c r="C217" i="15"/>
  <c r="H4" i="15"/>
  <c r="C134" i="15"/>
  <c r="C167" i="15"/>
  <c r="C192" i="15"/>
  <c r="C218" i="15"/>
  <c r="C142" i="15"/>
  <c r="C168" i="15"/>
  <c r="C193" i="15"/>
  <c r="C226" i="15"/>
  <c r="C143" i="15"/>
  <c r="C169" i="15"/>
  <c r="C194" i="15"/>
  <c r="C227" i="15"/>
  <c r="C144" i="15"/>
  <c r="C170" i="15"/>
  <c r="C202" i="15"/>
  <c r="C228" i="15"/>
  <c r="C145" i="15"/>
  <c r="C177" i="15"/>
  <c r="C203" i="15"/>
  <c r="C229" i="15"/>
  <c r="C146" i="15"/>
  <c r="C178" i="15"/>
  <c r="C204" i="15"/>
  <c r="C131" i="15"/>
  <c r="C215" i="15"/>
  <c r="C154" i="15"/>
  <c r="C230" i="15"/>
  <c r="C155" i="15"/>
  <c r="H2" i="15"/>
  <c r="C156" i="15"/>
  <c r="C157" i="15"/>
  <c r="C179" i="15"/>
  <c r="C180" i="15"/>
  <c r="C181" i="15"/>
  <c r="C182" i="15"/>
  <c r="C130" i="15"/>
  <c r="C205" i="15"/>
  <c r="C206" i="15"/>
  <c r="C214" i="15"/>
  <c r="C63" i="18"/>
  <c r="C75" i="18"/>
  <c r="C87" i="18"/>
  <c r="C99" i="18"/>
  <c r="C111" i="18"/>
  <c r="H2" i="18"/>
  <c r="C64" i="18"/>
  <c r="C76" i="18"/>
  <c r="C88" i="18"/>
  <c r="C100" i="18"/>
  <c r="C112" i="18"/>
  <c r="H3" i="18"/>
  <c r="C65" i="18"/>
  <c r="C77" i="18"/>
  <c r="C89" i="18"/>
  <c r="C101" i="18"/>
  <c r="C113" i="18"/>
  <c r="H4" i="18"/>
  <c r="C66" i="18"/>
  <c r="C78" i="18"/>
  <c r="C90" i="18"/>
  <c r="C102" i="18"/>
  <c r="C114" i="18"/>
  <c r="H5" i="18"/>
  <c r="C67" i="18"/>
  <c r="C79" i="18"/>
  <c r="C91" i="18"/>
  <c r="C103" i="18"/>
  <c r="H6" i="18"/>
  <c r="C68" i="18"/>
  <c r="C80" i="18"/>
  <c r="C92" i="18"/>
  <c r="C104" i="18"/>
  <c r="H7" i="18"/>
  <c r="C69" i="18"/>
  <c r="C81" i="18"/>
  <c r="C93" i="18"/>
  <c r="C105" i="18"/>
  <c r="H8" i="18"/>
  <c r="C70" i="18"/>
  <c r="C96" i="18"/>
  <c r="C71" i="18"/>
  <c r="C97" i="18"/>
  <c r="C72" i="18"/>
  <c r="C98" i="18"/>
  <c r="C73" i="18"/>
  <c r="C106" i="18"/>
  <c r="C74" i="18"/>
  <c r="C107" i="18"/>
  <c r="C82" i="18"/>
  <c r="C108" i="18"/>
  <c r="C83" i="18"/>
  <c r="C109" i="18"/>
  <c r="C84" i="18"/>
  <c r="C110" i="18"/>
  <c r="C85" i="18"/>
  <c r="C86" i="18"/>
  <c r="C94" i="18"/>
  <c r="C95" i="18"/>
  <c r="J7" i="6" a="1"/>
  <c r="F7" i="6" a="1"/>
  <c r="B7" i="6" a="1"/>
  <c r="H12" i="3" l="1"/>
  <c r="H15" i="3" s="1"/>
  <c r="H9" i="4"/>
  <c r="G9" i="4"/>
  <c r="K9" i="4" s="1"/>
  <c r="J7" i="6"/>
  <c r="F7" i="6"/>
  <c r="B7" i="6"/>
  <c r="D307" i="16"/>
  <c r="E248" i="16"/>
  <c r="E327" i="16"/>
  <c r="D303" i="16"/>
  <c r="D343" i="16"/>
  <c r="D359" i="16"/>
  <c r="E241" i="16"/>
  <c r="E261" i="16"/>
  <c r="D277" i="16"/>
  <c r="D315" i="16"/>
  <c r="E333" i="16"/>
  <c r="E332" i="16"/>
  <c r="E212" i="16"/>
  <c r="E253" i="16"/>
  <c r="E224" i="16"/>
  <c r="D214" i="16"/>
  <c r="D347" i="16"/>
  <c r="D228" i="16"/>
  <c r="D310" i="16"/>
  <c r="D218" i="16"/>
  <c r="E309" i="16"/>
  <c r="D217" i="16"/>
  <c r="E308" i="16"/>
  <c r="D216" i="16"/>
  <c r="D222" i="16"/>
  <c r="E329" i="16"/>
  <c r="E257" i="16"/>
  <c r="E185" i="16"/>
  <c r="D292" i="16"/>
  <c r="E220" i="16"/>
  <c r="E202" i="16"/>
  <c r="D346" i="16"/>
  <c r="E285" i="16"/>
  <c r="D195" i="16"/>
  <c r="D275" i="16"/>
  <c r="D211" i="16"/>
  <c r="D311" i="16"/>
  <c r="E188" i="16"/>
  <c r="E278" i="16"/>
  <c r="D198" i="16"/>
  <c r="E233" i="16"/>
  <c r="E196" i="16"/>
  <c r="E346" i="16"/>
  <c r="D358" i="16"/>
  <c r="E282" i="16"/>
  <c r="E187" i="16"/>
  <c r="E198" i="16"/>
  <c r="D340" i="16"/>
  <c r="D196" i="16"/>
  <c r="E227" i="16"/>
  <c r="E312" i="16"/>
  <c r="D354" i="16"/>
  <c r="D350" i="16"/>
  <c r="D186" i="16"/>
  <c r="D328" i="16"/>
  <c r="D227" i="16"/>
  <c r="E274" i="16"/>
  <c r="E289" i="16"/>
  <c r="E351" i="16"/>
  <c r="E264" i="16"/>
  <c r="E186" i="16"/>
  <c r="E328" i="16"/>
  <c r="E345" i="16"/>
  <c r="D290" i="16"/>
  <c r="E338" i="16"/>
  <c r="D336" i="16"/>
  <c r="E353" i="16"/>
  <c r="D316" i="16"/>
  <c r="E271" i="16"/>
  <c r="D344" i="16"/>
  <c r="E204" i="16"/>
  <c r="D242" i="16"/>
  <c r="D284" i="16"/>
  <c r="E300" i="16"/>
  <c r="E318" i="16"/>
  <c r="D356" i="16"/>
  <c r="E192" i="16"/>
  <c r="E290" i="16"/>
  <c r="D213" i="16"/>
  <c r="D337" i="16"/>
  <c r="D249" i="16"/>
  <c r="D209" i="16"/>
  <c r="E226" i="16"/>
  <c r="E273" i="16"/>
  <c r="D191" i="16"/>
  <c r="D324" i="16"/>
  <c r="D235" i="16"/>
  <c r="D234" i="16"/>
  <c r="E197" i="16"/>
  <c r="D226" i="16"/>
  <c r="D299" i="16"/>
  <c r="E230" i="16"/>
  <c r="E215" i="16"/>
  <c r="E324" i="16"/>
  <c r="D323" i="16"/>
  <c r="D322" i="16"/>
  <c r="D341" i="16"/>
  <c r="E304" i="16"/>
  <c r="E307" i="16"/>
  <c r="D248" i="16"/>
  <c r="D327" i="16"/>
  <c r="E303" i="16"/>
  <c r="E343" i="16"/>
  <c r="E359" i="16"/>
  <c r="D241" i="16"/>
  <c r="D261" i="16"/>
  <c r="E277" i="16"/>
  <c r="E315" i="16"/>
  <c r="D333" i="16"/>
  <c r="D332" i="16"/>
  <c r="D212" i="16"/>
  <c r="D253" i="16"/>
  <c r="D224" i="16"/>
  <c r="E214" i="16"/>
  <c r="E347" i="16"/>
  <c r="E228" i="16"/>
  <c r="E310" i="16"/>
  <c r="E218" i="16"/>
  <c r="D309" i="16"/>
  <c r="E217" i="16"/>
  <c r="D308" i="16"/>
  <c r="E216" i="16"/>
  <c r="E222" i="16"/>
  <c r="D329" i="16"/>
  <c r="D257" i="16"/>
  <c r="D185" i="16"/>
  <c r="E292" i="16"/>
  <c r="D220" i="16"/>
  <c r="D306" i="16"/>
  <c r="D247" i="16"/>
  <c r="E206" i="16"/>
  <c r="D286" i="16"/>
  <c r="D302" i="16"/>
  <c r="D342" i="16"/>
  <c r="D199" i="16"/>
  <c r="E240" i="16"/>
  <c r="E260" i="16"/>
  <c r="E298" i="16"/>
  <c r="D314" i="16"/>
  <c r="E313" i="16"/>
  <c r="D348" i="16"/>
  <c r="D229" i="16"/>
  <c r="D223" i="16"/>
  <c r="D355" i="16"/>
  <c r="D330" i="16"/>
  <c r="E207" i="16"/>
  <c r="E296" i="16"/>
  <c r="D203" i="16"/>
  <c r="D295" i="16"/>
  <c r="D202" i="16"/>
  <c r="D294" i="16"/>
  <c r="E201" i="16"/>
  <c r="D210" i="16"/>
  <c r="D317" i="16"/>
  <c r="D245" i="16"/>
  <c r="D352" i="16"/>
  <c r="D280" i="16"/>
  <c r="D208" i="16"/>
  <c r="E306" i="16"/>
  <c r="E247" i="16"/>
  <c r="D206" i="16"/>
  <c r="E286" i="16"/>
  <c r="E302" i="16"/>
  <c r="E342" i="16"/>
  <c r="E199" i="16"/>
  <c r="D240" i="16"/>
  <c r="D260" i="16"/>
  <c r="D298" i="16"/>
  <c r="E314" i="16"/>
  <c r="D313" i="16"/>
  <c r="E348" i="16"/>
  <c r="E229" i="16"/>
  <c r="E223" i="16"/>
  <c r="E355" i="16"/>
  <c r="E330" i="16"/>
  <c r="D207" i="16"/>
  <c r="D296" i="16"/>
  <c r="E203" i="16"/>
  <c r="E295" i="16"/>
  <c r="E294" i="16"/>
  <c r="D201" i="16"/>
  <c r="E210" i="16"/>
  <c r="E317" i="16"/>
  <c r="E245" i="16"/>
  <c r="E352" i="16"/>
  <c r="E280" i="16"/>
  <c r="E208" i="16"/>
  <c r="D288" i="16"/>
  <c r="E326" i="16"/>
  <c r="E267" i="16"/>
  <c r="E320" i="16"/>
  <c r="E339" i="16"/>
  <c r="E239" i="16"/>
  <c r="D276" i="16"/>
  <c r="D291" i="16"/>
  <c r="D331" i="16"/>
  <c r="E358" i="16"/>
  <c r="E297" i="16"/>
  <c r="E189" i="16"/>
  <c r="D282" i="16"/>
  <c r="E279" i="16"/>
  <c r="D187" i="16"/>
  <c r="E183" i="16"/>
  <c r="D305" i="16"/>
  <c r="E340" i="16"/>
  <c r="E268" i="16"/>
  <c r="E288" i="16"/>
  <c r="D326" i="16"/>
  <c r="D267" i="16"/>
  <c r="D285" i="16"/>
  <c r="D320" i="16"/>
  <c r="D339" i="16"/>
  <c r="E195" i="16"/>
  <c r="D239" i="16"/>
  <c r="E276" i="16"/>
  <c r="E275" i="16"/>
  <c r="E291" i="16"/>
  <c r="E331" i="16"/>
  <c r="E211" i="16"/>
  <c r="D297" i="16"/>
  <c r="E311" i="16"/>
  <c r="D189" i="16"/>
  <c r="D188" i="16"/>
  <c r="D279" i="16"/>
  <c r="D278" i="16"/>
  <c r="D183" i="16"/>
  <c r="E305" i="16"/>
  <c r="D233" i="16"/>
  <c r="D268" i="16"/>
  <c r="E287" i="16"/>
  <c r="E205" i="16"/>
  <c r="E243" i="16"/>
  <c r="E263" i="16"/>
  <c r="D301" i="16"/>
  <c r="D319" i="16"/>
  <c r="D335" i="16"/>
  <c r="D194" i="16"/>
  <c r="D259" i="16"/>
  <c r="E255" i="16"/>
  <c r="D274" i="16"/>
  <c r="D190" i="16"/>
  <c r="E219" i="16"/>
  <c r="E237" i="16"/>
  <c r="D289" i="16"/>
  <c r="D266" i="16"/>
  <c r="D351" i="16"/>
  <c r="D265" i="16"/>
  <c r="D264" i="16"/>
  <c r="D258" i="16"/>
  <c r="E293" i="16"/>
  <c r="E221" i="16"/>
  <c r="E256" i="16"/>
  <c r="E184" i="16"/>
  <c r="D287" i="16"/>
  <c r="D205" i="16"/>
  <c r="D243" i="16"/>
  <c r="D263" i="16"/>
  <c r="E301" i="16"/>
  <c r="E319" i="16"/>
  <c r="E335" i="16"/>
  <c r="E194" i="16"/>
  <c r="E259" i="16"/>
  <c r="D255" i="16"/>
  <c r="D312" i="16"/>
  <c r="E190" i="16"/>
  <c r="D219" i="16"/>
  <c r="D237" i="16"/>
  <c r="E354" i="16"/>
  <c r="E266" i="16"/>
  <c r="E265" i="16"/>
  <c r="E350" i="16"/>
  <c r="E258" i="16"/>
  <c r="D293" i="16"/>
  <c r="D221" i="16"/>
  <c r="D256" i="16"/>
  <c r="D184" i="16"/>
  <c r="D271" i="16"/>
  <c r="E344" i="16"/>
  <c r="D204" i="16"/>
  <c r="E242" i="16"/>
  <c r="E284" i="16"/>
  <c r="D300" i="16"/>
  <c r="D318" i="16"/>
  <c r="E356" i="16"/>
  <c r="E238" i="16"/>
  <c r="D192" i="16"/>
  <c r="E254" i="16"/>
  <c r="E225" i="16"/>
  <c r="E357" i="16"/>
  <c r="E213" i="16"/>
  <c r="E272" i="16"/>
  <c r="E251" i="16"/>
  <c r="E337" i="16"/>
  <c r="D250" i="16"/>
  <c r="E249" i="16"/>
  <c r="D246" i="16"/>
  <c r="D281" i="16"/>
  <c r="E209" i="16"/>
  <c r="D244" i="16"/>
  <c r="D345" i="16"/>
  <c r="D238" i="16"/>
  <c r="D254" i="16"/>
  <c r="D225" i="16"/>
  <c r="D357" i="16"/>
  <c r="D272" i="16"/>
  <c r="D338" i="16"/>
  <c r="D251" i="16"/>
  <c r="E250" i="16"/>
  <c r="E336" i="16"/>
  <c r="E246" i="16"/>
  <c r="D353" i="16"/>
  <c r="E281" i="16"/>
  <c r="E316" i="16"/>
  <c r="E244" i="16"/>
  <c r="D270" i="16"/>
  <c r="D325" i="16"/>
  <c r="D360" i="16"/>
  <c r="E200" i="16"/>
  <c r="D262" i="16"/>
  <c r="D283" i="16"/>
  <c r="E299" i="16"/>
  <c r="D334" i="16"/>
  <c r="D193" i="16"/>
  <c r="D349" i="16"/>
  <c r="D230" i="16"/>
  <c r="E321" i="16"/>
  <c r="D215" i="16"/>
  <c r="D252" i="16"/>
  <c r="E236" i="16"/>
  <c r="E323" i="16"/>
  <c r="E322" i="16"/>
  <c r="D231" i="16"/>
  <c r="E341" i="16"/>
  <c r="E269" i="16"/>
  <c r="D304" i="16"/>
  <c r="D232" i="16"/>
  <c r="E270" i="16"/>
  <c r="E325" i="16"/>
  <c r="E360" i="16"/>
  <c r="D200" i="16"/>
  <c r="E262" i="16"/>
  <c r="E283" i="16"/>
  <c r="E334" i="16"/>
  <c r="E193" i="16"/>
  <c r="E349" i="16"/>
  <c r="D273" i="16"/>
  <c r="D321" i="16"/>
  <c r="E191" i="16"/>
  <c r="E252" i="16"/>
  <c r="D236" i="16"/>
  <c r="E235" i="16"/>
  <c r="E231" i="16"/>
  <c r="E234" i="16"/>
  <c r="D269" i="16"/>
  <c r="D197" i="16"/>
  <c r="E232" i="16"/>
  <c r="D214" i="15"/>
  <c r="D180" i="15"/>
  <c r="D154" i="15"/>
  <c r="E229" i="15"/>
  <c r="E170" i="15"/>
  <c r="D226" i="15"/>
  <c r="D167" i="15"/>
  <c r="D216" i="15"/>
  <c r="D213" i="15"/>
  <c r="D224" i="15"/>
  <c r="D140" i="15"/>
  <c r="D187" i="15"/>
  <c r="E234" i="15"/>
  <c r="E162" i="15"/>
  <c r="D153" i="15"/>
  <c r="E173" i="15"/>
  <c r="E208" i="15"/>
  <c r="E136" i="15"/>
  <c r="E195" i="15"/>
  <c r="E123" i="15"/>
  <c r="E206" i="15"/>
  <c r="D203" i="15"/>
  <c r="E134" i="15"/>
  <c r="E156" i="15"/>
  <c r="D151" i="15"/>
  <c r="D172" i="15"/>
  <c r="D178" i="15"/>
  <c r="D169" i="15"/>
  <c r="D192" i="15"/>
  <c r="E143" i="15"/>
  <c r="E214" i="15"/>
  <c r="E180" i="15"/>
  <c r="E154" i="15"/>
  <c r="D229" i="15"/>
  <c r="D170" i="15"/>
  <c r="E226" i="15"/>
  <c r="E167" i="15"/>
  <c r="E216" i="15"/>
  <c r="E213" i="15"/>
  <c r="E224" i="15"/>
  <c r="E140" i="15"/>
  <c r="E187" i="15"/>
  <c r="D234" i="15"/>
  <c r="D162" i="15"/>
  <c r="E153" i="15"/>
  <c r="D173" i="15"/>
  <c r="D208" i="15"/>
  <c r="D136" i="15"/>
  <c r="D195" i="15"/>
  <c r="D123" i="15"/>
  <c r="D179" i="15"/>
  <c r="D215" i="15"/>
  <c r="D144" i="15"/>
  <c r="D190" i="15"/>
  <c r="D201" i="15"/>
  <c r="D200" i="15"/>
  <c r="D128" i="15"/>
  <c r="E175" i="15"/>
  <c r="E222" i="15"/>
  <c r="E150" i="15"/>
  <c r="E233" i="15"/>
  <c r="E161" i="15"/>
  <c r="E196" i="15"/>
  <c r="E124" i="15"/>
  <c r="E182" i="15"/>
  <c r="E147" i="15"/>
  <c r="E211" i="15"/>
  <c r="D143" i="15"/>
  <c r="D133" i="15"/>
  <c r="E193" i="15"/>
  <c r="E183" i="15"/>
  <c r="D156" i="15"/>
  <c r="E223" i="15"/>
  <c r="E125" i="15"/>
  <c r="E204" i="15"/>
  <c r="D159" i="15"/>
  <c r="D228" i="15"/>
  <c r="D218" i="15"/>
  <c r="D225" i="15"/>
  <c r="D146" i="15"/>
  <c r="D206" i="15"/>
  <c r="E179" i="15"/>
  <c r="E215" i="15"/>
  <c r="E203" i="15"/>
  <c r="E144" i="15"/>
  <c r="D193" i="15"/>
  <c r="D134" i="15"/>
  <c r="E190" i="15"/>
  <c r="E201" i="15"/>
  <c r="E200" i="15"/>
  <c r="E128" i="15"/>
  <c r="D175" i="15"/>
  <c r="D222" i="15"/>
  <c r="D150" i="15"/>
  <c r="D233" i="15"/>
  <c r="D161" i="15"/>
  <c r="D196" i="15"/>
  <c r="D124" i="15"/>
  <c r="D183" i="15"/>
  <c r="E205" i="15"/>
  <c r="E157" i="15"/>
  <c r="D131" i="15"/>
  <c r="D177" i="15"/>
  <c r="D227" i="15"/>
  <c r="D168" i="15"/>
  <c r="E217" i="15"/>
  <c r="E158" i="15"/>
  <c r="D189" i="15"/>
  <c r="D188" i="15"/>
  <c r="D235" i="15"/>
  <c r="D163" i="15"/>
  <c r="E210" i="15"/>
  <c r="E138" i="15"/>
  <c r="E221" i="15"/>
  <c r="E149" i="15"/>
  <c r="E184" i="15"/>
  <c r="D212" i="15"/>
  <c r="E171" i="15"/>
  <c r="D205" i="15"/>
  <c r="D157" i="15"/>
  <c r="E131" i="15"/>
  <c r="E177" i="15"/>
  <c r="E227" i="15"/>
  <c r="E168" i="15"/>
  <c r="D217" i="15"/>
  <c r="D158" i="15"/>
  <c r="E189" i="15"/>
  <c r="E188" i="15"/>
  <c r="E235" i="15"/>
  <c r="E163" i="15"/>
  <c r="D210" i="15"/>
  <c r="D138" i="15"/>
  <c r="D221" i="15"/>
  <c r="D149" i="15"/>
  <c r="D184" i="15"/>
  <c r="E212" i="15"/>
  <c r="D171" i="15"/>
  <c r="D130" i="15"/>
  <c r="D204" i="15"/>
  <c r="E145" i="15"/>
  <c r="E194" i="15"/>
  <c r="D142" i="15"/>
  <c r="D191" i="15"/>
  <c r="D132" i="15"/>
  <c r="D165" i="15"/>
  <c r="D176" i="15"/>
  <c r="E151" i="15"/>
  <c r="E198" i="15"/>
  <c r="E126" i="15"/>
  <c r="E209" i="15"/>
  <c r="E172" i="15"/>
  <c r="E231" i="15"/>
  <c r="E159" i="15"/>
  <c r="E130" i="15"/>
  <c r="D145" i="15"/>
  <c r="D194" i="15"/>
  <c r="E142" i="15"/>
  <c r="E191" i="15"/>
  <c r="E132" i="15"/>
  <c r="E165" i="15"/>
  <c r="E176" i="15"/>
  <c r="D223" i="15"/>
  <c r="D198" i="15"/>
  <c r="D126" i="15"/>
  <c r="D209" i="15"/>
  <c r="D125" i="15"/>
  <c r="D231" i="15"/>
  <c r="D155" i="15"/>
  <c r="E169" i="15"/>
  <c r="E218" i="15"/>
  <c r="D166" i="15"/>
  <c r="D237" i="15"/>
  <c r="D129" i="15"/>
  <c r="D164" i="15"/>
  <c r="D211" i="15"/>
  <c r="D139" i="15"/>
  <c r="E186" i="15"/>
  <c r="D141" i="15"/>
  <c r="E197" i="15"/>
  <c r="E232" i="15"/>
  <c r="E160" i="15"/>
  <c r="E219" i="15"/>
  <c r="D182" i="15"/>
  <c r="E155" i="15"/>
  <c r="E178" i="15"/>
  <c r="E228" i="15"/>
  <c r="E166" i="15"/>
  <c r="E237" i="15"/>
  <c r="E129" i="15"/>
  <c r="E164" i="15"/>
  <c r="E139" i="15"/>
  <c r="D186" i="15"/>
  <c r="E141" i="15"/>
  <c r="D197" i="15"/>
  <c r="D232" i="15"/>
  <c r="D160" i="15"/>
  <c r="D219" i="15"/>
  <c r="D147" i="15"/>
  <c r="E181" i="15"/>
  <c r="E230" i="15"/>
  <c r="E146" i="15"/>
  <c r="D202" i="15"/>
  <c r="E133" i="15"/>
  <c r="D236" i="15"/>
  <c r="D152" i="15"/>
  <c r="E199" i="15"/>
  <c r="D127" i="15"/>
  <c r="E174" i="15"/>
  <c r="E137" i="15"/>
  <c r="E185" i="15"/>
  <c r="E220" i="15"/>
  <c r="E148" i="15"/>
  <c r="E207" i="15"/>
  <c r="E135" i="15"/>
  <c r="D181" i="15"/>
  <c r="D230" i="15"/>
  <c r="E202" i="15"/>
  <c r="E192" i="15"/>
  <c r="E225" i="15"/>
  <c r="E236" i="15"/>
  <c r="E152" i="15"/>
  <c r="D199" i="15"/>
  <c r="E127" i="15"/>
  <c r="D174" i="15"/>
  <c r="D137" i="15"/>
  <c r="D185" i="15"/>
  <c r="D220" i="15"/>
  <c r="D148" i="15"/>
  <c r="D207" i="15"/>
  <c r="D135" i="15"/>
  <c r="D95" i="18"/>
  <c r="D109" i="18"/>
  <c r="E106" i="18"/>
  <c r="D96" i="18"/>
  <c r="E104" i="18"/>
  <c r="E79" i="18"/>
  <c r="D66" i="18"/>
  <c r="D112" i="18"/>
  <c r="D99" i="18"/>
  <c r="E95" i="18"/>
  <c r="E109" i="18"/>
  <c r="D106" i="18"/>
  <c r="E96" i="18"/>
  <c r="D104" i="18"/>
  <c r="D79" i="18"/>
  <c r="E66" i="18"/>
  <c r="E112" i="18"/>
  <c r="E99" i="18"/>
  <c r="E94" i="18"/>
  <c r="D83" i="18"/>
  <c r="D73" i="18"/>
  <c r="E70" i="18"/>
  <c r="E92" i="18"/>
  <c r="E67" i="18"/>
  <c r="D113" i="18"/>
  <c r="D100" i="18"/>
  <c r="D87" i="18"/>
  <c r="D94" i="18"/>
  <c r="E83" i="18"/>
  <c r="E73" i="18"/>
  <c r="D70" i="18"/>
  <c r="D92" i="18"/>
  <c r="D67" i="18"/>
  <c r="E113" i="18"/>
  <c r="E100" i="18"/>
  <c r="E87" i="18"/>
  <c r="D86" i="18"/>
  <c r="D108" i="18"/>
  <c r="D98" i="18"/>
  <c r="E105" i="18"/>
  <c r="E80" i="18"/>
  <c r="D114" i="18"/>
  <c r="D101" i="18"/>
  <c r="D88" i="18"/>
  <c r="D75" i="18"/>
  <c r="E86" i="18"/>
  <c r="E108" i="18"/>
  <c r="E98" i="18"/>
  <c r="D105" i="18"/>
  <c r="D80" i="18"/>
  <c r="E114" i="18"/>
  <c r="E101" i="18"/>
  <c r="E88" i="18"/>
  <c r="E75" i="18"/>
  <c r="D85" i="18"/>
  <c r="E82" i="18"/>
  <c r="D72" i="18"/>
  <c r="E93" i="18"/>
  <c r="E68" i="18"/>
  <c r="D102" i="18"/>
  <c r="D89" i="18"/>
  <c r="D76" i="18"/>
  <c r="D63" i="18"/>
  <c r="E85" i="18"/>
  <c r="D82" i="18"/>
  <c r="E72" i="18"/>
  <c r="D93" i="18"/>
  <c r="D68" i="18"/>
  <c r="E102" i="18"/>
  <c r="E89" i="18"/>
  <c r="E76" i="18"/>
  <c r="E63" i="18"/>
  <c r="D110" i="18"/>
  <c r="D107" i="18"/>
  <c r="D97" i="18"/>
  <c r="E81" i="18"/>
  <c r="E103" i="18"/>
  <c r="D90" i="18"/>
  <c r="D77" i="18"/>
  <c r="D64" i="18"/>
  <c r="E110" i="18"/>
  <c r="E107" i="18"/>
  <c r="E97" i="18"/>
  <c r="D81" i="18"/>
  <c r="D103" i="18"/>
  <c r="E90" i="18"/>
  <c r="E77" i="18"/>
  <c r="E64" i="18"/>
  <c r="D84" i="18"/>
  <c r="D74" i="18"/>
  <c r="D71" i="18"/>
  <c r="E69" i="18"/>
  <c r="E91" i="18"/>
  <c r="D78" i="18"/>
  <c r="D65" i="18"/>
  <c r="D111" i="18"/>
  <c r="E84" i="18"/>
  <c r="E74" i="18"/>
  <c r="E71" i="18"/>
  <c r="D69" i="18"/>
  <c r="D91" i="18"/>
  <c r="E78" i="18"/>
  <c r="E65" i="18"/>
  <c r="E111" i="18"/>
  <c r="J10" i="4" l="1" a="1"/>
  <c r="J10" i="4" s="1"/>
  <c r="J11" i="4" a="1"/>
  <c r="J11" i="4" s="1"/>
  <c r="J12" i="4" a="1"/>
  <c r="J12" i="4" s="1"/>
  <c r="J13" i="4" a="1"/>
  <c r="J13" i="4" s="1"/>
  <c r="J14" i="4" a="1"/>
  <c r="J14" i="4" s="1"/>
  <c r="J15" i="4" a="1"/>
  <c r="J15" i="4" s="1"/>
  <c r="J16" i="4" a="1"/>
  <c r="J16" i="4" s="1"/>
  <c r="I10" i="4" a="1"/>
  <c r="I10" i="4" s="1"/>
  <c r="I11" i="4" a="1"/>
  <c r="I11" i="4" s="1"/>
  <c r="I12" i="4" a="1"/>
  <c r="I12" i="4" s="1"/>
  <c r="I13" i="4" a="1"/>
  <c r="I13" i="4" s="1"/>
  <c r="I14" i="4" a="1"/>
  <c r="I14" i="4" s="1"/>
  <c r="I15" i="4" a="1"/>
  <c r="I15" i="4" s="1"/>
  <c r="I16" i="4" a="1"/>
  <c r="I16" i="4" s="1"/>
  <c r="E5" i="4" l="1"/>
  <c r="H12" i="4"/>
  <c r="H10" i="4"/>
  <c r="H11" i="4"/>
  <c r="H13" i="4"/>
  <c r="H14" i="4"/>
  <c r="H15" i="4"/>
  <c r="H16" i="4"/>
  <c r="E10" i="4" l="1" a="1"/>
  <c r="E10" i="4" s="1"/>
  <c r="G10" i="4" s="1"/>
  <c r="G11" i="4"/>
  <c r="E12" i="4" a="1"/>
  <c r="E12" i="4" s="1"/>
  <c r="G12" i="4" s="1"/>
  <c r="E13" i="4" a="1"/>
  <c r="E13" i="4" s="1"/>
  <c r="G13" i="4" s="1"/>
  <c r="E14" i="4" a="1"/>
  <c r="E14" i="4" s="1"/>
  <c r="G14" i="4" s="1"/>
  <c r="E15" i="4" a="1"/>
  <c r="E15" i="4" s="1"/>
  <c r="G15" i="4" s="1"/>
  <c r="E16" i="4" a="1"/>
  <c r="E16" i="4" s="1"/>
  <c r="G16" i="4" s="1"/>
  <c r="H5" i="4" l="1"/>
  <c r="C5" i="5"/>
  <c r="D10" i="4" a="1"/>
  <c r="D10" i="4" s="1"/>
  <c r="D11" i="4" a="1"/>
  <c r="D11" i="4" s="1"/>
  <c r="D12" i="4" a="1"/>
  <c r="D12" i="4" s="1"/>
  <c r="D13" i="4" a="1"/>
  <c r="D13" i="4" s="1"/>
  <c r="D14" i="4" a="1"/>
  <c r="D14" i="4" s="1"/>
  <c r="D15" i="4" a="1"/>
  <c r="D15" i="4" s="1"/>
  <c r="D16" i="4" a="1"/>
  <c r="D16" i="4" s="1"/>
  <c r="C10" i="4" a="1"/>
  <c r="C10" i="4" s="1"/>
  <c r="C11" i="4" a="1"/>
  <c r="C11" i="4" s="1"/>
  <c r="C12" i="4" a="1"/>
  <c r="C12" i="4" s="1"/>
  <c r="C13" i="4" a="1"/>
  <c r="C13" i="4" s="1"/>
  <c r="C14" i="4" a="1"/>
  <c r="C14" i="4" s="1"/>
  <c r="C15" i="4" a="1"/>
  <c r="C15" i="4" s="1"/>
  <c r="C16" i="4" a="1"/>
  <c r="C16" i="4" s="1"/>
  <c r="B8" i="5" a="1"/>
  <c r="B8" i="5" l="1"/>
  <c r="K14" i="4"/>
  <c r="K13" i="4"/>
  <c r="K12" i="4"/>
  <c r="K11" i="4"/>
  <c r="K10" i="4"/>
  <c r="K16" i="4"/>
  <c r="K15" i="4"/>
  <c r="C5" i="4" l="1"/>
  <c r="B5"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4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futureMetadata>
  <cellMetadata count="1">
    <bk>
      <rc t="1" v="0"/>
    </bk>
  </cellMetadata>
  <valueMetadata count="84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valueMetadata>
</metadata>
</file>

<file path=xl/sharedStrings.xml><?xml version="1.0" encoding="utf-8"?>
<sst xmlns="http://schemas.openxmlformats.org/spreadsheetml/2006/main" count="103" uniqueCount="57">
  <si>
    <t>Price</t>
  </si>
  <si>
    <t>Company</t>
  </si>
  <si>
    <t>No. of shares</t>
  </si>
  <si>
    <t>Total Value</t>
  </si>
  <si>
    <t>Date</t>
  </si>
  <si>
    <t>Ticker</t>
  </si>
  <si>
    <t>Units</t>
  </si>
  <si>
    <t>Currency</t>
  </si>
  <si>
    <t>BUY</t>
  </si>
  <si>
    <t>Change (in Rs.)</t>
  </si>
  <si>
    <t>Allocation</t>
  </si>
  <si>
    <t>Profit/Loss</t>
  </si>
  <si>
    <t>Current Price per share</t>
  </si>
  <si>
    <t>Industry</t>
  </si>
  <si>
    <t xml:space="preserve">Ticker </t>
  </si>
  <si>
    <t>STOCK PORTFOLIO DASHBOARD</t>
  </si>
  <si>
    <t>INDIVIDUAL HOLDINGS</t>
  </si>
  <si>
    <t>STOCK ALLOCATION</t>
  </si>
  <si>
    <t>GAIN / LOSS BREAKDOWN</t>
  </si>
  <si>
    <t>HISTORICAL PERFORMANCE</t>
  </si>
  <si>
    <t>Time Period</t>
  </si>
  <si>
    <t>Stock Lookup</t>
  </si>
  <si>
    <t>Transaction type</t>
  </si>
  <si>
    <t>Total transaction amt.</t>
  </si>
  <si>
    <t xml:space="preserve">Actual </t>
  </si>
  <si>
    <t>Months</t>
  </si>
  <si>
    <t>AIRTELPP</t>
  </si>
  <si>
    <t>RELIANCE</t>
  </si>
  <si>
    <t>HDFCBANK</t>
  </si>
  <si>
    <t>SUNPHARMA</t>
  </si>
  <si>
    <t>ASIAN PAINTS</t>
  </si>
  <si>
    <t>TECH MAHINDRA</t>
  </si>
  <si>
    <t>EICHER MOTORS</t>
  </si>
  <si>
    <t>TATA MOTORS</t>
  </si>
  <si>
    <t>Change (%)</t>
  </si>
  <si>
    <t>Amount Invested</t>
  </si>
  <si>
    <t>Profit / Loss</t>
  </si>
  <si>
    <t>Day Gain / Loss %</t>
  </si>
  <si>
    <t>Portfolio Value</t>
  </si>
  <si>
    <t>Timeline</t>
  </si>
  <si>
    <t>Values</t>
  </si>
  <si>
    <t>Years</t>
  </si>
  <si>
    <t>Forecast(Values)</t>
  </si>
  <si>
    <t>Lower Confidence Bound(Values)</t>
  </si>
  <si>
    <t>Upper Confidence Bound(Values)</t>
  </si>
  <si>
    <t>Statistic</t>
  </si>
  <si>
    <t>Value</t>
  </si>
  <si>
    <t>Alpha</t>
  </si>
  <si>
    <t>Beta</t>
  </si>
  <si>
    <t>Gamma</t>
  </si>
  <si>
    <t>MASE</t>
  </si>
  <si>
    <t>SMAPE</t>
  </si>
  <si>
    <t>MAE</t>
  </si>
  <si>
    <t>RMSE</t>
  </si>
  <si>
    <t>Forecast</t>
  </si>
  <si>
    <t>Lower Confidence Bound</t>
  </si>
  <si>
    <t>Upper Confidence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</si>
</sst>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quot;₹&quot;\ * #,##0.00_ ;_ &quot;₹&quot;\ * \-#,##0.00_ ;_ &quot;₹&quot;\ * &quot;-&quot;??_ ;_ @_ "/>
    <numFmt numFmtId="164" formatCode="_ [$₹-4009]\ * #,##0.00_ ;_ [$₹-4009]\ * \-#,##0.00_ ;_ [$₹-4009]\ * &quot;-&quot;??_ ;_ @_ "/>
    <numFmt numFmtId="165" formatCode="_ [$₹-4009]\ * #,##0_ ;_ [$₹-4009]\ * \-#,##0_ ;_ [$₹-4009]\ * &quot;-&quot;_ ;_ @_ "/>
    <numFmt numFmtId="166" formatCode="0.0%"/>
    <numFmt numFmtId="167" formatCode="&quot;₹&quot;\ #,##0.00"/>
    <numFmt numFmtId="168" formatCode="[$-F400]h:mm:ss\ AM/PM"/>
  </numFmts>
  <fonts count="15" x14ac:knownFonts="1">
    <font>
      <sz val="11"/>
      <color theme="1"/>
      <name val="Calibri"/>
      <family val="2"/>
      <scheme val="minor"/>
    </font>
    <font>
      <b/>
      <sz val="11"/>
      <color theme="1"/>
      <name val="Calibri"/>
      <family val="2"/>
      <scheme val="minor"/>
    </font>
    <font>
      <sz val="11"/>
      <color theme="1"/>
      <name val="Calibri"/>
      <family val="2"/>
      <scheme val="minor"/>
    </font>
    <font>
      <b/>
      <sz val="12"/>
      <color theme="1"/>
      <name val="Times New Roman"/>
      <family val="1"/>
    </font>
    <font>
      <b/>
      <sz val="16"/>
      <color theme="1"/>
      <name val="Times New Roman"/>
      <family val="1"/>
    </font>
    <font>
      <sz val="11"/>
      <color theme="1"/>
      <name val="Times New Roman"/>
      <family val="1"/>
    </font>
    <font>
      <b/>
      <sz val="11"/>
      <name val="Calibri"/>
      <family val="2"/>
      <scheme val="minor"/>
    </font>
    <font>
      <b/>
      <sz val="12"/>
      <color theme="1"/>
      <name val="Calibri"/>
      <family val="2"/>
      <scheme val="minor"/>
    </font>
    <font>
      <b/>
      <sz val="14"/>
      <color theme="0"/>
      <name val="Times New Roman"/>
      <family val="1"/>
    </font>
    <font>
      <b/>
      <sz val="18"/>
      <color theme="0"/>
      <name val="Times New Roman"/>
      <family val="1"/>
    </font>
    <font>
      <b/>
      <sz val="13"/>
      <name val="Times New Roman"/>
      <family val="1"/>
    </font>
    <font>
      <sz val="13"/>
      <color theme="1"/>
      <name val="Times New Roman"/>
      <family val="1"/>
    </font>
    <font>
      <b/>
      <sz val="12"/>
      <color theme="0"/>
      <name val="Times New Roman"/>
      <family val="1"/>
    </font>
    <font>
      <sz val="11"/>
      <color theme="0"/>
      <name val="Calibri"/>
      <family val="2"/>
      <scheme val="minor"/>
    </font>
    <font>
      <sz val="8"/>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double">
        <color indexed="64"/>
      </bottom>
      <diagonal/>
    </border>
    <border>
      <left/>
      <right/>
      <top style="double">
        <color indexed="64"/>
      </top>
      <bottom style="thin">
        <color indexed="64"/>
      </bottom>
      <diagonal/>
    </border>
    <border>
      <left/>
      <right/>
      <top style="thin">
        <color indexed="64"/>
      </top>
      <bottom style="double">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80">
    <xf numFmtId="0" fontId="0" fillId="0" borderId="0" xfId="0"/>
    <xf numFmtId="164" fontId="0" fillId="0" borderId="0" xfId="0" applyNumberFormat="1"/>
    <xf numFmtId="165" fontId="0" fillId="0" borderId="0" xfId="0" applyNumberFormat="1"/>
    <xf numFmtId="0" fontId="0" fillId="0" borderId="0" xfId="0" applyAlignment="1">
      <alignment horizontal="center"/>
    </xf>
    <xf numFmtId="0" fontId="0" fillId="0" borderId="0" xfId="0" applyAlignment="1">
      <alignment vertical="center"/>
    </xf>
    <xf numFmtId="44" fontId="0" fillId="0" borderId="0" xfId="1" applyFont="1"/>
    <xf numFmtId="44" fontId="0" fillId="0" borderId="0" xfId="0" applyNumberFormat="1"/>
    <xf numFmtId="0" fontId="0" fillId="0" borderId="1" xfId="0" applyBorder="1"/>
    <xf numFmtId="164" fontId="0" fillId="0" borderId="1" xfId="0" applyNumberFormat="1" applyBorder="1"/>
    <xf numFmtId="0" fontId="4" fillId="0" borderId="0" xfId="0" applyFont="1" applyAlignment="1">
      <alignment horizontal="center" vertical="center"/>
    </xf>
    <xf numFmtId="14" fontId="0" fillId="0" borderId="3" xfId="0" applyNumberFormat="1" applyBorder="1" applyAlignment="1">
      <alignment horizontal="center" vertical="center"/>
    </xf>
    <xf numFmtId="0" fontId="0" fillId="0" borderId="5" xfId="0" applyBorder="1"/>
    <xf numFmtId="164" fontId="0" fillId="0" borderId="5" xfId="0" applyNumberFormat="1" applyBorder="1"/>
    <xf numFmtId="0" fontId="0" fillId="0" borderId="1" xfId="0" applyBorder="1" applyAlignment="1">
      <alignment horizontal="center"/>
    </xf>
    <xf numFmtId="0" fontId="0" fillId="0" borderId="1" xfId="0" applyBorder="1" applyAlignment="1">
      <alignment horizontal="center" vertical="center"/>
    </xf>
    <xf numFmtId="0" fontId="4" fillId="0" borderId="0" xfId="0" applyFont="1" applyAlignment="1">
      <alignment vertical="center"/>
    </xf>
    <xf numFmtId="0" fontId="1" fillId="0" borderId="6" xfId="0" applyFont="1" applyBorder="1" applyAlignment="1">
      <alignment horizontal="center"/>
    </xf>
    <xf numFmtId="14" fontId="0" fillId="0" borderId="1" xfId="0" applyNumberFormat="1" applyBorder="1" applyAlignment="1">
      <alignment horizontal="center" vertical="center"/>
    </xf>
    <xf numFmtId="164" fontId="0" fillId="0" borderId="1" xfId="0" applyNumberFormat="1" applyBorder="1" applyAlignment="1">
      <alignment horizontal="center"/>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164" fontId="1" fillId="0" borderId="1" xfId="0" applyNumberFormat="1" applyFont="1" applyBorder="1" applyAlignment="1">
      <alignment horizontal="center"/>
    </xf>
    <xf numFmtId="0" fontId="1" fillId="2" borderId="0" xfId="0" applyFont="1" applyFill="1" applyAlignment="1">
      <alignment horizontal="center"/>
    </xf>
    <xf numFmtId="0" fontId="6" fillId="3" borderId="0" xfId="0" applyFont="1" applyFill="1" applyAlignment="1">
      <alignment horizontal="center"/>
    </xf>
    <xf numFmtId="0" fontId="1" fillId="2" borderId="6" xfId="0" applyFont="1" applyFill="1" applyBorder="1" applyAlignment="1">
      <alignment horizontal="center"/>
    </xf>
    <xf numFmtId="0" fontId="6" fillId="0" borderId="8" xfId="0" applyFont="1" applyBorder="1" applyAlignment="1">
      <alignment horizontal="center" vertical="center"/>
    </xf>
    <xf numFmtId="0" fontId="6" fillId="0" borderId="8" xfId="0" applyFont="1" applyBorder="1" applyAlignment="1">
      <alignment horizontal="center" vertical="center" wrapText="1"/>
    </xf>
    <xf numFmtId="0" fontId="1" fillId="0" borderId="8" xfId="0" applyFont="1" applyBorder="1" applyAlignment="1">
      <alignment horizontal="center" vertical="center"/>
    </xf>
    <xf numFmtId="0" fontId="0" fillId="0" borderId="2" xfId="0" applyBorder="1" applyAlignment="1">
      <alignment horizontal="left" vertical="center"/>
    </xf>
    <xf numFmtId="167" fontId="0" fillId="0" borderId="2" xfId="0" applyNumberFormat="1" applyBorder="1" applyAlignment="1">
      <alignment horizontal="center" vertical="center"/>
    </xf>
    <xf numFmtId="166" fontId="0" fillId="0" borderId="2" xfId="2" applyNumberFormat="1" applyFont="1" applyFill="1" applyBorder="1" applyAlignment="1">
      <alignment horizontal="center" vertical="center"/>
    </xf>
    <xf numFmtId="10" fontId="0" fillId="0" borderId="2" xfId="0" applyNumberFormat="1" applyBorder="1" applyAlignment="1">
      <alignment horizontal="center" vertical="center"/>
    </xf>
    <xf numFmtId="0" fontId="10" fillId="6" borderId="7" xfId="0" applyFont="1" applyFill="1" applyBorder="1" applyAlignment="1">
      <alignment horizontal="center" vertical="center"/>
    </xf>
    <xf numFmtId="0" fontId="0" fillId="0" borderId="8" xfId="0" applyBorder="1" applyAlignment="1">
      <alignment vertical="center"/>
    </xf>
    <xf numFmtId="0" fontId="0" fillId="0" borderId="8" xfId="0" applyBorder="1" applyAlignment="1">
      <alignment horizontal="left" vertical="center"/>
    </xf>
    <xf numFmtId="167" fontId="0" fillId="0" borderId="8" xfId="0" applyNumberFormat="1" applyBorder="1" applyAlignment="1">
      <alignment horizontal="center" vertical="center"/>
    </xf>
    <xf numFmtId="166" fontId="0" fillId="0" borderId="8" xfId="2" applyNumberFormat="1" applyFont="1" applyFill="1" applyBorder="1" applyAlignment="1">
      <alignment horizontal="center" vertical="center"/>
    </xf>
    <xf numFmtId="10" fontId="0" fillId="0" borderId="8" xfId="0" applyNumberFormat="1" applyBorder="1" applyAlignment="1">
      <alignment horizontal="center" vertical="center"/>
    </xf>
    <xf numFmtId="164" fontId="0" fillId="0" borderId="8" xfId="0" applyNumberFormat="1" applyBorder="1" applyAlignment="1">
      <alignment horizontal="center" vertical="center"/>
    </xf>
    <xf numFmtId="0" fontId="0" fillId="0" borderId="2" xfId="0" applyBorder="1" applyAlignment="1">
      <alignment vertical="center"/>
    </xf>
    <xf numFmtId="164" fontId="0" fillId="0" borderId="2" xfId="0" applyNumberFormat="1" applyBorder="1" applyAlignment="1">
      <alignment horizontal="center" vertical="center"/>
    </xf>
    <xf numFmtId="0" fontId="0" fillId="0" borderId="9" xfId="0" applyBorder="1"/>
    <xf numFmtId="165" fontId="0" fillId="0" borderId="9" xfId="0" applyNumberFormat="1" applyBorder="1" applyAlignment="1">
      <alignment horizontal="left" vertical="center"/>
    </xf>
    <xf numFmtId="0" fontId="0" fillId="0" borderId="9" xfId="0" applyBorder="1" applyAlignment="1">
      <alignment horizontal="left" vertical="center"/>
    </xf>
    <xf numFmtId="167" fontId="0" fillId="0" borderId="9" xfId="0" applyNumberFormat="1" applyBorder="1" applyAlignment="1">
      <alignment horizontal="center" vertical="center"/>
    </xf>
    <xf numFmtId="0" fontId="0" fillId="0" borderId="9" xfId="0" applyBorder="1" applyAlignment="1">
      <alignment horizontal="center" vertical="center"/>
    </xf>
    <xf numFmtId="9" fontId="0" fillId="0" borderId="9" xfId="2" applyFont="1" applyFill="1" applyBorder="1" applyAlignment="1">
      <alignment horizontal="center" vertical="center"/>
    </xf>
    <xf numFmtId="10" fontId="0" fillId="0" borderId="9" xfId="2" applyNumberFormat="1" applyFont="1" applyFill="1" applyBorder="1" applyAlignment="1">
      <alignment horizontal="center" vertical="center"/>
    </xf>
    <xf numFmtId="164" fontId="0" fillId="0" borderId="9" xfId="0" applyNumberFormat="1" applyBorder="1" applyAlignment="1">
      <alignment horizontal="center" vertical="center"/>
    </xf>
    <xf numFmtId="0" fontId="0" fillId="0" borderId="4" xfId="0" applyBorder="1" applyAlignment="1">
      <alignment vertical="center"/>
    </xf>
    <xf numFmtId="0" fontId="0" fillId="0" borderId="4" xfId="0" applyBorder="1" applyAlignment="1">
      <alignment horizontal="left" vertical="center"/>
    </xf>
    <xf numFmtId="167" fontId="0" fillId="0" borderId="4" xfId="0" applyNumberFormat="1" applyBorder="1" applyAlignment="1">
      <alignment horizontal="center" vertical="center"/>
    </xf>
    <xf numFmtId="0" fontId="0" fillId="0" borderId="4" xfId="0" applyBorder="1" applyAlignment="1">
      <alignment horizontal="center" vertical="center"/>
    </xf>
    <xf numFmtId="166" fontId="0" fillId="0" borderId="4" xfId="2" applyNumberFormat="1" applyFont="1" applyFill="1" applyBorder="1" applyAlignment="1">
      <alignment horizontal="center" vertical="center"/>
    </xf>
    <xf numFmtId="10" fontId="0" fillId="0" borderId="4" xfId="0" applyNumberFormat="1" applyBorder="1" applyAlignment="1">
      <alignment horizontal="center" vertical="center"/>
    </xf>
    <xf numFmtId="164" fontId="0" fillId="0" borderId="4" xfId="0" applyNumberFormat="1" applyBorder="1" applyAlignment="1">
      <alignment horizontal="center" vertical="center"/>
    </xf>
    <xf numFmtId="0" fontId="0" fillId="0" borderId="4" xfId="0" applyBorder="1" applyAlignment="1">
      <alignment vertical="center" wrapText="1"/>
    </xf>
    <xf numFmtId="14" fontId="0" fillId="0" borderId="0" xfId="0" applyNumberFormat="1"/>
    <xf numFmtId="168" fontId="0" fillId="0" borderId="0" xfId="0" applyNumberFormat="1"/>
    <xf numFmtId="0" fontId="13" fillId="0" borderId="0" xfId="0" applyFont="1"/>
    <xf numFmtId="4" fontId="0" fillId="0" borderId="0" xfId="0" applyNumberFormat="1"/>
    <xf numFmtId="0" fontId="0" fillId="0" borderId="10" xfId="0" applyBorder="1" applyAlignment="1">
      <alignment horizontal="center" vertical="center"/>
    </xf>
    <xf numFmtId="0" fontId="8" fillId="4" borderId="0" xfId="0" applyFont="1" applyFill="1" applyAlignment="1">
      <alignment horizontal="center" vertical="center"/>
    </xf>
    <xf numFmtId="0" fontId="9" fillId="5" borderId="0" xfId="0" applyFont="1" applyFill="1" applyAlignment="1">
      <alignment horizontal="center" vertical="center"/>
    </xf>
    <xf numFmtId="167" fontId="11" fillId="0" borderId="7" xfId="1" applyNumberFormat="1" applyFont="1" applyFill="1" applyBorder="1" applyAlignment="1">
      <alignment horizontal="center" vertical="center"/>
    </xf>
    <xf numFmtId="0" fontId="10" fillId="6" borderId="6" xfId="0" applyFont="1" applyFill="1" applyBorder="1" applyAlignment="1">
      <alignment horizontal="center" vertical="center"/>
    </xf>
    <xf numFmtId="0" fontId="10" fillId="6" borderId="7" xfId="0" applyFont="1" applyFill="1" applyBorder="1" applyAlignment="1">
      <alignment horizontal="center" vertical="center"/>
    </xf>
    <xf numFmtId="167" fontId="11" fillId="0" borderId="6" xfId="0" applyNumberFormat="1" applyFont="1" applyBorder="1" applyAlignment="1">
      <alignment horizontal="center" vertical="center"/>
    </xf>
    <xf numFmtId="167" fontId="11" fillId="0" borderId="7" xfId="0" applyNumberFormat="1" applyFont="1" applyBorder="1" applyAlignment="1">
      <alignment horizontal="center" vertical="center"/>
    </xf>
    <xf numFmtId="0" fontId="10" fillId="6" borderId="0" xfId="0" applyFont="1" applyFill="1" applyAlignment="1">
      <alignment horizontal="center" vertical="center"/>
    </xf>
    <xf numFmtId="167" fontId="11" fillId="0" borderId="0" xfId="0" applyNumberFormat="1" applyFont="1" applyAlignment="1">
      <alignment horizontal="center" vertical="center"/>
    </xf>
    <xf numFmtId="0" fontId="12" fillId="4" borderId="0" xfId="0" applyFont="1" applyFill="1" applyAlignment="1">
      <alignment horizontal="center"/>
    </xf>
    <xf numFmtId="0" fontId="12" fillId="4" borderId="7" xfId="0" applyFont="1" applyFill="1" applyBorder="1" applyAlignment="1">
      <alignment horizontal="center"/>
    </xf>
    <xf numFmtId="0" fontId="12" fillId="4" borderId="6" xfId="0" applyFont="1" applyFill="1" applyBorder="1" applyAlignment="1">
      <alignment horizontal="center"/>
    </xf>
    <xf numFmtId="0" fontId="7"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5" fillId="0" borderId="0" xfId="0" applyFont="1" applyAlignment="1">
      <alignment horizontal="center"/>
    </xf>
    <xf numFmtId="0" fontId="5" fillId="0" borderId="0" xfId="0" applyFont="1" applyAlignment="1">
      <alignment horizontal="center" vertical="center"/>
    </xf>
    <xf numFmtId="0" fontId="0" fillId="0" borderId="1" xfId="0" applyBorder="1" applyAlignment="1">
      <alignment horizontal="center"/>
    </xf>
  </cellXfs>
  <cellStyles count="3">
    <cellStyle name="Currency" xfId="1" builtinId="4"/>
    <cellStyle name="Normal" xfId="0" builtinId="0"/>
    <cellStyle name="Percent" xfId="2" builtinId="5"/>
  </cellStyles>
  <dxfs count="27">
    <dxf>
      <numFmt numFmtId="4" formatCode="#,##0.00"/>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9" formatCode="dd/mm/yyyy"/>
    </dxf>
    <dxf>
      <numFmt numFmtId="4" formatCode="#,##0.00"/>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9" formatCode="dd/mm/yyyy"/>
    </dxf>
    <dxf>
      <numFmt numFmtId="4" formatCode="#,##0.00"/>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9" formatCode="dd/mm/yyyy"/>
    </dxf>
    <dxf>
      <numFmt numFmtId="164" formatCode="_ [$₹-4009]\ * #,##0.00_ ;_ [$₹-4009]\ * \-#,##0.00_ ;_ [$₹-4009]\ * &quot;-&quot;??_ ;_ @_ "/>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_ [$₹-4009]\ * #,##0.00_ ;_ [$₹-4009]\ * \-#,##0.00_ ;_ [$₹-4009]\ * &quot;-&quot;??_ ;_ @_ "/>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_ [$₹-4009]\ * #,##0.00_ ;_ [$₹-4009]\ * \-#,##0.00_ ;_ [$₹-4009]\ * &quot;-&quot;??_ ;_ @_ "/>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textRotation="0" indent="0" justifyLastLine="0" shrinkToFit="0" readingOrder="0"/>
    </dxf>
    <dxf>
      <border outline="0">
        <bottom style="thin">
          <color indexed="64"/>
        </bottom>
      </border>
    </dxf>
    <dxf>
      <numFmt numFmtId="164" formatCode="_ [$₹-4009]\ * #,##0.00_ ;_ [$₹-4009]\ * \-#,##0.00_ ;_ [$₹-4009]\ * &quot;-&quot;??_ ;_ @_ "/>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4076366389431209E-2"/>
          <c:y val="3.8866877583476199E-2"/>
          <c:w val="0.96223514912543795"/>
          <c:h val="0.76695308714839128"/>
        </c:manualLayout>
      </c:layout>
      <c:barChart>
        <c:barDir val="col"/>
        <c:grouping val="clustered"/>
        <c:varyColors val="0"/>
        <c:ser>
          <c:idx val="0"/>
          <c:order val="0"/>
          <c:tx>
            <c:v>Ticker</c:v>
          </c:tx>
          <c:spPr>
            <a:solidFill>
              <a:srgbClr val="00B050"/>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'Portfolio DB'!$X$25:$X$32</c:f>
              <c:strCache>
                <c:ptCount val="8"/>
                <c:pt idx="0">
                  <c:v> RELIANCE </c:v>
                </c:pt>
                <c:pt idx="1">
                  <c:v>HDFCBANK</c:v>
                </c:pt>
                <c:pt idx="2">
                  <c:v>AIRTELPP</c:v>
                </c:pt>
                <c:pt idx="3">
                  <c:v>SUNPHARMA</c:v>
                </c:pt>
                <c:pt idx="4">
                  <c:v>TATA MOTORS</c:v>
                </c:pt>
                <c:pt idx="5">
                  <c:v>EICHER MOTORS</c:v>
                </c:pt>
                <c:pt idx="6">
                  <c:v>ASIAN PAINTS</c:v>
                </c:pt>
                <c:pt idx="7">
                  <c:v>TECH MAHINDRA</c:v>
                </c:pt>
              </c:strCache>
            </c:strRef>
          </c:cat>
          <c:val>
            <c:numRef>
              <c:f>'Portfolio DB'!$K$9:$K$16</c:f>
              <c:numCache>
                <c:formatCode>_ [$₹-4009]\ * #,##0.00_ ;_ [$₹-4009]\ * \-#,##0.00_ ;_ [$₹-4009]\ * "-"??_ ;_ @_ </c:formatCode>
                <c:ptCount val="8"/>
                <c:pt idx="0">
                  <c:v>8766.1000000000022</c:v>
                </c:pt>
                <c:pt idx="1">
                  <c:v>98</c:v>
                </c:pt>
                <c:pt idx="2">
                  <c:v>4152.9000000000233</c:v>
                </c:pt>
                <c:pt idx="3">
                  <c:v>81938.500000000029</c:v>
                </c:pt>
                <c:pt idx="4">
                  <c:v>21270.400000000009</c:v>
                </c:pt>
                <c:pt idx="5">
                  <c:v>47272.399999999994</c:v>
                </c:pt>
                <c:pt idx="6">
                  <c:v>-7719.8000000000029</c:v>
                </c:pt>
                <c:pt idx="7">
                  <c:v>-26</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E339-41EB-9E2F-86CE92C2C24C}"/>
            </c:ext>
          </c:extLst>
        </c:ser>
        <c:dLbls>
          <c:dLblPos val="outEnd"/>
          <c:showLegendKey val="0"/>
          <c:showVal val="1"/>
          <c:showCatName val="0"/>
          <c:showSerName val="0"/>
          <c:showPercent val="0"/>
          <c:showBubbleSize val="0"/>
        </c:dLbls>
        <c:gapWidth val="219"/>
        <c:overlap val="-27"/>
        <c:axId val="1505195024"/>
        <c:axId val="1561799888"/>
      </c:barChart>
      <c:catAx>
        <c:axId val="1505195024"/>
        <c:scaling>
          <c:orientation val="minMax"/>
        </c:scaling>
        <c:delete val="1"/>
        <c:axPos val="b"/>
        <c:numFmt formatCode="General" sourceLinked="1"/>
        <c:majorTickMark val="out"/>
        <c:minorTickMark val="none"/>
        <c:tickLblPos val="nextTo"/>
        <c:crossAx val="1561799888"/>
        <c:crosses val="autoZero"/>
        <c:auto val="1"/>
        <c:lblAlgn val="ctr"/>
        <c:lblOffset val="100"/>
        <c:noMultiLvlLbl val="0"/>
      </c:catAx>
      <c:valAx>
        <c:axId val="1561799888"/>
        <c:scaling>
          <c:orientation val="minMax"/>
        </c:scaling>
        <c:delete val="1"/>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out"/>
        <c:minorTickMark val="none"/>
        <c:tickLblPos val="nextTo"/>
        <c:crossAx val="1505195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276777248018493"/>
          <c:y val="6.6101646385110957E-2"/>
          <c:w val="0.80138496712719298"/>
          <c:h val="0.91521045096635645"/>
        </c:manualLayout>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21A9-497E-8ED3-DAF2C4DD1D3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1A9-497E-8ED3-DAF2C4DD1D3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1A9-497E-8ED3-DAF2C4DD1D3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1A9-497E-8ED3-DAF2C4DD1D3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21A9-497E-8ED3-DAF2C4DD1D3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21A9-497E-8ED3-DAF2C4DD1D3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21A9-497E-8ED3-DAF2C4DD1D3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21A9-497E-8ED3-DAF2C4DD1D3A}"/>
              </c:ext>
            </c:extLst>
          </c:dPt>
          <c:dLbls>
            <c:dLbl>
              <c:idx val="0"/>
              <c:layout>
                <c:manualLayout>
                  <c:x val="-5.2418968065393486E-2"/>
                  <c:y val="0.1832945597709377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1A9-497E-8ED3-DAF2C4DD1D3A}"/>
                </c:ext>
              </c:extLst>
            </c:dLbl>
            <c:dLbl>
              <c:idx val="1"/>
              <c:layout>
                <c:manualLayout>
                  <c:x val="9.0909047526104625E-2"/>
                  <c:y val="1.818181818181818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1A9-497E-8ED3-DAF2C4DD1D3A}"/>
                </c:ext>
              </c:extLst>
            </c:dLbl>
            <c:dLbl>
              <c:idx val="5"/>
              <c:layout>
                <c:manualLayout>
                  <c:x val="-0.13450289300941823"/>
                  <c:y val="-8.5470085470085479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1A9-497E-8ED3-DAF2C4DD1D3A}"/>
                </c:ext>
              </c:extLst>
            </c:dLbl>
            <c:dLbl>
              <c:idx val="6"/>
              <c:layout>
                <c:manualLayout>
                  <c:x val="7.6023374309671099E-2"/>
                  <c:y val="-4.273504273504274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21A9-497E-8ED3-DAF2C4DD1D3A}"/>
                </c:ext>
              </c:extLst>
            </c:dLbl>
            <c:dLbl>
              <c:idx val="7"/>
              <c:layout>
                <c:manualLayout>
                  <c:x val="0.21701206537243362"/>
                  <c:y val="-5.508947745168217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21A9-497E-8ED3-DAF2C4DD1D3A}"/>
                </c:ext>
              </c:extLst>
            </c:dLbl>
            <c:spPr>
              <a:solidFill>
                <a:sysClr val="window" lastClr="FFFFFF">
                  <a:alpha val="80000"/>
                </a:sysClr>
              </a:solidFill>
              <a:ln>
                <a:noFill/>
              </a:ln>
              <a:effectLst/>
            </c:spPr>
            <c:txPr>
              <a:bodyPr rot="0" spcFirstLastPara="1" vertOverflow="clip" horzOverflow="clip" vert="horz" wrap="square" lIns="38100" tIns="19050" rIns="38100" bIns="19050" anchor="ctr" anchorCtr="1">
                <a:spAutoFit/>
              </a:bodyPr>
              <a:lstStyle/>
              <a:p>
                <a:pPr>
                  <a:defRPr sz="7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'Portfolio DB'!$X$25:$X$32</c:f>
              <c:strCache>
                <c:ptCount val="8"/>
                <c:pt idx="0">
                  <c:v> RELIANCE </c:v>
                </c:pt>
                <c:pt idx="1">
                  <c:v>HDFCBANK</c:v>
                </c:pt>
                <c:pt idx="2">
                  <c:v>AIRTELPP</c:v>
                </c:pt>
                <c:pt idx="3">
                  <c:v>SUNPHARMA</c:v>
                </c:pt>
                <c:pt idx="4">
                  <c:v>TATA MOTORS</c:v>
                </c:pt>
                <c:pt idx="5">
                  <c:v>EICHER MOTORS</c:v>
                </c:pt>
                <c:pt idx="6">
                  <c:v>ASIAN PAINTS</c:v>
                </c:pt>
                <c:pt idx="7">
                  <c:v>TECH MAHINDRA</c:v>
                </c:pt>
              </c:strCache>
            </c:strRef>
          </c:cat>
          <c:val>
            <c:numRef>
              <c:f>'Portfolio DB'!$H$9:$H$16</c:f>
              <c:numCache>
                <c:formatCode>0.0%</c:formatCode>
                <c:ptCount val="8"/>
                <c:pt idx="0" formatCode="0%">
                  <c:v>1.12E-2</c:v>
                </c:pt>
                <c:pt idx="1">
                  <c:v>4.48E-2</c:v>
                </c:pt>
                <c:pt idx="2">
                  <c:v>0.20319999999999999</c:v>
                </c:pt>
                <c:pt idx="3">
                  <c:v>0.16400000000000001</c:v>
                </c:pt>
                <c:pt idx="4">
                  <c:v>0.46239999999999998</c:v>
                </c:pt>
                <c:pt idx="5">
                  <c:v>4.48E-2</c:v>
                </c:pt>
                <c:pt idx="6">
                  <c:v>1.7600000000000001E-2</c:v>
                </c:pt>
                <c:pt idx="7">
                  <c:v>5.1999999999999998E-2</c:v>
                </c:pt>
              </c:numCache>
            </c:numRef>
          </c:val>
          <c:extLst>
            <c:ext xmlns:c16="http://schemas.microsoft.com/office/drawing/2014/chart" uri="{C3380CC4-5D6E-409C-BE32-E72D297353CC}">
              <c16:uniqueId val="{00000000-0D50-4A51-B294-DEC66E34F6AB}"/>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'Historical data'!$B$9</c:f>
              <c:strCache>
                <c:ptCount val="1"/>
                <c:pt idx="0">
                  <c:v>45037</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c:f>
              <c:numCache>
                <c:formatCode>_ [$₹-4009]\ * #,##0.00_ ;_ [$₹-4009]\ * \-#,##0.00_ ;_ [$₹-4009]\ * "-"??_ ;_ @_ </c:formatCode>
                <c:ptCount val="1"/>
                <c:pt idx="0">
                  <c:v>1674.6</c:v>
                </c:pt>
              </c:numCache>
            </c:numRef>
          </c:val>
          <c:extLst>
            <c:ext xmlns:c16="http://schemas.microsoft.com/office/drawing/2014/chart" uri="{C3380CC4-5D6E-409C-BE32-E72D297353CC}">
              <c16:uniqueId val="{00000000-0D84-4183-978C-78F537F3D287}"/>
            </c:ext>
          </c:extLst>
        </c:ser>
        <c:ser>
          <c:idx val="1"/>
          <c:order val="1"/>
          <c:tx>
            <c:strRef>
              <c:f>'Historical data'!$B$10</c:f>
              <c:strCache>
                <c:ptCount val="1"/>
                <c:pt idx="0">
                  <c:v>45040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c:f>
              <c:numCache>
                <c:formatCode>_ [$₹-4009]\ * #,##0.00_ ;_ [$₹-4009]\ * \-#,##0.00_ ;_ [$₹-4009]\ * "-"??_ ;_ @_ </c:formatCode>
                <c:ptCount val="1"/>
                <c:pt idx="0">
                  <c:v>1688.15</c:v>
                </c:pt>
              </c:numCache>
            </c:numRef>
          </c:val>
          <c:extLst>
            <c:ext xmlns:c16="http://schemas.microsoft.com/office/drawing/2014/chart" uri="{C3380CC4-5D6E-409C-BE32-E72D297353CC}">
              <c16:uniqueId val="{00000000-01DA-42BC-BEFC-9F3340897CB8}"/>
            </c:ext>
          </c:extLst>
        </c:ser>
        <c:ser>
          <c:idx val="2"/>
          <c:order val="2"/>
          <c:tx>
            <c:strRef>
              <c:f>'Historical data'!$B$11</c:f>
              <c:strCache>
                <c:ptCount val="1"/>
                <c:pt idx="0">
                  <c:v>45041</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c:f>
              <c:numCache>
                <c:formatCode>_ [$₹-4009]\ * #,##0.00_ ;_ [$₹-4009]\ * \-#,##0.00_ ;_ [$₹-4009]\ * "-"??_ ;_ @_ </c:formatCode>
                <c:ptCount val="1"/>
                <c:pt idx="0">
                  <c:v>1664.15</c:v>
                </c:pt>
              </c:numCache>
            </c:numRef>
          </c:val>
          <c:extLst>
            <c:ext xmlns:c16="http://schemas.microsoft.com/office/drawing/2014/chart" uri="{C3380CC4-5D6E-409C-BE32-E72D297353CC}">
              <c16:uniqueId val="{00000001-01DA-42BC-BEFC-9F3340897CB8}"/>
            </c:ext>
          </c:extLst>
        </c:ser>
        <c:ser>
          <c:idx val="3"/>
          <c:order val="3"/>
          <c:tx>
            <c:strRef>
              <c:f>'Historical data'!$B$12</c:f>
              <c:strCache>
                <c:ptCount val="1"/>
                <c:pt idx="0">
                  <c:v>45042</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c:f>
              <c:numCache>
                <c:formatCode>_ [$₹-4009]\ * #,##0.00_ ;_ [$₹-4009]\ * \-#,##0.00_ ;_ [$₹-4009]\ * "-"??_ ;_ @_ </c:formatCode>
                <c:ptCount val="1"/>
                <c:pt idx="0">
                  <c:v>1671.8</c:v>
                </c:pt>
              </c:numCache>
            </c:numRef>
          </c:val>
          <c:extLst>
            <c:ext xmlns:c16="http://schemas.microsoft.com/office/drawing/2014/chart" uri="{C3380CC4-5D6E-409C-BE32-E72D297353CC}">
              <c16:uniqueId val="{00000002-01DA-42BC-BEFC-9F3340897CB8}"/>
            </c:ext>
          </c:extLst>
        </c:ser>
        <c:ser>
          <c:idx val="4"/>
          <c:order val="4"/>
          <c:tx>
            <c:strRef>
              <c:f>'Historical data'!$B$13</c:f>
              <c:strCache>
                <c:ptCount val="1"/>
                <c:pt idx="0">
                  <c:v>45043</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c:f>
              <c:numCache>
                <c:formatCode>_ [$₹-4009]\ * #,##0.00_ ;_ [$₹-4009]\ * \-#,##0.00_ ;_ [$₹-4009]\ * "-"??_ ;_ @_ </c:formatCode>
                <c:ptCount val="1"/>
                <c:pt idx="0">
                  <c:v>1681</c:v>
                </c:pt>
              </c:numCache>
            </c:numRef>
          </c:val>
          <c:extLst>
            <c:ext xmlns:c16="http://schemas.microsoft.com/office/drawing/2014/chart" uri="{C3380CC4-5D6E-409C-BE32-E72D297353CC}">
              <c16:uniqueId val="{00000003-01DA-42BC-BEFC-9F3340897CB8}"/>
            </c:ext>
          </c:extLst>
        </c:ser>
        <c:ser>
          <c:idx val="5"/>
          <c:order val="5"/>
          <c:tx>
            <c:strRef>
              <c:f>'Historical data'!$B$14</c:f>
              <c:strCache>
                <c:ptCount val="1"/>
                <c:pt idx="0">
                  <c:v>45044</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c:f>
              <c:numCache>
                <c:formatCode>_ [$₹-4009]\ * #,##0.00_ ;_ [$₹-4009]\ * \-#,##0.00_ ;_ [$₹-4009]\ * "-"??_ ;_ @_ </c:formatCode>
                <c:ptCount val="1"/>
                <c:pt idx="0">
                  <c:v>1687.6</c:v>
                </c:pt>
              </c:numCache>
            </c:numRef>
          </c:val>
          <c:extLst>
            <c:ext xmlns:c16="http://schemas.microsoft.com/office/drawing/2014/chart" uri="{C3380CC4-5D6E-409C-BE32-E72D297353CC}">
              <c16:uniqueId val="{00000004-01DA-42BC-BEFC-9F3340897CB8}"/>
            </c:ext>
          </c:extLst>
        </c:ser>
        <c:ser>
          <c:idx val="6"/>
          <c:order val="6"/>
          <c:tx>
            <c:strRef>
              <c:f>'Historical data'!$B$15</c:f>
              <c:strCache>
                <c:ptCount val="1"/>
                <c:pt idx="0">
                  <c:v>45048</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c:f>
              <c:numCache>
                <c:formatCode>_ [$₹-4009]\ * #,##0.00_ ;_ [$₹-4009]\ * \-#,##0.00_ ;_ [$₹-4009]\ * "-"??_ ;_ @_ </c:formatCode>
                <c:ptCount val="1"/>
                <c:pt idx="0">
                  <c:v>1687.25</c:v>
                </c:pt>
              </c:numCache>
            </c:numRef>
          </c:val>
          <c:extLst>
            <c:ext xmlns:c16="http://schemas.microsoft.com/office/drawing/2014/chart" uri="{C3380CC4-5D6E-409C-BE32-E72D297353CC}">
              <c16:uniqueId val="{00000005-01DA-42BC-BEFC-9F3340897CB8}"/>
            </c:ext>
          </c:extLst>
        </c:ser>
        <c:ser>
          <c:idx val="7"/>
          <c:order val="7"/>
          <c:tx>
            <c:strRef>
              <c:f>'Historical data'!$B$16</c:f>
              <c:strCache>
                <c:ptCount val="1"/>
                <c:pt idx="0">
                  <c:v>45049</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c:f>
              <c:numCache>
                <c:formatCode>_ [$₹-4009]\ * #,##0.00_ ;_ [$₹-4009]\ * \-#,##0.00_ ;_ [$₹-4009]\ * "-"??_ ;_ @_ </c:formatCode>
                <c:ptCount val="1"/>
                <c:pt idx="0">
                  <c:v>1693.15</c:v>
                </c:pt>
              </c:numCache>
            </c:numRef>
          </c:val>
          <c:extLst>
            <c:ext xmlns:c16="http://schemas.microsoft.com/office/drawing/2014/chart" uri="{C3380CC4-5D6E-409C-BE32-E72D297353CC}">
              <c16:uniqueId val="{00000006-01DA-42BC-BEFC-9F3340897CB8}"/>
            </c:ext>
          </c:extLst>
        </c:ser>
        <c:ser>
          <c:idx val="8"/>
          <c:order val="8"/>
          <c:tx>
            <c:strRef>
              <c:f>'Historical data'!$B$17</c:f>
              <c:strCache>
                <c:ptCount val="1"/>
                <c:pt idx="0">
                  <c:v>45050</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c:f>
              <c:numCache>
                <c:formatCode>_ [$₹-4009]\ * #,##0.00_ ;_ [$₹-4009]\ * \-#,##0.00_ ;_ [$₹-4009]\ * "-"??_ ;_ @_ </c:formatCode>
                <c:ptCount val="1"/>
                <c:pt idx="0">
                  <c:v>1727.8</c:v>
                </c:pt>
              </c:numCache>
            </c:numRef>
          </c:val>
          <c:extLst>
            <c:ext xmlns:c16="http://schemas.microsoft.com/office/drawing/2014/chart" uri="{C3380CC4-5D6E-409C-BE32-E72D297353CC}">
              <c16:uniqueId val="{00000007-01DA-42BC-BEFC-9F3340897CB8}"/>
            </c:ext>
          </c:extLst>
        </c:ser>
        <c:ser>
          <c:idx val="9"/>
          <c:order val="9"/>
          <c:tx>
            <c:strRef>
              <c:f>'Historical data'!$B$18</c:f>
              <c:strCache>
                <c:ptCount val="1"/>
                <c:pt idx="0">
                  <c:v>45051</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c:f>
              <c:numCache>
                <c:formatCode>_ [$₹-4009]\ * #,##0.00_ ;_ [$₹-4009]\ * \-#,##0.00_ ;_ [$₹-4009]\ * "-"??_ ;_ @_ </c:formatCode>
                <c:ptCount val="1"/>
                <c:pt idx="0">
                  <c:v>1625.65</c:v>
                </c:pt>
              </c:numCache>
            </c:numRef>
          </c:val>
          <c:extLst>
            <c:ext xmlns:c16="http://schemas.microsoft.com/office/drawing/2014/chart" uri="{C3380CC4-5D6E-409C-BE32-E72D297353CC}">
              <c16:uniqueId val="{00000008-01DA-42BC-BEFC-9F3340897CB8}"/>
            </c:ext>
          </c:extLst>
        </c:ser>
        <c:ser>
          <c:idx val="10"/>
          <c:order val="10"/>
          <c:tx>
            <c:strRef>
              <c:f>'Historical data'!$B$19</c:f>
              <c:strCache>
                <c:ptCount val="1"/>
                <c:pt idx="0">
                  <c:v>45054</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c:f>
              <c:numCache>
                <c:formatCode>_ [$₹-4009]\ * #,##0.00_ ;_ [$₹-4009]\ * \-#,##0.00_ ;_ [$₹-4009]\ * "-"??_ ;_ @_ </c:formatCode>
                <c:ptCount val="1"/>
                <c:pt idx="0">
                  <c:v>1644.45</c:v>
                </c:pt>
              </c:numCache>
            </c:numRef>
          </c:val>
          <c:extLst>
            <c:ext xmlns:c16="http://schemas.microsoft.com/office/drawing/2014/chart" uri="{C3380CC4-5D6E-409C-BE32-E72D297353CC}">
              <c16:uniqueId val="{00000009-01DA-42BC-BEFC-9F3340897CB8}"/>
            </c:ext>
          </c:extLst>
        </c:ser>
        <c:ser>
          <c:idx val="11"/>
          <c:order val="11"/>
          <c:tx>
            <c:strRef>
              <c:f>'Historical data'!$B$20</c:f>
              <c:strCache>
                <c:ptCount val="1"/>
                <c:pt idx="0">
                  <c:v>45055</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c:f>
              <c:numCache>
                <c:formatCode>_ [$₹-4009]\ * #,##0.00_ ;_ [$₹-4009]\ * \-#,##0.00_ ;_ [$₹-4009]\ * "-"??_ ;_ @_ </c:formatCode>
                <c:ptCount val="1"/>
                <c:pt idx="0">
                  <c:v>1644.5</c:v>
                </c:pt>
              </c:numCache>
            </c:numRef>
          </c:val>
          <c:extLst>
            <c:ext xmlns:c16="http://schemas.microsoft.com/office/drawing/2014/chart" uri="{C3380CC4-5D6E-409C-BE32-E72D297353CC}">
              <c16:uniqueId val="{0000000A-01DA-42BC-BEFC-9F3340897CB8}"/>
            </c:ext>
          </c:extLst>
        </c:ser>
        <c:ser>
          <c:idx val="12"/>
          <c:order val="12"/>
          <c:tx>
            <c:strRef>
              <c:f>'Historical data'!$B$21</c:f>
              <c:strCache>
                <c:ptCount val="1"/>
                <c:pt idx="0">
                  <c:v>45056</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c:f>
              <c:numCache>
                <c:formatCode>_ [$₹-4009]\ * #,##0.00_ ;_ [$₹-4009]\ * \-#,##0.00_ ;_ [$₹-4009]\ * "-"??_ ;_ @_ </c:formatCode>
                <c:ptCount val="1"/>
                <c:pt idx="0">
                  <c:v>1652.1</c:v>
                </c:pt>
              </c:numCache>
            </c:numRef>
          </c:val>
          <c:extLst>
            <c:ext xmlns:c16="http://schemas.microsoft.com/office/drawing/2014/chart" uri="{C3380CC4-5D6E-409C-BE32-E72D297353CC}">
              <c16:uniqueId val="{0000000B-01DA-42BC-BEFC-9F3340897CB8}"/>
            </c:ext>
          </c:extLst>
        </c:ser>
        <c:ser>
          <c:idx val="13"/>
          <c:order val="13"/>
          <c:tx>
            <c:strRef>
              <c:f>'Historical data'!$B$22</c:f>
              <c:strCache>
                <c:ptCount val="1"/>
                <c:pt idx="0">
                  <c:v>45057</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c:f>
              <c:numCache>
                <c:formatCode>_ [$₹-4009]\ * #,##0.00_ ;_ [$₹-4009]\ * \-#,##0.00_ ;_ [$₹-4009]\ * "-"??_ ;_ @_ </c:formatCode>
                <c:ptCount val="1"/>
                <c:pt idx="0">
                  <c:v>1653.2</c:v>
                </c:pt>
              </c:numCache>
            </c:numRef>
          </c:val>
          <c:extLst>
            <c:ext xmlns:c16="http://schemas.microsoft.com/office/drawing/2014/chart" uri="{C3380CC4-5D6E-409C-BE32-E72D297353CC}">
              <c16:uniqueId val="{0000000C-01DA-42BC-BEFC-9F3340897CB8}"/>
            </c:ext>
          </c:extLst>
        </c:ser>
        <c:ser>
          <c:idx val="14"/>
          <c:order val="14"/>
          <c:tx>
            <c:strRef>
              <c:f>'Historical data'!$B$23</c:f>
              <c:strCache>
                <c:ptCount val="1"/>
                <c:pt idx="0">
                  <c:v>45058</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c:f>
              <c:numCache>
                <c:formatCode>_ [$₹-4009]\ * #,##0.00_ ;_ [$₹-4009]\ * \-#,##0.00_ ;_ [$₹-4009]\ * "-"??_ ;_ @_ </c:formatCode>
                <c:ptCount val="1"/>
                <c:pt idx="0">
                  <c:v>1667.8</c:v>
                </c:pt>
              </c:numCache>
            </c:numRef>
          </c:val>
          <c:extLst>
            <c:ext xmlns:c16="http://schemas.microsoft.com/office/drawing/2014/chart" uri="{C3380CC4-5D6E-409C-BE32-E72D297353CC}">
              <c16:uniqueId val="{0000000D-01DA-42BC-BEFC-9F3340897CB8}"/>
            </c:ext>
          </c:extLst>
        </c:ser>
        <c:ser>
          <c:idx val="15"/>
          <c:order val="15"/>
          <c:tx>
            <c:strRef>
              <c:f>'Historical data'!$B$24</c:f>
              <c:strCache>
                <c:ptCount val="1"/>
                <c:pt idx="0">
                  <c:v>45061</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c:f>
              <c:numCache>
                <c:formatCode>_ [$₹-4009]\ * #,##0.00_ ;_ [$₹-4009]\ * \-#,##0.00_ ;_ [$₹-4009]\ * "-"??_ ;_ @_ </c:formatCode>
                <c:ptCount val="1"/>
                <c:pt idx="0">
                  <c:v>1675.8</c:v>
                </c:pt>
              </c:numCache>
            </c:numRef>
          </c:val>
          <c:extLst>
            <c:ext xmlns:c16="http://schemas.microsoft.com/office/drawing/2014/chart" uri="{C3380CC4-5D6E-409C-BE32-E72D297353CC}">
              <c16:uniqueId val="{0000000E-01DA-42BC-BEFC-9F3340897CB8}"/>
            </c:ext>
          </c:extLst>
        </c:ser>
        <c:ser>
          <c:idx val="16"/>
          <c:order val="16"/>
          <c:tx>
            <c:strRef>
              <c:f>'Historical data'!$B$25</c:f>
              <c:strCache>
                <c:ptCount val="1"/>
                <c:pt idx="0">
                  <c:v>45062</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data'!$C$25</c:f>
              <c:numCache>
                <c:formatCode>_ [$₹-4009]\ * #,##0.00_ ;_ [$₹-4009]\ * \-#,##0.00_ ;_ [$₹-4009]\ * "-"??_ ;_ @_ </c:formatCode>
                <c:ptCount val="1"/>
                <c:pt idx="0">
                  <c:v>1647.3</c:v>
                </c:pt>
              </c:numCache>
            </c:numRef>
          </c:val>
          <c:extLst>
            <c:ext xmlns:c16="http://schemas.microsoft.com/office/drawing/2014/chart" uri="{C3380CC4-5D6E-409C-BE32-E72D297353CC}">
              <c16:uniqueId val="{0000000F-01DA-42BC-BEFC-9F3340897CB8}"/>
            </c:ext>
          </c:extLst>
        </c:ser>
        <c:ser>
          <c:idx val="17"/>
          <c:order val="17"/>
          <c:tx>
            <c:strRef>
              <c:f>'Historical data'!$B$26</c:f>
              <c:strCache>
                <c:ptCount val="1"/>
                <c:pt idx="0">
                  <c:v>45063</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data'!$C$26</c:f>
              <c:numCache>
                <c:formatCode>_ [$₹-4009]\ * #,##0.00_ ;_ [$₹-4009]\ * \-#,##0.00_ ;_ [$₹-4009]\ * "-"??_ ;_ @_ </c:formatCode>
                <c:ptCount val="1"/>
                <c:pt idx="0">
                  <c:v>1638.45</c:v>
                </c:pt>
              </c:numCache>
            </c:numRef>
          </c:val>
          <c:extLst>
            <c:ext xmlns:c16="http://schemas.microsoft.com/office/drawing/2014/chart" uri="{C3380CC4-5D6E-409C-BE32-E72D297353CC}">
              <c16:uniqueId val="{00000010-01DA-42BC-BEFC-9F3340897CB8}"/>
            </c:ext>
          </c:extLst>
        </c:ser>
        <c:ser>
          <c:idx val="18"/>
          <c:order val="18"/>
          <c:tx>
            <c:strRef>
              <c:f>'Historical data'!$B$27</c:f>
              <c:strCache>
                <c:ptCount val="1"/>
                <c:pt idx="0">
                  <c:v>45064</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data'!$C$27</c:f>
              <c:numCache>
                <c:formatCode>_ [$₹-4009]\ * #,##0.00_ ;_ [$₹-4009]\ * \-#,##0.00_ ;_ [$₹-4009]\ * "-"??_ ;_ @_ </c:formatCode>
                <c:ptCount val="1"/>
                <c:pt idx="0">
                  <c:v>1645</c:v>
                </c:pt>
              </c:numCache>
            </c:numRef>
          </c:val>
          <c:extLst>
            <c:ext xmlns:c16="http://schemas.microsoft.com/office/drawing/2014/chart" uri="{C3380CC4-5D6E-409C-BE32-E72D297353CC}">
              <c16:uniqueId val="{00000011-01DA-42BC-BEFC-9F3340897CB8}"/>
            </c:ext>
          </c:extLst>
        </c:ser>
        <c:ser>
          <c:idx val="19"/>
          <c:order val="19"/>
          <c:tx>
            <c:strRef>
              <c:f>'Historical data'!$B$28</c:f>
              <c:strCache>
                <c:ptCount val="1"/>
                <c:pt idx="0">
                  <c:v>45065</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data'!$C$28</c:f>
              <c:numCache>
                <c:formatCode>_ [$₹-4009]\ * #,##0.00_ ;_ [$₹-4009]\ * \-#,##0.00_ ;_ [$₹-4009]\ * "-"??_ ;_ @_ </c:formatCode>
                <c:ptCount val="1"/>
                <c:pt idx="0">
                  <c:v>1646.9</c:v>
                </c:pt>
              </c:numCache>
            </c:numRef>
          </c:val>
          <c:extLst>
            <c:ext xmlns:c16="http://schemas.microsoft.com/office/drawing/2014/chart" uri="{C3380CC4-5D6E-409C-BE32-E72D297353CC}">
              <c16:uniqueId val="{00000012-01DA-42BC-BEFC-9F3340897CB8}"/>
            </c:ext>
          </c:extLst>
        </c:ser>
        <c:ser>
          <c:idx val="20"/>
          <c:order val="20"/>
          <c:tx>
            <c:strRef>
              <c:f>'Historical data'!$B$29</c:f>
              <c:strCache>
                <c:ptCount val="1"/>
                <c:pt idx="0">
                  <c:v>45068</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data'!$C$29</c:f>
              <c:numCache>
                <c:formatCode>_ [$₹-4009]\ * #,##0.00_ ;_ [$₹-4009]\ * \-#,##0.00_ ;_ [$₹-4009]\ * "-"??_ ;_ @_ </c:formatCode>
                <c:ptCount val="1"/>
                <c:pt idx="0">
                  <c:v>1641.05</c:v>
                </c:pt>
              </c:numCache>
            </c:numRef>
          </c:val>
          <c:extLst>
            <c:ext xmlns:c16="http://schemas.microsoft.com/office/drawing/2014/chart" uri="{C3380CC4-5D6E-409C-BE32-E72D297353CC}">
              <c16:uniqueId val="{00000013-01DA-42BC-BEFC-9F3340897CB8}"/>
            </c:ext>
          </c:extLst>
        </c:ser>
        <c:ser>
          <c:idx val="21"/>
          <c:order val="21"/>
          <c:tx>
            <c:strRef>
              <c:f>'Historical data'!$B$30</c:f>
              <c:strCache>
                <c:ptCount val="1"/>
                <c:pt idx="0">
                  <c:v>45069</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data'!$C$30</c:f>
              <c:numCache>
                <c:formatCode>_ [$₹-4009]\ * #,##0.00_ ;_ [$₹-4009]\ * \-#,##0.00_ ;_ [$₹-4009]\ * "-"??_ ;_ @_ </c:formatCode>
                <c:ptCount val="1"/>
                <c:pt idx="0">
                  <c:v>1637.2</c:v>
                </c:pt>
              </c:numCache>
            </c:numRef>
          </c:val>
          <c:extLst>
            <c:ext xmlns:c16="http://schemas.microsoft.com/office/drawing/2014/chart" uri="{C3380CC4-5D6E-409C-BE32-E72D297353CC}">
              <c16:uniqueId val="{00000014-01DA-42BC-BEFC-9F3340897CB8}"/>
            </c:ext>
          </c:extLst>
        </c:ser>
        <c:ser>
          <c:idx val="22"/>
          <c:order val="22"/>
          <c:tx>
            <c:strRef>
              <c:f>'Historical data'!$B$31</c:f>
              <c:strCache>
                <c:ptCount val="1"/>
                <c:pt idx="0">
                  <c:v>45070</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data'!$C$31</c:f>
              <c:numCache>
                <c:formatCode>_ [$₹-4009]\ * #,##0.00_ ;_ [$₹-4009]\ * \-#,##0.00_ ;_ [$₹-4009]\ * "-"??_ ;_ @_ </c:formatCode>
                <c:ptCount val="1"/>
                <c:pt idx="0">
                  <c:v>1615.8</c:v>
                </c:pt>
              </c:numCache>
            </c:numRef>
          </c:val>
          <c:extLst>
            <c:ext xmlns:c16="http://schemas.microsoft.com/office/drawing/2014/chart" uri="{C3380CC4-5D6E-409C-BE32-E72D297353CC}">
              <c16:uniqueId val="{0000007A-BE93-4F81-BEC0-5EFC0B886281}"/>
            </c:ext>
          </c:extLst>
        </c:ser>
        <c:ser>
          <c:idx val="23"/>
          <c:order val="23"/>
          <c:tx>
            <c:strRef>
              <c:f>'Historical data'!$B$32</c:f>
              <c:strCache>
                <c:ptCount val="1"/>
                <c:pt idx="0">
                  <c:v>45071</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data'!$C$32</c:f>
              <c:numCache>
                <c:formatCode>_ [$₹-4009]\ * #,##0.00_ ;_ [$₹-4009]\ * \-#,##0.00_ ;_ [$₹-4009]\ * "-"??_ ;_ @_ </c:formatCode>
                <c:ptCount val="1"/>
                <c:pt idx="0">
                  <c:v>1609.6</c:v>
                </c:pt>
              </c:numCache>
            </c:numRef>
          </c:val>
          <c:extLst>
            <c:ext xmlns:c16="http://schemas.microsoft.com/office/drawing/2014/chart" uri="{C3380CC4-5D6E-409C-BE32-E72D297353CC}">
              <c16:uniqueId val="{0000007B-BE93-4F81-BEC0-5EFC0B886281}"/>
            </c:ext>
          </c:extLst>
        </c:ser>
        <c:ser>
          <c:idx val="24"/>
          <c:order val="24"/>
          <c:tx>
            <c:strRef>
              <c:f>'Historical data'!$B$33</c:f>
              <c:strCache>
                <c:ptCount val="1"/>
                <c:pt idx="0">
                  <c:v>45072</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data'!$C$33</c:f>
              <c:numCache>
                <c:formatCode>_ [$₹-4009]\ * #,##0.00_ ;_ [$₹-4009]\ * \-#,##0.00_ ;_ [$₹-4009]\ * "-"??_ ;_ @_ </c:formatCode>
                <c:ptCount val="1"/>
                <c:pt idx="0">
                  <c:v>1615.8</c:v>
                </c:pt>
              </c:numCache>
            </c:numRef>
          </c:val>
          <c:extLst>
            <c:ext xmlns:c16="http://schemas.microsoft.com/office/drawing/2014/chart" uri="{C3380CC4-5D6E-409C-BE32-E72D297353CC}">
              <c16:uniqueId val="{0000007C-BE93-4F81-BEC0-5EFC0B886281}"/>
            </c:ext>
          </c:extLst>
        </c:ser>
        <c:ser>
          <c:idx val="25"/>
          <c:order val="25"/>
          <c:tx>
            <c:strRef>
              <c:f>'Historical data'!$B$34</c:f>
              <c:strCache>
                <c:ptCount val="1"/>
                <c:pt idx="0">
                  <c:v>45075</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data'!$C$34</c:f>
              <c:numCache>
                <c:formatCode>_ [$₹-4009]\ * #,##0.00_ ;_ [$₹-4009]\ * \-#,##0.00_ ;_ [$₹-4009]\ * "-"??_ ;_ @_ </c:formatCode>
                <c:ptCount val="1"/>
                <c:pt idx="0">
                  <c:v>1635.5</c:v>
                </c:pt>
              </c:numCache>
            </c:numRef>
          </c:val>
          <c:extLst>
            <c:ext xmlns:c16="http://schemas.microsoft.com/office/drawing/2014/chart" uri="{C3380CC4-5D6E-409C-BE32-E72D297353CC}">
              <c16:uniqueId val="{0000007D-BE93-4F81-BEC0-5EFC0B886281}"/>
            </c:ext>
          </c:extLst>
        </c:ser>
        <c:ser>
          <c:idx val="26"/>
          <c:order val="26"/>
          <c:tx>
            <c:strRef>
              <c:f>'Historical data'!$B$35</c:f>
              <c:strCache>
                <c:ptCount val="1"/>
                <c:pt idx="0">
                  <c:v>45076</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data'!$C$35</c:f>
              <c:numCache>
                <c:formatCode>_ [$₹-4009]\ * #,##0.00_ ;_ [$₹-4009]\ * \-#,##0.00_ ;_ [$₹-4009]\ * "-"??_ ;_ @_ </c:formatCode>
                <c:ptCount val="1"/>
                <c:pt idx="0">
                  <c:v>1636.75</c:v>
                </c:pt>
              </c:numCache>
            </c:numRef>
          </c:val>
          <c:extLst>
            <c:ext xmlns:c16="http://schemas.microsoft.com/office/drawing/2014/chart" uri="{C3380CC4-5D6E-409C-BE32-E72D297353CC}">
              <c16:uniqueId val="{0000007E-BE93-4F81-BEC0-5EFC0B886281}"/>
            </c:ext>
          </c:extLst>
        </c:ser>
        <c:ser>
          <c:idx val="27"/>
          <c:order val="27"/>
          <c:tx>
            <c:strRef>
              <c:f>'Historical data'!$B$36</c:f>
              <c:strCache>
                <c:ptCount val="1"/>
                <c:pt idx="0">
                  <c:v>45077</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data'!$C$36</c:f>
              <c:numCache>
                <c:formatCode>_ [$₹-4009]\ * #,##0.00_ ;_ [$₹-4009]\ * \-#,##0.00_ ;_ [$₹-4009]\ * "-"??_ ;_ @_ </c:formatCode>
                <c:ptCount val="1"/>
                <c:pt idx="0">
                  <c:v>1610.85</c:v>
                </c:pt>
              </c:numCache>
            </c:numRef>
          </c:val>
          <c:extLst>
            <c:ext xmlns:c16="http://schemas.microsoft.com/office/drawing/2014/chart" uri="{C3380CC4-5D6E-409C-BE32-E72D297353CC}">
              <c16:uniqueId val="{0000007F-BE93-4F81-BEC0-5EFC0B886281}"/>
            </c:ext>
          </c:extLst>
        </c:ser>
        <c:ser>
          <c:idx val="28"/>
          <c:order val="28"/>
          <c:tx>
            <c:strRef>
              <c:f>'Historical data'!$B$37</c:f>
              <c:strCache>
                <c:ptCount val="1"/>
                <c:pt idx="0">
                  <c:v>45078</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data'!$C$37</c:f>
              <c:numCache>
                <c:formatCode>_ [$₹-4009]\ * #,##0.00_ ;_ [$₹-4009]\ * \-#,##0.00_ ;_ [$₹-4009]\ * "-"??_ ;_ @_ </c:formatCode>
                <c:ptCount val="1"/>
                <c:pt idx="0">
                  <c:v>1604</c:v>
                </c:pt>
              </c:numCache>
            </c:numRef>
          </c:val>
          <c:extLst>
            <c:ext xmlns:c16="http://schemas.microsoft.com/office/drawing/2014/chart" uri="{C3380CC4-5D6E-409C-BE32-E72D297353CC}">
              <c16:uniqueId val="{00000080-BE93-4F81-BEC0-5EFC0B886281}"/>
            </c:ext>
          </c:extLst>
        </c:ser>
        <c:ser>
          <c:idx val="29"/>
          <c:order val="29"/>
          <c:tx>
            <c:strRef>
              <c:f>'Historical data'!$B$38</c:f>
              <c:strCache>
                <c:ptCount val="1"/>
                <c:pt idx="0">
                  <c:v>45079</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data'!$C$38</c:f>
              <c:numCache>
                <c:formatCode>_ [$₹-4009]\ * #,##0.00_ ;_ [$₹-4009]\ * \-#,##0.00_ ;_ [$₹-4009]\ * "-"??_ ;_ @_ </c:formatCode>
                <c:ptCount val="1"/>
                <c:pt idx="0">
                  <c:v>1606.5</c:v>
                </c:pt>
              </c:numCache>
            </c:numRef>
          </c:val>
          <c:extLst>
            <c:ext xmlns:c16="http://schemas.microsoft.com/office/drawing/2014/chart" uri="{C3380CC4-5D6E-409C-BE32-E72D297353CC}">
              <c16:uniqueId val="{00000081-BE93-4F81-BEC0-5EFC0B886281}"/>
            </c:ext>
          </c:extLst>
        </c:ser>
        <c:ser>
          <c:idx val="30"/>
          <c:order val="30"/>
          <c:tx>
            <c:strRef>
              <c:f>'Historical data'!$B$39</c:f>
              <c:strCache>
                <c:ptCount val="1"/>
                <c:pt idx="0">
                  <c:v>45082</c:v>
                </c:pt>
              </c:strCache>
            </c:strRef>
          </c:tx>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data'!$C$39</c:f>
              <c:numCache>
                <c:formatCode>_ [$₹-4009]\ * #,##0.00_ ;_ [$₹-4009]\ * \-#,##0.00_ ;_ [$₹-4009]\ * "-"??_ ;_ @_ </c:formatCode>
                <c:ptCount val="1"/>
                <c:pt idx="0">
                  <c:v>1604.4</c:v>
                </c:pt>
              </c:numCache>
            </c:numRef>
          </c:val>
          <c:extLst>
            <c:ext xmlns:c16="http://schemas.microsoft.com/office/drawing/2014/chart" uri="{C3380CC4-5D6E-409C-BE32-E72D297353CC}">
              <c16:uniqueId val="{00000082-BE93-4F81-BEC0-5EFC0B886281}"/>
            </c:ext>
          </c:extLst>
        </c:ser>
        <c:ser>
          <c:idx val="31"/>
          <c:order val="31"/>
          <c:tx>
            <c:strRef>
              <c:f>'Historical data'!$B$40</c:f>
              <c:strCache>
                <c:ptCount val="1"/>
                <c:pt idx="0">
                  <c:v>45083</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data'!$C$40</c:f>
              <c:numCache>
                <c:formatCode>_ [$₹-4009]\ * #,##0.00_ ;_ [$₹-4009]\ * \-#,##0.00_ ;_ [$₹-4009]\ * "-"??_ ;_ @_ </c:formatCode>
                <c:ptCount val="1"/>
                <c:pt idx="0">
                  <c:v>1599.4</c:v>
                </c:pt>
              </c:numCache>
            </c:numRef>
          </c:val>
          <c:extLst>
            <c:ext xmlns:c16="http://schemas.microsoft.com/office/drawing/2014/chart" uri="{C3380CC4-5D6E-409C-BE32-E72D297353CC}">
              <c16:uniqueId val="{00000083-BE93-4F81-BEC0-5EFC0B886281}"/>
            </c:ext>
          </c:extLst>
        </c:ser>
        <c:ser>
          <c:idx val="32"/>
          <c:order val="32"/>
          <c:tx>
            <c:strRef>
              <c:f>'Historical data'!$B$41</c:f>
              <c:strCache>
                <c:ptCount val="1"/>
                <c:pt idx="0">
                  <c:v>45084</c:v>
                </c:pt>
              </c:strCache>
            </c:strRef>
          </c:tx>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data'!$C$41</c:f>
              <c:numCache>
                <c:formatCode>_ [$₹-4009]\ * #,##0.00_ ;_ [$₹-4009]\ * \-#,##0.00_ ;_ [$₹-4009]\ * "-"??_ ;_ @_ </c:formatCode>
                <c:ptCount val="1"/>
                <c:pt idx="0">
                  <c:v>1607.7</c:v>
                </c:pt>
              </c:numCache>
            </c:numRef>
          </c:val>
          <c:extLst>
            <c:ext xmlns:c16="http://schemas.microsoft.com/office/drawing/2014/chart" uri="{C3380CC4-5D6E-409C-BE32-E72D297353CC}">
              <c16:uniqueId val="{00000084-BE93-4F81-BEC0-5EFC0B886281}"/>
            </c:ext>
          </c:extLst>
        </c:ser>
        <c:ser>
          <c:idx val="33"/>
          <c:order val="33"/>
          <c:tx>
            <c:strRef>
              <c:f>'Historical data'!$B$42</c:f>
              <c:strCache>
                <c:ptCount val="1"/>
                <c:pt idx="0">
                  <c:v>45085</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data'!$C$42</c:f>
              <c:numCache>
                <c:formatCode>_ [$₹-4009]\ * #,##0.00_ ;_ [$₹-4009]\ * \-#,##0.00_ ;_ [$₹-4009]\ * "-"??_ ;_ @_ </c:formatCode>
                <c:ptCount val="1"/>
                <c:pt idx="0">
                  <c:v>1608.7</c:v>
                </c:pt>
              </c:numCache>
            </c:numRef>
          </c:val>
          <c:extLst>
            <c:ext xmlns:c16="http://schemas.microsoft.com/office/drawing/2014/chart" uri="{C3380CC4-5D6E-409C-BE32-E72D297353CC}">
              <c16:uniqueId val="{00000085-BE93-4F81-BEC0-5EFC0B886281}"/>
            </c:ext>
          </c:extLst>
        </c:ser>
        <c:ser>
          <c:idx val="34"/>
          <c:order val="34"/>
          <c:tx>
            <c:strRef>
              <c:f>'Historical data'!$B$43</c:f>
              <c:strCache>
                <c:ptCount val="1"/>
                <c:pt idx="0">
                  <c:v>45086</c:v>
                </c:pt>
              </c:strCache>
            </c:strRef>
          </c:tx>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data'!$C$43</c:f>
              <c:numCache>
                <c:formatCode>_ [$₹-4009]\ * #,##0.00_ ;_ [$₹-4009]\ * \-#,##0.00_ ;_ [$₹-4009]\ * "-"??_ ;_ @_ </c:formatCode>
                <c:ptCount val="1"/>
                <c:pt idx="0">
                  <c:v>1610.6</c:v>
                </c:pt>
              </c:numCache>
            </c:numRef>
          </c:val>
          <c:extLst>
            <c:ext xmlns:c16="http://schemas.microsoft.com/office/drawing/2014/chart" uri="{C3380CC4-5D6E-409C-BE32-E72D297353CC}">
              <c16:uniqueId val="{00000086-BE93-4F81-BEC0-5EFC0B886281}"/>
            </c:ext>
          </c:extLst>
        </c:ser>
        <c:ser>
          <c:idx val="35"/>
          <c:order val="35"/>
          <c:tx>
            <c:strRef>
              <c:f>'Historical data'!$B$44</c:f>
              <c:strCache>
                <c:ptCount val="1"/>
                <c:pt idx="0">
                  <c:v>45089</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data'!$C$44</c:f>
              <c:numCache>
                <c:formatCode>_ [$₹-4009]\ * #,##0.00_ ;_ [$₹-4009]\ * \-#,##0.00_ ;_ [$₹-4009]\ * "-"??_ ;_ @_ </c:formatCode>
                <c:ptCount val="1"/>
                <c:pt idx="0">
                  <c:v>1600.8</c:v>
                </c:pt>
              </c:numCache>
            </c:numRef>
          </c:val>
          <c:extLst>
            <c:ext xmlns:c16="http://schemas.microsoft.com/office/drawing/2014/chart" uri="{C3380CC4-5D6E-409C-BE32-E72D297353CC}">
              <c16:uniqueId val="{00000087-BE93-4F81-BEC0-5EFC0B886281}"/>
            </c:ext>
          </c:extLst>
        </c:ser>
        <c:ser>
          <c:idx val="36"/>
          <c:order val="36"/>
          <c:tx>
            <c:strRef>
              <c:f>'Historical data'!$B$45</c:f>
              <c:strCache>
                <c:ptCount val="1"/>
                <c:pt idx="0">
                  <c:v>45090</c:v>
                </c:pt>
              </c:strCache>
            </c:strRef>
          </c:tx>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data'!$C$45</c:f>
              <c:numCache>
                <c:formatCode>_ [$₹-4009]\ * #,##0.00_ ;_ [$₹-4009]\ * \-#,##0.00_ ;_ [$₹-4009]\ * "-"??_ ;_ @_ </c:formatCode>
                <c:ptCount val="1"/>
                <c:pt idx="0">
                  <c:v>1603.5</c:v>
                </c:pt>
              </c:numCache>
            </c:numRef>
          </c:val>
          <c:extLst>
            <c:ext xmlns:c16="http://schemas.microsoft.com/office/drawing/2014/chart" uri="{C3380CC4-5D6E-409C-BE32-E72D297353CC}">
              <c16:uniqueId val="{00000088-BE93-4F81-BEC0-5EFC0B886281}"/>
            </c:ext>
          </c:extLst>
        </c:ser>
        <c:ser>
          <c:idx val="37"/>
          <c:order val="37"/>
          <c:tx>
            <c:strRef>
              <c:f>'Historical data'!$B$46</c:f>
              <c:strCache>
                <c:ptCount val="1"/>
                <c:pt idx="0">
                  <c:v>45091</c:v>
                </c:pt>
              </c:strCache>
            </c:strRef>
          </c:tx>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data'!$C$46</c:f>
              <c:numCache>
                <c:formatCode>_ [$₹-4009]\ * #,##0.00_ ;_ [$₹-4009]\ * \-#,##0.00_ ;_ [$₹-4009]\ * "-"??_ ;_ @_ </c:formatCode>
                <c:ptCount val="1"/>
                <c:pt idx="0">
                  <c:v>1601.75</c:v>
                </c:pt>
              </c:numCache>
            </c:numRef>
          </c:val>
          <c:extLst>
            <c:ext xmlns:c16="http://schemas.microsoft.com/office/drawing/2014/chart" uri="{C3380CC4-5D6E-409C-BE32-E72D297353CC}">
              <c16:uniqueId val="{00000089-BE93-4F81-BEC0-5EFC0B886281}"/>
            </c:ext>
          </c:extLst>
        </c:ser>
        <c:ser>
          <c:idx val="38"/>
          <c:order val="38"/>
          <c:tx>
            <c:strRef>
              <c:f>'Historical data'!$B$47</c:f>
              <c:strCache>
                <c:ptCount val="1"/>
                <c:pt idx="0">
                  <c:v>45092</c:v>
                </c:pt>
              </c:strCache>
            </c:strRef>
          </c:tx>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data'!$C$47</c:f>
              <c:numCache>
                <c:formatCode>_ [$₹-4009]\ * #,##0.00_ ;_ [$₹-4009]\ * \-#,##0.00_ ;_ [$₹-4009]\ * "-"??_ ;_ @_ </c:formatCode>
                <c:ptCount val="1"/>
                <c:pt idx="0">
                  <c:v>1582.05</c:v>
                </c:pt>
              </c:numCache>
            </c:numRef>
          </c:val>
          <c:extLst>
            <c:ext xmlns:c16="http://schemas.microsoft.com/office/drawing/2014/chart" uri="{C3380CC4-5D6E-409C-BE32-E72D297353CC}">
              <c16:uniqueId val="{0000008A-BE93-4F81-BEC0-5EFC0B886281}"/>
            </c:ext>
          </c:extLst>
        </c:ser>
        <c:ser>
          <c:idx val="39"/>
          <c:order val="39"/>
          <c:tx>
            <c:strRef>
              <c:f>'Historical data'!$B$48</c:f>
              <c:strCache>
                <c:ptCount val="1"/>
                <c:pt idx="0">
                  <c:v>45093</c:v>
                </c:pt>
              </c:strCache>
            </c:strRef>
          </c:tx>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data'!$C$48</c:f>
              <c:numCache>
                <c:formatCode>_ [$₹-4009]\ * #,##0.00_ ;_ [$₹-4009]\ * \-#,##0.00_ ;_ [$₹-4009]\ * "-"??_ ;_ @_ </c:formatCode>
                <c:ptCount val="1"/>
                <c:pt idx="0">
                  <c:v>1602.75</c:v>
                </c:pt>
              </c:numCache>
            </c:numRef>
          </c:val>
          <c:extLst>
            <c:ext xmlns:c16="http://schemas.microsoft.com/office/drawing/2014/chart" uri="{C3380CC4-5D6E-409C-BE32-E72D297353CC}">
              <c16:uniqueId val="{0000008B-BE93-4F81-BEC0-5EFC0B886281}"/>
            </c:ext>
          </c:extLst>
        </c:ser>
        <c:ser>
          <c:idx val="40"/>
          <c:order val="40"/>
          <c:tx>
            <c:strRef>
              <c:f>'Historical data'!$B$49</c:f>
              <c:strCache>
                <c:ptCount val="1"/>
                <c:pt idx="0">
                  <c:v>45096</c:v>
                </c:pt>
              </c:strCache>
            </c:strRef>
          </c:tx>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data'!$C$49</c:f>
              <c:numCache>
                <c:formatCode>_ [$₹-4009]\ * #,##0.00_ ;_ [$₹-4009]\ * \-#,##0.00_ ;_ [$₹-4009]\ * "-"??_ ;_ @_ </c:formatCode>
                <c:ptCount val="1"/>
                <c:pt idx="0">
                  <c:v>1604.15</c:v>
                </c:pt>
              </c:numCache>
            </c:numRef>
          </c:val>
          <c:extLst>
            <c:ext xmlns:c16="http://schemas.microsoft.com/office/drawing/2014/chart" uri="{C3380CC4-5D6E-409C-BE32-E72D297353CC}">
              <c16:uniqueId val="{0000008C-BE93-4F81-BEC0-5EFC0B886281}"/>
            </c:ext>
          </c:extLst>
        </c:ser>
        <c:ser>
          <c:idx val="41"/>
          <c:order val="41"/>
          <c:tx>
            <c:strRef>
              <c:f>'Historical data'!$B$50</c:f>
              <c:strCache>
                <c:ptCount val="1"/>
                <c:pt idx="0">
                  <c:v>45097</c:v>
                </c:pt>
              </c:strCache>
            </c:strRef>
          </c:tx>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data'!$C$50</c:f>
              <c:numCache>
                <c:formatCode>_ [$₹-4009]\ * #,##0.00_ ;_ [$₹-4009]\ * \-#,##0.00_ ;_ [$₹-4009]\ * "-"??_ ;_ @_ </c:formatCode>
                <c:ptCount val="1"/>
                <c:pt idx="0">
                  <c:v>1607.5</c:v>
                </c:pt>
              </c:numCache>
            </c:numRef>
          </c:val>
          <c:extLst>
            <c:ext xmlns:c16="http://schemas.microsoft.com/office/drawing/2014/chart" uri="{C3380CC4-5D6E-409C-BE32-E72D297353CC}">
              <c16:uniqueId val="{0000008D-BE93-4F81-BEC0-5EFC0B886281}"/>
            </c:ext>
          </c:extLst>
        </c:ser>
        <c:ser>
          <c:idx val="42"/>
          <c:order val="42"/>
          <c:tx>
            <c:strRef>
              <c:f>'Historical data'!$B$51</c:f>
              <c:strCache>
                <c:ptCount val="1"/>
                <c:pt idx="0">
                  <c:v>45098</c:v>
                </c:pt>
              </c:strCache>
            </c:strRef>
          </c:tx>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data'!$C$51</c:f>
              <c:numCache>
                <c:formatCode>_ [$₹-4009]\ * #,##0.00_ ;_ [$₹-4009]\ * \-#,##0.00_ ;_ [$₹-4009]\ * "-"??_ ;_ @_ </c:formatCode>
                <c:ptCount val="1"/>
                <c:pt idx="0">
                  <c:v>1635.6</c:v>
                </c:pt>
              </c:numCache>
            </c:numRef>
          </c:val>
          <c:extLst>
            <c:ext xmlns:c16="http://schemas.microsoft.com/office/drawing/2014/chart" uri="{C3380CC4-5D6E-409C-BE32-E72D297353CC}">
              <c16:uniqueId val="{0000008E-BE93-4F81-BEC0-5EFC0B886281}"/>
            </c:ext>
          </c:extLst>
        </c:ser>
        <c:ser>
          <c:idx val="43"/>
          <c:order val="43"/>
          <c:tx>
            <c:strRef>
              <c:f>'Historical data'!$B$52</c:f>
              <c:strCache>
                <c:ptCount val="1"/>
                <c:pt idx="0">
                  <c:v>45099</c:v>
                </c:pt>
              </c:strCache>
            </c:strRef>
          </c:tx>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data'!$C$52</c:f>
              <c:numCache>
                <c:formatCode>_ [$₹-4009]\ * #,##0.00_ ;_ [$₹-4009]\ * \-#,##0.00_ ;_ [$₹-4009]\ * "-"??_ ;_ @_ </c:formatCode>
                <c:ptCount val="1"/>
                <c:pt idx="0">
                  <c:v>1643.6</c:v>
                </c:pt>
              </c:numCache>
            </c:numRef>
          </c:val>
          <c:extLst>
            <c:ext xmlns:c16="http://schemas.microsoft.com/office/drawing/2014/chart" uri="{C3380CC4-5D6E-409C-BE32-E72D297353CC}">
              <c16:uniqueId val="{0000008F-BE93-4F81-BEC0-5EFC0B886281}"/>
            </c:ext>
          </c:extLst>
        </c:ser>
        <c:ser>
          <c:idx val="44"/>
          <c:order val="44"/>
          <c:tx>
            <c:strRef>
              <c:f>'Historical data'!$B$53</c:f>
              <c:strCache>
                <c:ptCount val="1"/>
                <c:pt idx="0">
                  <c:v>45100</c:v>
                </c:pt>
              </c:strCache>
            </c:strRef>
          </c:tx>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data'!$C$53</c:f>
              <c:numCache>
                <c:formatCode>_ [$₹-4009]\ * #,##0.00_ ;_ [$₹-4009]\ * \-#,##0.00_ ;_ [$₹-4009]\ * "-"??_ ;_ @_ </c:formatCode>
                <c:ptCount val="1"/>
                <c:pt idx="0">
                  <c:v>1643.5</c:v>
                </c:pt>
              </c:numCache>
            </c:numRef>
          </c:val>
          <c:extLst>
            <c:ext xmlns:c16="http://schemas.microsoft.com/office/drawing/2014/chart" uri="{C3380CC4-5D6E-409C-BE32-E72D297353CC}">
              <c16:uniqueId val="{00000090-BE93-4F81-BEC0-5EFC0B886281}"/>
            </c:ext>
          </c:extLst>
        </c:ser>
        <c:ser>
          <c:idx val="45"/>
          <c:order val="45"/>
          <c:tx>
            <c:strRef>
              <c:f>'Historical data'!$B$54</c:f>
              <c:strCache>
                <c:ptCount val="1"/>
                <c:pt idx="0">
                  <c:v>45103</c:v>
                </c:pt>
              </c:strCache>
            </c:strRef>
          </c:tx>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data'!$C$54</c:f>
              <c:numCache>
                <c:formatCode>_ [$₹-4009]\ * #,##0.00_ ;_ [$₹-4009]\ * \-#,##0.00_ ;_ [$₹-4009]\ * "-"??_ ;_ @_ </c:formatCode>
                <c:ptCount val="1"/>
                <c:pt idx="0">
                  <c:v>1635.55</c:v>
                </c:pt>
              </c:numCache>
            </c:numRef>
          </c:val>
          <c:extLst>
            <c:ext xmlns:c16="http://schemas.microsoft.com/office/drawing/2014/chart" uri="{C3380CC4-5D6E-409C-BE32-E72D297353CC}">
              <c16:uniqueId val="{00000091-BE93-4F81-BEC0-5EFC0B886281}"/>
            </c:ext>
          </c:extLst>
        </c:ser>
        <c:ser>
          <c:idx val="46"/>
          <c:order val="46"/>
          <c:tx>
            <c:strRef>
              <c:f>'Historical data'!$B$55</c:f>
              <c:strCache>
                <c:ptCount val="1"/>
                <c:pt idx="0">
                  <c:v>45104</c:v>
                </c:pt>
              </c:strCache>
            </c:strRef>
          </c:tx>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data'!$C$55</c:f>
              <c:numCache>
                <c:formatCode>_ [$₹-4009]\ * #,##0.00_ ;_ [$₹-4009]\ * \-#,##0.00_ ;_ [$₹-4009]\ * "-"??_ ;_ @_ </c:formatCode>
                <c:ptCount val="1"/>
                <c:pt idx="0">
                  <c:v>1658.6</c:v>
                </c:pt>
              </c:numCache>
            </c:numRef>
          </c:val>
          <c:extLst>
            <c:ext xmlns:c16="http://schemas.microsoft.com/office/drawing/2014/chart" uri="{C3380CC4-5D6E-409C-BE32-E72D297353CC}">
              <c16:uniqueId val="{00000092-BE93-4F81-BEC0-5EFC0B886281}"/>
            </c:ext>
          </c:extLst>
        </c:ser>
        <c:ser>
          <c:idx val="47"/>
          <c:order val="47"/>
          <c:tx>
            <c:strRef>
              <c:f>'Historical data'!$B$56</c:f>
              <c:strCache>
                <c:ptCount val="1"/>
                <c:pt idx="0">
                  <c:v>45105</c:v>
                </c:pt>
              </c:strCache>
            </c:strRef>
          </c:tx>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data'!$C$56</c:f>
              <c:numCache>
                <c:formatCode>_ [$₹-4009]\ * #,##0.00_ ;_ [$₹-4009]\ * \-#,##0.00_ ;_ [$₹-4009]\ * "-"??_ ;_ @_ </c:formatCode>
                <c:ptCount val="1"/>
                <c:pt idx="0">
                  <c:v>1676.15</c:v>
                </c:pt>
              </c:numCache>
            </c:numRef>
          </c:val>
          <c:extLst>
            <c:ext xmlns:c16="http://schemas.microsoft.com/office/drawing/2014/chart" uri="{C3380CC4-5D6E-409C-BE32-E72D297353CC}">
              <c16:uniqueId val="{00000093-BE93-4F81-BEC0-5EFC0B886281}"/>
            </c:ext>
          </c:extLst>
        </c:ser>
        <c:ser>
          <c:idx val="48"/>
          <c:order val="48"/>
          <c:tx>
            <c:strRef>
              <c:f>'Historical data'!$B$57</c:f>
              <c:strCache>
                <c:ptCount val="1"/>
                <c:pt idx="0">
                  <c:v>45107</c:v>
                </c:pt>
              </c:strCache>
            </c:strRef>
          </c:tx>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data'!$C$57</c:f>
              <c:numCache>
                <c:formatCode>_ [$₹-4009]\ * #,##0.00_ ;_ [$₹-4009]\ * \-#,##0.00_ ;_ [$₹-4009]\ * "-"??_ ;_ @_ </c:formatCode>
                <c:ptCount val="1"/>
                <c:pt idx="0">
                  <c:v>1701.4</c:v>
                </c:pt>
              </c:numCache>
            </c:numRef>
          </c:val>
          <c:extLst>
            <c:ext xmlns:c16="http://schemas.microsoft.com/office/drawing/2014/chart" uri="{C3380CC4-5D6E-409C-BE32-E72D297353CC}">
              <c16:uniqueId val="{00000094-BE93-4F81-BEC0-5EFC0B886281}"/>
            </c:ext>
          </c:extLst>
        </c:ser>
        <c:ser>
          <c:idx val="49"/>
          <c:order val="49"/>
          <c:tx>
            <c:strRef>
              <c:f>'Historical data'!$B$58</c:f>
              <c:strCache>
                <c:ptCount val="1"/>
                <c:pt idx="0">
                  <c:v>45110</c:v>
                </c:pt>
              </c:strCache>
            </c:strRef>
          </c:tx>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data'!$C$58</c:f>
              <c:numCache>
                <c:formatCode>_ [$₹-4009]\ * #,##0.00_ ;_ [$₹-4009]\ * \-#,##0.00_ ;_ [$₹-4009]\ * "-"??_ ;_ @_ </c:formatCode>
                <c:ptCount val="1"/>
                <c:pt idx="0">
                  <c:v>1719.8</c:v>
                </c:pt>
              </c:numCache>
            </c:numRef>
          </c:val>
          <c:extLst>
            <c:ext xmlns:c16="http://schemas.microsoft.com/office/drawing/2014/chart" uri="{C3380CC4-5D6E-409C-BE32-E72D297353CC}">
              <c16:uniqueId val="{00000095-BE93-4F81-BEC0-5EFC0B886281}"/>
            </c:ext>
          </c:extLst>
        </c:ser>
        <c:ser>
          <c:idx val="50"/>
          <c:order val="50"/>
          <c:tx>
            <c:strRef>
              <c:f>'Historical data'!$B$59</c:f>
              <c:strCache>
                <c:ptCount val="1"/>
                <c:pt idx="0">
                  <c:v>45111</c:v>
                </c:pt>
              </c:strCache>
            </c:strRef>
          </c:tx>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data'!$C$59</c:f>
              <c:numCache>
                <c:formatCode>_ [$₹-4009]\ * #,##0.00_ ;_ [$₹-4009]\ * \-#,##0.00_ ;_ [$₹-4009]\ * "-"??_ ;_ @_ </c:formatCode>
                <c:ptCount val="1"/>
                <c:pt idx="0">
                  <c:v>1728.2</c:v>
                </c:pt>
              </c:numCache>
            </c:numRef>
          </c:val>
          <c:extLst>
            <c:ext xmlns:c16="http://schemas.microsoft.com/office/drawing/2014/chart" uri="{C3380CC4-5D6E-409C-BE32-E72D297353CC}">
              <c16:uniqueId val="{00000096-BE93-4F81-BEC0-5EFC0B886281}"/>
            </c:ext>
          </c:extLst>
        </c:ser>
        <c:ser>
          <c:idx val="51"/>
          <c:order val="51"/>
          <c:tx>
            <c:strRef>
              <c:f>'Historical data'!$B$60</c:f>
              <c:strCache>
                <c:ptCount val="1"/>
                <c:pt idx="0">
                  <c:v>45112</c:v>
                </c:pt>
              </c:strCache>
            </c:strRef>
          </c:tx>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data'!$C$60</c:f>
              <c:numCache>
                <c:formatCode>_ [$₹-4009]\ * #,##0.00_ ;_ [$₹-4009]\ * \-#,##0.00_ ;_ [$₹-4009]\ * "-"??_ ;_ @_ </c:formatCode>
                <c:ptCount val="1"/>
                <c:pt idx="0">
                  <c:v>1673.3</c:v>
                </c:pt>
              </c:numCache>
            </c:numRef>
          </c:val>
          <c:extLst>
            <c:ext xmlns:c16="http://schemas.microsoft.com/office/drawing/2014/chart" uri="{C3380CC4-5D6E-409C-BE32-E72D297353CC}">
              <c16:uniqueId val="{00000097-BE93-4F81-BEC0-5EFC0B886281}"/>
            </c:ext>
          </c:extLst>
        </c:ser>
        <c:ser>
          <c:idx val="52"/>
          <c:order val="52"/>
          <c:tx>
            <c:strRef>
              <c:f>'Historical data'!$B$61</c:f>
              <c:strCache>
                <c:ptCount val="1"/>
                <c:pt idx="0">
                  <c:v>45113</c:v>
                </c:pt>
              </c:strCache>
            </c:strRef>
          </c:tx>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data'!$C$61</c:f>
              <c:numCache>
                <c:formatCode>_ [$₹-4009]\ * #,##0.00_ ;_ [$₹-4009]\ * \-#,##0.00_ ;_ [$₹-4009]\ * "-"??_ ;_ @_ </c:formatCode>
                <c:ptCount val="1"/>
                <c:pt idx="0">
                  <c:v>1675</c:v>
                </c:pt>
              </c:numCache>
            </c:numRef>
          </c:val>
          <c:extLst>
            <c:ext xmlns:c16="http://schemas.microsoft.com/office/drawing/2014/chart" uri="{C3380CC4-5D6E-409C-BE32-E72D297353CC}">
              <c16:uniqueId val="{00000098-BE93-4F81-BEC0-5EFC0B886281}"/>
            </c:ext>
          </c:extLst>
        </c:ser>
        <c:ser>
          <c:idx val="53"/>
          <c:order val="53"/>
          <c:tx>
            <c:strRef>
              <c:f>'Historical data'!$B$62</c:f>
              <c:strCache>
                <c:ptCount val="1"/>
                <c:pt idx="0">
                  <c:v>45114</c:v>
                </c:pt>
              </c:strCache>
            </c:strRef>
          </c:tx>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data'!$C$62</c:f>
              <c:numCache>
                <c:formatCode>_ [$₹-4009]\ * #,##0.00_ ;_ [$₹-4009]\ * \-#,##0.00_ ;_ [$₹-4009]\ * "-"??_ ;_ @_ </c:formatCode>
                <c:ptCount val="1"/>
                <c:pt idx="0">
                  <c:v>1660.4</c:v>
                </c:pt>
              </c:numCache>
            </c:numRef>
          </c:val>
          <c:extLst>
            <c:ext xmlns:c16="http://schemas.microsoft.com/office/drawing/2014/chart" uri="{C3380CC4-5D6E-409C-BE32-E72D297353CC}">
              <c16:uniqueId val="{00000099-BE93-4F81-BEC0-5EFC0B886281}"/>
            </c:ext>
          </c:extLst>
        </c:ser>
        <c:ser>
          <c:idx val="54"/>
          <c:order val="54"/>
          <c:tx>
            <c:strRef>
              <c:f>'Historical data'!$B$63</c:f>
              <c:strCache>
                <c:ptCount val="1"/>
                <c:pt idx="0">
                  <c:v>45117</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data'!$C$63</c:f>
              <c:numCache>
                <c:formatCode>_ [$₹-4009]\ * #,##0.00_ ;_ [$₹-4009]\ * \-#,##0.00_ ;_ [$₹-4009]\ * "-"??_ ;_ @_ </c:formatCode>
                <c:ptCount val="1"/>
                <c:pt idx="0">
                  <c:v>1656.45</c:v>
                </c:pt>
              </c:numCache>
            </c:numRef>
          </c:val>
          <c:extLst>
            <c:ext xmlns:c16="http://schemas.microsoft.com/office/drawing/2014/chart" uri="{C3380CC4-5D6E-409C-BE32-E72D297353CC}">
              <c16:uniqueId val="{0000009A-BE93-4F81-BEC0-5EFC0B886281}"/>
            </c:ext>
          </c:extLst>
        </c:ser>
        <c:ser>
          <c:idx val="55"/>
          <c:order val="55"/>
          <c:tx>
            <c:strRef>
              <c:f>'Historical data'!$B$64</c:f>
              <c:strCache>
                <c:ptCount val="1"/>
                <c:pt idx="0">
                  <c:v>45118</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data'!$C$64</c:f>
              <c:numCache>
                <c:formatCode>_ [$₹-4009]\ * #,##0.00_ ;_ [$₹-4009]\ * \-#,##0.00_ ;_ [$₹-4009]\ * "-"??_ ;_ @_ </c:formatCode>
                <c:ptCount val="1"/>
                <c:pt idx="0">
                  <c:v>1648.4</c:v>
                </c:pt>
              </c:numCache>
            </c:numRef>
          </c:val>
          <c:extLst>
            <c:ext xmlns:c16="http://schemas.microsoft.com/office/drawing/2014/chart" uri="{C3380CC4-5D6E-409C-BE32-E72D297353CC}">
              <c16:uniqueId val="{0000009B-BE93-4F81-BEC0-5EFC0B886281}"/>
            </c:ext>
          </c:extLst>
        </c:ser>
        <c:ser>
          <c:idx val="56"/>
          <c:order val="56"/>
          <c:tx>
            <c:strRef>
              <c:f>'Historical data'!$B$65</c:f>
              <c:strCache>
                <c:ptCount val="1"/>
                <c:pt idx="0">
                  <c:v>45119</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data'!$C$65</c:f>
              <c:numCache>
                <c:formatCode>_ [$₹-4009]\ * #,##0.00_ ;_ [$₹-4009]\ * \-#,##0.00_ ;_ [$₹-4009]\ * "-"??_ ;_ @_ </c:formatCode>
                <c:ptCount val="1"/>
                <c:pt idx="0">
                  <c:v>1632.95</c:v>
                </c:pt>
              </c:numCache>
            </c:numRef>
          </c:val>
          <c:extLst>
            <c:ext xmlns:c16="http://schemas.microsoft.com/office/drawing/2014/chart" uri="{C3380CC4-5D6E-409C-BE32-E72D297353CC}">
              <c16:uniqueId val="{0000009C-BE93-4F81-BEC0-5EFC0B886281}"/>
            </c:ext>
          </c:extLst>
        </c:ser>
        <c:ser>
          <c:idx val="57"/>
          <c:order val="57"/>
          <c:tx>
            <c:strRef>
              <c:f>'Historical data'!$B$66</c:f>
              <c:strCache>
                <c:ptCount val="1"/>
                <c:pt idx="0">
                  <c:v>45120</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data'!$C$66</c:f>
              <c:numCache>
                <c:formatCode>_ [$₹-4009]\ * #,##0.00_ ;_ [$₹-4009]\ * \-#,##0.00_ ;_ [$₹-4009]\ * "-"??_ ;_ @_ </c:formatCode>
                <c:ptCount val="1"/>
                <c:pt idx="0">
                  <c:v>1641.1</c:v>
                </c:pt>
              </c:numCache>
            </c:numRef>
          </c:val>
          <c:extLst>
            <c:ext xmlns:c16="http://schemas.microsoft.com/office/drawing/2014/chart" uri="{C3380CC4-5D6E-409C-BE32-E72D297353CC}">
              <c16:uniqueId val="{0000009D-BE93-4F81-BEC0-5EFC0B886281}"/>
            </c:ext>
          </c:extLst>
        </c:ser>
        <c:ser>
          <c:idx val="58"/>
          <c:order val="58"/>
          <c:tx>
            <c:strRef>
              <c:f>'Historical data'!$B$67</c:f>
              <c:strCache>
                <c:ptCount val="1"/>
                <c:pt idx="0">
                  <c:v>45121</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data'!$C$67</c:f>
              <c:numCache>
                <c:formatCode>_ [$₹-4009]\ * #,##0.00_ ;_ [$₹-4009]\ * \-#,##0.00_ ;_ [$₹-4009]\ * "-"??_ ;_ @_ </c:formatCode>
                <c:ptCount val="1"/>
                <c:pt idx="0">
                  <c:v>1644.5</c:v>
                </c:pt>
              </c:numCache>
            </c:numRef>
          </c:val>
          <c:extLst>
            <c:ext xmlns:c16="http://schemas.microsoft.com/office/drawing/2014/chart" uri="{C3380CC4-5D6E-409C-BE32-E72D297353CC}">
              <c16:uniqueId val="{0000009E-BE93-4F81-BEC0-5EFC0B886281}"/>
            </c:ext>
          </c:extLst>
        </c:ser>
        <c:ser>
          <c:idx val="59"/>
          <c:order val="59"/>
          <c:tx>
            <c:strRef>
              <c:f>'Historical data'!$B$68</c:f>
              <c:strCache>
                <c:ptCount val="1"/>
                <c:pt idx="0">
                  <c:v>45124</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data'!$C$68</c:f>
              <c:numCache>
                <c:formatCode>_ [$₹-4009]\ * #,##0.00_ ;_ [$₹-4009]\ * \-#,##0.00_ ;_ [$₹-4009]\ * "-"??_ ;_ @_ </c:formatCode>
                <c:ptCount val="1"/>
                <c:pt idx="0">
                  <c:v>1678.9</c:v>
                </c:pt>
              </c:numCache>
            </c:numRef>
          </c:val>
          <c:extLst>
            <c:ext xmlns:c16="http://schemas.microsoft.com/office/drawing/2014/chart" uri="{C3380CC4-5D6E-409C-BE32-E72D297353CC}">
              <c16:uniqueId val="{0000009F-BE93-4F81-BEC0-5EFC0B886281}"/>
            </c:ext>
          </c:extLst>
        </c:ser>
        <c:ser>
          <c:idx val="60"/>
          <c:order val="60"/>
          <c:tx>
            <c:strRef>
              <c:f>'Historical data'!$B$69</c:f>
              <c:strCache>
                <c:ptCount val="1"/>
                <c:pt idx="0">
                  <c:v>45125</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data'!$C$69</c:f>
              <c:numCache>
                <c:formatCode>_ [$₹-4009]\ * #,##0.00_ ;_ [$₹-4009]\ * \-#,##0.00_ ;_ [$₹-4009]\ * "-"??_ ;_ @_ </c:formatCode>
                <c:ptCount val="1"/>
                <c:pt idx="0">
                  <c:v>1677.5</c:v>
                </c:pt>
              </c:numCache>
            </c:numRef>
          </c:val>
          <c:extLst>
            <c:ext xmlns:c16="http://schemas.microsoft.com/office/drawing/2014/chart" uri="{C3380CC4-5D6E-409C-BE32-E72D297353CC}">
              <c16:uniqueId val="{000000A0-BE93-4F81-BEC0-5EFC0B886281}"/>
            </c:ext>
          </c:extLst>
        </c:ser>
        <c:ser>
          <c:idx val="61"/>
          <c:order val="61"/>
          <c:tx>
            <c:strRef>
              <c:f>'Historical data'!$B$70</c:f>
              <c:strCache>
                <c:ptCount val="1"/>
                <c:pt idx="0">
                  <c:v>45126</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data'!$C$70</c:f>
              <c:numCache>
                <c:formatCode>_ [$₹-4009]\ * #,##0.00_ ;_ [$₹-4009]\ * \-#,##0.00_ ;_ [$₹-4009]\ * "-"??_ ;_ @_ </c:formatCode>
                <c:ptCount val="1"/>
                <c:pt idx="0">
                  <c:v>1685.1</c:v>
                </c:pt>
              </c:numCache>
            </c:numRef>
          </c:val>
          <c:extLst>
            <c:ext xmlns:c16="http://schemas.microsoft.com/office/drawing/2014/chart" uri="{C3380CC4-5D6E-409C-BE32-E72D297353CC}">
              <c16:uniqueId val="{000000A1-BE93-4F81-BEC0-5EFC0B886281}"/>
            </c:ext>
          </c:extLst>
        </c:ser>
        <c:ser>
          <c:idx val="62"/>
          <c:order val="62"/>
          <c:tx>
            <c:strRef>
              <c:f>'Historical data'!$B$71</c:f>
              <c:strCache>
                <c:ptCount val="1"/>
                <c:pt idx="0">
                  <c:v>45127</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data'!$C$71</c:f>
              <c:numCache>
                <c:formatCode>_ [$₹-4009]\ * #,##0.00_ ;_ [$₹-4009]\ * \-#,##0.00_ ;_ [$₹-4009]\ * "-"??_ ;_ @_ </c:formatCode>
                <c:ptCount val="1"/>
                <c:pt idx="0">
                  <c:v>1688.75</c:v>
                </c:pt>
              </c:numCache>
            </c:numRef>
          </c:val>
          <c:extLst>
            <c:ext xmlns:c16="http://schemas.microsoft.com/office/drawing/2014/chart" uri="{C3380CC4-5D6E-409C-BE32-E72D297353CC}">
              <c16:uniqueId val="{000000A2-BE93-4F81-BEC0-5EFC0B886281}"/>
            </c:ext>
          </c:extLst>
        </c:ser>
        <c:ser>
          <c:idx val="63"/>
          <c:order val="63"/>
          <c:tx>
            <c:strRef>
              <c:f>'Historical data'!$B$72</c:f>
              <c:strCache>
                <c:ptCount val="1"/>
                <c:pt idx="0">
                  <c:v>45128</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data'!$C$72</c:f>
              <c:numCache>
                <c:formatCode>_ [$₹-4009]\ * #,##0.00_ ;_ [$₹-4009]\ * \-#,##0.00_ ;_ [$₹-4009]\ * "-"??_ ;_ @_ </c:formatCode>
                <c:ptCount val="1"/>
                <c:pt idx="0">
                  <c:v>1675.75</c:v>
                </c:pt>
              </c:numCache>
            </c:numRef>
          </c:val>
          <c:extLst>
            <c:ext xmlns:c16="http://schemas.microsoft.com/office/drawing/2014/chart" uri="{C3380CC4-5D6E-409C-BE32-E72D297353CC}">
              <c16:uniqueId val="{000000A3-BE93-4F81-BEC0-5EFC0B886281}"/>
            </c:ext>
          </c:extLst>
        </c:ser>
        <c:ser>
          <c:idx val="64"/>
          <c:order val="64"/>
          <c:tx>
            <c:strRef>
              <c:f>'Historical data'!$B$73</c:f>
              <c:strCache>
                <c:ptCount val="1"/>
                <c:pt idx="0">
                  <c:v>45131</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data'!$C$73</c:f>
              <c:numCache>
                <c:formatCode>_ [$₹-4009]\ * #,##0.00_ ;_ [$₹-4009]\ * \-#,##0.00_ ;_ [$₹-4009]\ * "-"??_ ;_ @_ </c:formatCode>
                <c:ptCount val="1"/>
                <c:pt idx="0">
                  <c:v>1678.4</c:v>
                </c:pt>
              </c:numCache>
            </c:numRef>
          </c:val>
          <c:extLst>
            <c:ext xmlns:c16="http://schemas.microsoft.com/office/drawing/2014/chart" uri="{C3380CC4-5D6E-409C-BE32-E72D297353CC}">
              <c16:uniqueId val="{000000A4-BE93-4F81-BEC0-5EFC0B886281}"/>
            </c:ext>
          </c:extLst>
        </c:ser>
        <c:ser>
          <c:idx val="65"/>
          <c:order val="65"/>
          <c:tx>
            <c:strRef>
              <c:f>'Historical data'!$B$74</c:f>
              <c:strCache>
                <c:ptCount val="1"/>
                <c:pt idx="0">
                  <c:v>45132</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data'!$C$74</c:f>
              <c:numCache>
                <c:formatCode>_ [$₹-4009]\ * #,##0.00_ ;_ [$₹-4009]\ * \-#,##0.00_ ;_ [$₹-4009]\ * "-"??_ ;_ @_ </c:formatCode>
                <c:ptCount val="1"/>
                <c:pt idx="0">
                  <c:v>1696.6</c:v>
                </c:pt>
              </c:numCache>
            </c:numRef>
          </c:val>
          <c:extLst>
            <c:ext xmlns:c16="http://schemas.microsoft.com/office/drawing/2014/chart" uri="{C3380CC4-5D6E-409C-BE32-E72D297353CC}">
              <c16:uniqueId val="{000000A5-BE93-4F81-BEC0-5EFC0B886281}"/>
            </c:ext>
          </c:extLst>
        </c:ser>
        <c:ser>
          <c:idx val="66"/>
          <c:order val="66"/>
          <c:tx>
            <c:strRef>
              <c:f>'Historical data'!$B$75</c:f>
              <c:strCache>
                <c:ptCount val="1"/>
                <c:pt idx="0">
                  <c:v>45133</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data'!$C$75</c:f>
              <c:numCache>
                <c:formatCode>_ [$₹-4009]\ * #,##0.00_ ;_ [$₹-4009]\ * \-#,##0.00_ ;_ [$₹-4009]\ * "-"??_ ;_ @_ </c:formatCode>
                <c:ptCount val="1"/>
                <c:pt idx="0">
                  <c:v>1690.7</c:v>
                </c:pt>
              </c:numCache>
            </c:numRef>
          </c:val>
          <c:extLst>
            <c:ext xmlns:c16="http://schemas.microsoft.com/office/drawing/2014/chart" uri="{C3380CC4-5D6E-409C-BE32-E72D297353CC}">
              <c16:uniqueId val="{000000A6-BE93-4F81-BEC0-5EFC0B886281}"/>
            </c:ext>
          </c:extLst>
        </c:ser>
        <c:ser>
          <c:idx val="67"/>
          <c:order val="67"/>
          <c:tx>
            <c:strRef>
              <c:f>'Historical data'!$B$76</c:f>
              <c:strCache>
                <c:ptCount val="1"/>
                <c:pt idx="0">
                  <c:v>45134</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data'!$C$76</c:f>
              <c:numCache>
                <c:formatCode>_ [$₹-4009]\ * #,##0.00_ ;_ [$₹-4009]\ * \-#,##0.00_ ;_ [$₹-4009]\ * "-"??_ ;_ @_ </c:formatCode>
                <c:ptCount val="1"/>
                <c:pt idx="0">
                  <c:v>1673.15</c:v>
                </c:pt>
              </c:numCache>
            </c:numRef>
          </c:val>
          <c:extLst>
            <c:ext xmlns:c16="http://schemas.microsoft.com/office/drawing/2014/chart" uri="{C3380CC4-5D6E-409C-BE32-E72D297353CC}">
              <c16:uniqueId val="{000000A7-BE93-4F81-BEC0-5EFC0B886281}"/>
            </c:ext>
          </c:extLst>
        </c:ser>
        <c:ser>
          <c:idx val="68"/>
          <c:order val="68"/>
          <c:tx>
            <c:strRef>
              <c:f>'Historical data'!$B$77</c:f>
              <c:strCache>
                <c:ptCount val="1"/>
                <c:pt idx="0">
                  <c:v>45135</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data'!$C$77</c:f>
              <c:numCache>
                <c:formatCode>_ [$₹-4009]\ * #,##0.00_ ;_ [$₹-4009]\ * \-#,##0.00_ ;_ [$₹-4009]\ * "-"??_ ;_ @_ </c:formatCode>
                <c:ptCount val="1"/>
                <c:pt idx="0">
                  <c:v>1643.5</c:v>
                </c:pt>
              </c:numCache>
            </c:numRef>
          </c:val>
          <c:extLst>
            <c:ext xmlns:c16="http://schemas.microsoft.com/office/drawing/2014/chart" uri="{C3380CC4-5D6E-409C-BE32-E72D297353CC}">
              <c16:uniqueId val="{000000A8-BE93-4F81-BEC0-5EFC0B886281}"/>
            </c:ext>
          </c:extLst>
        </c:ser>
        <c:ser>
          <c:idx val="69"/>
          <c:order val="69"/>
          <c:tx>
            <c:strRef>
              <c:f>'Historical data'!$B$78</c:f>
              <c:strCache>
                <c:ptCount val="1"/>
                <c:pt idx="0">
                  <c:v>45138</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data'!$C$78</c:f>
              <c:numCache>
                <c:formatCode>_ [$₹-4009]\ * #,##0.00_ ;_ [$₹-4009]\ * \-#,##0.00_ ;_ [$₹-4009]\ * "-"??_ ;_ @_ </c:formatCode>
                <c:ptCount val="1"/>
                <c:pt idx="0">
                  <c:v>1651.2</c:v>
                </c:pt>
              </c:numCache>
            </c:numRef>
          </c:val>
          <c:extLst>
            <c:ext xmlns:c16="http://schemas.microsoft.com/office/drawing/2014/chart" uri="{C3380CC4-5D6E-409C-BE32-E72D297353CC}">
              <c16:uniqueId val="{000000A9-BE93-4F81-BEC0-5EFC0B886281}"/>
            </c:ext>
          </c:extLst>
        </c:ser>
        <c:ser>
          <c:idx val="70"/>
          <c:order val="70"/>
          <c:tx>
            <c:strRef>
              <c:f>'Historical data'!$B$79</c:f>
              <c:strCache>
                <c:ptCount val="1"/>
                <c:pt idx="0">
                  <c:v>45139</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data'!$C$79</c:f>
              <c:numCache>
                <c:formatCode>_ [$₹-4009]\ * #,##0.00_ ;_ [$₹-4009]\ * \-#,##0.00_ ;_ [$₹-4009]\ * "-"??_ ;_ @_ </c:formatCode>
                <c:ptCount val="1"/>
                <c:pt idx="0">
                  <c:v>1662.25</c:v>
                </c:pt>
              </c:numCache>
            </c:numRef>
          </c:val>
          <c:extLst>
            <c:ext xmlns:c16="http://schemas.microsoft.com/office/drawing/2014/chart" uri="{C3380CC4-5D6E-409C-BE32-E72D297353CC}">
              <c16:uniqueId val="{000000AA-BE93-4F81-BEC0-5EFC0B886281}"/>
            </c:ext>
          </c:extLst>
        </c:ser>
        <c:ser>
          <c:idx val="71"/>
          <c:order val="71"/>
          <c:tx>
            <c:strRef>
              <c:f>'Historical data'!$B$80</c:f>
              <c:strCache>
                <c:ptCount val="1"/>
                <c:pt idx="0">
                  <c:v>45140</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data'!$C$80</c:f>
              <c:numCache>
                <c:formatCode>_ [$₹-4009]\ * #,##0.00_ ;_ [$₹-4009]\ * \-#,##0.00_ ;_ [$₹-4009]\ * "-"??_ ;_ @_ </c:formatCode>
                <c:ptCount val="1"/>
                <c:pt idx="0">
                  <c:v>1640.5</c:v>
                </c:pt>
              </c:numCache>
            </c:numRef>
          </c:val>
          <c:extLst>
            <c:ext xmlns:c16="http://schemas.microsoft.com/office/drawing/2014/chart" uri="{C3380CC4-5D6E-409C-BE32-E72D297353CC}">
              <c16:uniqueId val="{000000AB-BE93-4F81-BEC0-5EFC0B886281}"/>
            </c:ext>
          </c:extLst>
        </c:ser>
        <c:ser>
          <c:idx val="72"/>
          <c:order val="72"/>
          <c:tx>
            <c:strRef>
              <c:f>'Historical data'!$B$81</c:f>
              <c:strCache>
                <c:ptCount val="1"/>
                <c:pt idx="0">
                  <c:v>45141</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data'!$C$81</c:f>
              <c:numCache>
                <c:formatCode>_ [$₹-4009]\ * #,##0.00_ ;_ [$₹-4009]\ * \-#,##0.00_ ;_ [$₹-4009]\ * "-"??_ ;_ @_ </c:formatCode>
                <c:ptCount val="1"/>
                <c:pt idx="0">
                  <c:v>1628.65</c:v>
                </c:pt>
              </c:numCache>
            </c:numRef>
          </c:val>
          <c:extLst>
            <c:ext xmlns:c16="http://schemas.microsoft.com/office/drawing/2014/chart" uri="{C3380CC4-5D6E-409C-BE32-E72D297353CC}">
              <c16:uniqueId val="{000000AC-BE93-4F81-BEC0-5EFC0B886281}"/>
            </c:ext>
          </c:extLst>
        </c:ser>
        <c:ser>
          <c:idx val="73"/>
          <c:order val="73"/>
          <c:tx>
            <c:strRef>
              <c:f>'Historical data'!$B$82</c:f>
              <c:strCache>
                <c:ptCount val="1"/>
                <c:pt idx="0">
                  <c:v>45142</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data'!$C$82</c:f>
              <c:numCache>
                <c:formatCode>_ [$₹-4009]\ * #,##0.00_ ;_ [$₹-4009]\ * \-#,##0.00_ ;_ [$₹-4009]\ * "-"??_ ;_ @_ </c:formatCode>
                <c:ptCount val="1"/>
                <c:pt idx="0">
                  <c:v>1652.2</c:v>
                </c:pt>
              </c:numCache>
            </c:numRef>
          </c:val>
          <c:extLst>
            <c:ext xmlns:c16="http://schemas.microsoft.com/office/drawing/2014/chart" uri="{C3380CC4-5D6E-409C-BE32-E72D297353CC}">
              <c16:uniqueId val="{000000AD-BE93-4F81-BEC0-5EFC0B886281}"/>
            </c:ext>
          </c:extLst>
        </c:ser>
        <c:ser>
          <c:idx val="74"/>
          <c:order val="74"/>
          <c:tx>
            <c:strRef>
              <c:f>'Historical data'!$B$83</c:f>
              <c:strCache>
                <c:ptCount val="1"/>
                <c:pt idx="0">
                  <c:v>45145</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data'!$C$83</c:f>
              <c:numCache>
                <c:formatCode>_ [$₹-4009]\ * #,##0.00_ ;_ [$₹-4009]\ * \-#,##0.00_ ;_ [$₹-4009]\ * "-"??_ ;_ @_ </c:formatCode>
                <c:ptCount val="1"/>
                <c:pt idx="0">
                  <c:v>1651.25</c:v>
                </c:pt>
              </c:numCache>
            </c:numRef>
          </c:val>
          <c:extLst>
            <c:ext xmlns:c16="http://schemas.microsoft.com/office/drawing/2014/chart" uri="{C3380CC4-5D6E-409C-BE32-E72D297353CC}">
              <c16:uniqueId val="{000000AE-BE93-4F81-BEC0-5EFC0B886281}"/>
            </c:ext>
          </c:extLst>
        </c:ser>
        <c:ser>
          <c:idx val="75"/>
          <c:order val="75"/>
          <c:tx>
            <c:strRef>
              <c:f>'Historical data'!$B$84</c:f>
              <c:strCache>
                <c:ptCount val="1"/>
                <c:pt idx="0">
                  <c:v>45146</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data'!$C$84</c:f>
              <c:numCache>
                <c:formatCode>_ [$₹-4009]\ * #,##0.00_ ;_ [$₹-4009]\ * \-#,##0.00_ ;_ [$₹-4009]\ * "-"??_ ;_ @_ </c:formatCode>
                <c:ptCount val="1"/>
                <c:pt idx="0">
                  <c:v>1649.9</c:v>
                </c:pt>
              </c:numCache>
            </c:numRef>
          </c:val>
          <c:extLst>
            <c:ext xmlns:c16="http://schemas.microsoft.com/office/drawing/2014/chart" uri="{C3380CC4-5D6E-409C-BE32-E72D297353CC}">
              <c16:uniqueId val="{000000AF-BE93-4F81-BEC0-5EFC0B886281}"/>
            </c:ext>
          </c:extLst>
        </c:ser>
        <c:ser>
          <c:idx val="76"/>
          <c:order val="76"/>
          <c:tx>
            <c:strRef>
              <c:f>'Historical data'!$B$85</c:f>
              <c:strCache>
                <c:ptCount val="1"/>
                <c:pt idx="0">
                  <c:v>45147</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data'!$C$85</c:f>
              <c:numCache>
                <c:formatCode>_ [$₹-4009]\ * #,##0.00_ ;_ [$₹-4009]\ * \-#,##0.00_ ;_ [$₹-4009]\ * "-"??_ ;_ @_ </c:formatCode>
                <c:ptCount val="1"/>
                <c:pt idx="0">
                  <c:v>1650.5</c:v>
                </c:pt>
              </c:numCache>
            </c:numRef>
          </c:val>
          <c:extLst>
            <c:ext xmlns:c16="http://schemas.microsoft.com/office/drawing/2014/chart" uri="{C3380CC4-5D6E-409C-BE32-E72D297353CC}">
              <c16:uniqueId val="{000000B0-BE93-4F81-BEC0-5EFC0B886281}"/>
            </c:ext>
          </c:extLst>
        </c:ser>
        <c:ser>
          <c:idx val="77"/>
          <c:order val="77"/>
          <c:tx>
            <c:strRef>
              <c:f>'Historical data'!$B$86</c:f>
              <c:strCache>
                <c:ptCount val="1"/>
                <c:pt idx="0">
                  <c:v>45148</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data'!$C$86</c:f>
              <c:numCache>
                <c:formatCode>_ [$₹-4009]\ * #,##0.00_ ;_ [$₹-4009]\ * \-#,##0.00_ ;_ [$₹-4009]\ * "-"??_ ;_ @_ </c:formatCode>
                <c:ptCount val="1"/>
                <c:pt idx="0">
                  <c:v>1635.85</c:v>
                </c:pt>
              </c:numCache>
            </c:numRef>
          </c:val>
          <c:extLst>
            <c:ext xmlns:c16="http://schemas.microsoft.com/office/drawing/2014/chart" uri="{C3380CC4-5D6E-409C-BE32-E72D297353CC}">
              <c16:uniqueId val="{000000B1-BE93-4F81-BEC0-5EFC0B886281}"/>
            </c:ext>
          </c:extLst>
        </c:ser>
        <c:ser>
          <c:idx val="78"/>
          <c:order val="78"/>
          <c:tx>
            <c:strRef>
              <c:f>'Historical data'!$B$87</c:f>
              <c:strCache>
                <c:ptCount val="1"/>
                <c:pt idx="0">
                  <c:v>45149</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data'!$C$87</c:f>
              <c:numCache>
                <c:formatCode>_ [$₹-4009]\ * #,##0.00_ ;_ [$₹-4009]\ * \-#,##0.00_ ;_ [$₹-4009]\ * "-"??_ ;_ @_ </c:formatCode>
                <c:ptCount val="1"/>
                <c:pt idx="0">
                  <c:v>1618.8</c:v>
                </c:pt>
              </c:numCache>
            </c:numRef>
          </c:val>
          <c:extLst>
            <c:ext xmlns:c16="http://schemas.microsoft.com/office/drawing/2014/chart" uri="{C3380CC4-5D6E-409C-BE32-E72D297353CC}">
              <c16:uniqueId val="{000000B2-BE93-4F81-BEC0-5EFC0B886281}"/>
            </c:ext>
          </c:extLst>
        </c:ser>
        <c:ser>
          <c:idx val="79"/>
          <c:order val="79"/>
          <c:tx>
            <c:strRef>
              <c:f>'Historical data'!$B$88</c:f>
              <c:strCache>
                <c:ptCount val="1"/>
                <c:pt idx="0">
                  <c:v>45152</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data'!$C$88</c:f>
              <c:numCache>
                <c:formatCode>_ [$₹-4009]\ * #,##0.00_ ;_ [$₹-4009]\ * \-#,##0.00_ ;_ [$₹-4009]\ * "-"??_ ;_ @_ </c:formatCode>
                <c:ptCount val="1"/>
                <c:pt idx="0">
                  <c:v>1610.9</c:v>
                </c:pt>
              </c:numCache>
            </c:numRef>
          </c:val>
          <c:extLst>
            <c:ext xmlns:c16="http://schemas.microsoft.com/office/drawing/2014/chart" uri="{C3380CC4-5D6E-409C-BE32-E72D297353CC}">
              <c16:uniqueId val="{000000B3-BE93-4F81-BEC0-5EFC0B886281}"/>
            </c:ext>
          </c:extLst>
        </c:ser>
        <c:ser>
          <c:idx val="80"/>
          <c:order val="80"/>
          <c:tx>
            <c:strRef>
              <c:f>'Historical data'!$B$89</c:f>
              <c:strCache>
                <c:ptCount val="1"/>
                <c:pt idx="0">
                  <c:v>45154</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data'!$C$89</c:f>
              <c:numCache>
                <c:formatCode>_ [$₹-4009]\ * #,##0.00_ ;_ [$₹-4009]\ * \-#,##0.00_ ;_ [$₹-4009]\ * "-"??_ ;_ @_ </c:formatCode>
                <c:ptCount val="1"/>
                <c:pt idx="0">
                  <c:v>1606.2</c:v>
                </c:pt>
              </c:numCache>
            </c:numRef>
          </c:val>
          <c:extLst>
            <c:ext xmlns:c16="http://schemas.microsoft.com/office/drawing/2014/chart" uri="{C3380CC4-5D6E-409C-BE32-E72D297353CC}">
              <c16:uniqueId val="{000000B4-BE93-4F81-BEC0-5EFC0B886281}"/>
            </c:ext>
          </c:extLst>
        </c:ser>
        <c:ser>
          <c:idx val="81"/>
          <c:order val="81"/>
          <c:tx>
            <c:strRef>
              <c:f>'Historical data'!$B$90</c:f>
              <c:strCache>
                <c:ptCount val="1"/>
                <c:pt idx="0">
                  <c:v>45155</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data'!$C$90</c:f>
              <c:numCache>
                <c:formatCode>_ [$₹-4009]\ * #,##0.00_ ;_ [$₹-4009]\ * \-#,##0.00_ ;_ [$₹-4009]\ * "-"??_ ;_ @_ </c:formatCode>
                <c:ptCount val="1"/>
                <c:pt idx="0">
                  <c:v>1597.3</c:v>
                </c:pt>
              </c:numCache>
            </c:numRef>
          </c:val>
          <c:extLst>
            <c:ext xmlns:c16="http://schemas.microsoft.com/office/drawing/2014/chart" uri="{C3380CC4-5D6E-409C-BE32-E72D297353CC}">
              <c16:uniqueId val="{000000B5-BE93-4F81-BEC0-5EFC0B886281}"/>
            </c:ext>
          </c:extLst>
        </c:ser>
        <c:ser>
          <c:idx val="82"/>
          <c:order val="82"/>
          <c:tx>
            <c:strRef>
              <c:f>'Historical data'!$B$91</c:f>
              <c:strCache>
                <c:ptCount val="1"/>
                <c:pt idx="0">
                  <c:v>45156</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data'!$C$91</c:f>
              <c:numCache>
                <c:formatCode>_ [$₹-4009]\ * #,##0.00_ ;_ [$₹-4009]\ * \-#,##0.00_ ;_ [$₹-4009]\ * "-"??_ ;_ @_ </c:formatCode>
                <c:ptCount val="1"/>
                <c:pt idx="0">
                  <c:v>1590.75</c:v>
                </c:pt>
              </c:numCache>
            </c:numRef>
          </c:val>
          <c:extLst>
            <c:ext xmlns:c16="http://schemas.microsoft.com/office/drawing/2014/chart" uri="{C3380CC4-5D6E-409C-BE32-E72D297353CC}">
              <c16:uniqueId val="{000000B6-BE93-4F81-BEC0-5EFC0B886281}"/>
            </c:ext>
          </c:extLst>
        </c:ser>
        <c:ser>
          <c:idx val="83"/>
          <c:order val="83"/>
          <c:tx>
            <c:strRef>
              <c:f>'Historical data'!$B$92</c:f>
              <c:strCache>
                <c:ptCount val="1"/>
                <c:pt idx="0">
                  <c:v>45159</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data'!$C$92</c:f>
              <c:numCache>
                <c:formatCode>_ [$₹-4009]\ * #,##0.00_ ;_ [$₹-4009]\ * \-#,##0.00_ ;_ [$₹-4009]\ * "-"??_ ;_ @_ </c:formatCode>
                <c:ptCount val="1"/>
                <c:pt idx="0">
                  <c:v>1589.5</c:v>
                </c:pt>
              </c:numCache>
            </c:numRef>
          </c:val>
          <c:extLst>
            <c:ext xmlns:c16="http://schemas.microsoft.com/office/drawing/2014/chart" uri="{C3380CC4-5D6E-409C-BE32-E72D297353CC}">
              <c16:uniqueId val="{000000B7-BE93-4F81-BEC0-5EFC0B886281}"/>
            </c:ext>
          </c:extLst>
        </c:ser>
        <c:ser>
          <c:idx val="84"/>
          <c:order val="84"/>
          <c:tx>
            <c:strRef>
              <c:f>'Historical data'!$B$93</c:f>
              <c:strCache>
                <c:ptCount val="1"/>
                <c:pt idx="0">
                  <c:v>45160</c:v>
                </c:pt>
              </c:strCache>
            </c:strRef>
          </c:tx>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data'!$C$93</c:f>
              <c:numCache>
                <c:formatCode>_ [$₹-4009]\ * #,##0.00_ ;_ [$₹-4009]\ * \-#,##0.00_ ;_ [$₹-4009]\ * "-"??_ ;_ @_ </c:formatCode>
                <c:ptCount val="1"/>
                <c:pt idx="0">
                  <c:v>1582.7</c:v>
                </c:pt>
              </c:numCache>
            </c:numRef>
          </c:val>
          <c:extLst>
            <c:ext xmlns:c16="http://schemas.microsoft.com/office/drawing/2014/chart" uri="{C3380CC4-5D6E-409C-BE32-E72D297353CC}">
              <c16:uniqueId val="{000000B8-BE93-4F81-BEC0-5EFC0B886281}"/>
            </c:ext>
          </c:extLst>
        </c:ser>
        <c:ser>
          <c:idx val="85"/>
          <c:order val="85"/>
          <c:tx>
            <c:strRef>
              <c:f>'Historical data'!$B$94</c:f>
              <c:strCache>
                <c:ptCount val="1"/>
                <c:pt idx="0">
                  <c:v>45161</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data'!$C$94</c:f>
              <c:numCache>
                <c:formatCode>_ [$₹-4009]\ * #,##0.00_ ;_ [$₹-4009]\ * \-#,##0.00_ ;_ [$₹-4009]\ * "-"??_ ;_ @_ </c:formatCode>
                <c:ptCount val="1"/>
                <c:pt idx="0">
                  <c:v>1586.6</c:v>
                </c:pt>
              </c:numCache>
            </c:numRef>
          </c:val>
          <c:extLst>
            <c:ext xmlns:c16="http://schemas.microsoft.com/office/drawing/2014/chart" uri="{C3380CC4-5D6E-409C-BE32-E72D297353CC}">
              <c16:uniqueId val="{000000B9-BE93-4F81-BEC0-5EFC0B886281}"/>
            </c:ext>
          </c:extLst>
        </c:ser>
        <c:ser>
          <c:idx val="86"/>
          <c:order val="86"/>
          <c:tx>
            <c:strRef>
              <c:f>'Historical data'!$B$95</c:f>
              <c:strCache>
                <c:ptCount val="1"/>
                <c:pt idx="0">
                  <c:v>45162</c:v>
                </c:pt>
              </c:strCache>
            </c:strRef>
          </c:tx>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data'!$C$95</c:f>
              <c:numCache>
                <c:formatCode>_ [$₹-4009]\ * #,##0.00_ ;_ [$₹-4009]\ * \-#,##0.00_ ;_ [$₹-4009]\ * "-"??_ ;_ @_ </c:formatCode>
                <c:ptCount val="1"/>
                <c:pt idx="0">
                  <c:v>1579.3</c:v>
                </c:pt>
              </c:numCache>
            </c:numRef>
          </c:val>
          <c:extLst>
            <c:ext xmlns:c16="http://schemas.microsoft.com/office/drawing/2014/chart" uri="{C3380CC4-5D6E-409C-BE32-E72D297353CC}">
              <c16:uniqueId val="{000000BA-BE93-4F81-BEC0-5EFC0B886281}"/>
            </c:ext>
          </c:extLst>
        </c:ser>
        <c:ser>
          <c:idx val="87"/>
          <c:order val="87"/>
          <c:tx>
            <c:strRef>
              <c:f>'Historical data'!$B$96</c:f>
              <c:strCache>
                <c:ptCount val="1"/>
                <c:pt idx="0">
                  <c:v>45163</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data'!$C$96</c:f>
              <c:numCache>
                <c:formatCode>_ [$₹-4009]\ * #,##0.00_ ;_ [$₹-4009]\ * \-#,##0.00_ ;_ [$₹-4009]\ * "-"??_ ;_ @_ </c:formatCode>
                <c:ptCount val="1"/>
                <c:pt idx="0">
                  <c:v>1561.5</c:v>
                </c:pt>
              </c:numCache>
            </c:numRef>
          </c:val>
          <c:extLst>
            <c:ext xmlns:c16="http://schemas.microsoft.com/office/drawing/2014/chart" uri="{C3380CC4-5D6E-409C-BE32-E72D297353CC}">
              <c16:uniqueId val="{000000BB-BE93-4F81-BEC0-5EFC0B886281}"/>
            </c:ext>
          </c:extLst>
        </c:ser>
        <c:ser>
          <c:idx val="88"/>
          <c:order val="88"/>
          <c:tx>
            <c:strRef>
              <c:f>'Historical data'!$B$97</c:f>
              <c:strCache>
                <c:ptCount val="1"/>
                <c:pt idx="0">
                  <c:v>45166</c:v>
                </c:pt>
              </c:strCache>
            </c:strRef>
          </c:tx>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data'!$C$97</c:f>
              <c:numCache>
                <c:formatCode>_ [$₹-4009]\ * #,##0.00_ ;_ [$₹-4009]\ * \-#,##0.00_ ;_ [$₹-4009]\ * "-"??_ ;_ @_ </c:formatCode>
                <c:ptCount val="1"/>
                <c:pt idx="0">
                  <c:v>1577.75</c:v>
                </c:pt>
              </c:numCache>
            </c:numRef>
          </c:val>
          <c:extLst>
            <c:ext xmlns:c16="http://schemas.microsoft.com/office/drawing/2014/chart" uri="{C3380CC4-5D6E-409C-BE32-E72D297353CC}">
              <c16:uniqueId val="{000000BC-BE93-4F81-BEC0-5EFC0B886281}"/>
            </c:ext>
          </c:extLst>
        </c:ser>
        <c:ser>
          <c:idx val="89"/>
          <c:order val="89"/>
          <c:tx>
            <c:strRef>
              <c:f>'Historical data'!$B$98</c:f>
              <c:strCache>
                <c:ptCount val="1"/>
                <c:pt idx="0">
                  <c:v>45167</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data'!$C$98</c:f>
              <c:numCache>
                <c:formatCode>_ [$₹-4009]\ * #,##0.00_ ;_ [$₹-4009]\ * \-#,##0.00_ ;_ [$₹-4009]\ * "-"??_ ;_ @_ </c:formatCode>
                <c:ptCount val="1"/>
                <c:pt idx="0">
                  <c:v>1590.3</c:v>
                </c:pt>
              </c:numCache>
            </c:numRef>
          </c:val>
          <c:extLst>
            <c:ext xmlns:c16="http://schemas.microsoft.com/office/drawing/2014/chart" uri="{C3380CC4-5D6E-409C-BE32-E72D297353CC}">
              <c16:uniqueId val="{000000BD-BE93-4F81-BEC0-5EFC0B886281}"/>
            </c:ext>
          </c:extLst>
        </c:ser>
        <c:ser>
          <c:idx val="90"/>
          <c:order val="90"/>
          <c:tx>
            <c:strRef>
              <c:f>'Historical data'!$B$99</c:f>
              <c:strCache>
                <c:ptCount val="1"/>
                <c:pt idx="0">
                  <c:v>45168</c:v>
                </c:pt>
              </c:strCache>
            </c:strRef>
          </c:tx>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data'!$C$99</c:f>
              <c:numCache>
                <c:formatCode>_ [$₹-4009]\ * #,##0.00_ ;_ [$₹-4009]\ * \-#,##0.00_ ;_ [$₹-4009]\ * "-"??_ ;_ @_ </c:formatCode>
                <c:ptCount val="1"/>
                <c:pt idx="0">
                  <c:v>1578.7</c:v>
                </c:pt>
              </c:numCache>
            </c:numRef>
          </c:val>
          <c:extLst>
            <c:ext xmlns:c16="http://schemas.microsoft.com/office/drawing/2014/chart" uri="{C3380CC4-5D6E-409C-BE32-E72D297353CC}">
              <c16:uniqueId val="{000000BE-BE93-4F81-BEC0-5EFC0B886281}"/>
            </c:ext>
          </c:extLst>
        </c:ser>
        <c:ser>
          <c:idx val="91"/>
          <c:order val="91"/>
          <c:tx>
            <c:strRef>
              <c:f>'Historical data'!$B$100</c:f>
              <c:strCache>
                <c:ptCount val="1"/>
                <c:pt idx="0">
                  <c:v>45169</c:v>
                </c:pt>
              </c:strCache>
            </c:strRef>
          </c:tx>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data'!$C$100</c:f>
              <c:numCache>
                <c:formatCode>_ [$₹-4009]\ * #,##0.00_ ;_ [$₹-4009]\ * \-#,##0.00_ ;_ [$₹-4009]\ * "-"??_ ;_ @_ </c:formatCode>
                <c:ptCount val="1"/>
                <c:pt idx="0">
                  <c:v>1571.45</c:v>
                </c:pt>
              </c:numCache>
            </c:numRef>
          </c:val>
          <c:extLst>
            <c:ext xmlns:c16="http://schemas.microsoft.com/office/drawing/2014/chart" uri="{C3380CC4-5D6E-409C-BE32-E72D297353CC}">
              <c16:uniqueId val="{000000BF-BE93-4F81-BEC0-5EFC0B886281}"/>
            </c:ext>
          </c:extLst>
        </c:ser>
        <c:ser>
          <c:idx val="92"/>
          <c:order val="92"/>
          <c:tx>
            <c:strRef>
              <c:f>'Historical data'!$B$101</c:f>
              <c:strCache>
                <c:ptCount val="1"/>
                <c:pt idx="0">
                  <c:v>45170</c:v>
                </c:pt>
              </c:strCache>
            </c:strRef>
          </c:tx>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data'!$C$101</c:f>
              <c:numCache>
                <c:formatCode>_ [$₹-4009]\ * #,##0.00_ ;_ [$₹-4009]\ * \-#,##0.00_ ;_ [$₹-4009]\ * "-"??_ ;_ @_ </c:formatCode>
                <c:ptCount val="1"/>
                <c:pt idx="0">
                  <c:v>1574.7</c:v>
                </c:pt>
              </c:numCache>
            </c:numRef>
          </c:val>
          <c:extLst>
            <c:ext xmlns:c16="http://schemas.microsoft.com/office/drawing/2014/chart" uri="{C3380CC4-5D6E-409C-BE32-E72D297353CC}">
              <c16:uniqueId val="{000000C0-BE93-4F81-BEC0-5EFC0B886281}"/>
            </c:ext>
          </c:extLst>
        </c:ser>
        <c:ser>
          <c:idx val="93"/>
          <c:order val="93"/>
          <c:tx>
            <c:strRef>
              <c:f>'Historical data'!$B$102</c:f>
              <c:strCache>
                <c:ptCount val="1"/>
                <c:pt idx="0">
                  <c:v>45173</c:v>
                </c:pt>
              </c:strCache>
            </c:strRef>
          </c:tx>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data'!$C$102</c:f>
              <c:numCache>
                <c:formatCode>_ [$₹-4009]\ * #,##0.00_ ;_ [$₹-4009]\ * \-#,##0.00_ ;_ [$₹-4009]\ * "-"??_ ;_ @_ </c:formatCode>
                <c:ptCount val="1"/>
                <c:pt idx="0">
                  <c:v>1584.55</c:v>
                </c:pt>
              </c:numCache>
            </c:numRef>
          </c:val>
          <c:extLst>
            <c:ext xmlns:c16="http://schemas.microsoft.com/office/drawing/2014/chart" uri="{C3380CC4-5D6E-409C-BE32-E72D297353CC}">
              <c16:uniqueId val="{000000C1-BE93-4F81-BEC0-5EFC0B886281}"/>
            </c:ext>
          </c:extLst>
        </c:ser>
        <c:ser>
          <c:idx val="94"/>
          <c:order val="94"/>
          <c:tx>
            <c:strRef>
              <c:f>'Historical data'!$B$103</c:f>
              <c:strCache>
                <c:ptCount val="1"/>
                <c:pt idx="0">
                  <c:v>45174</c:v>
                </c:pt>
              </c:strCache>
            </c:strRef>
          </c:tx>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data'!$C$103</c:f>
              <c:numCache>
                <c:formatCode>_ [$₹-4009]\ * #,##0.00_ ;_ [$₹-4009]\ * \-#,##0.00_ ;_ [$₹-4009]\ * "-"??_ ;_ @_ </c:formatCode>
                <c:ptCount val="1"/>
                <c:pt idx="0">
                  <c:v>1574.9</c:v>
                </c:pt>
              </c:numCache>
            </c:numRef>
          </c:val>
          <c:extLst>
            <c:ext xmlns:c16="http://schemas.microsoft.com/office/drawing/2014/chart" uri="{C3380CC4-5D6E-409C-BE32-E72D297353CC}">
              <c16:uniqueId val="{000000C2-BE93-4F81-BEC0-5EFC0B886281}"/>
            </c:ext>
          </c:extLst>
        </c:ser>
        <c:ser>
          <c:idx val="95"/>
          <c:order val="95"/>
          <c:tx>
            <c:strRef>
              <c:f>'Historical data'!$B$104</c:f>
              <c:strCache>
                <c:ptCount val="1"/>
                <c:pt idx="0">
                  <c:v>45175</c:v>
                </c:pt>
              </c:strCache>
            </c:strRef>
          </c:tx>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data'!$C$104</c:f>
              <c:numCache>
                <c:formatCode>_ [$₹-4009]\ * #,##0.00_ ;_ [$₹-4009]\ * \-#,##0.00_ ;_ [$₹-4009]\ * "-"??_ ;_ @_ </c:formatCode>
                <c:ptCount val="1"/>
                <c:pt idx="0">
                  <c:v>1595.5</c:v>
                </c:pt>
              </c:numCache>
            </c:numRef>
          </c:val>
          <c:extLst>
            <c:ext xmlns:c16="http://schemas.microsoft.com/office/drawing/2014/chart" uri="{C3380CC4-5D6E-409C-BE32-E72D297353CC}">
              <c16:uniqueId val="{000000C3-BE93-4F81-BEC0-5EFC0B886281}"/>
            </c:ext>
          </c:extLst>
        </c:ser>
        <c:ser>
          <c:idx val="96"/>
          <c:order val="96"/>
          <c:tx>
            <c:strRef>
              <c:f>'Historical data'!$B$105</c:f>
              <c:strCache>
                <c:ptCount val="1"/>
                <c:pt idx="0">
                  <c:v>45176</c:v>
                </c:pt>
              </c:strCache>
            </c:strRef>
          </c:tx>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data'!$C$105</c:f>
              <c:numCache>
                <c:formatCode>_ [$₹-4009]\ * #,##0.00_ ;_ [$₹-4009]\ * \-#,##0.00_ ;_ [$₹-4009]\ * "-"??_ ;_ @_ </c:formatCode>
                <c:ptCount val="1"/>
                <c:pt idx="0">
                  <c:v>1610.85</c:v>
                </c:pt>
              </c:numCache>
            </c:numRef>
          </c:val>
          <c:extLst>
            <c:ext xmlns:c16="http://schemas.microsoft.com/office/drawing/2014/chart" uri="{C3380CC4-5D6E-409C-BE32-E72D297353CC}">
              <c16:uniqueId val="{000000C4-BE93-4F81-BEC0-5EFC0B886281}"/>
            </c:ext>
          </c:extLst>
        </c:ser>
        <c:ser>
          <c:idx val="97"/>
          <c:order val="97"/>
          <c:tx>
            <c:strRef>
              <c:f>'Historical data'!$B$106</c:f>
              <c:strCache>
                <c:ptCount val="1"/>
                <c:pt idx="0">
                  <c:v>45177</c:v>
                </c:pt>
              </c:strCache>
            </c:strRef>
          </c:tx>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data'!$C$106</c:f>
              <c:numCache>
                <c:formatCode>_ [$₹-4009]\ * #,##0.00_ ;_ [$₹-4009]\ * \-#,##0.00_ ;_ [$₹-4009]\ * "-"??_ ;_ @_ </c:formatCode>
                <c:ptCount val="1"/>
                <c:pt idx="0">
                  <c:v>1623.4</c:v>
                </c:pt>
              </c:numCache>
            </c:numRef>
          </c:val>
          <c:extLst>
            <c:ext xmlns:c16="http://schemas.microsoft.com/office/drawing/2014/chart" uri="{C3380CC4-5D6E-409C-BE32-E72D297353CC}">
              <c16:uniqueId val="{000000C5-BE93-4F81-BEC0-5EFC0B886281}"/>
            </c:ext>
          </c:extLst>
        </c:ser>
        <c:ser>
          <c:idx val="98"/>
          <c:order val="98"/>
          <c:tx>
            <c:strRef>
              <c:f>'Historical data'!$B$107</c:f>
              <c:strCache>
                <c:ptCount val="1"/>
                <c:pt idx="0">
                  <c:v>45180</c:v>
                </c:pt>
              </c:strCache>
            </c:strRef>
          </c:tx>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data'!$C$107</c:f>
              <c:numCache>
                <c:formatCode>_ [$₹-4009]\ * #,##0.00_ ;_ [$₹-4009]\ * \-#,##0.00_ ;_ [$₹-4009]\ * "-"??_ ;_ @_ </c:formatCode>
                <c:ptCount val="1"/>
                <c:pt idx="0">
                  <c:v>1631.8</c:v>
                </c:pt>
              </c:numCache>
            </c:numRef>
          </c:val>
          <c:extLst>
            <c:ext xmlns:c16="http://schemas.microsoft.com/office/drawing/2014/chart" uri="{C3380CC4-5D6E-409C-BE32-E72D297353CC}">
              <c16:uniqueId val="{000000C6-BE93-4F81-BEC0-5EFC0B886281}"/>
            </c:ext>
          </c:extLst>
        </c:ser>
        <c:ser>
          <c:idx val="99"/>
          <c:order val="99"/>
          <c:tx>
            <c:strRef>
              <c:f>'Historical data'!$B$108</c:f>
              <c:strCache>
                <c:ptCount val="1"/>
                <c:pt idx="0">
                  <c:v>45181</c:v>
                </c:pt>
              </c:strCache>
            </c:strRef>
          </c:tx>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data'!$C$108</c:f>
              <c:numCache>
                <c:formatCode>_ [$₹-4009]\ * #,##0.00_ ;_ [$₹-4009]\ * \-#,##0.00_ ;_ [$₹-4009]\ * "-"??_ ;_ @_ </c:formatCode>
                <c:ptCount val="1"/>
                <c:pt idx="0">
                  <c:v>1636.9</c:v>
                </c:pt>
              </c:numCache>
            </c:numRef>
          </c:val>
          <c:extLst>
            <c:ext xmlns:c16="http://schemas.microsoft.com/office/drawing/2014/chart" uri="{C3380CC4-5D6E-409C-BE32-E72D297353CC}">
              <c16:uniqueId val="{000000C7-BE93-4F81-BEC0-5EFC0B886281}"/>
            </c:ext>
          </c:extLst>
        </c:ser>
        <c:ser>
          <c:idx val="100"/>
          <c:order val="100"/>
          <c:tx>
            <c:strRef>
              <c:f>'Historical data'!$B$109</c:f>
              <c:strCache>
                <c:ptCount val="1"/>
                <c:pt idx="0">
                  <c:v>45182</c:v>
                </c:pt>
              </c:strCache>
            </c:strRef>
          </c:tx>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data'!$C$109</c:f>
              <c:numCache>
                <c:formatCode>_ [$₹-4009]\ * #,##0.00_ ;_ [$₹-4009]\ * \-#,##0.00_ ;_ [$₹-4009]\ * "-"??_ ;_ @_ </c:formatCode>
                <c:ptCount val="1"/>
                <c:pt idx="0">
                  <c:v>1643.9</c:v>
                </c:pt>
              </c:numCache>
            </c:numRef>
          </c:val>
          <c:extLst>
            <c:ext xmlns:c16="http://schemas.microsoft.com/office/drawing/2014/chart" uri="{C3380CC4-5D6E-409C-BE32-E72D297353CC}">
              <c16:uniqueId val="{000000C8-BE93-4F81-BEC0-5EFC0B886281}"/>
            </c:ext>
          </c:extLst>
        </c:ser>
        <c:ser>
          <c:idx val="101"/>
          <c:order val="101"/>
          <c:tx>
            <c:strRef>
              <c:f>'Historical data'!$B$110</c:f>
              <c:strCache>
                <c:ptCount val="1"/>
                <c:pt idx="0">
                  <c:v>45183</c:v>
                </c:pt>
              </c:strCache>
            </c:strRef>
          </c:tx>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data'!$C$110</c:f>
              <c:numCache>
                <c:formatCode>_ [$₹-4009]\ * #,##0.00_ ;_ [$₹-4009]\ * \-#,##0.00_ ;_ [$₹-4009]\ * "-"??_ ;_ @_ </c:formatCode>
                <c:ptCount val="1"/>
                <c:pt idx="0">
                  <c:v>1642.9</c:v>
                </c:pt>
              </c:numCache>
            </c:numRef>
          </c:val>
          <c:extLst>
            <c:ext xmlns:c16="http://schemas.microsoft.com/office/drawing/2014/chart" uri="{C3380CC4-5D6E-409C-BE32-E72D297353CC}">
              <c16:uniqueId val="{000000C9-BE93-4F81-BEC0-5EFC0B886281}"/>
            </c:ext>
          </c:extLst>
        </c:ser>
        <c:ser>
          <c:idx val="102"/>
          <c:order val="102"/>
          <c:tx>
            <c:strRef>
              <c:f>'Historical data'!$B$111</c:f>
              <c:strCache>
                <c:ptCount val="1"/>
                <c:pt idx="0">
                  <c:v>45184</c:v>
                </c:pt>
              </c:strCache>
            </c:strRef>
          </c:tx>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data'!$C$111</c:f>
              <c:numCache>
                <c:formatCode>_ [$₹-4009]\ * #,##0.00_ ;_ [$₹-4009]\ * \-#,##0.00_ ;_ [$₹-4009]\ * "-"??_ ;_ @_ </c:formatCode>
                <c:ptCount val="1"/>
                <c:pt idx="0">
                  <c:v>1661.75</c:v>
                </c:pt>
              </c:numCache>
            </c:numRef>
          </c:val>
          <c:extLst>
            <c:ext xmlns:c16="http://schemas.microsoft.com/office/drawing/2014/chart" uri="{C3380CC4-5D6E-409C-BE32-E72D297353CC}">
              <c16:uniqueId val="{000000CA-BE93-4F81-BEC0-5EFC0B886281}"/>
            </c:ext>
          </c:extLst>
        </c:ser>
        <c:ser>
          <c:idx val="103"/>
          <c:order val="103"/>
          <c:tx>
            <c:strRef>
              <c:f>'Historical data'!$B$112</c:f>
              <c:strCache>
                <c:ptCount val="1"/>
                <c:pt idx="0">
                  <c:v>45187</c:v>
                </c:pt>
              </c:strCache>
            </c:strRef>
          </c:tx>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data'!$C$112</c:f>
              <c:numCache>
                <c:formatCode>_ [$₹-4009]\ * #,##0.00_ ;_ [$₹-4009]\ * \-#,##0.00_ ;_ [$₹-4009]\ * "-"??_ ;_ @_ </c:formatCode>
                <c:ptCount val="1"/>
                <c:pt idx="0">
                  <c:v>1629.05</c:v>
                </c:pt>
              </c:numCache>
            </c:numRef>
          </c:val>
          <c:extLst>
            <c:ext xmlns:c16="http://schemas.microsoft.com/office/drawing/2014/chart" uri="{C3380CC4-5D6E-409C-BE32-E72D297353CC}">
              <c16:uniqueId val="{000000CB-BE93-4F81-BEC0-5EFC0B886281}"/>
            </c:ext>
          </c:extLst>
        </c:ser>
        <c:ser>
          <c:idx val="104"/>
          <c:order val="104"/>
          <c:tx>
            <c:strRef>
              <c:f>'Historical data'!$B$113</c:f>
              <c:strCache>
                <c:ptCount val="1"/>
                <c:pt idx="0">
                  <c:v>45189</c:v>
                </c:pt>
              </c:strCache>
            </c:strRef>
          </c:tx>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data'!$C$113</c:f>
              <c:numCache>
                <c:formatCode>_ [$₹-4009]\ * #,##0.00_ ;_ [$₹-4009]\ * \-#,##0.00_ ;_ [$₹-4009]\ * "-"??_ ;_ @_ </c:formatCode>
                <c:ptCount val="1"/>
                <c:pt idx="0">
                  <c:v>1563.7</c:v>
                </c:pt>
              </c:numCache>
            </c:numRef>
          </c:val>
          <c:extLst>
            <c:ext xmlns:c16="http://schemas.microsoft.com/office/drawing/2014/chart" uri="{C3380CC4-5D6E-409C-BE32-E72D297353CC}">
              <c16:uniqueId val="{000000CC-BE93-4F81-BEC0-5EFC0B886281}"/>
            </c:ext>
          </c:extLst>
        </c:ser>
        <c:ser>
          <c:idx val="105"/>
          <c:order val="105"/>
          <c:tx>
            <c:strRef>
              <c:f>'Historical data'!$B$114</c:f>
              <c:strCache>
                <c:ptCount val="1"/>
                <c:pt idx="0">
                  <c:v>45190</c:v>
                </c:pt>
              </c:strCache>
            </c:strRef>
          </c:tx>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data'!$C$114</c:f>
              <c:numCache>
                <c:formatCode>_ [$₹-4009]\ * #,##0.00_ ;_ [$₹-4009]\ * \-#,##0.00_ ;_ [$₹-4009]\ * "-"??_ ;_ @_ </c:formatCode>
                <c:ptCount val="1"/>
                <c:pt idx="0">
                  <c:v>1553.35</c:v>
                </c:pt>
              </c:numCache>
            </c:numRef>
          </c:val>
          <c:extLst>
            <c:ext xmlns:c16="http://schemas.microsoft.com/office/drawing/2014/chart" uri="{C3380CC4-5D6E-409C-BE32-E72D297353CC}">
              <c16:uniqueId val="{000000CD-BE93-4F81-BEC0-5EFC0B886281}"/>
            </c:ext>
          </c:extLst>
        </c:ser>
        <c:ser>
          <c:idx val="106"/>
          <c:order val="106"/>
          <c:tx>
            <c:strRef>
              <c:f>'Historical data'!$B$115</c:f>
              <c:strCache>
                <c:ptCount val="1"/>
                <c:pt idx="0">
                  <c:v>45191</c:v>
                </c:pt>
              </c:strCache>
            </c:strRef>
          </c:tx>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data'!$C$115</c:f>
              <c:numCache>
                <c:formatCode>_ [$₹-4009]\ * #,##0.00_ ;_ [$₹-4009]\ * \-#,##0.00_ ;_ [$₹-4009]\ * "-"??_ ;_ @_ </c:formatCode>
                <c:ptCount val="1"/>
                <c:pt idx="0">
                  <c:v>1529.65</c:v>
                </c:pt>
              </c:numCache>
            </c:numRef>
          </c:val>
          <c:extLst>
            <c:ext xmlns:c16="http://schemas.microsoft.com/office/drawing/2014/chart" uri="{C3380CC4-5D6E-409C-BE32-E72D297353CC}">
              <c16:uniqueId val="{000000CE-BE93-4F81-BEC0-5EFC0B886281}"/>
            </c:ext>
          </c:extLst>
        </c:ser>
        <c:ser>
          <c:idx val="107"/>
          <c:order val="107"/>
          <c:tx>
            <c:strRef>
              <c:f>'Historical data'!$B$116</c:f>
              <c:strCache>
                <c:ptCount val="1"/>
                <c:pt idx="0">
                  <c:v>45194</c:v>
                </c:pt>
              </c:strCache>
            </c:strRef>
          </c:tx>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data'!$C$116</c:f>
              <c:numCache>
                <c:formatCode>_ [$₹-4009]\ * #,##0.00_ ;_ [$₹-4009]\ * \-#,##0.00_ ;_ [$₹-4009]\ * "-"??_ ;_ @_ </c:formatCode>
                <c:ptCount val="1"/>
                <c:pt idx="0">
                  <c:v>1531</c:v>
                </c:pt>
              </c:numCache>
            </c:numRef>
          </c:val>
          <c:extLst>
            <c:ext xmlns:c16="http://schemas.microsoft.com/office/drawing/2014/chart" uri="{C3380CC4-5D6E-409C-BE32-E72D297353CC}">
              <c16:uniqueId val="{000000CF-BE93-4F81-BEC0-5EFC0B886281}"/>
            </c:ext>
          </c:extLst>
        </c:ser>
        <c:ser>
          <c:idx val="108"/>
          <c:order val="108"/>
          <c:tx>
            <c:strRef>
              <c:f>'Historical data'!$B$117</c:f>
              <c:strCache>
                <c:ptCount val="1"/>
                <c:pt idx="0">
                  <c:v>45195</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data'!$C$117</c:f>
              <c:numCache>
                <c:formatCode>_ [$₹-4009]\ * #,##0.00_ ;_ [$₹-4009]\ * \-#,##0.00_ ;_ [$₹-4009]\ * "-"??_ ;_ @_ </c:formatCode>
                <c:ptCount val="1"/>
                <c:pt idx="0">
                  <c:v>1537.65</c:v>
                </c:pt>
              </c:numCache>
            </c:numRef>
          </c:val>
          <c:extLst>
            <c:ext xmlns:c16="http://schemas.microsoft.com/office/drawing/2014/chart" uri="{C3380CC4-5D6E-409C-BE32-E72D297353CC}">
              <c16:uniqueId val="{000000D0-BE93-4F81-BEC0-5EFC0B886281}"/>
            </c:ext>
          </c:extLst>
        </c:ser>
        <c:ser>
          <c:idx val="109"/>
          <c:order val="109"/>
          <c:tx>
            <c:strRef>
              <c:f>'Historical data'!$B$118</c:f>
              <c:strCache>
                <c:ptCount val="1"/>
                <c:pt idx="0">
                  <c:v>45196</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data'!$C$118</c:f>
              <c:numCache>
                <c:formatCode>_ [$₹-4009]\ * #,##0.00_ ;_ [$₹-4009]\ * \-#,##0.00_ ;_ [$₹-4009]\ * "-"??_ ;_ @_ </c:formatCode>
                <c:ptCount val="1"/>
                <c:pt idx="0">
                  <c:v>1526.85</c:v>
                </c:pt>
              </c:numCache>
            </c:numRef>
          </c:val>
          <c:extLst>
            <c:ext xmlns:c16="http://schemas.microsoft.com/office/drawing/2014/chart" uri="{C3380CC4-5D6E-409C-BE32-E72D297353CC}">
              <c16:uniqueId val="{000000D1-BE93-4F81-BEC0-5EFC0B886281}"/>
            </c:ext>
          </c:extLst>
        </c:ser>
        <c:ser>
          <c:idx val="110"/>
          <c:order val="110"/>
          <c:tx>
            <c:strRef>
              <c:f>'Historical data'!$B$119</c:f>
              <c:strCache>
                <c:ptCount val="1"/>
                <c:pt idx="0">
                  <c:v>45197</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data'!$C$119</c:f>
              <c:numCache>
                <c:formatCode>_ [$₹-4009]\ * #,##0.00_ ;_ [$₹-4009]\ * \-#,##0.00_ ;_ [$₹-4009]\ * "-"??_ ;_ @_ </c:formatCode>
                <c:ptCount val="1"/>
                <c:pt idx="0">
                  <c:v>1523.7</c:v>
                </c:pt>
              </c:numCache>
            </c:numRef>
          </c:val>
          <c:extLst>
            <c:ext xmlns:c16="http://schemas.microsoft.com/office/drawing/2014/chart" uri="{C3380CC4-5D6E-409C-BE32-E72D297353CC}">
              <c16:uniqueId val="{000000D2-BE93-4F81-BEC0-5EFC0B886281}"/>
            </c:ext>
          </c:extLst>
        </c:ser>
        <c:ser>
          <c:idx val="111"/>
          <c:order val="111"/>
          <c:tx>
            <c:strRef>
              <c:f>'Historical data'!$B$120</c:f>
              <c:strCache>
                <c:ptCount val="1"/>
                <c:pt idx="0">
                  <c:v>45198</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data'!$C$120</c:f>
              <c:numCache>
                <c:formatCode>_ [$₹-4009]\ * #,##0.00_ ;_ [$₹-4009]\ * \-#,##0.00_ ;_ [$₹-4009]\ * "-"??_ ;_ @_ </c:formatCode>
                <c:ptCount val="1"/>
                <c:pt idx="0">
                  <c:v>1526.3</c:v>
                </c:pt>
              </c:numCache>
            </c:numRef>
          </c:val>
          <c:extLst>
            <c:ext xmlns:c16="http://schemas.microsoft.com/office/drawing/2014/chart" uri="{C3380CC4-5D6E-409C-BE32-E72D297353CC}">
              <c16:uniqueId val="{000000D3-BE93-4F81-BEC0-5EFC0B886281}"/>
            </c:ext>
          </c:extLst>
        </c:ser>
        <c:ser>
          <c:idx val="112"/>
          <c:order val="112"/>
          <c:tx>
            <c:strRef>
              <c:f>'Historical data'!$B$121</c:f>
              <c:strCache>
                <c:ptCount val="1"/>
                <c:pt idx="0">
                  <c:v>45202</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data'!$C$121</c:f>
              <c:numCache>
                <c:formatCode>_ [$₹-4009]\ * #,##0.00_ ;_ [$₹-4009]\ * \-#,##0.00_ ;_ [$₹-4009]\ * "-"??_ ;_ @_ </c:formatCode>
                <c:ptCount val="1"/>
                <c:pt idx="0">
                  <c:v>1508.05</c:v>
                </c:pt>
              </c:numCache>
            </c:numRef>
          </c:val>
          <c:extLst>
            <c:ext xmlns:c16="http://schemas.microsoft.com/office/drawing/2014/chart" uri="{C3380CC4-5D6E-409C-BE32-E72D297353CC}">
              <c16:uniqueId val="{000000D4-BE93-4F81-BEC0-5EFC0B886281}"/>
            </c:ext>
          </c:extLst>
        </c:ser>
        <c:ser>
          <c:idx val="113"/>
          <c:order val="113"/>
          <c:tx>
            <c:strRef>
              <c:f>'Historical data'!$B$122</c:f>
              <c:strCache>
                <c:ptCount val="1"/>
                <c:pt idx="0">
                  <c:v>45203</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data'!$C$122</c:f>
              <c:numCache>
                <c:formatCode>_ [$₹-4009]\ * #,##0.00_ ;_ [$₹-4009]\ * \-#,##0.00_ ;_ [$₹-4009]\ * "-"??_ ;_ @_ </c:formatCode>
                <c:ptCount val="1"/>
                <c:pt idx="0">
                  <c:v>1529.55</c:v>
                </c:pt>
              </c:numCache>
            </c:numRef>
          </c:val>
          <c:extLst>
            <c:ext xmlns:c16="http://schemas.microsoft.com/office/drawing/2014/chart" uri="{C3380CC4-5D6E-409C-BE32-E72D297353CC}">
              <c16:uniqueId val="{000000D5-BE93-4F81-BEC0-5EFC0B886281}"/>
            </c:ext>
          </c:extLst>
        </c:ser>
        <c:ser>
          <c:idx val="114"/>
          <c:order val="114"/>
          <c:tx>
            <c:strRef>
              <c:f>'Historical data'!$B$123</c:f>
              <c:strCache>
                <c:ptCount val="1"/>
                <c:pt idx="0">
                  <c:v>45204</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data'!$C$123</c:f>
              <c:numCache>
                <c:formatCode>_ [$₹-4009]\ * #,##0.00_ ;_ [$₹-4009]\ * \-#,##0.00_ ;_ [$₹-4009]\ * "-"??_ ;_ @_ </c:formatCode>
                <c:ptCount val="1"/>
                <c:pt idx="0">
                  <c:v>1535.75</c:v>
                </c:pt>
              </c:numCache>
            </c:numRef>
          </c:val>
          <c:extLst>
            <c:ext xmlns:c16="http://schemas.microsoft.com/office/drawing/2014/chart" uri="{C3380CC4-5D6E-409C-BE32-E72D297353CC}">
              <c16:uniqueId val="{000000D6-BE93-4F81-BEC0-5EFC0B886281}"/>
            </c:ext>
          </c:extLst>
        </c:ser>
        <c:ser>
          <c:idx val="115"/>
          <c:order val="115"/>
          <c:tx>
            <c:strRef>
              <c:f>'Historical data'!$B$124</c:f>
              <c:strCache>
                <c:ptCount val="1"/>
                <c:pt idx="0">
                  <c:v>45205</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data'!$C$124</c:f>
              <c:numCache>
                <c:formatCode>_ [$₹-4009]\ * #,##0.00_ ;_ [$₹-4009]\ * \-#,##0.00_ ;_ [$₹-4009]\ * "-"??_ ;_ @_ </c:formatCode>
                <c:ptCount val="1"/>
                <c:pt idx="0">
                  <c:v>1534.05</c:v>
                </c:pt>
              </c:numCache>
            </c:numRef>
          </c:val>
          <c:extLst>
            <c:ext xmlns:c16="http://schemas.microsoft.com/office/drawing/2014/chart" uri="{C3380CC4-5D6E-409C-BE32-E72D297353CC}">
              <c16:uniqueId val="{000000D7-BE93-4F81-BEC0-5EFC0B886281}"/>
            </c:ext>
          </c:extLst>
        </c:ser>
        <c:ser>
          <c:idx val="116"/>
          <c:order val="116"/>
          <c:tx>
            <c:strRef>
              <c:f>'Historical data'!$B$125</c:f>
              <c:strCache>
                <c:ptCount val="1"/>
                <c:pt idx="0">
                  <c:v>45208</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data'!$C$125</c:f>
              <c:numCache>
                <c:formatCode>_ [$₹-4009]\ * #,##0.00_ ;_ [$₹-4009]\ * \-#,##0.00_ ;_ [$₹-4009]\ * "-"??_ ;_ @_ </c:formatCode>
                <c:ptCount val="1"/>
                <c:pt idx="0">
                  <c:v>1516.25</c:v>
                </c:pt>
              </c:numCache>
            </c:numRef>
          </c:val>
          <c:extLst>
            <c:ext xmlns:c16="http://schemas.microsoft.com/office/drawing/2014/chart" uri="{C3380CC4-5D6E-409C-BE32-E72D297353CC}">
              <c16:uniqueId val="{000000D8-BE93-4F81-BEC0-5EFC0B886281}"/>
            </c:ext>
          </c:extLst>
        </c:ser>
        <c:ser>
          <c:idx val="117"/>
          <c:order val="117"/>
          <c:tx>
            <c:strRef>
              <c:f>'Historical data'!$B$126</c:f>
              <c:strCache>
                <c:ptCount val="1"/>
                <c:pt idx="0">
                  <c:v>45209</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data'!$C$126</c:f>
              <c:numCache>
                <c:formatCode>_ [$₹-4009]\ * #,##0.00_ ;_ [$₹-4009]\ * \-#,##0.00_ ;_ [$₹-4009]\ * "-"??_ ;_ @_ </c:formatCode>
                <c:ptCount val="1"/>
                <c:pt idx="0">
                  <c:v>1524.85</c:v>
                </c:pt>
              </c:numCache>
            </c:numRef>
          </c:val>
          <c:extLst>
            <c:ext xmlns:c16="http://schemas.microsoft.com/office/drawing/2014/chart" uri="{C3380CC4-5D6E-409C-BE32-E72D297353CC}">
              <c16:uniqueId val="{000000D9-BE93-4F81-BEC0-5EFC0B886281}"/>
            </c:ext>
          </c:extLst>
        </c:ser>
        <c:ser>
          <c:idx val="118"/>
          <c:order val="118"/>
          <c:tx>
            <c:strRef>
              <c:f>'Historical data'!$B$127</c:f>
              <c:strCache>
                <c:ptCount val="1"/>
                <c:pt idx="0">
                  <c:v>45210</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data'!$C$127</c:f>
              <c:numCache>
                <c:formatCode>_ [$₹-4009]\ * #,##0.00_ ;_ [$₹-4009]\ * \-#,##0.00_ ;_ [$₹-4009]\ * "-"??_ ;_ @_ </c:formatCode>
                <c:ptCount val="1"/>
                <c:pt idx="0">
                  <c:v>1539.6</c:v>
                </c:pt>
              </c:numCache>
            </c:numRef>
          </c:val>
          <c:extLst>
            <c:ext xmlns:c16="http://schemas.microsoft.com/office/drawing/2014/chart" uri="{C3380CC4-5D6E-409C-BE32-E72D297353CC}">
              <c16:uniqueId val="{000000DA-BE93-4F81-BEC0-5EFC0B886281}"/>
            </c:ext>
          </c:extLst>
        </c:ser>
        <c:ser>
          <c:idx val="119"/>
          <c:order val="119"/>
          <c:tx>
            <c:strRef>
              <c:f>'Historical data'!$B$128</c:f>
              <c:strCache>
                <c:ptCount val="1"/>
                <c:pt idx="0">
                  <c:v>45211</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data'!$C$128</c:f>
              <c:numCache>
                <c:formatCode>_ [$₹-4009]\ * #,##0.00_ ;_ [$₹-4009]\ * \-#,##0.00_ ;_ [$₹-4009]\ * "-"??_ ;_ @_ </c:formatCode>
                <c:ptCount val="1"/>
                <c:pt idx="0">
                  <c:v>1549.85</c:v>
                </c:pt>
              </c:numCache>
            </c:numRef>
          </c:val>
          <c:extLst>
            <c:ext xmlns:c16="http://schemas.microsoft.com/office/drawing/2014/chart" uri="{C3380CC4-5D6E-409C-BE32-E72D297353CC}">
              <c16:uniqueId val="{000000DB-BE93-4F81-BEC0-5EFC0B886281}"/>
            </c:ext>
          </c:extLst>
        </c:ser>
        <c:ser>
          <c:idx val="120"/>
          <c:order val="120"/>
          <c:tx>
            <c:strRef>
              <c:f>'Historical data'!$B$129</c:f>
              <c:strCache>
                <c:ptCount val="1"/>
                <c:pt idx="0">
                  <c:v>45212</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data'!$C$129</c:f>
              <c:numCache>
                <c:formatCode>_ [$₹-4009]\ * #,##0.00_ ;_ [$₹-4009]\ * \-#,##0.00_ ;_ [$₹-4009]\ * "-"??_ ;_ @_ </c:formatCode>
                <c:ptCount val="1"/>
                <c:pt idx="0">
                  <c:v>1535.75</c:v>
                </c:pt>
              </c:numCache>
            </c:numRef>
          </c:val>
          <c:extLst>
            <c:ext xmlns:c16="http://schemas.microsoft.com/office/drawing/2014/chart" uri="{C3380CC4-5D6E-409C-BE32-E72D297353CC}">
              <c16:uniqueId val="{000000DC-BE93-4F81-BEC0-5EFC0B886281}"/>
            </c:ext>
          </c:extLst>
        </c:ser>
        <c:ser>
          <c:idx val="121"/>
          <c:order val="121"/>
          <c:tx>
            <c:strRef>
              <c:f>'Historical data'!$B$130</c:f>
              <c:strCache>
                <c:ptCount val="1"/>
                <c:pt idx="0">
                  <c:v>45215</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data'!$C$130</c:f>
              <c:numCache>
                <c:formatCode>_ [$₹-4009]\ * #,##0.00_ ;_ [$₹-4009]\ * \-#,##0.00_ ;_ [$₹-4009]\ * "-"??_ ;_ @_ </c:formatCode>
                <c:ptCount val="1"/>
                <c:pt idx="0">
                  <c:v>1529.6</c:v>
                </c:pt>
              </c:numCache>
            </c:numRef>
          </c:val>
          <c:extLst>
            <c:ext xmlns:c16="http://schemas.microsoft.com/office/drawing/2014/chart" uri="{C3380CC4-5D6E-409C-BE32-E72D297353CC}">
              <c16:uniqueId val="{000000DD-BE93-4F81-BEC0-5EFC0B886281}"/>
            </c:ext>
          </c:extLst>
        </c:ser>
        <c:ser>
          <c:idx val="122"/>
          <c:order val="122"/>
          <c:tx>
            <c:strRef>
              <c:f>'Historical data'!$B$131</c:f>
              <c:strCache>
                <c:ptCount val="1"/>
                <c:pt idx="0">
                  <c:v>45216</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data'!$C$131</c:f>
              <c:numCache>
                <c:formatCode>_ [$₹-4009]\ * #,##0.00_ ;_ [$₹-4009]\ * \-#,##0.00_ ;_ [$₹-4009]\ * "-"??_ ;_ @_ </c:formatCode>
                <c:ptCount val="1"/>
                <c:pt idx="0">
                  <c:v>1541.2</c:v>
                </c:pt>
              </c:numCache>
            </c:numRef>
          </c:val>
          <c:extLst>
            <c:ext xmlns:c16="http://schemas.microsoft.com/office/drawing/2014/chart" uri="{C3380CC4-5D6E-409C-BE32-E72D297353CC}">
              <c16:uniqueId val="{000000DE-BE93-4F81-BEC0-5EFC0B886281}"/>
            </c:ext>
          </c:extLst>
        </c:ser>
        <c:ser>
          <c:idx val="123"/>
          <c:order val="123"/>
          <c:tx>
            <c:strRef>
              <c:f>'Historical data'!$B$132</c:f>
              <c:strCache>
                <c:ptCount val="1"/>
                <c:pt idx="0">
                  <c:v>45217</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data'!$C$132</c:f>
              <c:numCache>
                <c:formatCode>_ [$₹-4009]\ * #,##0.00_ ;_ [$₹-4009]\ * \-#,##0.00_ ;_ [$₹-4009]\ * "-"??_ ;_ @_ </c:formatCode>
                <c:ptCount val="1"/>
                <c:pt idx="0">
                  <c:v>1519.75</c:v>
                </c:pt>
              </c:numCache>
            </c:numRef>
          </c:val>
          <c:extLst>
            <c:ext xmlns:c16="http://schemas.microsoft.com/office/drawing/2014/chart" uri="{C3380CC4-5D6E-409C-BE32-E72D297353CC}">
              <c16:uniqueId val="{000000DF-BE93-4F81-BEC0-5EFC0B886281}"/>
            </c:ext>
          </c:extLst>
        </c:ser>
        <c:ser>
          <c:idx val="124"/>
          <c:order val="124"/>
          <c:tx>
            <c:strRef>
              <c:f>'Historical data'!$B$133</c:f>
              <c:strCache>
                <c:ptCount val="1"/>
                <c:pt idx="0">
                  <c:v>45218</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data'!$C$133</c:f>
              <c:numCache>
                <c:formatCode>_ [$₹-4009]\ * #,##0.00_ ;_ [$₹-4009]\ * \-#,##0.00_ ;_ [$₹-4009]\ * "-"??_ ;_ @_ </c:formatCode>
                <c:ptCount val="1"/>
                <c:pt idx="0">
                  <c:v>1514.95</c:v>
                </c:pt>
              </c:numCache>
            </c:numRef>
          </c:val>
          <c:extLst>
            <c:ext xmlns:c16="http://schemas.microsoft.com/office/drawing/2014/chart" uri="{C3380CC4-5D6E-409C-BE32-E72D297353CC}">
              <c16:uniqueId val="{000000E0-BE93-4F81-BEC0-5EFC0B886281}"/>
            </c:ext>
          </c:extLst>
        </c:ser>
        <c:ser>
          <c:idx val="125"/>
          <c:order val="125"/>
          <c:tx>
            <c:strRef>
              <c:f>'Historical data'!$B$134</c:f>
              <c:strCache>
                <c:ptCount val="1"/>
                <c:pt idx="0">
                  <c:v>45219</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data'!$C$134</c:f>
              <c:numCache>
                <c:formatCode>_ [$₹-4009]\ * #,##0.00_ ;_ [$₹-4009]\ * \-#,##0.00_ ;_ [$₹-4009]\ * "-"??_ ;_ @_ </c:formatCode>
                <c:ptCount val="1"/>
                <c:pt idx="0">
                  <c:v>1522.8</c:v>
                </c:pt>
              </c:numCache>
            </c:numRef>
          </c:val>
          <c:extLst>
            <c:ext xmlns:c16="http://schemas.microsoft.com/office/drawing/2014/chart" uri="{C3380CC4-5D6E-409C-BE32-E72D297353CC}">
              <c16:uniqueId val="{000000E1-BE93-4F81-BEC0-5EFC0B886281}"/>
            </c:ext>
          </c:extLst>
        </c:ser>
        <c:ser>
          <c:idx val="126"/>
          <c:order val="126"/>
          <c:tx>
            <c:strRef>
              <c:f>'Historical data'!$B$135</c:f>
              <c:strCache>
                <c:ptCount val="1"/>
                <c:pt idx="0">
                  <c:v>45222</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data'!$C$135</c:f>
              <c:numCache>
                <c:formatCode>_ [$₹-4009]\ * #,##0.00_ ;_ [$₹-4009]\ * \-#,##0.00_ ;_ [$₹-4009]\ * "-"??_ ;_ @_ </c:formatCode>
                <c:ptCount val="1"/>
                <c:pt idx="0">
                  <c:v>1506.05</c:v>
                </c:pt>
              </c:numCache>
            </c:numRef>
          </c:val>
          <c:extLst>
            <c:ext xmlns:c16="http://schemas.microsoft.com/office/drawing/2014/chart" uri="{C3380CC4-5D6E-409C-BE32-E72D297353CC}">
              <c16:uniqueId val="{000000E2-BE93-4F81-BEC0-5EFC0B886281}"/>
            </c:ext>
          </c:extLst>
        </c:ser>
        <c:ser>
          <c:idx val="127"/>
          <c:order val="127"/>
          <c:tx>
            <c:strRef>
              <c:f>'Historical data'!$B$136</c:f>
              <c:strCache>
                <c:ptCount val="1"/>
                <c:pt idx="0">
                  <c:v>45224</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data'!$C$136</c:f>
              <c:numCache>
                <c:formatCode>_ [$₹-4009]\ * #,##0.00_ ;_ [$₹-4009]\ * \-#,##0.00_ ;_ [$₹-4009]\ * "-"??_ ;_ @_ </c:formatCode>
                <c:ptCount val="1"/>
                <c:pt idx="0">
                  <c:v>1496.5</c:v>
                </c:pt>
              </c:numCache>
            </c:numRef>
          </c:val>
          <c:extLst>
            <c:ext xmlns:c16="http://schemas.microsoft.com/office/drawing/2014/chart" uri="{C3380CC4-5D6E-409C-BE32-E72D297353CC}">
              <c16:uniqueId val="{000000E3-BE93-4F81-BEC0-5EFC0B886281}"/>
            </c:ext>
          </c:extLst>
        </c:ser>
        <c:ser>
          <c:idx val="128"/>
          <c:order val="128"/>
          <c:tx>
            <c:strRef>
              <c:f>'Historical data'!$B$137</c:f>
              <c:strCache>
                <c:ptCount val="1"/>
                <c:pt idx="0">
                  <c:v>45225</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data'!$C$137</c:f>
              <c:numCache>
                <c:formatCode>_ [$₹-4009]\ * #,##0.00_ ;_ [$₹-4009]\ * \-#,##0.00_ ;_ [$₹-4009]\ * "-"??_ ;_ @_ </c:formatCode>
                <c:ptCount val="1"/>
                <c:pt idx="0">
                  <c:v>1463.4</c:v>
                </c:pt>
              </c:numCache>
            </c:numRef>
          </c:val>
          <c:extLst>
            <c:ext xmlns:c16="http://schemas.microsoft.com/office/drawing/2014/chart" uri="{C3380CC4-5D6E-409C-BE32-E72D297353CC}">
              <c16:uniqueId val="{000000E4-BE93-4F81-BEC0-5EFC0B886281}"/>
            </c:ext>
          </c:extLst>
        </c:ser>
        <c:ser>
          <c:idx val="129"/>
          <c:order val="129"/>
          <c:tx>
            <c:strRef>
              <c:f>'Historical data'!$B$138</c:f>
              <c:strCache>
                <c:ptCount val="1"/>
                <c:pt idx="0">
                  <c:v>45226</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data'!$C$138</c:f>
              <c:numCache>
                <c:formatCode>_ [$₹-4009]\ * #,##0.00_ ;_ [$₹-4009]\ * \-#,##0.00_ ;_ [$₹-4009]\ * "-"??_ ;_ @_ </c:formatCode>
                <c:ptCount val="1"/>
                <c:pt idx="0">
                  <c:v>1469.15</c:v>
                </c:pt>
              </c:numCache>
            </c:numRef>
          </c:val>
          <c:extLst>
            <c:ext xmlns:c16="http://schemas.microsoft.com/office/drawing/2014/chart" uri="{C3380CC4-5D6E-409C-BE32-E72D297353CC}">
              <c16:uniqueId val="{000000E5-BE93-4F81-BEC0-5EFC0B886281}"/>
            </c:ext>
          </c:extLst>
        </c:ser>
        <c:ser>
          <c:idx val="130"/>
          <c:order val="130"/>
          <c:tx>
            <c:strRef>
              <c:f>'Historical data'!$B$139</c:f>
              <c:strCache>
                <c:ptCount val="1"/>
                <c:pt idx="0">
                  <c:v>45229</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data'!$C$139</c:f>
              <c:numCache>
                <c:formatCode>_ [$₹-4009]\ * #,##0.00_ ;_ [$₹-4009]\ * \-#,##0.00_ ;_ [$₹-4009]\ * "-"??_ ;_ @_ </c:formatCode>
                <c:ptCount val="1"/>
                <c:pt idx="0">
                  <c:v>1485.1</c:v>
                </c:pt>
              </c:numCache>
            </c:numRef>
          </c:val>
          <c:extLst>
            <c:ext xmlns:c16="http://schemas.microsoft.com/office/drawing/2014/chart" uri="{C3380CC4-5D6E-409C-BE32-E72D297353CC}">
              <c16:uniqueId val="{000000E6-BE93-4F81-BEC0-5EFC0B886281}"/>
            </c:ext>
          </c:extLst>
        </c:ser>
        <c:ser>
          <c:idx val="131"/>
          <c:order val="131"/>
          <c:tx>
            <c:strRef>
              <c:f>'Historical data'!$B$140</c:f>
              <c:strCache>
                <c:ptCount val="1"/>
                <c:pt idx="0">
                  <c:v>45230</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data'!$C$140</c:f>
              <c:numCache>
                <c:formatCode>_ [$₹-4009]\ * #,##0.00_ ;_ [$₹-4009]\ * \-#,##0.00_ ;_ [$₹-4009]\ * "-"??_ ;_ @_ </c:formatCode>
                <c:ptCount val="1"/>
                <c:pt idx="0">
                  <c:v>1476.5</c:v>
                </c:pt>
              </c:numCache>
            </c:numRef>
          </c:val>
          <c:extLst>
            <c:ext xmlns:c16="http://schemas.microsoft.com/office/drawing/2014/chart" uri="{C3380CC4-5D6E-409C-BE32-E72D297353CC}">
              <c16:uniqueId val="{000000E7-BE93-4F81-BEC0-5EFC0B886281}"/>
            </c:ext>
          </c:extLst>
        </c:ser>
        <c:ser>
          <c:idx val="132"/>
          <c:order val="132"/>
          <c:tx>
            <c:strRef>
              <c:f>'Historical data'!$B$141</c:f>
              <c:strCache>
                <c:ptCount val="1"/>
                <c:pt idx="0">
                  <c:v>45231</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data'!$C$141</c:f>
              <c:numCache>
                <c:formatCode>_ [$₹-4009]\ * #,##0.00_ ;_ [$₹-4009]\ * \-#,##0.00_ ;_ [$₹-4009]\ * "-"??_ ;_ @_ </c:formatCode>
                <c:ptCount val="1"/>
                <c:pt idx="0">
                  <c:v>1474.5</c:v>
                </c:pt>
              </c:numCache>
            </c:numRef>
          </c:val>
          <c:extLst>
            <c:ext xmlns:c16="http://schemas.microsoft.com/office/drawing/2014/chart" uri="{C3380CC4-5D6E-409C-BE32-E72D297353CC}">
              <c16:uniqueId val="{000000E8-BE93-4F81-BEC0-5EFC0B886281}"/>
            </c:ext>
          </c:extLst>
        </c:ser>
        <c:ser>
          <c:idx val="133"/>
          <c:order val="133"/>
          <c:tx>
            <c:strRef>
              <c:f>'Historical data'!$B$142</c:f>
              <c:strCache>
                <c:ptCount val="1"/>
                <c:pt idx="0">
                  <c:v>45232</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data'!$C$142</c:f>
              <c:numCache>
                <c:formatCode>_ [$₹-4009]\ * #,##0.00_ ;_ [$₹-4009]\ * \-#,##0.00_ ;_ [$₹-4009]\ * "-"??_ ;_ @_ </c:formatCode>
                <c:ptCount val="1"/>
                <c:pt idx="0">
                  <c:v>1476.75</c:v>
                </c:pt>
              </c:numCache>
            </c:numRef>
          </c:val>
          <c:extLst>
            <c:ext xmlns:c16="http://schemas.microsoft.com/office/drawing/2014/chart" uri="{C3380CC4-5D6E-409C-BE32-E72D297353CC}">
              <c16:uniqueId val="{000000E9-BE93-4F81-BEC0-5EFC0B886281}"/>
            </c:ext>
          </c:extLst>
        </c:ser>
        <c:ser>
          <c:idx val="134"/>
          <c:order val="134"/>
          <c:tx>
            <c:strRef>
              <c:f>'Historical data'!$B$143</c:f>
              <c:strCache>
                <c:ptCount val="1"/>
                <c:pt idx="0">
                  <c:v>45233</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data'!$C$143</c:f>
              <c:numCache>
                <c:formatCode>_ [$₹-4009]\ * #,##0.00_ ;_ [$₹-4009]\ * \-#,##0.00_ ;_ [$₹-4009]\ * "-"??_ ;_ @_ </c:formatCode>
                <c:ptCount val="1"/>
                <c:pt idx="0">
                  <c:v>1483.75</c:v>
                </c:pt>
              </c:numCache>
            </c:numRef>
          </c:val>
          <c:extLst>
            <c:ext xmlns:c16="http://schemas.microsoft.com/office/drawing/2014/chart" uri="{C3380CC4-5D6E-409C-BE32-E72D297353CC}">
              <c16:uniqueId val="{000000EA-BE93-4F81-BEC0-5EFC0B886281}"/>
            </c:ext>
          </c:extLst>
        </c:ser>
        <c:ser>
          <c:idx val="135"/>
          <c:order val="135"/>
          <c:tx>
            <c:strRef>
              <c:f>'Historical data'!$B$144</c:f>
              <c:strCache>
                <c:ptCount val="1"/>
                <c:pt idx="0">
                  <c:v>45236</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data'!$C$144</c:f>
              <c:numCache>
                <c:formatCode>_ [$₹-4009]\ * #,##0.00_ ;_ [$₹-4009]\ * \-#,##0.00_ ;_ [$₹-4009]\ * "-"??_ ;_ @_ </c:formatCode>
                <c:ptCount val="1"/>
                <c:pt idx="0">
                  <c:v>1494.5</c:v>
                </c:pt>
              </c:numCache>
            </c:numRef>
          </c:val>
          <c:extLst>
            <c:ext xmlns:c16="http://schemas.microsoft.com/office/drawing/2014/chart" uri="{C3380CC4-5D6E-409C-BE32-E72D297353CC}">
              <c16:uniqueId val="{000000EB-BE93-4F81-BEC0-5EFC0B886281}"/>
            </c:ext>
          </c:extLst>
        </c:ser>
        <c:ser>
          <c:idx val="136"/>
          <c:order val="136"/>
          <c:tx>
            <c:strRef>
              <c:f>'Historical data'!$B$145</c:f>
              <c:strCache>
                <c:ptCount val="1"/>
                <c:pt idx="0">
                  <c:v>45237</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data'!$C$145</c:f>
              <c:numCache>
                <c:formatCode>_ [$₹-4009]\ * #,##0.00_ ;_ [$₹-4009]\ * \-#,##0.00_ ;_ [$₹-4009]\ * "-"??_ ;_ @_ </c:formatCode>
                <c:ptCount val="1"/>
                <c:pt idx="0">
                  <c:v>1487.25</c:v>
                </c:pt>
              </c:numCache>
            </c:numRef>
          </c:val>
          <c:extLst>
            <c:ext xmlns:c16="http://schemas.microsoft.com/office/drawing/2014/chart" uri="{C3380CC4-5D6E-409C-BE32-E72D297353CC}">
              <c16:uniqueId val="{000000EC-BE93-4F81-BEC0-5EFC0B886281}"/>
            </c:ext>
          </c:extLst>
        </c:ser>
        <c:ser>
          <c:idx val="137"/>
          <c:order val="137"/>
          <c:tx>
            <c:strRef>
              <c:f>'Historical data'!$B$146</c:f>
              <c:strCache>
                <c:ptCount val="1"/>
                <c:pt idx="0">
                  <c:v>45238</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data'!$C$146</c:f>
              <c:numCache>
                <c:formatCode>_ [$₹-4009]\ * #,##0.00_ ;_ [$₹-4009]\ * \-#,##0.00_ ;_ [$₹-4009]\ * "-"??_ ;_ @_ </c:formatCode>
                <c:ptCount val="1"/>
                <c:pt idx="0">
                  <c:v>1491.55</c:v>
                </c:pt>
              </c:numCache>
            </c:numRef>
          </c:val>
          <c:extLst>
            <c:ext xmlns:c16="http://schemas.microsoft.com/office/drawing/2014/chart" uri="{C3380CC4-5D6E-409C-BE32-E72D297353CC}">
              <c16:uniqueId val="{000000ED-BE93-4F81-BEC0-5EFC0B886281}"/>
            </c:ext>
          </c:extLst>
        </c:ser>
        <c:ser>
          <c:idx val="138"/>
          <c:order val="138"/>
          <c:tx>
            <c:strRef>
              <c:f>'Historical data'!$B$147</c:f>
              <c:strCache>
                <c:ptCount val="1"/>
                <c:pt idx="0">
                  <c:v>45239</c:v>
                </c:pt>
              </c:strCache>
            </c:strRef>
          </c:tx>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data'!$C$147</c:f>
              <c:numCache>
                <c:formatCode>_ [$₹-4009]\ * #,##0.00_ ;_ [$₹-4009]\ * \-#,##0.00_ ;_ [$₹-4009]\ * "-"??_ ;_ @_ </c:formatCode>
                <c:ptCount val="1"/>
                <c:pt idx="0">
                  <c:v>1485.65</c:v>
                </c:pt>
              </c:numCache>
            </c:numRef>
          </c:val>
          <c:extLst>
            <c:ext xmlns:c16="http://schemas.microsoft.com/office/drawing/2014/chart" uri="{C3380CC4-5D6E-409C-BE32-E72D297353CC}">
              <c16:uniqueId val="{000000EE-BE93-4F81-BEC0-5EFC0B886281}"/>
            </c:ext>
          </c:extLst>
        </c:ser>
        <c:ser>
          <c:idx val="139"/>
          <c:order val="139"/>
          <c:tx>
            <c:strRef>
              <c:f>'Historical data'!$B$148</c:f>
              <c:strCache>
                <c:ptCount val="1"/>
                <c:pt idx="0">
                  <c:v>45240</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data'!$C$148</c:f>
              <c:numCache>
                <c:formatCode>_ [$₹-4009]\ * #,##0.00_ ;_ [$₹-4009]\ * \-#,##0.00_ ;_ [$₹-4009]\ * "-"??_ ;_ @_ </c:formatCode>
                <c:ptCount val="1"/>
                <c:pt idx="0">
                  <c:v>1491.5</c:v>
                </c:pt>
              </c:numCache>
            </c:numRef>
          </c:val>
          <c:extLst>
            <c:ext xmlns:c16="http://schemas.microsoft.com/office/drawing/2014/chart" uri="{C3380CC4-5D6E-409C-BE32-E72D297353CC}">
              <c16:uniqueId val="{000000EF-BE93-4F81-BEC0-5EFC0B886281}"/>
            </c:ext>
          </c:extLst>
        </c:ser>
        <c:ser>
          <c:idx val="140"/>
          <c:order val="140"/>
          <c:tx>
            <c:strRef>
              <c:f>'Historical data'!$B$149</c:f>
              <c:strCache>
                <c:ptCount val="1"/>
                <c:pt idx="0">
                  <c:v>45242</c:v>
                </c:pt>
              </c:strCache>
            </c:strRef>
          </c:tx>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data'!$C$149</c:f>
              <c:numCache>
                <c:formatCode>_ [$₹-4009]\ * #,##0.00_ ;_ [$₹-4009]\ * \-#,##0.00_ ;_ [$₹-4009]\ * "-"??_ ;_ @_ </c:formatCode>
                <c:ptCount val="1"/>
                <c:pt idx="0">
                  <c:v>1500</c:v>
                </c:pt>
              </c:numCache>
            </c:numRef>
          </c:val>
          <c:extLst>
            <c:ext xmlns:c16="http://schemas.microsoft.com/office/drawing/2014/chart" uri="{C3380CC4-5D6E-409C-BE32-E72D297353CC}">
              <c16:uniqueId val="{000000F0-BE93-4F81-BEC0-5EFC0B886281}"/>
            </c:ext>
          </c:extLst>
        </c:ser>
        <c:ser>
          <c:idx val="141"/>
          <c:order val="141"/>
          <c:tx>
            <c:strRef>
              <c:f>'Historical data'!$B$150</c:f>
              <c:strCache>
                <c:ptCount val="1"/>
                <c:pt idx="0">
                  <c:v>45243</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data'!$C$150</c:f>
              <c:numCache>
                <c:formatCode>_ [$₹-4009]\ * #,##0.00_ ;_ [$₹-4009]\ * \-#,##0.00_ ;_ [$₹-4009]\ * "-"??_ ;_ @_ </c:formatCode>
                <c:ptCount val="1"/>
                <c:pt idx="0">
                  <c:v>1488.8</c:v>
                </c:pt>
              </c:numCache>
            </c:numRef>
          </c:val>
          <c:extLst>
            <c:ext xmlns:c16="http://schemas.microsoft.com/office/drawing/2014/chart" uri="{C3380CC4-5D6E-409C-BE32-E72D297353CC}">
              <c16:uniqueId val="{000000F1-BE93-4F81-BEC0-5EFC0B886281}"/>
            </c:ext>
          </c:extLst>
        </c:ser>
        <c:ser>
          <c:idx val="142"/>
          <c:order val="142"/>
          <c:tx>
            <c:strRef>
              <c:f>'Historical data'!$B$151</c:f>
              <c:strCache>
                <c:ptCount val="1"/>
                <c:pt idx="0">
                  <c:v>45245</c:v>
                </c:pt>
              </c:strCache>
            </c:strRef>
          </c:tx>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data'!$C$151</c:f>
              <c:numCache>
                <c:formatCode>_ [$₹-4009]\ * #,##0.00_ ;_ [$₹-4009]\ * \-#,##0.00_ ;_ [$₹-4009]\ * "-"??_ ;_ @_ </c:formatCode>
                <c:ptCount val="1"/>
                <c:pt idx="0">
                  <c:v>1504.4</c:v>
                </c:pt>
              </c:numCache>
            </c:numRef>
          </c:val>
          <c:extLst>
            <c:ext xmlns:c16="http://schemas.microsoft.com/office/drawing/2014/chart" uri="{C3380CC4-5D6E-409C-BE32-E72D297353CC}">
              <c16:uniqueId val="{000000F2-BE93-4F81-BEC0-5EFC0B886281}"/>
            </c:ext>
          </c:extLst>
        </c:ser>
        <c:ser>
          <c:idx val="143"/>
          <c:order val="143"/>
          <c:tx>
            <c:strRef>
              <c:f>'Historical data'!$B$152</c:f>
              <c:strCache>
                <c:ptCount val="1"/>
                <c:pt idx="0">
                  <c:v>45246</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data'!$C$152</c:f>
              <c:numCache>
                <c:formatCode>_ [$₹-4009]\ * #,##0.00_ ;_ [$₹-4009]\ * \-#,##0.00_ ;_ [$₹-4009]\ * "-"??_ ;_ @_ </c:formatCode>
                <c:ptCount val="1"/>
                <c:pt idx="0">
                  <c:v>1508.35</c:v>
                </c:pt>
              </c:numCache>
            </c:numRef>
          </c:val>
          <c:extLst>
            <c:ext xmlns:c16="http://schemas.microsoft.com/office/drawing/2014/chart" uri="{C3380CC4-5D6E-409C-BE32-E72D297353CC}">
              <c16:uniqueId val="{000000F3-BE93-4F81-BEC0-5EFC0B886281}"/>
            </c:ext>
          </c:extLst>
        </c:ser>
        <c:ser>
          <c:idx val="144"/>
          <c:order val="144"/>
          <c:tx>
            <c:strRef>
              <c:f>'Historical data'!$B$153</c:f>
              <c:strCache>
                <c:ptCount val="1"/>
                <c:pt idx="0">
                  <c:v>45247</c:v>
                </c:pt>
              </c:strCache>
            </c:strRef>
          </c:tx>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data'!$C$153</c:f>
              <c:numCache>
                <c:formatCode>_ [$₹-4009]\ * #,##0.00_ ;_ [$₹-4009]\ * \-#,##0.00_ ;_ [$₹-4009]\ * "-"??_ ;_ @_ </c:formatCode>
                <c:ptCount val="1"/>
                <c:pt idx="0">
                  <c:v>1505.1</c:v>
                </c:pt>
              </c:numCache>
            </c:numRef>
          </c:val>
          <c:extLst>
            <c:ext xmlns:c16="http://schemas.microsoft.com/office/drawing/2014/chart" uri="{C3380CC4-5D6E-409C-BE32-E72D297353CC}">
              <c16:uniqueId val="{000000F4-BE93-4F81-BEC0-5EFC0B886281}"/>
            </c:ext>
          </c:extLst>
        </c:ser>
        <c:ser>
          <c:idx val="145"/>
          <c:order val="145"/>
          <c:tx>
            <c:strRef>
              <c:f>'Historical data'!$B$154</c:f>
              <c:strCache>
                <c:ptCount val="1"/>
                <c:pt idx="0">
                  <c:v>45250</c:v>
                </c:pt>
              </c:strCache>
            </c:strRef>
          </c:tx>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data'!$C$154</c:f>
              <c:numCache>
                <c:formatCode>_ [$₹-4009]\ * #,##0.00_ ;_ [$₹-4009]\ * \-#,##0.00_ ;_ [$₹-4009]\ * "-"??_ ;_ @_ </c:formatCode>
                <c:ptCount val="1"/>
                <c:pt idx="0">
                  <c:v>1505.2</c:v>
                </c:pt>
              </c:numCache>
            </c:numRef>
          </c:val>
          <c:extLst>
            <c:ext xmlns:c16="http://schemas.microsoft.com/office/drawing/2014/chart" uri="{C3380CC4-5D6E-409C-BE32-E72D297353CC}">
              <c16:uniqueId val="{000000F5-BE93-4F81-BEC0-5EFC0B886281}"/>
            </c:ext>
          </c:extLst>
        </c:ser>
        <c:ser>
          <c:idx val="146"/>
          <c:order val="146"/>
          <c:tx>
            <c:strRef>
              <c:f>'Historical data'!$B$155</c:f>
              <c:strCache>
                <c:ptCount val="1"/>
                <c:pt idx="0">
                  <c:v>45251</c:v>
                </c:pt>
              </c:strCache>
            </c:strRef>
          </c:tx>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data'!$C$155</c:f>
              <c:numCache>
                <c:formatCode>_ [$₹-4009]\ * #,##0.00_ ;_ [$₹-4009]\ * \-#,##0.00_ ;_ [$₹-4009]\ * "-"??_ ;_ @_ </c:formatCode>
                <c:ptCount val="1"/>
                <c:pt idx="0">
                  <c:v>1517.95</c:v>
                </c:pt>
              </c:numCache>
            </c:numRef>
          </c:val>
          <c:extLst>
            <c:ext xmlns:c16="http://schemas.microsoft.com/office/drawing/2014/chart" uri="{C3380CC4-5D6E-409C-BE32-E72D297353CC}">
              <c16:uniqueId val="{000000F6-BE93-4F81-BEC0-5EFC0B886281}"/>
            </c:ext>
          </c:extLst>
        </c:ser>
        <c:ser>
          <c:idx val="147"/>
          <c:order val="147"/>
          <c:tx>
            <c:strRef>
              <c:f>'Historical data'!$B$156</c:f>
              <c:strCache>
                <c:ptCount val="1"/>
                <c:pt idx="0">
                  <c:v>45252</c:v>
                </c:pt>
              </c:strCache>
            </c:strRef>
          </c:tx>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data'!$C$156</c:f>
              <c:numCache>
                <c:formatCode>_ [$₹-4009]\ * #,##0.00_ ;_ [$₹-4009]\ * \-#,##0.00_ ;_ [$₹-4009]\ * "-"??_ ;_ @_ </c:formatCode>
                <c:ptCount val="1"/>
                <c:pt idx="0">
                  <c:v>1512.55</c:v>
                </c:pt>
              </c:numCache>
            </c:numRef>
          </c:val>
          <c:extLst>
            <c:ext xmlns:c16="http://schemas.microsoft.com/office/drawing/2014/chart" uri="{C3380CC4-5D6E-409C-BE32-E72D297353CC}">
              <c16:uniqueId val="{000000F7-BE93-4F81-BEC0-5EFC0B886281}"/>
            </c:ext>
          </c:extLst>
        </c:ser>
        <c:ser>
          <c:idx val="148"/>
          <c:order val="148"/>
          <c:tx>
            <c:strRef>
              <c:f>'Historical data'!$B$157</c:f>
              <c:strCache>
                <c:ptCount val="1"/>
                <c:pt idx="0">
                  <c:v>45253</c:v>
                </c:pt>
              </c:strCache>
            </c:strRef>
          </c:tx>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data'!$C$157</c:f>
              <c:numCache>
                <c:formatCode>_ [$₹-4009]\ * #,##0.00_ ;_ [$₹-4009]\ * \-#,##0.00_ ;_ [$₹-4009]\ * "-"??_ ;_ @_ </c:formatCode>
                <c:ptCount val="1"/>
                <c:pt idx="0">
                  <c:v>1521.3</c:v>
                </c:pt>
              </c:numCache>
            </c:numRef>
          </c:val>
          <c:extLst>
            <c:ext xmlns:c16="http://schemas.microsoft.com/office/drawing/2014/chart" uri="{C3380CC4-5D6E-409C-BE32-E72D297353CC}">
              <c16:uniqueId val="{000000F8-BE93-4F81-BEC0-5EFC0B886281}"/>
            </c:ext>
          </c:extLst>
        </c:ser>
        <c:ser>
          <c:idx val="149"/>
          <c:order val="149"/>
          <c:tx>
            <c:strRef>
              <c:f>'Historical data'!$B$158</c:f>
              <c:strCache>
                <c:ptCount val="1"/>
                <c:pt idx="0">
                  <c:v>45254</c:v>
                </c:pt>
              </c:strCache>
            </c:strRef>
          </c:tx>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data'!$C$158</c:f>
              <c:numCache>
                <c:formatCode>_ [$₹-4009]\ * #,##0.00_ ;_ [$₹-4009]\ * \-#,##0.00_ ;_ [$₹-4009]\ * "-"??_ ;_ @_ </c:formatCode>
                <c:ptCount val="1"/>
                <c:pt idx="0">
                  <c:v>1532.1</c:v>
                </c:pt>
              </c:numCache>
            </c:numRef>
          </c:val>
          <c:extLst>
            <c:ext xmlns:c16="http://schemas.microsoft.com/office/drawing/2014/chart" uri="{C3380CC4-5D6E-409C-BE32-E72D297353CC}">
              <c16:uniqueId val="{000000F9-BE93-4F81-BEC0-5EFC0B886281}"/>
            </c:ext>
          </c:extLst>
        </c:ser>
        <c:ser>
          <c:idx val="150"/>
          <c:order val="150"/>
          <c:tx>
            <c:strRef>
              <c:f>'Historical data'!$B$159</c:f>
              <c:strCache>
                <c:ptCount val="1"/>
                <c:pt idx="0">
                  <c:v>45258</c:v>
                </c:pt>
              </c:strCache>
            </c:strRef>
          </c:tx>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data'!$C$159</c:f>
              <c:numCache>
                <c:formatCode>_ [$₹-4009]\ * #,##0.00_ ;_ [$₹-4009]\ * \-#,##0.00_ ;_ [$₹-4009]\ * "-"??_ ;_ @_ </c:formatCode>
                <c:ptCount val="1"/>
                <c:pt idx="0">
                  <c:v>1528.65</c:v>
                </c:pt>
              </c:numCache>
            </c:numRef>
          </c:val>
          <c:extLst>
            <c:ext xmlns:c16="http://schemas.microsoft.com/office/drawing/2014/chart" uri="{C3380CC4-5D6E-409C-BE32-E72D297353CC}">
              <c16:uniqueId val="{000000FA-BE93-4F81-BEC0-5EFC0B886281}"/>
            </c:ext>
          </c:extLst>
        </c:ser>
        <c:ser>
          <c:idx val="151"/>
          <c:order val="151"/>
          <c:tx>
            <c:strRef>
              <c:f>'Historical data'!$B$160</c:f>
              <c:strCache>
                <c:ptCount val="1"/>
                <c:pt idx="0">
                  <c:v>45259</c:v>
                </c:pt>
              </c:strCache>
            </c:strRef>
          </c:tx>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data'!$C$160</c:f>
              <c:numCache>
                <c:formatCode>_ [$₹-4009]\ * #,##0.00_ ;_ [$₹-4009]\ * \-#,##0.00_ ;_ [$₹-4009]\ * "-"??_ ;_ @_ </c:formatCode>
                <c:ptCount val="1"/>
                <c:pt idx="0">
                  <c:v>1559.15</c:v>
                </c:pt>
              </c:numCache>
            </c:numRef>
          </c:val>
          <c:extLst>
            <c:ext xmlns:c16="http://schemas.microsoft.com/office/drawing/2014/chart" uri="{C3380CC4-5D6E-409C-BE32-E72D297353CC}">
              <c16:uniqueId val="{000000FB-BE93-4F81-BEC0-5EFC0B886281}"/>
            </c:ext>
          </c:extLst>
        </c:ser>
        <c:ser>
          <c:idx val="152"/>
          <c:order val="152"/>
          <c:tx>
            <c:strRef>
              <c:f>'Historical data'!$B$161</c:f>
              <c:strCache>
                <c:ptCount val="1"/>
                <c:pt idx="0">
                  <c:v>45260</c:v>
                </c:pt>
              </c:strCache>
            </c:strRef>
          </c:tx>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data'!$C$161</c:f>
              <c:numCache>
                <c:formatCode>_ [$₹-4009]\ * #,##0.00_ ;_ [$₹-4009]\ * \-#,##0.00_ ;_ [$₹-4009]\ * "-"??_ ;_ @_ </c:formatCode>
                <c:ptCount val="1"/>
                <c:pt idx="0">
                  <c:v>1558.8</c:v>
                </c:pt>
              </c:numCache>
            </c:numRef>
          </c:val>
          <c:extLst>
            <c:ext xmlns:c16="http://schemas.microsoft.com/office/drawing/2014/chart" uri="{C3380CC4-5D6E-409C-BE32-E72D297353CC}">
              <c16:uniqueId val="{000000FC-BE93-4F81-BEC0-5EFC0B886281}"/>
            </c:ext>
          </c:extLst>
        </c:ser>
        <c:ser>
          <c:idx val="153"/>
          <c:order val="153"/>
          <c:tx>
            <c:strRef>
              <c:f>'Historical data'!$B$162</c:f>
              <c:strCache>
                <c:ptCount val="1"/>
                <c:pt idx="0">
                  <c:v>45261</c:v>
                </c:pt>
              </c:strCache>
            </c:strRef>
          </c:tx>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data'!$C$162</c:f>
              <c:numCache>
                <c:formatCode>_ [$₹-4009]\ * #,##0.00_ ;_ [$₹-4009]\ * \-#,##0.00_ ;_ [$₹-4009]\ * "-"??_ ;_ @_ </c:formatCode>
                <c:ptCount val="1"/>
                <c:pt idx="0">
                  <c:v>1555.4</c:v>
                </c:pt>
              </c:numCache>
            </c:numRef>
          </c:val>
          <c:extLst>
            <c:ext xmlns:c16="http://schemas.microsoft.com/office/drawing/2014/chart" uri="{C3380CC4-5D6E-409C-BE32-E72D297353CC}">
              <c16:uniqueId val="{000000FD-BE93-4F81-BEC0-5EFC0B886281}"/>
            </c:ext>
          </c:extLst>
        </c:ser>
        <c:ser>
          <c:idx val="154"/>
          <c:order val="154"/>
          <c:tx>
            <c:strRef>
              <c:f>'Historical data'!$B$163</c:f>
              <c:strCache>
                <c:ptCount val="1"/>
                <c:pt idx="0">
                  <c:v>45264</c:v>
                </c:pt>
              </c:strCache>
            </c:strRef>
          </c:tx>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data'!$C$163</c:f>
              <c:numCache>
                <c:formatCode>_ [$₹-4009]\ * #,##0.00_ ;_ [$₹-4009]\ * \-#,##0.00_ ;_ [$₹-4009]\ * "-"??_ ;_ @_ </c:formatCode>
                <c:ptCount val="1"/>
                <c:pt idx="0">
                  <c:v>1609.4</c:v>
                </c:pt>
              </c:numCache>
            </c:numRef>
          </c:val>
          <c:extLst>
            <c:ext xmlns:c16="http://schemas.microsoft.com/office/drawing/2014/chart" uri="{C3380CC4-5D6E-409C-BE32-E72D297353CC}">
              <c16:uniqueId val="{000000FE-BE93-4F81-BEC0-5EFC0B886281}"/>
            </c:ext>
          </c:extLst>
        </c:ser>
        <c:ser>
          <c:idx val="155"/>
          <c:order val="155"/>
          <c:tx>
            <c:strRef>
              <c:f>'Historical data'!$B$164</c:f>
              <c:strCache>
                <c:ptCount val="1"/>
                <c:pt idx="0">
                  <c:v>45265</c:v>
                </c:pt>
              </c:strCache>
            </c:strRef>
          </c:tx>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data'!$C$164</c:f>
              <c:numCache>
                <c:formatCode>_ [$₹-4009]\ * #,##0.00_ ;_ [$₹-4009]\ * \-#,##0.00_ ;_ [$₹-4009]\ * "-"??_ ;_ @_ </c:formatCode>
                <c:ptCount val="1"/>
                <c:pt idx="0">
                  <c:v>1623.7</c:v>
                </c:pt>
              </c:numCache>
            </c:numRef>
          </c:val>
          <c:extLst>
            <c:ext xmlns:c16="http://schemas.microsoft.com/office/drawing/2014/chart" uri="{C3380CC4-5D6E-409C-BE32-E72D297353CC}">
              <c16:uniqueId val="{000000FF-BE93-4F81-BEC0-5EFC0B886281}"/>
            </c:ext>
          </c:extLst>
        </c:ser>
        <c:ser>
          <c:idx val="156"/>
          <c:order val="156"/>
          <c:tx>
            <c:strRef>
              <c:f>'Historical data'!$B$165</c:f>
              <c:strCache>
                <c:ptCount val="1"/>
                <c:pt idx="0">
                  <c:v>45266</c:v>
                </c:pt>
              </c:strCache>
            </c:strRef>
          </c:tx>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data'!$C$165</c:f>
              <c:numCache>
                <c:formatCode>_ [$₹-4009]\ * #,##0.00_ ;_ [$₹-4009]\ * \-#,##0.00_ ;_ [$₹-4009]\ * "-"??_ ;_ @_ </c:formatCode>
                <c:ptCount val="1"/>
                <c:pt idx="0">
                  <c:v>1627.8</c:v>
                </c:pt>
              </c:numCache>
            </c:numRef>
          </c:val>
          <c:extLst>
            <c:ext xmlns:c16="http://schemas.microsoft.com/office/drawing/2014/chart" uri="{C3380CC4-5D6E-409C-BE32-E72D297353CC}">
              <c16:uniqueId val="{00000100-BE93-4F81-BEC0-5EFC0B886281}"/>
            </c:ext>
          </c:extLst>
        </c:ser>
        <c:ser>
          <c:idx val="157"/>
          <c:order val="157"/>
          <c:tx>
            <c:strRef>
              <c:f>'Historical data'!$B$166</c:f>
              <c:strCache>
                <c:ptCount val="1"/>
                <c:pt idx="0">
                  <c:v>45267</c:v>
                </c:pt>
              </c:strCache>
            </c:strRef>
          </c:tx>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data'!$C$166</c:f>
              <c:numCache>
                <c:formatCode>_ [$₹-4009]\ * #,##0.00_ ;_ [$₹-4009]\ * \-#,##0.00_ ;_ [$₹-4009]\ * "-"??_ ;_ @_ </c:formatCode>
                <c:ptCount val="1"/>
                <c:pt idx="0">
                  <c:v>1630.45</c:v>
                </c:pt>
              </c:numCache>
            </c:numRef>
          </c:val>
          <c:extLst>
            <c:ext xmlns:c16="http://schemas.microsoft.com/office/drawing/2014/chart" uri="{C3380CC4-5D6E-409C-BE32-E72D297353CC}">
              <c16:uniqueId val="{00000101-BE93-4F81-BEC0-5EFC0B886281}"/>
            </c:ext>
          </c:extLst>
        </c:ser>
        <c:ser>
          <c:idx val="158"/>
          <c:order val="158"/>
          <c:tx>
            <c:strRef>
              <c:f>'Historical data'!$B$167</c:f>
              <c:strCache>
                <c:ptCount val="1"/>
                <c:pt idx="0">
                  <c:v>45268</c:v>
                </c:pt>
              </c:strCache>
            </c:strRef>
          </c:tx>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data'!$C$167</c:f>
              <c:numCache>
                <c:formatCode>_ [$₹-4009]\ * #,##0.00_ ;_ [$₹-4009]\ * \-#,##0.00_ ;_ [$₹-4009]\ * "-"??_ ;_ @_ </c:formatCode>
                <c:ptCount val="1"/>
                <c:pt idx="0">
                  <c:v>1653.2</c:v>
                </c:pt>
              </c:numCache>
            </c:numRef>
          </c:val>
          <c:extLst>
            <c:ext xmlns:c16="http://schemas.microsoft.com/office/drawing/2014/chart" uri="{C3380CC4-5D6E-409C-BE32-E72D297353CC}">
              <c16:uniqueId val="{00000102-BE93-4F81-BEC0-5EFC0B886281}"/>
            </c:ext>
          </c:extLst>
        </c:ser>
        <c:ser>
          <c:idx val="159"/>
          <c:order val="159"/>
          <c:tx>
            <c:strRef>
              <c:f>'Historical data'!$B$168</c:f>
              <c:strCache>
                <c:ptCount val="1"/>
                <c:pt idx="0">
                  <c:v>45271</c:v>
                </c:pt>
              </c:strCache>
            </c:strRef>
          </c:tx>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data'!$C$168</c:f>
              <c:numCache>
                <c:formatCode>_ [$₹-4009]\ * #,##0.00_ ;_ [$₹-4009]\ * \-#,##0.00_ ;_ [$₹-4009]\ * "-"??_ ;_ @_ </c:formatCode>
                <c:ptCount val="1"/>
                <c:pt idx="0">
                  <c:v>1651</c:v>
                </c:pt>
              </c:numCache>
            </c:numRef>
          </c:val>
          <c:extLst>
            <c:ext xmlns:c16="http://schemas.microsoft.com/office/drawing/2014/chart" uri="{C3380CC4-5D6E-409C-BE32-E72D297353CC}">
              <c16:uniqueId val="{00000103-BE93-4F81-BEC0-5EFC0B886281}"/>
            </c:ext>
          </c:extLst>
        </c:ser>
        <c:ser>
          <c:idx val="160"/>
          <c:order val="160"/>
          <c:tx>
            <c:strRef>
              <c:f>'Historical data'!$B$169</c:f>
              <c:strCache>
                <c:ptCount val="1"/>
                <c:pt idx="0">
                  <c:v>45272</c:v>
                </c:pt>
              </c:strCache>
            </c:strRef>
          </c:tx>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data'!$C$169</c:f>
              <c:numCache>
                <c:formatCode>_ [$₹-4009]\ * #,##0.00_ ;_ [$₹-4009]\ * \-#,##0.00_ ;_ [$₹-4009]\ * "-"??_ ;_ @_ </c:formatCode>
                <c:ptCount val="1"/>
                <c:pt idx="0">
                  <c:v>1634.6</c:v>
                </c:pt>
              </c:numCache>
            </c:numRef>
          </c:val>
          <c:extLst>
            <c:ext xmlns:c16="http://schemas.microsoft.com/office/drawing/2014/chart" uri="{C3380CC4-5D6E-409C-BE32-E72D297353CC}">
              <c16:uniqueId val="{00000104-BE93-4F81-BEC0-5EFC0B886281}"/>
            </c:ext>
          </c:extLst>
        </c:ser>
        <c:ser>
          <c:idx val="161"/>
          <c:order val="161"/>
          <c:tx>
            <c:strRef>
              <c:f>'Historical data'!$B$170</c:f>
              <c:strCache>
                <c:ptCount val="1"/>
                <c:pt idx="0">
                  <c:v>45273</c:v>
                </c:pt>
              </c:strCache>
            </c:strRef>
          </c:tx>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data'!$C$170</c:f>
              <c:numCache>
                <c:formatCode>_ [$₹-4009]\ * #,##0.00_ ;_ [$₹-4009]\ * \-#,##0.00_ ;_ [$₹-4009]\ * "-"??_ ;_ @_ </c:formatCode>
                <c:ptCount val="1"/>
                <c:pt idx="0">
                  <c:v>1630.9</c:v>
                </c:pt>
              </c:numCache>
            </c:numRef>
          </c:val>
          <c:extLst>
            <c:ext xmlns:c16="http://schemas.microsoft.com/office/drawing/2014/chart" uri="{C3380CC4-5D6E-409C-BE32-E72D297353CC}">
              <c16:uniqueId val="{00000105-BE93-4F81-BEC0-5EFC0B886281}"/>
            </c:ext>
          </c:extLst>
        </c:ser>
        <c:ser>
          <c:idx val="162"/>
          <c:order val="162"/>
          <c:tx>
            <c:strRef>
              <c:f>'Historical data'!$B$171</c:f>
              <c:strCache>
                <c:ptCount val="1"/>
                <c:pt idx="0">
                  <c:v>45274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data'!$C$171</c:f>
              <c:numCache>
                <c:formatCode>_ [$₹-4009]\ * #,##0.00_ ;_ [$₹-4009]\ * \-#,##0.00_ ;_ [$₹-4009]\ * "-"??_ ;_ @_ </c:formatCode>
                <c:ptCount val="1"/>
                <c:pt idx="0">
                  <c:v>1650.15</c:v>
                </c:pt>
              </c:numCache>
            </c:numRef>
          </c:val>
          <c:extLst>
            <c:ext xmlns:c16="http://schemas.microsoft.com/office/drawing/2014/chart" uri="{C3380CC4-5D6E-409C-BE32-E72D297353CC}">
              <c16:uniqueId val="{00000106-BE93-4F81-BEC0-5EFC0B886281}"/>
            </c:ext>
          </c:extLst>
        </c:ser>
        <c:ser>
          <c:idx val="163"/>
          <c:order val="163"/>
          <c:tx>
            <c:strRef>
              <c:f>'Historical data'!$B$172</c:f>
              <c:strCache>
                <c:ptCount val="1"/>
                <c:pt idx="0">
                  <c:v>45275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data'!$C$172</c:f>
              <c:numCache>
                <c:formatCode>_ [$₹-4009]\ * #,##0.00_ ;_ [$₹-4009]\ * \-#,##0.00_ ;_ [$₹-4009]\ * "-"??_ ;_ @_ </c:formatCode>
                <c:ptCount val="1"/>
                <c:pt idx="0">
                  <c:v>1656.55</c:v>
                </c:pt>
              </c:numCache>
            </c:numRef>
          </c:val>
          <c:extLst>
            <c:ext xmlns:c16="http://schemas.microsoft.com/office/drawing/2014/chart" uri="{C3380CC4-5D6E-409C-BE32-E72D297353CC}">
              <c16:uniqueId val="{00000107-BE93-4F81-BEC0-5EFC0B886281}"/>
            </c:ext>
          </c:extLst>
        </c:ser>
        <c:ser>
          <c:idx val="164"/>
          <c:order val="164"/>
          <c:tx>
            <c:strRef>
              <c:f>'Historical data'!$B$173</c:f>
              <c:strCache>
                <c:ptCount val="1"/>
                <c:pt idx="0">
                  <c:v>45278</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data'!$C$173</c:f>
              <c:numCache>
                <c:formatCode>_ [$₹-4009]\ * #,##0.00_ ;_ [$₹-4009]\ * \-#,##0.00_ ;_ [$₹-4009]\ * "-"??_ ;_ @_ </c:formatCode>
                <c:ptCount val="1"/>
                <c:pt idx="0">
                  <c:v>1655.7</c:v>
                </c:pt>
              </c:numCache>
            </c:numRef>
          </c:val>
          <c:extLst>
            <c:ext xmlns:c16="http://schemas.microsoft.com/office/drawing/2014/chart" uri="{C3380CC4-5D6E-409C-BE32-E72D297353CC}">
              <c16:uniqueId val="{00000108-BE93-4F81-BEC0-5EFC0B886281}"/>
            </c:ext>
          </c:extLst>
        </c:ser>
        <c:ser>
          <c:idx val="165"/>
          <c:order val="165"/>
          <c:tx>
            <c:strRef>
              <c:f>'Historical data'!$B$174</c:f>
              <c:strCache>
                <c:ptCount val="1"/>
                <c:pt idx="0">
                  <c:v>45279</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data'!$C$174</c:f>
              <c:numCache>
                <c:formatCode>_ [$₹-4009]\ * #,##0.00_ ;_ [$₹-4009]\ * \-#,##0.00_ ;_ [$₹-4009]\ * "-"??_ ;_ @_ </c:formatCode>
                <c:ptCount val="1"/>
                <c:pt idx="0">
                  <c:v>1652.9</c:v>
                </c:pt>
              </c:numCache>
            </c:numRef>
          </c:val>
          <c:extLst>
            <c:ext xmlns:c16="http://schemas.microsoft.com/office/drawing/2014/chart" uri="{C3380CC4-5D6E-409C-BE32-E72D297353CC}">
              <c16:uniqueId val="{00000109-BE93-4F81-BEC0-5EFC0B886281}"/>
            </c:ext>
          </c:extLst>
        </c:ser>
        <c:ser>
          <c:idx val="166"/>
          <c:order val="166"/>
          <c:tx>
            <c:strRef>
              <c:f>'Historical data'!$B$175</c:f>
              <c:strCache>
                <c:ptCount val="1"/>
                <c:pt idx="0">
                  <c:v>45280</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data'!$C$175</c:f>
              <c:numCache>
                <c:formatCode>_ [$₹-4009]\ * #,##0.00_ ;_ [$₹-4009]\ * \-#,##0.00_ ;_ [$₹-4009]\ * "-"??_ ;_ @_ </c:formatCode>
                <c:ptCount val="1"/>
                <c:pt idx="0">
                  <c:v>1657</c:v>
                </c:pt>
              </c:numCache>
            </c:numRef>
          </c:val>
          <c:extLst>
            <c:ext xmlns:c16="http://schemas.microsoft.com/office/drawing/2014/chart" uri="{C3380CC4-5D6E-409C-BE32-E72D297353CC}">
              <c16:uniqueId val="{0000010A-BE93-4F81-BEC0-5EFC0B886281}"/>
            </c:ext>
          </c:extLst>
        </c:ser>
        <c:ser>
          <c:idx val="167"/>
          <c:order val="167"/>
          <c:tx>
            <c:strRef>
              <c:f>'Historical data'!$B$176</c:f>
              <c:strCache>
                <c:ptCount val="1"/>
                <c:pt idx="0">
                  <c:v>45281</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data'!$C$176</c:f>
              <c:numCache>
                <c:formatCode>_ [$₹-4009]\ * #,##0.00_ ;_ [$₹-4009]\ * \-#,##0.00_ ;_ [$₹-4009]\ * "-"??_ ;_ @_ </c:formatCode>
                <c:ptCount val="1"/>
                <c:pt idx="0">
                  <c:v>1686.7</c:v>
                </c:pt>
              </c:numCache>
            </c:numRef>
          </c:val>
          <c:extLst>
            <c:ext xmlns:c16="http://schemas.microsoft.com/office/drawing/2014/chart" uri="{C3380CC4-5D6E-409C-BE32-E72D297353CC}">
              <c16:uniqueId val="{0000010B-BE93-4F81-BEC0-5EFC0B886281}"/>
            </c:ext>
          </c:extLst>
        </c:ser>
        <c:ser>
          <c:idx val="168"/>
          <c:order val="168"/>
          <c:tx>
            <c:strRef>
              <c:f>'Historical data'!$B$177</c:f>
              <c:strCache>
                <c:ptCount val="1"/>
                <c:pt idx="0">
                  <c:v>45282</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data'!$C$177</c:f>
              <c:numCache>
                <c:formatCode>_ [$₹-4009]\ * #,##0.00_ ;_ [$₹-4009]\ * \-#,##0.00_ ;_ [$₹-4009]\ * "-"??_ ;_ @_ </c:formatCode>
                <c:ptCount val="1"/>
                <c:pt idx="0">
                  <c:v>1670.85</c:v>
                </c:pt>
              </c:numCache>
            </c:numRef>
          </c:val>
          <c:extLst>
            <c:ext xmlns:c16="http://schemas.microsoft.com/office/drawing/2014/chart" uri="{C3380CC4-5D6E-409C-BE32-E72D297353CC}">
              <c16:uniqueId val="{0000010C-BE93-4F81-BEC0-5EFC0B886281}"/>
            </c:ext>
          </c:extLst>
        </c:ser>
        <c:ser>
          <c:idx val="169"/>
          <c:order val="169"/>
          <c:tx>
            <c:strRef>
              <c:f>'Historical data'!$B$178</c:f>
              <c:strCache>
                <c:ptCount val="1"/>
                <c:pt idx="0">
                  <c:v>45286</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data'!$C$178</c:f>
              <c:numCache>
                <c:formatCode>_ [$₹-4009]\ * #,##0.00_ ;_ [$₹-4009]\ * \-#,##0.00_ ;_ [$₹-4009]\ * "-"??_ ;_ @_ </c:formatCode>
                <c:ptCount val="1"/>
                <c:pt idx="0">
                  <c:v>1682.45</c:v>
                </c:pt>
              </c:numCache>
            </c:numRef>
          </c:val>
          <c:extLst>
            <c:ext xmlns:c16="http://schemas.microsoft.com/office/drawing/2014/chart" uri="{C3380CC4-5D6E-409C-BE32-E72D297353CC}">
              <c16:uniqueId val="{0000010D-BE93-4F81-BEC0-5EFC0B886281}"/>
            </c:ext>
          </c:extLst>
        </c:ser>
        <c:ser>
          <c:idx val="170"/>
          <c:order val="170"/>
          <c:tx>
            <c:strRef>
              <c:f>'Historical data'!$B$179</c:f>
              <c:strCache>
                <c:ptCount val="1"/>
                <c:pt idx="0">
                  <c:v>45287</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data'!$C$179</c:f>
              <c:numCache>
                <c:formatCode>_ [$₹-4009]\ * #,##0.00_ ;_ [$₹-4009]\ * \-#,##0.00_ ;_ [$₹-4009]\ * "-"??_ ;_ @_ </c:formatCode>
                <c:ptCount val="1"/>
                <c:pt idx="0">
                  <c:v>1703.3</c:v>
                </c:pt>
              </c:numCache>
            </c:numRef>
          </c:val>
          <c:extLst>
            <c:ext xmlns:c16="http://schemas.microsoft.com/office/drawing/2014/chart" uri="{C3380CC4-5D6E-409C-BE32-E72D297353CC}">
              <c16:uniqueId val="{0000010E-BE93-4F81-BEC0-5EFC0B886281}"/>
            </c:ext>
          </c:extLst>
        </c:ser>
        <c:ser>
          <c:idx val="171"/>
          <c:order val="171"/>
          <c:tx>
            <c:strRef>
              <c:f>'Historical data'!$B$180</c:f>
              <c:strCache>
                <c:ptCount val="1"/>
                <c:pt idx="0">
                  <c:v>45288</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data'!$C$180</c:f>
              <c:numCache>
                <c:formatCode>_ [$₹-4009]\ * #,##0.00_ ;_ [$₹-4009]\ * \-#,##0.00_ ;_ [$₹-4009]\ * "-"??_ ;_ @_ </c:formatCode>
                <c:ptCount val="1"/>
                <c:pt idx="0">
                  <c:v>1705.25</c:v>
                </c:pt>
              </c:numCache>
            </c:numRef>
          </c:val>
          <c:extLst>
            <c:ext xmlns:c16="http://schemas.microsoft.com/office/drawing/2014/chart" uri="{C3380CC4-5D6E-409C-BE32-E72D297353CC}">
              <c16:uniqueId val="{0000010F-BE93-4F81-BEC0-5EFC0B886281}"/>
            </c:ext>
          </c:extLst>
        </c:ser>
        <c:ser>
          <c:idx val="172"/>
          <c:order val="172"/>
          <c:tx>
            <c:strRef>
              <c:f>'Historical data'!$B$181</c:f>
              <c:strCache>
                <c:ptCount val="1"/>
                <c:pt idx="0">
                  <c:v>45289</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data'!$C$181</c:f>
              <c:numCache>
                <c:formatCode>_ [$₹-4009]\ * #,##0.00_ ;_ [$₹-4009]\ * \-#,##0.00_ ;_ [$₹-4009]\ * "-"??_ ;_ @_ </c:formatCode>
                <c:ptCount val="1"/>
                <c:pt idx="0">
                  <c:v>1709.25</c:v>
                </c:pt>
              </c:numCache>
            </c:numRef>
          </c:val>
          <c:extLst>
            <c:ext xmlns:c16="http://schemas.microsoft.com/office/drawing/2014/chart" uri="{C3380CC4-5D6E-409C-BE32-E72D297353CC}">
              <c16:uniqueId val="{00000110-BE93-4F81-BEC0-5EFC0B886281}"/>
            </c:ext>
          </c:extLst>
        </c:ser>
        <c:ser>
          <c:idx val="173"/>
          <c:order val="173"/>
          <c:tx>
            <c:strRef>
              <c:f>'Historical data'!$B$182</c:f>
              <c:strCache>
                <c:ptCount val="1"/>
                <c:pt idx="0">
                  <c:v>45292</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data'!$C$182</c:f>
              <c:numCache>
                <c:formatCode>_ [$₹-4009]\ * #,##0.00_ ;_ [$₹-4009]\ * \-#,##0.00_ ;_ [$₹-4009]\ * "-"??_ ;_ @_ </c:formatCode>
                <c:ptCount val="1"/>
                <c:pt idx="0">
                  <c:v>1698.1</c:v>
                </c:pt>
              </c:numCache>
            </c:numRef>
          </c:val>
          <c:extLst>
            <c:ext xmlns:c16="http://schemas.microsoft.com/office/drawing/2014/chart" uri="{C3380CC4-5D6E-409C-BE32-E72D297353CC}">
              <c16:uniqueId val="{00000111-BE93-4F81-BEC0-5EFC0B886281}"/>
            </c:ext>
          </c:extLst>
        </c:ser>
        <c:ser>
          <c:idx val="174"/>
          <c:order val="174"/>
          <c:tx>
            <c:strRef>
              <c:f>'Historical data'!$B$183</c:f>
              <c:strCache>
                <c:ptCount val="1"/>
                <c:pt idx="0">
                  <c:v>45293</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data'!$C$183</c:f>
              <c:numCache>
                <c:formatCode>_ [$₹-4009]\ * #,##0.00_ ;_ [$₹-4009]\ * \-#,##0.00_ ;_ [$₹-4009]\ * "-"??_ ;_ @_ </c:formatCode>
                <c:ptCount val="1"/>
                <c:pt idx="0">
                  <c:v>1699.1</c:v>
                </c:pt>
              </c:numCache>
            </c:numRef>
          </c:val>
          <c:extLst>
            <c:ext xmlns:c16="http://schemas.microsoft.com/office/drawing/2014/chart" uri="{C3380CC4-5D6E-409C-BE32-E72D297353CC}">
              <c16:uniqueId val="{00000112-BE93-4F81-BEC0-5EFC0B886281}"/>
            </c:ext>
          </c:extLst>
        </c:ser>
        <c:ser>
          <c:idx val="175"/>
          <c:order val="175"/>
          <c:tx>
            <c:strRef>
              <c:f>'Historical data'!$B$184</c:f>
              <c:strCache>
                <c:ptCount val="1"/>
                <c:pt idx="0">
                  <c:v>45294</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data'!$C$184</c:f>
              <c:numCache>
                <c:formatCode>_ [$₹-4009]\ * #,##0.00_ ;_ [$₹-4009]\ * \-#,##0.00_ ;_ [$₹-4009]\ * "-"??_ ;_ @_ </c:formatCode>
                <c:ptCount val="1"/>
                <c:pt idx="0">
                  <c:v>1672.9</c:v>
                </c:pt>
              </c:numCache>
            </c:numRef>
          </c:val>
          <c:extLst>
            <c:ext xmlns:c16="http://schemas.microsoft.com/office/drawing/2014/chart" uri="{C3380CC4-5D6E-409C-BE32-E72D297353CC}">
              <c16:uniqueId val="{00000113-BE93-4F81-BEC0-5EFC0B886281}"/>
            </c:ext>
          </c:extLst>
        </c:ser>
        <c:ser>
          <c:idx val="176"/>
          <c:order val="176"/>
          <c:tx>
            <c:strRef>
              <c:f>'Historical data'!$B$185</c:f>
              <c:strCache>
                <c:ptCount val="1"/>
                <c:pt idx="0">
                  <c:v>45295</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data'!$C$185</c:f>
              <c:numCache>
                <c:formatCode>_ [$₹-4009]\ * #,##0.00_ ;_ [$₹-4009]\ * \-#,##0.00_ ;_ [$₹-4009]\ * "-"??_ ;_ @_ </c:formatCode>
                <c:ptCount val="1"/>
                <c:pt idx="0">
                  <c:v>1690.85</c:v>
                </c:pt>
              </c:numCache>
            </c:numRef>
          </c:val>
          <c:extLst>
            <c:ext xmlns:c16="http://schemas.microsoft.com/office/drawing/2014/chart" uri="{C3380CC4-5D6E-409C-BE32-E72D297353CC}">
              <c16:uniqueId val="{00000114-BE93-4F81-BEC0-5EFC0B886281}"/>
            </c:ext>
          </c:extLst>
        </c:ser>
        <c:ser>
          <c:idx val="177"/>
          <c:order val="177"/>
          <c:tx>
            <c:strRef>
              <c:f>'Historical data'!$B$186</c:f>
              <c:strCache>
                <c:ptCount val="1"/>
                <c:pt idx="0">
                  <c:v>45296</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data'!$C$186</c:f>
              <c:numCache>
                <c:formatCode>_ [$₹-4009]\ * #,##0.00_ ;_ [$₹-4009]\ * \-#,##0.00_ ;_ [$₹-4009]\ * "-"??_ ;_ @_ </c:formatCode>
                <c:ptCount val="1"/>
                <c:pt idx="0">
                  <c:v>1682.2</c:v>
                </c:pt>
              </c:numCache>
            </c:numRef>
          </c:val>
          <c:extLst>
            <c:ext xmlns:c16="http://schemas.microsoft.com/office/drawing/2014/chart" uri="{C3380CC4-5D6E-409C-BE32-E72D297353CC}">
              <c16:uniqueId val="{00000115-BE93-4F81-BEC0-5EFC0B886281}"/>
            </c:ext>
          </c:extLst>
        </c:ser>
        <c:ser>
          <c:idx val="178"/>
          <c:order val="178"/>
          <c:tx>
            <c:strRef>
              <c:f>'Historical data'!$B$187</c:f>
              <c:strCache>
                <c:ptCount val="1"/>
                <c:pt idx="0">
                  <c:v>45299</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data'!$C$187</c:f>
              <c:numCache>
                <c:formatCode>_ [$₹-4009]\ * #,##0.00_ ;_ [$₹-4009]\ * \-#,##0.00_ ;_ [$₹-4009]\ * "-"??_ ;_ @_ </c:formatCode>
                <c:ptCount val="1"/>
                <c:pt idx="0">
                  <c:v>1663.45</c:v>
                </c:pt>
              </c:numCache>
            </c:numRef>
          </c:val>
          <c:extLst>
            <c:ext xmlns:c16="http://schemas.microsoft.com/office/drawing/2014/chart" uri="{C3380CC4-5D6E-409C-BE32-E72D297353CC}">
              <c16:uniqueId val="{00000116-BE93-4F81-BEC0-5EFC0B886281}"/>
            </c:ext>
          </c:extLst>
        </c:ser>
        <c:ser>
          <c:idx val="179"/>
          <c:order val="179"/>
          <c:tx>
            <c:strRef>
              <c:f>'Historical data'!$B$188</c:f>
              <c:strCache>
                <c:ptCount val="1"/>
                <c:pt idx="0">
                  <c:v>45300</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data'!$C$188</c:f>
              <c:numCache>
                <c:formatCode>_ [$₹-4009]\ * #,##0.00_ ;_ [$₹-4009]\ * \-#,##0.00_ ;_ [$₹-4009]\ * "-"??_ ;_ @_ </c:formatCode>
                <c:ptCount val="1"/>
                <c:pt idx="0">
                  <c:v>1650.5</c:v>
                </c:pt>
              </c:numCache>
            </c:numRef>
          </c:val>
          <c:extLst>
            <c:ext xmlns:c16="http://schemas.microsoft.com/office/drawing/2014/chart" uri="{C3380CC4-5D6E-409C-BE32-E72D297353CC}">
              <c16:uniqueId val="{00000117-BE93-4F81-BEC0-5EFC0B886281}"/>
            </c:ext>
          </c:extLst>
        </c:ser>
        <c:ser>
          <c:idx val="180"/>
          <c:order val="180"/>
          <c:tx>
            <c:strRef>
              <c:f>'Historical data'!$B$189</c:f>
              <c:strCache>
                <c:ptCount val="1"/>
                <c:pt idx="0">
                  <c:v>45301</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data'!$C$189</c:f>
              <c:numCache>
                <c:formatCode>_ [$₹-4009]\ * #,##0.00_ ;_ [$₹-4009]\ * \-#,##0.00_ ;_ [$₹-4009]\ * "-"??_ ;_ @_ </c:formatCode>
                <c:ptCount val="1"/>
                <c:pt idx="0">
                  <c:v>1655.95</c:v>
                </c:pt>
              </c:numCache>
            </c:numRef>
          </c:val>
          <c:extLst>
            <c:ext xmlns:c16="http://schemas.microsoft.com/office/drawing/2014/chart" uri="{C3380CC4-5D6E-409C-BE32-E72D297353CC}">
              <c16:uniqueId val="{00000118-BE93-4F81-BEC0-5EFC0B886281}"/>
            </c:ext>
          </c:extLst>
        </c:ser>
        <c:ser>
          <c:idx val="181"/>
          <c:order val="181"/>
          <c:tx>
            <c:strRef>
              <c:f>'Historical data'!$B$190</c:f>
              <c:strCache>
                <c:ptCount val="1"/>
                <c:pt idx="0">
                  <c:v>45302</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data'!$C$190</c:f>
              <c:numCache>
                <c:formatCode>_ [$₹-4009]\ * #,##0.00_ ;_ [$₹-4009]\ * \-#,##0.00_ ;_ [$₹-4009]\ * "-"??_ ;_ @_ </c:formatCode>
                <c:ptCount val="1"/>
                <c:pt idx="0">
                  <c:v>1649</c:v>
                </c:pt>
              </c:numCache>
            </c:numRef>
          </c:val>
          <c:extLst>
            <c:ext xmlns:c16="http://schemas.microsoft.com/office/drawing/2014/chart" uri="{C3380CC4-5D6E-409C-BE32-E72D297353CC}">
              <c16:uniqueId val="{00000119-BE93-4F81-BEC0-5EFC0B886281}"/>
            </c:ext>
          </c:extLst>
        </c:ser>
        <c:ser>
          <c:idx val="182"/>
          <c:order val="182"/>
          <c:tx>
            <c:strRef>
              <c:f>'Historical data'!$B$191</c:f>
              <c:strCache>
                <c:ptCount val="1"/>
                <c:pt idx="0">
                  <c:v>45303</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data'!$C$191</c:f>
              <c:numCache>
                <c:formatCode>_ [$₹-4009]\ * #,##0.00_ ;_ [$₹-4009]\ * \-#,##0.00_ ;_ [$₹-4009]\ * "-"??_ ;_ @_ </c:formatCode>
                <c:ptCount val="1"/>
                <c:pt idx="0">
                  <c:v>1641.2</c:v>
                </c:pt>
              </c:numCache>
            </c:numRef>
          </c:val>
          <c:extLst>
            <c:ext xmlns:c16="http://schemas.microsoft.com/office/drawing/2014/chart" uri="{C3380CC4-5D6E-409C-BE32-E72D297353CC}">
              <c16:uniqueId val="{0000011A-BE93-4F81-BEC0-5EFC0B886281}"/>
            </c:ext>
          </c:extLst>
        </c:ser>
        <c:ser>
          <c:idx val="183"/>
          <c:order val="183"/>
          <c:tx>
            <c:strRef>
              <c:f>'Historical data'!$B$192</c:f>
              <c:strCache>
                <c:ptCount val="1"/>
                <c:pt idx="0">
                  <c:v>45306</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data'!$C$192</c:f>
              <c:numCache>
                <c:formatCode>_ [$₹-4009]\ * #,##0.00_ ;_ [$₹-4009]\ * \-#,##0.00_ ;_ [$₹-4009]\ * "-"??_ ;_ @_ </c:formatCode>
                <c:ptCount val="1"/>
                <c:pt idx="0">
                  <c:v>1672.8</c:v>
                </c:pt>
              </c:numCache>
            </c:numRef>
          </c:val>
          <c:extLst>
            <c:ext xmlns:c16="http://schemas.microsoft.com/office/drawing/2014/chart" uri="{C3380CC4-5D6E-409C-BE32-E72D297353CC}">
              <c16:uniqueId val="{0000011B-BE93-4F81-BEC0-5EFC0B886281}"/>
            </c:ext>
          </c:extLst>
        </c:ser>
        <c:ser>
          <c:idx val="184"/>
          <c:order val="184"/>
          <c:tx>
            <c:strRef>
              <c:f>'Historical data'!$B$193</c:f>
              <c:strCache>
                <c:ptCount val="1"/>
                <c:pt idx="0">
                  <c:v>45307</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data'!$C$193</c:f>
              <c:numCache>
                <c:formatCode>_ [$₹-4009]\ * #,##0.00_ ;_ [$₹-4009]\ * \-#,##0.00_ ;_ [$₹-4009]\ * "-"??_ ;_ @_ </c:formatCode>
                <c:ptCount val="1"/>
                <c:pt idx="0">
                  <c:v>1679.15</c:v>
                </c:pt>
              </c:numCache>
            </c:numRef>
          </c:val>
          <c:extLst>
            <c:ext xmlns:c16="http://schemas.microsoft.com/office/drawing/2014/chart" uri="{C3380CC4-5D6E-409C-BE32-E72D297353CC}">
              <c16:uniqueId val="{0000011C-BE93-4F81-BEC0-5EFC0B886281}"/>
            </c:ext>
          </c:extLst>
        </c:ser>
        <c:ser>
          <c:idx val="185"/>
          <c:order val="185"/>
          <c:tx>
            <c:strRef>
              <c:f>'Historical data'!$B$194</c:f>
              <c:strCache>
                <c:ptCount val="1"/>
                <c:pt idx="0">
                  <c:v>45308</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data'!$C$194</c:f>
              <c:numCache>
                <c:formatCode>_ [$₹-4009]\ * #,##0.00_ ;_ [$₹-4009]\ * \-#,##0.00_ ;_ [$₹-4009]\ * "-"??_ ;_ @_ </c:formatCode>
                <c:ptCount val="1"/>
                <c:pt idx="0">
                  <c:v>1537.5</c:v>
                </c:pt>
              </c:numCache>
            </c:numRef>
          </c:val>
          <c:extLst>
            <c:ext xmlns:c16="http://schemas.microsoft.com/office/drawing/2014/chart" uri="{C3380CC4-5D6E-409C-BE32-E72D297353CC}">
              <c16:uniqueId val="{0000011D-BE93-4F81-BEC0-5EFC0B886281}"/>
            </c:ext>
          </c:extLst>
        </c:ser>
        <c:ser>
          <c:idx val="186"/>
          <c:order val="186"/>
          <c:tx>
            <c:strRef>
              <c:f>'Historical data'!$B$195</c:f>
              <c:strCache>
                <c:ptCount val="1"/>
                <c:pt idx="0">
                  <c:v>45309</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data'!$C$195</c:f>
              <c:numCache>
                <c:formatCode>_ [$₹-4009]\ * #,##0.00_ ;_ [$₹-4009]\ * \-#,##0.00_ ;_ [$₹-4009]\ * "-"??_ ;_ @_ </c:formatCode>
                <c:ptCount val="1"/>
                <c:pt idx="0">
                  <c:v>1486.15</c:v>
                </c:pt>
              </c:numCache>
            </c:numRef>
          </c:val>
          <c:extLst>
            <c:ext xmlns:c16="http://schemas.microsoft.com/office/drawing/2014/chart" uri="{C3380CC4-5D6E-409C-BE32-E72D297353CC}">
              <c16:uniqueId val="{0000011E-BE93-4F81-BEC0-5EFC0B886281}"/>
            </c:ext>
          </c:extLst>
        </c:ser>
        <c:ser>
          <c:idx val="187"/>
          <c:order val="187"/>
          <c:tx>
            <c:strRef>
              <c:f>'Historical data'!$B$196</c:f>
              <c:strCache>
                <c:ptCount val="1"/>
                <c:pt idx="0">
                  <c:v>45310</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data'!$C$196</c:f>
              <c:numCache>
                <c:formatCode>_ [$₹-4009]\ * #,##0.00_ ;_ [$₹-4009]\ * \-#,##0.00_ ;_ [$₹-4009]\ * "-"??_ ;_ @_ </c:formatCode>
                <c:ptCount val="1"/>
                <c:pt idx="0">
                  <c:v>1470.65</c:v>
                </c:pt>
              </c:numCache>
            </c:numRef>
          </c:val>
          <c:extLst>
            <c:ext xmlns:c16="http://schemas.microsoft.com/office/drawing/2014/chart" uri="{C3380CC4-5D6E-409C-BE32-E72D297353CC}">
              <c16:uniqueId val="{0000011F-BE93-4F81-BEC0-5EFC0B886281}"/>
            </c:ext>
          </c:extLst>
        </c:ser>
        <c:ser>
          <c:idx val="188"/>
          <c:order val="188"/>
          <c:tx>
            <c:strRef>
              <c:f>'Historical data'!$B$197</c:f>
              <c:strCache>
                <c:ptCount val="1"/>
                <c:pt idx="0">
                  <c:v>45311</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data'!$C$197</c:f>
              <c:numCache>
                <c:formatCode>_ [$₹-4009]\ * #,##0.00_ ;_ [$₹-4009]\ * \-#,##0.00_ ;_ [$₹-4009]\ * "-"??_ ;_ @_ </c:formatCode>
                <c:ptCount val="1"/>
                <c:pt idx="0">
                  <c:v>1478.85</c:v>
                </c:pt>
              </c:numCache>
            </c:numRef>
          </c:val>
          <c:extLst>
            <c:ext xmlns:c16="http://schemas.microsoft.com/office/drawing/2014/chart" uri="{C3380CC4-5D6E-409C-BE32-E72D297353CC}">
              <c16:uniqueId val="{00000120-BE93-4F81-BEC0-5EFC0B886281}"/>
            </c:ext>
          </c:extLst>
        </c:ser>
        <c:ser>
          <c:idx val="189"/>
          <c:order val="189"/>
          <c:tx>
            <c:strRef>
              <c:f>'Historical data'!$B$198</c:f>
              <c:strCache>
                <c:ptCount val="1"/>
                <c:pt idx="0">
                  <c:v>45314</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data'!$C$198</c:f>
              <c:numCache>
                <c:formatCode>_ [$₹-4009]\ * #,##0.00_ ;_ [$₹-4009]\ * \-#,##0.00_ ;_ [$₹-4009]\ * "-"??_ ;_ @_ </c:formatCode>
                <c:ptCount val="1"/>
                <c:pt idx="0">
                  <c:v>1427.35</c:v>
                </c:pt>
              </c:numCache>
            </c:numRef>
          </c:val>
          <c:extLst>
            <c:ext xmlns:c16="http://schemas.microsoft.com/office/drawing/2014/chart" uri="{C3380CC4-5D6E-409C-BE32-E72D297353CC}">
              <c16:uniqueId val="{00000121-BE93-4F81-BEC0-5EFC0B886281}"/>
            </c:ext>
          </c:extLst>
        </c:ser>
        <c:ser>
          <c:idx val="190"/>
          <c:order val="190"/>
          <c:tx>
            <c:strRef>
              <c:f>'Historical data'!$B$199</c:f>
              <c:strCache>
                <c:ptCount val="1"/>
                <c:pt idx="0">
                  <c:v>45315</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data'!$C$199</c:f>
              <c:numCache>
                <c:formatCode>_ [$₹-4009]\ * #,##0.00_ ;_ [$₹-4009]\ * \-#,##0.00_ ;_ [$₹-4009]\ * "-"??_ ;_ @_ </c:formatCode>
                <c:ptCount val="1"/>
                <c:pt idx="0">
                  <c:v>1455.9</c:v>
                </c:pt>
              </c:numCache>
            </c:numRef>
          </c:val>
          <c:extLst>
            <c:ext xmlns:c16="http://schemas.microsoft.com/office/drawing/2014/chart" uri="{C3380CC4-5D6E-409C-BE32-E72D297353CC}">
              <c16:uniqueId val="{00000122-BE93-4F81-BEC0-5EFC0B886281}"/>
            </c:ext>
          </c:extLst>
        </c:ser>
        <c:ser>
          <c:idx val="191"/>
          <c:order val="191"/>
          <c:tx>
            <c:strRef>
              <c:f>'Historical data'!$B$200</c:f>
              <c:strCache>
                <c:ptCount val="1"/>
                <c:pt idx="0">
                  <c:v>45316</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data'!$C$200</c:f>
              <c:numCache>
                <c:formatCode>_ [$₹-4009]\ * #,##0.00_ ;_ [$₹-4009]\ * \-#,##0.00_ ;_ [$₹-4009]\ * "-"??_ ;_ @_ </c:formatCode>
                <c:ptCount val="1"/>
                <c:pt idx="0">
                  <c:v>1434.9</c:v>
                </c:pt>
              </c:numCache>
            </c:numRef>
          </c:val>
          <c:extLst>
            <c:ext xmlns:c16="http://schemas.microsoft.com/office/drawing/2014/chart" uri="{C3380CC4-5D6E-409C-BE32-E72D297353CC}">
              <c16:uniqueId val="{00000123-BE93-4F81-BEC0-5EFC0B886281}"/>
            </c:ext>
          </c:extLst>
        </c:ser>
        <c:ser>
          <c:idx val="192"/>
          <c:order val="192"/>
          <c:tx>
            <c:strRef>
              <c:f>'Historical data'!$B$201</c:f>
              <c:strCache>
                <c:ptCount val="1"/>
                <c:pt idx="0">
                  <c:v>45320</c:v>
                </c:pt>
              </c:strCache>
            </c:strRef>
          </c:tx>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data'!$C$201</c:f>
              <c:numCache>
                <c:formatCode>_ [$₹-4009]\ * #,##0.00_ ;_ [$₹-4009]\ * \-#,##0.00_ ;_ [$₹-4009]\ * "-"??_ ;_ @_ </c:formatCode>
                <c:ptCount val="1"/>
                <c:pt idx="0">
                  <c:v>1454.65</c:v>
                </c:pt>
              </c:numCache>
            </c:numRef>
          </c:val>
          <c:extLst>
            <c:ext xmlns:c16="http://schemas.microsoft.com/office/drawing/2014/chart" uri="{C3380CC4-5D6E-409C-BE32-E72D297353CC}">
              <c16:uniqueId val="{00000124-BE93-4F81-BEC0-5EFC0B886281}"/>
            </c:ext>
          </c:extLst>
        </c:ser>
        <c:ser>
          <c:idx val="193"/>
          <c:order val="193"/>
          <c:tx>
            <c:strRef>
              <c:f>'Historical data'!$B$202</c:f>
              <c:strCache>
                <c:ptCount val="1"/>
                <c:pt idx="0">
                  <c:v>45321</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data'!$C$202</c:f>
              <c:numCache>
                <c:formatCode>_ [$₹-4009]\ * #,##0.00_ ;_ [$₹-4009]\ * \-#,##0.00_ ;_ [$₹-4009]\ * "-"??_ ;_ @_ </c:formatCode>
                <c:ptCount val="1"/>
                <c:pt idx="0">
                  <c:v>1444.3</c:v>
                </c:pt>
              </c:numCache>
            </c:numRef>
          </c:val>
          <c:extLst>
            <c:ext xmlns:c16="http://schemas.microsoft.com/office/drawing/2014/chart" uri="{C3380CC4-5D6E-409C-BE32-E72D297353CC}">
              <c16:uniqueId val="{00000125-BE93-4F81-BEC0-5EFC0B886281}"/>
            </c:ext>
          </c:extLst>
        </c:ser>
        <c:ser>
          <c:idx val="194"/>
          <c:order val="194"/>
          <c:tx>
            <c:strRef>
              <c:f>'Historical data'!$B$203</c:f>
              <c:strCache>
                <c:ptCount val="1"/>
                <c:pt idx="0">
                  <c:v>45322</c:v>
                </c:pt>
              </c:strCache>
            </c:strRef>
          </c:tx>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data'!$C$203</c:f>
              <c:numCache>
                <c:formatCode>_ [$₹-4009]\ * #,##0.00_ ;_ [$₹-4009]\ * \-#,##0.00_ ;_ [$₹-4009]\ * "-"??_ ;_ @_ </c:formatCode>
                <c:ptCount val="1"/>
                <c:pt idx="0">
                  <c:v>1462.55</c:v>
                </c:pt>
              </c:numCache>
            </c:numRef>
          </c:val>
          <c:extLst>
            <c:ext xmlns:c16="http://schemas.microsoft.com/office/drawing/2014/chart" uri="{C3380CC4-5D6E-409C-BE32-E72D297353CC}">
              <c16:uniqueId val="{00000126-BE93-4F81-BEC0-5EFC0B886281}"/>
            </c:ext>
          </c:extLst>
        </c:ser>
        <c:ser>
          <c:idx val="195"/>
          <c:order val="195"/>
          <c:tx>
            <c:strRef>
              <c:f>'Historical data'!$B$204</c:f>
              <c:strCache>
                <c:ptCount val="1"/>
                <c:pt idx="0">
                  <c:v>45323</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data'!$C$204</c:f>
              <c:numCache>
                <c:formatCode>_ [$₹-4009]\ * #,##0.00_ ;_ [$₹-4009]\ * \-#,##0.00_ ;_ [$₹-4009]\ * "-"??_ ;_ @_ </c:formatCode>
                <c:ptCount val="1"/>
                <c:pt idx="0">
                  <c:v>1466.35</c:v>
                </c:pt>
              </c:numCache>
            </c:numRef>
          </c:val>
          <c:extLst>
            <c:ext xmlns:c16="http://schemas.microsoft.com/office/drawing/2014/chart" uri="{C3380CC4-5D6E-409C-BE32-E72D297353CC}">
              <c16:uniqueId val="{00000127-BE93-4F81-BEC0-5EFC0B886281}"/>
            </c:ext>
          </c:extLst>
        </c:ser>
        <c:ser>
          <c:idx val="196"/>
          <c:order val="196"/>
          <c:tx>
            <c:strRef>
              <c:f>'Historical data'!$B$205</c:f>
              <c:strCache>
                <c:ptCount val="1"/>
                <c:pt idx="0">
                  <c:v>45324</c:v>
                </c:pt>
              </c:strCache>
            </c:strRef>
          </c:tx>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data'!$C$205</c:f>
              <c:numCache>
                <c:formatCode>_ [$₹-4009]\ * #,##0.00_ ;_ [$₹-4009]\ * \-#,##0.00_ ;_ [$₹-4009]\ * "-"??_ ;_ @_ </c:formatCode>
                <c:ptCount val="1"/>
                <c:pt idx="0">
                  <c:v>1446.15</c:v>
                </c:pt>
              </c:numCache>
            </c:numRef>
          </c:val>
          <c:extLst>
            <c:ext xmlns:c16="http://schemas.microsoft.com/office/drawing/2014/chart" uri="{C3380CC4-5D6E-409C-BE32-E72D297353CC}">
              <c16:uniqueId val="{00000128-BE93-4F81-BEC0-5EFC0B886281}"/>
            </c:ext>
          </c:extLst>
        </c:ser>
        <c:ser>
          <c:idx val="197"/>
          <c:order val="197"/>
          <c:tx>
            <c:strRef>
              <c:f>'Historical data'!$B$206</c:f>
              <c:strCache>
                <c:ptCount val="1"/>
                <c:pt idx="0">
                  <c:v>45327</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data'!$C$206</c:f>
              <c:numCache>
                <c:formatCode>_ [$₹-4009]\ * #,##0.00_ ;_ [$₹-4009]\ * \-#,##0.00_ ;_ [$₹-4009]\ * "-"??_ ;_ @_ </c:formatCode>
                <c:ptCount val="1"/>
                <c:pt idx="0">
                  <c:v>1444.85</c:v>
                </c:pt>
              </c:numCache>
            </c:numRef>
          </c:val>
          <c:extLst>
            <c:ext xmlns:c16="http://schemas.microsoft.com/office/drawing/2014/chart" uri="{C3380CC4-5D6E-409C-BE32-E72D297353CC}">
              <c16:uniqueId val="{00000129-BE93-4F81-BEC0-5EFC0B886281}"/>
            </c:ext>
          </c:extLst>
        </c:ser>
        <c:ser>
          <c:idx val="198"/>
          <c:order val="198"/>
          <c:tx>
            <c:strRef>
              <c:f>'Historical data'!$B$207</c:f>
              <c:strCache>
                <c:ptCount val="1"/>
                <c:pt idx="0">
                  <c:v>45328</c:v>
                </c:pt>
              </c:strCache>
            </c:strRef>
          </c:tx>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data'!$C$207</c:f>
              <c:numCache>
                <c:formatCode>_ [$₹-4009]\ * #,##0.00_ ;_ [$₹-4009]\ * \-#,##0.00_ ;_ [$₹-4009]\ * "-"??_ ;_ @_ </c:formatCode>
                <c:ptCount val="1"/>
                <c:pt idx="0">
                  <c:v>1444.1</c:v>
                </c:pt>
              </c:numCache>
            </c:numRef>
          </c:val>
          <c:extLst>
            <c:ext xmlns:c16="http://schemas.microsoft.com/office/drawing/2014/chart" uri="{C3380CC4-5D6E-409C-BE32-E72D297353CC}">
              <c16:uniqueId val="{0000012A-BE93-4F81-BEC0-5EFC0B886281}"/>
            </c:ext>
          </c:extLst>
        </c:ser>
        <c:ser>
          <c:idx val="199"/>
          <c:order val="199"/>
          <c:tx>
            <c:strRef>
              <c:f>'Historical data'!$B$208</c:f>
              <c:strCache>
                <c:ptCount val="1"/>
                <c:pt idx="0">
                  <c:v>45329</c:v>
                </c:pt>
              </c:strCache>
            </c:strRef>
          </c:tx>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data'!$C$208</c:f>
              <c:numCache>
                <c:formatCode>_ [$₹-4009]\ * #,##0.00_ ;_ [$₹-4009]\ * \-#,##0.00_ ;_ [$₹-4009]\ * "-"??_ ;_ @_ </c:formatCode>
                <c:ptCount val="1"/>
                <c:pt idx="0">
                  <c:v>1429.95</c:v>
                </c:pt>
              </c:numCache>
            </c:numRef>
          </c:val>
          <c:extLst>
            <c:ext xmlns:c16="http://schemas.microsoft.com/office/drawing/2014/chart" uri="{C3380CC4-5D6E-409C-BE32-E72D297353CC}">
              <c16:uniqueId val="{0000012B-BE93-4F81-BEC0-5EFC0B886281}"/>
            </c:ext>
          </c:extLst>
        </c:ser>
        <c:ser>
          <c:idx val="200"/>
          <c:order val="200"/>
          <c:tx>
            <c:strRef>
              <c:f>'Historical data'!$B$209</c:f>
              <c:strCache>
                <c:ptCount val="1"/>
                <c:pt idx="0">
                  <c:v>45330</c:v>
                </c:pt>
              </c:strCache>
            </c:strRef>
          </c:tx>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data'!$C$209</c:f>
              <c:numCache>
                <c:formatCode>_ [$₹-4009]\ * #,##0.00_ ;_ [$₹-4009]\ * \-#,##0.00_ ;_ [$₹-4009]\ * "-"??_ ;_ @_ </c:formatCode>
                <c:ptCount val="1"/>
                <c:pt idx="0">
                  <c:v>1403.05</c:v>
                </c:pt>
              </c:numCache>
            </c:numRef>
          </c:val>
          <c:extLst>
            <c:ext xmlns:c16="http://schemas.microsoft.com/office/drawing/2014/chart" uri="{C3380CC4-5D6E-409C-BE32-E72D297353CC}">
              <c16:uniqueId val="{0000012C-BE93-4F81-BEC0-5EFC0B886281}"/>
            </c:ext>
          </c:extLst>
        </c:ser>
        <c:ser>
          <c:idx val="201"/>
          <c:order val="201"/>
          <c:tx>
            <c:strRef>
              <c:f>'Historical data'!$B$210</c:f>
              <c:strCache>
                <c:ptCount val="1"/>
                <c:pt idx="0">
                  <c:v>45331</c:v>
                </c:pt>
              </c:strCache>
            </c:strRef>
          </c:tx>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data'!$C$210</c:f>
              <c:numCache>
                <c:formatCode>_ [$₹-4009]\ * #,##0.00_ ;_ [$₹-4009]\ * \-#,##0.00_ ;_ [$₹-4009]\ * "-"??_ ;_ @_ </c:formatCode>
                <c:ptCount val="1"/>
                <c:pt idx="0">
                  <c:v>1403.6</c:v>
                </c:pt>
              </c:numCache>
            </c:numRef>
          </c:val>
          <c:extLst>
            <c:ext xmlns:c16="http://schemas.microsoft.com/office/drawing/2014/chart" uri="{C3380CC4-5D6E-409C-BE32-E72D297353CC}">
              <c16:uniqueId val="{0000012D-BE93-4F81-BEC0-5EFC0B886281}"/>
            </c:ext>
          </c:extLst>
        </c:ser>
        <c:ser>
          <c:idx val="202"/>
          <c:order val="202"/>
          <c:tx>
            <c:strRef>
              <c:f>'Historical data'!$B$211</c:f>
              <c:strCache>
                <c:ptCount val="1"/>
                <c:pt idx="0">
                  <c:v>45334</c:v>
                </c:pt>
              </c:strCache>
            </c:strRef>
          </c:tx>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data'!$C$211</c:f>
              <c:numCache>
                <c:formatCode>_ [$₹-4009]\ * #,##0.00_ ;_ [$₹-4009]\ * \-#,##0.00_ ;_ [$₹-4009]\ * "-"??_ ;_ @_ </c:formatCode>
                <c:ptCount val="1"/>
                <c:pt idx="0">
                  <c:v>1390</c:v>
                </c:pt>
              </c:numCache>
            </c:numRef>
          </c:val>
          <c:extLst>
            <c:ext xmlns:c16="http://schemas.microsoft.com/office/drawing/2014/chart" uri="{C3380CC4-5D6E-409C-BE32-E72D297353CC}">
              <c16:uniqueId val="{0000012E-BE93-4F81-BEC0-5EFC0B886281}"/>
            </c:ext>
          </c:extLst>
        </c:ser>
        <c:ser>
          <c:idx val="203"/>
          <c:order val="203"/>
          <c:tx>
            <c:strRef>
              <c:f>'Historical data'!$B$212</c:f>
              <c:strCache>
                <c:ptCount val="1"/>
                <c:pt idx="0">
                  <c:v>45335</c:v>
                </c:pt>
              </c:strCache>
            </c:strRef>
          </c:tx>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data'!$C$212</c:f>
              <c:numCache>
                <c:formatCode>_ [$₹-4009]\ * #,##0.00_ ;_ [$₹-4009]\ * \-#,##0.00_ ;_ [$₹-4009]\ * "-"??_ ;_ @_ </c:formatCode>
                <c:ptCount val="1"/>
                <c:pt idx="0">
                  <c:v>1394.45</c:v>
                </c:pt>
              </c:numCache>
            </c:numRef>
          </c:val>
          <c:extLst>
            <c:ext xmlns:c16="http://schemas.microsoft.com/office/drawing/2014/chart" uri="{C3380CC4-5D6E-409C-BE32-E72D297353CC}">
              <c16:uniqueId val="{0000012F-BE93-4F81-BEC0-5EFC0B886281}"/>
            </c:ext>
          </c:extLst>
        </c:ser>
        <c:ser>
          <c:idx val="204"/>
          <c:order val="204"/>
          <c:tx>
            <c:strRef>
              <c:f>'Historical data'!$B$213</c:f>
              <c:strCache>
                <c:ptCount val="1"/>
                <c:pt idx="0">
                  <c:v>45336</c:v>
                </c:pt>
              </c:strCache>
            </c:strRef>
          </c:tx>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data'!$C$213</c:f>
              <c:numCache>
                <c:formatCode>_ [$₹-4009]\ * #,##0.00_ ;_ [$₹-4009]\ * \-#,##0.00_ ;_ [$₹-4009]\ * "-"??_ ;_ @_ </c:formatCode>
                <c:ptCount val="1"/>
                <c:pt idx="0">
                  <c:v>1384.05</c:v>
                </c:pt>
              </c:numCache>
            </c:numRef>
          </c:val>
          <c:extLst>
            <c:ext xmlns:c16="http://schemas.microsoft.com/office/drawing/2014/chart" uri="{C3380CC4-5D6E-409C-BE32-E72D297353CC}">
              <c16:uniqueId val="{00000130-BE93-4F81-BEC0-5EFC0B886281}"/>
            </c:ext>
          </c:extLst>
        </c:ser>
        <c:ser>
          <c:idx val="205"/>
          <c:order val="205"/>
          <c:tx>
            <c:strRef>
              <c:f>'Historical data'!$B$214</c:f>
              <c:strCache>
                <c:ptCount val="1"/>
                <c:pt idx="0">
                  <c:v>45337</c:v>
                </c:pt>
              </c:strCache>
            </c:strRef>
          </c:tx>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data'!$C$214</c:f>
              <c:numCache>
                <c:formatCode>_ [$₹-4009]\ * #,##0.00_ ;_ [$₹-4009]\ * \-#,##0.00_ ;_ [$₹-4009]\ * "-"??_ ;_ @_ </c:formatCode>
                <c:ptCount val="1"/>
                <c:pt idx="0">
                  <c:v>1414.05</c:v>
                </c:pt>
              </c:numCache>
            </c:numRef>
          </c:val>
          <c:extLst>
            <c:ext xmlns:c16="http://schemas.microsoft.com/office/drawing/2014/chart" uri="{C3380CC4-5D6E-409C-BE32-E72D297353CC}">
              <c16:uniqueId val="{00000131-BE93-4F81-BEC0-5EFC0B886281}"/>
            </c:ext>
          </c:extLst>
        </c:ser>
        <c:ser>
          <c:idx val="206"/>
          <c:order val="206"/>
          <c:tx>
            <c:strRef>
              <c:f>'Historical data'!$B$215</c:f>
              <c:strCache>
                <c:ptCount val="1"/>
                <c:pt idx="0">
                  <c:v>45338</c:v>
                </c:pt>
              </c:strCache>
            </c:strRef>
          </c:tx>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data'!$C$215</c:f>
              <c:numCache>
                <c:formatCode>_ [$₹-4009]\ * #,##0.00_ ;_ [$₹-4009]\ * \-#,##0.00_ ;_ [$₹-4009]\ * "-"??_ ;_ @_ </c:formatCode>
                <c:ptCount val="1"/>
                <c:pt idx="0">
                  <c:v>1419.9</c:v>
                </c:pt>
              </c:numCache>
            </c:numRef>
          </c:val>
          <c:extLst>
            <c:ext xmlns:c16="http://schemas.microsoft.com/office/drawing/2014/chart" uri="{C3380CC4-5D6E-409C-BE32-E72D297353CC}">
              <c16:uniqueId val="{00000132-BE93-4F81-BEC0-5EFC0B886281}"/>
            </c:ext>
          </c:extLst>
        </c:ser>
        <c:ser>
          <c:idx val="207"/>
          <c:order val="207"/>
          <c:tx>
            <c:strRef>
              <c:f>'Historical data'!$B$216</c:f>
              <c:strCache>
                <c:ptCount val="1"/>
                <c:pt idx="0">
                  <c:v>45341</c:v>
                </c:pt>
              </c:strCache>
            </c:strRef>
          </c:tx>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data'!$C$216</c:f>
              <c:numCache>
                <c:formatCode>_ [$₹-4009]\ * #,##0.00_ ;_ [$₹-4009]\ * \-#,##0.00_ ;_ [$₹-4009]\ * "-"??_ ;_ @_ </c:formatCode>
                <c:ptCount val="1"/>
                <c:pt idx="0">
                  <c:v>1417.1</c:v>
                </c:pt>
              </c:numCache>
            </c:numRef>
          </c:val>
          <c:extLst>
            <c:ext xmlns:c16="http://schemas.microsoft.com/office/drawing/2014/chart" uri="{C3380CC4-5D6E-409C-BE32-E72D297353CC}">
              <c16:uniqueId val="{00000133-BE93-4F81-BEC0-5EFC0B886281}"/>
            </c:ext>
          </c:extLst>
        </c:ser>
        <c:ser>
          <c:idx val="208"/>
          <c:order val="208"/>
          <c:tx>
            <c:strRef>
              <c:f>'Historical data'!$B$217</c:f>
              <c:strCache>
                <c:ptCount val="1"/>
                <c:pt idx="0">
                  <c:v>45342</c:v>
                </c:pt>
              </c:strCache>
            </c:strRef>
          </c:tx>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data'!$C$217</c:f>
              <c:numCache>
                <c:formatCode>_ [$₹-4009]\ * #,##0.00_ ;_ [$₹-4009]\ * \-#,##0.00_ ;_ [$₹-4009]\ * "-"??_ ;_ @_ </c:formatCode>
                <c:ptCount val="1"/>
                <c:pt idx="0">
                  <c:v>1454.3</c:v>
                </c:pt>
              </c:numCache>
            </c:numRef>
          </c:val>
          <c:extLst>
            <c:ext xmlns:c16="http://schemas.microsoft.com/office/drawing/2014/chart" uri="{C3380CC4-5D6E-409C-BE32-E72D297353CC}">
              <c16:uniqueId val="{00000134-BE93-4F81-BEC0-5EFC0B886281}"/>
            </c:ext>
          </c:extLst>
        </c:ser>
        <c:ser>
          <c:idx val="209"/>
          <c:order val="209"/>
          <c:tx>
            <c:strRef>
              <c:f>'Historical data'!$B$218</c:f>
              <c:strCache>
                <c:ptCount val="1"/>
                <c:pt idx="0">
                  <c:v>45343</c:v>
                </c:pt>
              </c:strCache>
            </c:strRef>
          </c:tx>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data'!$C$218</c:f>
              <c:numCache>
                <c:formatCode>_ [$₹-4009]\ * #,##0.00_ ;_ [$₹-4009]\ * \-#,##0.00_ ;_ [$₹-4009]\ * "-"??_ ;_ @_ </c:formatCode>
                <c:ptCount val="1"/>
                <c:pt idx="0">
                  <c:v>1439.15</c:v>
                </c:pt>
              </c:numCache>
            </c:numRef>
          </c:val>
          <c:extLst>
            <c:ext xmlns:c16="http://schemas.microsoft.com/office/drawing/2014/chart" uri="{C3380CC4-5D6E-409C-BE32-E72D297353CC}">
              <c16:uniqueId val="{00000135-BE93-4F81-BEC0-5EFC0B886281}"/>
            </c:ext>
          </c:extLst>
        </c:ser>
        <c:ser>
          <c:idx val="210"/>
          <c:order val="210"/>
          <c:tx>
            <c:strRef>
              <c:f>'Historical data'!$B$219</c:f>
              <c:strCache>
                <c:ptCount val="1"/>
                <c:pt idx="0">
                  <c:v>45344</c:v>
                </c:pt>
              </c:strCache>
            </c:strRef>
          </c:tx>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data'!$C$219</c:f>
              <c:numCache>
                <c:formatCode>_ [$₹-4009]\ * #,##0.00_ ;_ [$₹-4009]\ * \-#,##0.00_ ;_ [$₹-4009]\ * "-"??_ ;_ @_ </c:formatCode>
                <c:ptCount val="1"/>
                <c:pt idx="0">
                  <c:v>1419.55</c:v>
                </c:pt>
              </c:numCache>
            </c:numRef>
          </c:val>
          <c:extLst>
            <c:ext xmlns:c16="http://schemas.microsoft.com/office/drawing/2014/chart" uri="{C3380CC4-5D6E-409C-BE32-E72D297353CC}">
              <c16:uniqueId val="{00000136-BE93-4F81-BEC0-5EFC0B886281}"/>
            </c:ext>
          </c:extLst>
        </c:ser>
        <c:ser>
          <c:idx val="211"/>
          <c:order val="211"/>
          <c:tx>
            <c:strRef>
              <c:f>'Historical data'!$B$220</c:f>
              <c:strCache>
                <c:ptCount val="1"/>
                <c:pt idx="0">
                  <c:v>45345</c:v>
                </c:pt>
              </c:strCache>
            </c:strRef>
          </c:tx>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data'!$C$220</c:f>
              <c:numCache>
                <c:formatCode>_ [$₹-4009]\ * #,##0.00_ ;_ [$₹-4009]\ * \-#,##0.00_ ;_ [$₹-4009]\ * "-"??_ ;_ @_ </c:formatCode>
                <c:ptCount val="1"/>
                <c:pt idx="0">
                  <c:v>1420.6</c:v>
                </c:pt>
              </c:numCache>
            </c:numRef>
          </c:val>
          <c:extLst>
            <c:ext xmlns:c16="http://schemas.microsoft.com/office/drawing/2014/chart" uri="{C3380CC4-5D6E-409C-BE32-E72D297353CC}">
              <c16:uniqueId val="{00000137-BE93-4F81-BEC0-5EFC0B886281}"/>
            </c:ext>
          </c:extLst>
        </c:ser>
        <c:ser>
          <c:idx val="212"/>
          <c:order val="212"/>
          <c:tx>
            <c:strRef>
              <c:f>'Historical data'!$B$221</c:f>
              <c:strCache>
                <c:ptCount val="1"/>
                <c:pt idx="0">
                  <c:v>45348</c:v>
                </c:pt>
              </c:strCache>
            </c:strRef>
          </c:tx>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data'!$C$221</c:f>
              <c:numCache>
                <c:formatCode>_ [$₹-4009]\ * #,##0.00_ ;_ [$₹-4009]\ * \-#,##0.00_ ;_ [$₹-4009]\ * "-"??_ ;_ @_ </c:formatCode>
                <c:ptCount val="1"/>
                <c:pt idx="0">
                  <c:v>1422.3</c:v>
                </c:pt>
              </c:numCache>
            </c:numRef>
          </c:val>
          <c:extLst>
            <c:ext xmlns:c16="http://schemas.microsoft.com/office/drawing/2014/chart" uri="{C3380CC4-5D6E-409C-BE32-E72D297353CC}">
              <c16:uniqueId val="{00000138-BE93-4F81-BEC0-5EFC0B886281}"/>
            </c:ext>
          </c:extLst>
        </c:ser>
        <c:ser>
          <c:idx val="213"/>
          <c:order val="213"/>
          <c:tx>
            <c:strRef>
              <c:f>'Historical data'!$B$222</c:f>
              <c:strCache>
                <c:ptCount val="1"/>
                <c:pt idx="0">
                  <c:v>45349</c:v>
                </c:pt>
              </c:strCache>
            </c:strRef>
          </c:tx>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data'!$C$222</c:f>
              <c:numCache>
                <c:formatCode>_ [$₹-4009]\ * #,##0.00_ ;_ [$₹-4009]\ * \-#,##0.00_ ;_ [$₹-4009]\ * "-"??_ ;_ @_ </c:formatCode>
                <c:ptCount val="1"/>
                <c:pt idx="0">
                  <c:v>1420.15</c:v>
                </c:pt>
              </c:numCache>
            </c:numRef>
          </c:val>
          <c:extLst>
            <c:ext xmlns:c16="http://schemas.microsoft.com/office/drawing/2014/chart" uri="{C3380CC4-5D6E-409C-BE32-E72D297353CC}">
              <c16:uniqueId val="{00000139-BE93-4F81-BEC0-5EFC0B886281}"/>
            </c:ext>
          </c:extLst>
        </c:ser>
        <c:ser>
          <c:idx val="214"/>
          <c:order val="214"/>
          <c:tx>
            <c:strRef>
              <c:f>'Historical data'!$B$223</c:f>
              <c:strCache>
                <c:ptCount val="1"/>
                <c:pt idx="0">
                  <c:v>45350</c:v>
                </c:pt>
              </c:strCache>
            </c:strRef>
          </c:tx>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data'!$C$223</c:f>
              <c:numCache>
                <c:formatCode>_ [$₹-4009]\ * #,##0.00_ ;_ [$₹-4009]\ * \-#,##0.00_ ;_ [$₹-4009]\ * "-"??_ ;_ @_ </c:formatCode>
                <c:ptCount val="1"/>
                <c:pt idx="0">
                  <c:v>1409.4</c:v>
                </c:pt>
              </c:numCache>
            </c:numRef>
          </c:val>
          <c:extLst>
            <c:ext xmlns:c16="http://schemas.microsoft.com/office/drawing/2014/chart" uri="{C3380CC4-5D6E-409C-BE32-E72D297353CC}">
              <c16:uniqueId val="{0000013A-BE93-4F81-BEC0-5EFC0B886281}"/>
            </c:ext>
          </c:extLst>
        </c:ser>
        <c:ser>
          <c:idx val="215"/>
          <c:order val="215"/>
          <c:tx>
            <c:strRef>
              <c:f>'Historical data'!$B$224</c:f>
              <c:strCache>
                <c:ptCount val="1"/>
                <c:pt idx="0">
                  <c:v>45351</c:v>
                </c:pt>
              </c:strCache>
            </c:strRef>
          </c:tx>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data'!$C$224</c:f>
              <c:numCache>
                <c:formatCode>_ [$₹-4009]\ * #,##0.00_ ;_ [$₹-4009]\ * \-#,##0.00_ ;_ [$₹-4009]\ * "-"??_ ;_ @_ </c:formatCode>
                <c:ptCount val="1"/>
                <c:pt idx="0">
                  <c:v>1403.4</c:v>
                </c:pt>
              </c:numCache>
            </c:numRef>
          </c:val>
          <c:extLst>
            <c:ext xmlns:c16="http://schemas.microsoft.com/office/drawing/2014/chart" uri="{C3380CC4-5D6E-409C-BE32-E72D297353CC}">
              <c16:uniqueId val="{0000013B-BE93-4F81-BEC0-5EFC0B886281}"/>
            </c:ext>
          </c:extLst>
        </c:ser>
        <c:ser>
          <c:idx val="216"/>
          <c:order val="216"/>
          <c:tx>
            <c:strRef>
              <c:f>'Historical data'!$B$225</c:f>
              <c:strCache>
                <c:ptCount val="1"/>
                <c:pt idx="0">
                  <c:v>45352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data'!$C$225</c:f>
              <c:numCache>
                <c:formatCode>_ [$₹-4009]\ * #,##0.00_ ;_ [$₹-4009]\ * \-#,##0.00_ ;_ [$₹-4009]\ * "-"??_ ;_ @_ </c:formatCode>
                <c:ptCount val="1"/>
                <c:pt idx="0">
                  <c:v>1430.75</c:v>
                </c:pt>
              </c:numCache>
            </c:numRef>
          </c:val>
          <c:extLst>
            <c:ext xmlns:c16="http://schemas.microsoft.com/office/drawing/2014/chart" uri="{C3380CC4-5D6E-409C-BE32-E72D297353CC}">
              <c16:uniqueId val="{0000013C-BE93-4F81-BEC0-5EFC0B886281}"/>
            </c:ext>
          </c:extLst>
        </c:ser>
        <c:ser>
          <c:idx val="217"/>
          <c:order val="217"/>
          <c:tx>
            <c:strRef>
              <c:f>'Historical data'!$B$226</c:f>
              <c:strCache>
                <c:ptCount val="1"/>
                <c:pt idx="0">
                  <c:v>45353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data'!$C$226</c:f>
              <c:numCache>
                <c:formatCode>_ [$₹-4009]\ * #,##0.00_ ;_ [$₹-4009]\ * \-#,##0.00_ ;_ [$₹-4009]\ * "-"??_ ;_ @_ </c:formatCode>
                <c:ptCount val="1"/>
                <c:pt idx="0">
                  <c:v>1430.75</c:v>
                </c:pt>
              </c:numCache>
            </c:numRef>
          </c:val>
          <c:extLst>
            <c:ext xmlns:c16="http://schemas.microsoft.com/office/drawing/2014/chart" uri="{C3380CC4-5D6E-409C-BE32-E72D297353CC}">
              <c16:uniqueId val="{0000013D-BE93-4F81-BEC0-5EFC0B886281}"/>
            </c:ext>
          </c:extLst>
        </c:ser>
        <c:ser>
          <c:idx val="218"/>
          <c:order val="218"/>
          <c:tx>
            <c:strRef>
              <c:f>'Historical data'!$B$227</c:f>
              <c:strCache>
                <c:ptCount val="1"/>
                <c:pt idx="0">
                  <c:v>45355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data'!$C$227</c:f>
              <c:numCache>
                <c:formatCode>_ [$₹-4009]\ * #,##0.00_ ;_ [$₹-4009]\ * \-#,##0.00_ ;_ [$₹-4009]\ * "-"??_ ;_ @_ </c:formatCode>
                <c:ptCount val="1"/>
                <c:pt idx="0">
                  <c:v>1432.7</c:v>
                </c:pt>
              </c:numCache>
            </c:numRef>
          </c:val>
          <c:extLst>
            <c:ext xmlns:c16="http://schemas.microsoft.com/office/drawing/2014/chart" uri="{C3380CC4-5D6E-409C-BE32-E72D297353CC}">
              <c16:uniqueId val="{0000013E-BE93-4F81-BEC0-5EFC0B886281}"/>
            </c:ext>
          </c:extLst>
        </c:ser>
        <c:ser>
          <c:idx val="219"/>
          <c:order val="219"/>
          <c:tx>
            <c:strRef>
              <c:f>'Historical data'!$B$228</c:f>
              <c:strCache>
                <c:ptCount val="1"/>
                <c:pt idx="0">
                  <c:v>45356</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data'!$C$228</c:f>
              <c:numCache>
                <c:formatCode>_ [$₹-4009]\ * #,##0.00_ ;_ [$₹-4009]\ * \-#,##0.00_ ;_ [$₹-4009]\ * "-"??_ ;_ @_ </c:formatCode>
                <c:ptCount val="1"/>
                <c:pt idx="0">
                  <c:v>1440.85</c:v>
                </c:pt>
              </c:numCache>
            </c:numRef>
          </c:val>
          <c:extLst>
            <c:ext xmlns:c16="http://schemas.microsoft.com/office/drawing/2014/chart" uri="{C3380CC4-5D6E-409C-BE32-E72D297353CC}">
              <c16:uniqueId val="{0000013F-BE93-4F81-BEC0-5EFC0B886281}"/>
            </c:ext>
          </c:extLst>
        </c:ser>
        <c:ser>
          <c:idx val="220"/>
          <c:order val="220"/>
          <c:tx>
            <c:strRef>
              <c:f>'Historical data'!$B$229</c:f>
              <c:strCache>
                <c:ptCount val="1"/>
                <c:pt idx="0">
                  <c:v>45357</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data'!$C$229</c:f>
              <c:numCache>
                <c:formatCode>_ [$₹-4009]\ * #,##0.00_ ;_ [$₹-4009]\ * \-#,##0.00_ ;_ [$₹-4009]\ * "-"??_ ;_ @_ </c:formatCode>
                <c:ptCount val="1"/>
                <c:pt idx="0">
                  <c:v>1442.6</c:v>
                </c:pt>
              </c:numCache>
            </c:numRef>
          </c:val>
          <c:extLst>
            <c:ext xmlns:c16="http://schemas.microsoft.com/office/drawing/2014/chart" uri="{C3380CC4-5D6E-409C-BE32-E72D297353CC}">
              <c16:uniqueId val="{00000140-BE93-4F81-BEC0-5EFC0B886281}"/>
            </c:ext>
          </c:extLst>
        </c:ser>
        <c:ser>
          <c:idx val="221"/>
          <c:order val="221"/>
          <c:tx>
            <c:strRef>
              <c:f>'Historical data'!$B$230</c:f>
              <c:strCache>
                <c:ptCount val="1"/>
                <c:pt idx="0">
                  <c:v>45358</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data'!$C$230</c:f>
              <c:numCache>
                <c:formatCode>_ [$₹-4009]\ * #,##0.00_ ;_ [$₹-4009]\ * \-#,##0.00_ ;_ [$₹-4009]\ * "-"??_ ;_ @_ </c:formatCode>
                <c:ptCount val="1"/>
                <c:pt idx="0">
                  <c:v>1446.1</c:v>
                </c:pt>
              </c:numCache>
            </c:numRef>
          </c:val>
          <c:extLst>
            <c:ext xmlns:c16="http://schemas.microsoft.com/office/drawing/2014/chart" uri="{C3380CC4-5D6E-409C-BE32-E72D297353CC}">
              <c16:uniqueId val="{00000141-BE93-4F81-BEC0-5EFC0B886281}"/>
            </c:ext>
          </c:extLst>
        </c:ser>
        <c:ser>
          <c:idx val="222"/>
          <c:order val="222"/>
          <c:tx>
            <c:strRef>
              <c:f>'Historical data'!$B$231</c:f>
              <c:strCache>
                <c:ptCount val="1"/>
                <c:pt idx="0">
                  <c:v>45362</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data'!$C$231</c:f>
              <c:numCache>
                <c:formatCode>_ [$₹-4009]\ * #,##0.00_ ;_ [$₹-4009]\ * \-#,##0.00_ ;_ [$₹-4009]\ * "-"??_ ;_ @_ </c:formatCode>
                <c:ptCount val="1"/>
                <c:pt idx="0">
                  <c:v>1427.8</c:v>
                </c:pt>
              </c:numCache>
            </c:numRef>
          </c:val>
          <c:extLst>
            <c:ext xmlns:c16="http://schemas.microsoft.com/office/drawing/2014/chart" uri="{C3380CC4-5D6E-409C-BE32-E72D297353CC}">
              <c16:uniqueId val="{00000142-BE93-4F81-BEC0-5EFC0B886281}"/>
            </c:ext>
          </c:extLst>
        </c:ser>
        <c:ser>
          <c:idx val="223"/>
          <c:order val="223"/>
          <c:tx>
            <c:strRef>
              <c:f>'Historical data'!$B$232</c:f>
              <c:strCache>
                <c:ptCount val="1"/>
                <c:pt idx="0">
                  <c:v>45363</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data'!$C$232</c:f>
              <c:numCache>
                <c:formatCode>_ [$₹-4009]\ * #,##0.00_ ;_ [$₹-4009]\ * \-#,##0.00_ ;_ [$₹-4009]\ * "-"??_ ;_ @_ </c:formatCode>
                <c:ptCount val="1"/>
                <c:pt idx="0">
                  <c:v>1459.55</c:v>
                </c:pt>
              </c:numCache>
            </c:numRef>
          </c:val>
          <c:extLst>
            <c:ext xmlns:c16="http://schemas.microsoft.com/office/drawing/2014/chart" uri="{C3380CC4-5D6E-409C-BE32-E72D297353CC}">
              <c16:uniqueId val="{00000143-BE93-4F81-BEC0-5EFC0B886281}"/>
            </c:ext>
          </c:extLst>
        </c:ser>
        <c:ser>
          <c:idx val="224"/>
          <c:order val="224"/>
          <c:tx>
            <c:strRef>
              <c:f>'Historical data'!$B$233</c:f>
              <c:strCache>
                <c:ptCount val="1"/>
                <c:pt idx="0">
                  <c:v>45364</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data'!$C$233</c:f>
              <c:numCache>
                <c:formatCode>_ [$₹-4009]\ * #,##0.00_ ;_ [$₹-4009]\ * \-#,##0.00_ ;_ [$₹-4009]\ * "-"??_ ;_ @_ </c:formatCode>
                <c:ptCount val="1"/>
                <c:pt idx="0">
                  <c:v>1460.4</c:v>
                </c:pt>
              </c:numCache>
            </c:numRef>
          </c:val>
          <c:extLst>
            <c:ext xmlns:c16="http://schemas.microsoft.com/office/drawing/2014/chart" uri="{C3380CC4-5D6E-409C-BE32-E72D297353CC}">
              <c16:uniqueId val="{00000144-BE93-4F81-BEC0-5EFC0B886281}"/>
            </c:ext>
          </c:extLst>
        </c:ser>
        <c:ser>
          <c:idx val="225"/>
          <c:order val="225"/>
          <c:tx>
            <c:strRef>
              <c:f>'Historical data'!$B$234</c:f>
              <c:strCache>
                <c:ptCount val="1"/>
                <c:pt idx="0">
                  <c:v>45365</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data'!$C$234</c:f>
              <c:numCache>
                <c:formatCode>_ [$₹-4009]\ * #,##0.00_ ;_ [$₹-4009]\ * \-#,##0.00_ ;_ [$₹-4009]\ * "-"??_ ;_ @_ </c:formatCode>
                <c:ptCount val="1"/>
                <c:pt idx="0">
                  <c:v>1455.45</c:v>
                </c:pt>
              </c:numCache>
            </c:numRef>
          </c:val>
          <c:extLst>
            <c:ext xmlns:c16="http://schemas.microsoft.com/office/drawing/2014/chart" uri="{C3380CC4-5D6E-409C-BE32-E72D297353CC}">
              <c16:uniqueId val="{00000145-BE93-4F81-BEC0-5EFC0B886281}"/>
            </c:ext>
          </c:extLst>
        </c:ser>
        <c:ser>
          <c:idx val="226"/>
          <c:order val="226"/>
          <c:tx>
            <c:strRef>
              <c:f>'Historical data'!$B$235</c:f>
              <c:strCache>
                <c:ptCount val="1"/>
                <c:pt idx="0">
                  <c:v>45366</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data'!$C$235</c:f>
              <c:numCache>
                <c:formatCode>_ [$₹-4009]\ * #,##0.00_ ;_ [$₹-4009]\ * \-#,##0.00_ ;_ [$₹-4009]\ * "-"??_ ;_ @_ </c:formatCode>
                <c:ptCount val="1"/>
                <c:pt idx="0">
                  <c:v>1452.65</c:v>
                </c:pt>
              </c:numCache>
            </c:numRef>
          </c:val>
          <c:extLst>
            <c:ext xmlns:c16="http://schemas.microsoft.com/office/drawing/2014/chart" uri="{C3380CC4-5D6E-409C-BE32-E72D297353CC}">
              <c16:uniqueId val="{00000146-BE93-4F81-BEC0-5EFC0B886281}"/>
            </c:ext>
          </c:extLst>
        </c:ser>
        <c:ser>
          <c:idx val="227"/>
          <c:order val="227"/>
          <c:tx>
            <c:strRef>
              <c:f>'Historical data'!$B$236</c:f>
              <c:strCache>
                <c:ptCount val="1"/>
                <c:pt idx="0">
                  <c:v>45369</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data'!$C$236</c:f>
              <c:numCache>
                <c:formatCode>_ [$₹-4009]\ * #,##0.00_ ;_ [$₹-4009]\ * \-#,##0.00_ ;_ [$₹-4009]\ * "-"??_ ;_ @_ </c:formatCode>
                <c:ptCount val="1"/>
                <c:pt idx="0">
                  <c:v>1446.05</c:v>
                </c:pt>
              </c:numCache>
            </c:numRef>
          </c:val>
          <c:extLst>
            <c:ext xmlns:c16="http://schemas.microsoft.com/office/drawing/2014/chart" uri="{C3380CC4-5D6E-409C-BE32-E72D297353CC}">
              <c16:uniqueId val="{00000147-BE93-4F81-BEC0-5EFC0B886281}"/>
            </c:ext>
          </c:extLst>
        </c:ser>
        <c:ser>
          <c:idx val="228"/>
          <c:order val="228"/>
          <c:tx>
            <c:strRef>
              <c:f>'Historical data'!$B$237</c:f>
              <c:strCache>
                <c:ptCount val="1"/>
                <c:pt idx="0">
                  <c:v>45370</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data'!$C$237</c:f>
              <c:numCache>
                <c:formatCode>_ [$₹-4009]\ * #,##0.00_ ;_ [$₹-4009]\ * \-#,##0.00_ ;_ [$₹-4009]\ * "-"??_ ;_ @_ </c:formatCode>
                <c:ptCount val="1"/>
                <c:pt idx="0">
                  <c:v>1449.35</c:v>
                </c:pt>
              </c:numCache>
            </c:numRef>
          </c:val>
          <c:extLst>
            <c:ext xmlns:c16="http://schemas.microsoft.com/office/drawing/2014/chart" uri="{C3380CC4-5D6E-409C-BE32-E72D297353CC}">
              <c16:uniqueId val="{00000148-BE93-4F81-BEC0-5EFC0B886281}"/>
            </c:ext>
          </c:extLst>
        </c:ser>
        <c:ser>
          <c:idx val="229"/>
          <c:order val="229"/>
          <c:tx>
            <c:strRef>
              <c:f>'Historical data'!$B$238</c:f>
              <c:strCache>
                <c:ptCount val="1"/>
                <c:pt idx="0">
                  <c:v>45371</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data'!$C$238</c:f>
              <c:numCache>
                <c:formatCode>_ [$₹-4009]\ * #,##0.00_ ;_ [$₹-4009]\ * \-#,##0.00_ ;_ [$₹-4009]\ * "-"??_ ;_ @_ </c:formatCode>
                <c:ptCount val="1"/>
                <c:pt idx="0">
                  <c:v>1431.05</c:v>
                </c:pt>
              </c:numCache>
            </c:numRef>
          </c:val>
          <c:extLst>
            <c:ext xmlns:c16="http://schemas.microsoft.com/office/drawing/2014/chart" uri="{C3380CC4-5D6E-409C-BE32-E72D297353CC}">
              <c16:uniqueId val="{00000149-BE93-4F81-BEC0-5EFC0B886281}"/>
            </c:ext>
          </c:extLst>
        </c:ser>
        <c:ser>
          <c:idx val="230"/>
          <c:order val="230"/>
          <c:tx>
            <c:strRef>
              <c:f>'Historical data'!$B$239</c:f>
              <c:strCache>
                <c:ptCount val="1"/>
                <c:pt idx="0">
                  <c:v>45372</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data'!$C$239</c:f>
              <c:numCache>
                <c:formatCode>_ [$₹-4009]\ * #,##0.00_ ;_ [$₹-4009]\ * \-#,##0.00_ ;_ [$₹-4009]\ * "-"??_ ;_ @_ </c:formatCode>
                <c:ptCount val="1"/>
                <c:pt idx="0">
                  <c:v>1445.75</c:v>
                </c:pt>
              </c:numCache>
            </c:numRef>
          </c:val>
          <c:extLst>
            <c:ext xmlns:c16="http://schemas.microsoft.com/office/drawing/2014/chart" uri="{C3380CC4-5D6E-409C-BE32-E72D297353CC}">
              <c16:uniqueId val="{0000014A-BE93-4F81-BEC0-5EFC0B886281}"/>
            </c:ext>
          </c:extLst>
        </c:ser>
        <c:ser>
          <c:idx val="231"/>
          <c:order val="231"/>
          <c:tx>
            <c:strRef>
              <c:f>'Historical data'!$B$240</c:f>
              <c:strCache>
                <c:ptCount val="1"/>
                <c:pt idx="0">
                  <c:v>45373</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data'!$C$240</c:f>
              <c:numCache>
                <c:formatCode>_ [$₹-4009]\ * #,##0.00_ ;_ [$₹-4009]\ * \-#,##0.00_ ;_ [$₹-4009]\ * "-"??_ ;_ @_ </c:formatCode>
                <c:ptCount val="1"/>
                <c:pt idx="0">
                  <c:v>1442.85</c:v>
                </c:pt>
              </c:numCache>
            </c:numRef>
          </c:val>
          <c:extLst>
            <c:ext xmlns:c16="http://schemas.microsoft.com/office/drawing/2014/chart" uri="{C3380CC4-5D6E-409C-BE32-E72D297353CC}">
              <c16:uniqueId val="{0000014B-BE93-4F81-BEC0-5EFC0B886281}"/>
            </c:ext>
          </c:extLst>
        </c:ser>
        <c:ser>
          <c:idx val="232"/>
          <c:order val="232"/>
          <c:tx>
            <c:strRef>
              <c:f>'Historical data'!$B$241</c:f>
              <c:strCache>
                <c:ptCount val="1"/>
                <c:pt idx="0">
                  <c:v>45377</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data'!$C$241</c:f>
              <c:numCache>
                <c:formatCode>_ [$₹-4009]\ * #,##0.00_ ;_ [$₹-4009]\ * \-#,##0.00_ ;_ [$₹-4009]\ * "-"??_ ;_ @_ </c:formatCode>
                <c:ptCount val="1"/>
                <c:pt idx="0">
                  <c:v>1425.4</c:v>
                </c:pt>
              </c:numCache>
            </c:numRef>
          </c:val>
          <c:extLst>
            <c:ext xmlns:c16="http://schemas.microsoft.com/office/drawing/2014/chart" uri="{C3380CC4-5D6E-409C-BE32-E72D297353CC}">
              <c16:uniqueId val="{0000014C-BE93-4F81-BEC0-5EFC0B886281}"/>
            </c:ext>
          </c:extLst>
        </c:ser>
        <c:ser>
          <c:idx val="233"/>
          <c:order val="233"/>
          <c:tx>
            <c:strRef>
              <c:f>'Historical data'!$B$242</c:f>
              <c:strCache>
                <c:ptCount val="1"/>
                <c:pt idx="0">
                  <c:v>45378</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data'!$C$242</c:f>
              <c:numCache>
                <c:formatCode>_ [$₹-4009]\ * #,##0.00_ ;_ [$₹-4009]\ * \-#,##0.00_ ;_ [$₹-4009]\ * "-"??_ ;_ @_ </c:formatCode>
                <c:ptCount val="1"/>
                <c:pt idx="0">
                  <c:v>1440.7</c:v>
                </c:pt>
              </c:numCache>
            </c:numRef>
          </c:val>
          <c:extLst>
            <c:ext xmlns:c16="http://schemas.microsoft.com/office/drawing/2014/chart" uri="{C3380CC4-5D6E-409C-BE32-E72D297353CC}">
              <c16:uniqueId val="{0000014D-BE93-4F81-BEC0-5EFC0B886281}"/>
            </c:ext>
          </c:extLst>
        </c:ser>
        <c:ser>
          <c:idx val="234"/>
          <c:order val="234"/>
          <c:tx>
            <c:strRef>
              <c:f>'Historical data'!$B$243</c:f>
              <c:strCache>
                <c:ptCount val="1"/>
                <c:pt idx="0">
                  <c:v>45379</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data'!$C$243</c:f>
              <c:numCache>
                <c:formatCode>_ [$₹-4009]\ * #,##0.00_ ;_ [$₹-4009]\ * \-#,##0.00_ ;_ [$₹-4009]\ * "-"??_ ;_ @_ </c:formatCode>
                <c:ptCount val="1"/>
                <c:pt idx="0">
                  <c:v>1447.9</c:v>
                </c:pt>
              </c:numCache>
            </c:numRef>
          </c:val>
          <c:extLst>
            <c:ext xmlns:c16="http://schemas.microsoft.com/office/drawing/2014/chart" uri="{C3380CC4-5D6E-409C-BE32-E72D297353CC}">
              <c16:uniqueId val="{0000014E-BE93-4F81-BEC0-5EFC0B886281}"/>
            </c:ext>
          </c:extLst>
        </c:ser>
        <c:ser>
          <c:idx val="235"/>
          <c:order val="235"/>
          <c:tx>
            <c:strRef>
              <c:f>'Historical data'!$B$244</c:f>
              <c:strCache>
                <c:ptCount val="1"/>
                <c:pt idx="0">
                  <c:v>45383</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data'!$C$244</c:f>
              <c:numCache>
                <c:formatCode>_ [$₹-4009]\ * #,##0.00_ ;_ [$₹-4009]\ * \-#,##0.00_ ;_ [$₹-4009]\ * "-"??_ ;_ @_ </c:formatCode>
                <c:ptCount val="1"/>
                <c:pt idx="0">
                  <c:v>1470.5</c:v>
                </c:pt>
              </c:numCache>
            </c:numRef>
          </c:val>
          <c:extLst>
            <c:ext xmlns:c16="http://schemas.microsoft.com/office/drawing/2014/chart" uri="{C3380CC4-5D6E-409C-BE32-E72D297353CC}">
              <c16:uniqueId val="{0000014F-BE93-4F81-BEC0-5EFC0B886281}"/>
            </c:ext>
          </c:extLst>
        </c:ser>
        <c:ser>
          <c:idx val="236"/>
          <c:order val="236"/>
          <c:tx>
            <c:strRef>
              <c:f>'Historical data'!$B$245</c:f>
              <c:strCache>
                <c:ptCount val="1"/>
                <c:pt idx="0">
                  <c:v>45384</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data'!$C$245</c:f>
              <c:numCache>
                <c:formatCode>_ [$₹-4009]\ * #,##0.00_ ;_ [$₹-4009]\ * \-#,##0.00_ ;_ [$₹-4009]\ * "-"??_ ;_ @_ </c:formatCode>
                <c:ptCount val="1"/>
                <c:pt idx="0">
                  <c:v>1480.15</c:v>
                </c:pt>
              </c:numCache>
            </c:numRef>
          </c:val>
          <c:extLst>
            <c:ext xmlns:c16="http://schemas.microsoft.com/office/drawing/2014/chart" uri="{C3380CC4-5D6E-409C-BE32-E72D297353CC}">
              <c16:uniqueId val="{00000150-BE93-4F81-BEC0-5EFC0B886281}"/>
            </c:ext>
          </c:extLst>
        </c:ser>
        <c:ser>
          <c:idx val="237"/>
          <c:order val="237"/>
          <c:tx>
            <c:strRef>
              <c:f>'Historical data'!$B$246</c:f>
              <c:strCache>
                <c:ptCount val="1"/>
                <c:pt idx="0">
                  <c:v>45385</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data'!$C$246</c:f>
              <c:numCache>
                <c:formatCode>_ [$₹-4009]\ * #,##0.00_ ;_ [$₹-4009]\ * \-#,##0.00_ ;_ [$₹-4009]\ * "-"??_ ;_ @_ </c:formatCode>
                <c:ptCount val="1"/>
                <c:pt idx="0">
                  <c:v>1482.3</c:v>
                </c:pt>
              </c:numCache>
            </c:numRef>
          </c:val>
          <c:extLst>
            <c:ext xmlns:c16="http://schemas.microsoft.com/office/drawing/2014/chart" uri="{C3380CC4-5D6E-409C-BE32-E72D297353CC}">
              <c16:uniqueId val="{00000151-BE93-4F81-BEC0-5EFC0B886281}"/>
            </c:ext>
          </c:extLst>
        </c:ser>
        <c:ser>
          <c:idx val="238"/>
          <c:order val="238"/>
          <c:tx>
            <c:strRef>
              <c:f>'Historical data'!$B$247</c:f>
              <c:strCache>
                <c:ptCount val="1"/>
                <c:pt idx="0">
                  <c:v>45386</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data'!$C$247</c:f>
              <c:numCache>
                <c:formatCode>_ [$₹-4009]\ * #,##0.00_ ;_ [$₹-4009]\ * \-#,##0.00_ ;_ [$₹-4009]\ * "-"??_ ;_ @_ </c:formatCode>
                <c:ptCount val="1"/>
                <c:pt idx="0">
                  <c:v>1527.6</c:v>
                </c:pt>
              </c:numCache>
            </c:numRef>
          </c:val>
          <c:extLst>
            <c:ext xmlns:c16="http://schemas.microsoft.com/office/drawing/2014/chart" uri="{C3380CC4-5D6E-409C-BE32-E72D297353CC}">
              <c16:uniqueId val="{00000152-BE93-4F81-BEC0-5EFC0B886281}"/>
            </c:ext>
          </c:extLst>
        </c:ser>
        <c:ser>
          <c:idx val="239"/>
          <c:order val="239"/>
          <c:tx>
            <c:strRef>
              <c:f>'Historical data'!$B$248</c:f>
              <c:strCache>
                <c:ptCount val="1"/>
                <c:pt idx="0">
                  <c:v>45387</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data'!$C$248</c:f>
              <c:numCache>
                <c:formatCode>_ [$₹-4009]\ * #,##0.00_ ;_ [$₹-4009]\ * \-#,##0.00_ ;_ [$₹-4009]\ * "-"??_ ;_ @_ </c:formatCode>
                <c:ptCount val="1"/>
                <c:pt idx="0">
                  <c:v>1549.55</c:v>
                </c:pt>
              </c:numCache>
            </c:numRef>
          </c:val>
          <c:extLst>
            <c:ext xmlns:c16="http://schemas.microsoft.com/office/drawing/2014/chart" uri="{C3380CC4-5D6E-409C-BE32-E72D297353CC}">
              <c16:uniqueId val="{00000153-BE93-4F81-BEC0-5EFC0B886281}"/>
            </c:ext>
          </c:extLst>
        </c:ser>
        <c:ser>
          <c:idx val="240"/>
          <c:order val="240"/>
          <c:tx>
            <c:strRef>
              <c:f>'Historical data'!$B$249</c:f>
              <c:strCache>
                <c:ptCount val="1"/>
                <c:pt idx="0">
                  <c:v>45390</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data'!$C$249</c:f>
              <c:numCache>
                <c:formatCode>_ [$₹-4009]\ * #,##0.00_ ;_ [$₹-4009]\ * \-#,##0.00_ ;_ [$₹-4009]\ * "-"??_ ;_ @_ </c:formatCode>
                <c:ptCount val="1"/>
                <c:pt idx="0">
                  <c:v>1546.6</c:v>
                </c:pt>
              </c:numCache>
            </c:numRef>
          </c:val>
          <c:extLst>
            <c:ext xmlns:c16="http://schemas.microsoft.com/office/drawing/2014/chart" uri="{C3380CC4-5D6E-409C-BE32-E72D297353CC}">
              <c16:uniqueId val="{00000154-BE93-4F81-BEC0-5EFC0B886281}"/>
            </c:ext>
          </c:extLst>
        </c:ser>
        <c:ser>
          <c:idx val="241"/>
          <c:order val="241"/>
          <c:tx>
            <c:strRef>
              <c:f>'Historical data'!$B$250</c:f>
              <c:strCache>
                <c:ptCount val="1"/>
                <c:pt idx="0">
                  <c:v>45391</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data'!$C$250</c:f>
              <c:numCache>
                <c:formatCode>_ [$₹-4009]\ * #,##0.00_ ;_ [$₹-4009]\ * \-#,##0.00_ ;_ [$₹-4009]\ * "-"??_ ;_ @_ </c:formatCode>
                <c:ptCount val="1"/>
                <c:pt idx="0">
                  <c:v>1548.55</c:v>
                </c:pt>
              </c:numCache>
            </c:numRef>
          </c:val>
          <c:extLst>
            <c:ext xmlns:c16="http://schemas.microsoft.com/office/drawing/2014/chart" uri="{C3380CC4-5D6E-409C-BE32-E72D297353CC}">
              <c16:uniqueId val="{00000155-BE93-4F81-BEC0-5EFC0B886281}"/>
            </c:ext>
          </c:extLst>
        </c:ser>
        <c:ser>
          <c:idx val="242"/>
          <c:order val="242"/>
          <c:tx>
            <c:strRef>
              <c:f>'Historical data'!$B$251</c:f>
              <c:strCache>
                <c:ptCount val="1"/>
                <c:pt idx="0">
                  <c:v>45392</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data'!$C$251</c:f>
              <c:numCache>
                <c:formatCode>_ [$₹-4009]\ * #,##0.00_ ;_ [$₹-4009]\ * \-#,##0.00_ ;_ [$₹-4009]\ * "-"??_ ;_ @_ </c:formatCode>
                <c:ptCount val="1"/>
                <c:pt idx="0">
                  <c:v>1536.35</c:v>
                </c:pt>
              </c:numCache>
            </c:numRef>
          </c:val>
          <c:extLst>
            <c:ext xmlns:c16="http://schemas.microsoft.com/office/drawing/2014/chart" uri="{C3380CC4-5D6E-409C-BE32-E72D297353CC}">
              <c16:uniqueId val="{00000156-BE93-4F81-BEC0-5EFC0B886281}"/>
            </c:ext>
          </c:extLst>
        </c:ser>
        <c:ser>
          <c:idx val="243"/>
          <c:order val="243"/>
          <c:tx>
            <c:strRef>
              <c:f>'Historical data'!$B$252</c:f>
              <c:strCache>
                <c:ptCount val="1"/>
                <c:pt idx="0">
                  <c:v>45394</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data'!$C$252</c:f>
              <c:numCache>
                <c:formatCode>_ [$₹-4009]\ * #,##0.00_ ;_ [$₹-4009]\ * \-#,##0.00_ ;_ [$₹-4009]\ * "-"??_ ;_ @_ </c:formatCode>
                <c:ptCount val="1"/>
                <c:pt idx="0">
                  <c:v>1518.95</c:v>
                </c:pt>
              </c:numCache>
            </c:numRef>
          </c:val>
          <c:extLst>
            <c:ext xmlns:c16="http://schemas.microsoft.com/office/drawing/2014/chart" uri="{C3380CC4-5D6E-409C-BE32-E72D297353CC}">
              <c16:uniqueId val="{00000157-BE93-4F81-BEC0-5EFC0B886281}"/>
            </c:ext>
          </c:extLst>
        </c:ser>
        <c:ser>
          <c:idx val="244"/>
          <c:order val="244"/>
          <c:tx>
            <c:strRef>
              <c:f>'Historical data'!$B$253</c:f>
              <c:strCache>
                <c:ptCount val="1"/>
                <c:pt idx="0">
                  <c:v>45397</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data'!$C$253</c:f>
              <c:numCache>
                <c:formatCode>_ [$₹-4009]\ * #,##0.00_ ;_ [$₹-4009]\ * \-#,##0.00_ ;_ [$₹-4009]\ * "-"??_ ;_ @_ </c:formatCode>
                <c:ptCount val="1"/>
                <c:pt idx="0">
                  <c:v>1494.7</c:v>
                </c:pt>
              </c:numCache>
            </c:numRef>
          </c:val>
          <c:extLst>
            <c:ext xmlns:c16="http://schemas.microsoft.com/office/drawing/2014/chart" uri="{C3380CC4-5D6E-409C-BE32-E72D297353CC}">
              <c16:uniqueId val="{00000158-BE93-4F81-BEC0-5EFC0B886281}"/>
            </c:ext>
          </c:extLst>
        </c:ser>
        <c:ser>
          <c:idx val="245"/>
          <c:order val="245"/>
          <c:tx>
            <c:strRef>
              <c:f>'Historical data'!$B$254</c:f>
              <c:strCache>
                <c:ptCount val="1"/>
                <c:pt idx="0">
                  <c:v>45398</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data'!$C$254</c:f>
              <c:numCache>
                <c:formatCode>_ [$₹-4009]\ * #,##0.00_ ;_ [$₹-4009]\ * \-#,##0.00_ ;_ [$₹-4009]\ * "-"??_ ;_ @_ </c:formatCode>
                <c:ptCount val="1"/>
                <c:pt idx="0">
                  <c:v>1509.25</c:v>
                </c:pt>
              </c:numCache>
            </c:numRef>
          </c:val>
          <c:extLst>
            <c:ext xmlns:c16="http://schemas.microsoft.com/office/drawing/2014/chart" uri="{C3380CC4-5D6E-409C-BE32-E72D297353CC}">
              <c16:uniqueId val="{00000159-BE93-4F81-BEC0-5EFC0B886281}"/>
            </c:ext>
          </c:extLst>
        </c:ser>
        <c:ser>
          <c:idx val="246"/>
          <c:order val="246"/>
          <c:tx>
            <c:strRef>
              <c:f>'Historical data'!$B$255</c:f>
              <c:strCache>
                <c:ptCount val="1"/>
                <c:pt idx="0">
                  <c:v>45400</c:v>
                </c:pt>
              </c:strCache>
            </c:strRef>
          </c:tx>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data'!$C$255</c:f>
              <c:numCache>
                <c:formatCode>_ [$₹-4009]\ * #,##0.00_ ;_ [$₹-4009]\ * \-#,##0.00_ ;_ [$₹-4009]\ * "-"??_ ;_ @_ </c:formatCode>
                <c:ptCount val="1"/>
                <c:pt idx="0">
                  <c:v>1494.7</c:v>
                </c:pt>
              </c:numCache>
            </c:numRef>
          </c:val>
          <c:extLst>
            <c:ext xmlns:c16="http://schemas.microsoft.com/office/drawing/2014/chart" uri="{C3380CC4-5D6E-409C-BE32-E72D297353CC}">
              <c16:uniqueId val="{00000000-CD6F-48A0-8DB0-F5AD3DAD912E}"/>
            </c:ext>
          </c:extLst>
        </c:ser>
        <c:ser>
          <c:idx val="247"/>
          <c:order val="247"/>
          <c:tx>
            <c:strRef>
              <c:f>'Historical data'!$B$256</c:f>
              <c:strCache>
                <c:ptCount val="1"/>
                <c:pt idx="0">
                  <c:v>45401</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'Historical data'!$C$8</c:f>
              <c:strCache>
                <c:ptCount val="1"/>
                <c:pt idx="0">
                  <c:v>Close</c:v>
                </c:pt>
              </c:strCache>
            </c:strRef>
          </c:cat>
          <c:val>
            <c:numRef>
              <c:f>'Historical data'!$C$256</c:f>
              <c:numCache>
                <c:formatCode>_ [$₹-4009]\ * #,##0.00_ ;_ [$₹-4009]\ * \-#,##0.00_ ;_ [$₹-4009]\ * "-"??_ ;_ @_ </c:formatCode>
                <c:ptCount val="1"/>
                <c:pt idx="0">
                  <c:v>1531.3</c:v>
                </c:pt>
              </c:numCache>
            </c:numRef>
          </c:val>
          <c:extLst>
            <c:ext xmlns:c16="http://schemas.microsoft.com/office/drawing/2014/chart" uri="{C3380CC4-5D6E-409C-BE32-E72D297353CC}">
              <c16:uniqueId val="{00000001-CD6F-48A0-8DB0-F5AD3DAD912E}"/>
            </c:ext>
          </c:extLst>
        </c:ser>
        <c:dLbls>
          <c:showLegendKey val="0"/>
          <c:showVal val="0"/>
          <c:showCatName val="0"/>
          <c:showSerName val="0"/>
          <c:showPercent val="0"/>
          <c:showBubbleSize val="0"/>
        </c:dLbls>
        <c:gapWidth val="100"/>
        <c:overlap val="-24"/>
        <c:axId val="48446304"/>
        <c:axId val="1713816463"/>
      </c:barChart>
      <c:catAx>
        <c:axId val="48446304"/>
        <c:scaling>
          <c:orientation val="minMax"/>
        </c:scaling>
        <c:delete val="1"/>
        <c:axPos val="b"/>
        <c:numFmt formatCode="General" sourceLinked="1"/>
        <c:majorTickMark val="out"/>
        <c:minorTickMark val="none"/>
        <c:tickLblPos val="nextTo"/>
        <c:crossAx val="1713816463"/>
        <c:crosses val="autoZero"/>
        <c:auto val="1"/>
        <c:lblAlgn val="ctr"/>
        <c:lblOffset val="100"/>
        <c:noMultiLvlLbl val="1"/>
      </c:catAx>
      <c:valAx>
        <c:axId val="1713816463"/>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4844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'5Y Forecast'!$B$1</c:f>
              <c:strCache>
                <c:ptCount val="1"/>
                <c:pt idx="0">
                  <c:v>Values</c:v>
                </c:pt>
              </c:strCache>
            </c:strRef>
          </c:tx>
          <c:spPr>
            <a:ln w="28575" cap="rnd">
              <a:solidFill>
                <a:schemeClr val="accent1"/>
              </a:solidFill>
              <a:round/>
            </a:ln>
            <a:effectLst/>
          </c:spPr>
          <c:marker>
            <c:symbol val="none"/>
          </c:marker>
          <c:val>
            <c:numRef>
              <c:f>'5Y Forecast'!$B$2:$B$114</c:f>
              <c:numCache>
                <c:formatCode>_ [$₹-4009]\ * #,##0.00_ ;_ [$₹-4009]\ * \-#,##0.00_ ;_ [$₹-4009]\ * "-"??_ ;_ @_ </c:formatCode>
                <c:ptCount val="113"/>
                <c:pt idx="0">
                  <c:v>1059.9719</c:v>
                </c:pt>
                <c:pt idx="1">
                  <c:v>1017.938</c:v>
                </c:pt>
                <c:pt idx="2">
                  <c:v>1114.0804000000001</c:v>
                </c:pt>
                <c:pt idx="3">
                  <c:v>1117.6211000000001</c:v>
                </c:pt>
                <c:pt idx="4">
                  <c:v>1237.6401000000001</c:v>
                </c:pt>
                <c:pt idx="5">
                  <c:v>1264.4674</c:v>
                </c:pt>
                <c:pt idx="6">
                  <c:v>1207.5899999999999</c:v>
                </c:pt>
                <c:pt idx="7">
                  <c:v>1137.6394</c:v>
                </c:pt>
                <c:pt idx="8">
                  <c:v>1058.7917</c:v>
                </c:pt>
                <c:pt idx="9">
                  <c:v>1133.5085999999999</c:v>
                </c:pt>
                <c:pt idx="10">
                  <c:v>1209.4965</c:v>
                </c:pt>
                <c:pt idx="11">
                  <c:v>1329.4248</c:v>
                </c:pt>
                <c:pt idx="12">
                  <c:v>1408.2270000000001</c:v>
                </c:pt>
                <c:pt idx="13">
                  <c:v>1374.5454</c:v>
                </c:pt>
                <c:pt idx="14">
                  <c:v>1281.5806</c:v>
                </c:pt>
                <c:pt idx="15">
                  <c:v>1206.2282</c:v>
                </c:pt>
                <c:pt idx="16">
                  <c:v>1011.1291</c:v>
                </c:pt>
                <c:pt idx="17">
                  <c:v>1330.9228000000001</c:v>
                </c:pt>
                <c:pt idx="18">
                  <c:v>1329.4702</c:v>
                </c:pt>
                <c:pt idx="19">
                  <c:v>1547.0842</c:v>
                </c:pt>
                <c:pt idx="20">
                  <c:v>1876.6374000000001</c:v>
                </c:pt>
                <c:pt idx="21">
                  <c:v>1888.9843000000001</c:v>
                </c:pt>
                <c:pt idx="22">
                  <c:v>2028.4770000000001</c:v>
                </c:pt>
                <c:pt idx="23">
                  <c:v>1865.1984</c:v>
                </c:pt>
                <c:pt idx="24">
                  <c:v>1751.9882</c:v>
                </c:pt>
                <c:pt idx="25">
                  <c:v>1802.3744999999999</c:v>
                </c:pt>
                <c:pt idx="26">
                  <c:v>1672.2327</c:v>
                </c:pt>
                <c:pt idx="27">
                  <c:v>1893.6143999999999</c:v>
                </c:pt>
                <c:pt idx="28">
                  <c:v>1818.5344</c:v>
                </c:pt>
                <c:pt idx="29">
                  <c:v>1810.7267999999999</c:v>
                </c:pt>
                <c:pt idx="30">
                  <c:v>1961.25</c:v>
                </c:pt>
                <c:pt idx="31">
                  <c:v>1916.1747</c:v>
                </c:pt>
                <c:pt idx="32">
                  <c:v>1847.7674999999999</c:v>
                </c:pt>
                <c:pt idx="33">
                  <c:v>2050.0841</c:v>
                </c:pt>
                <c:pt idx="34">
                  <c:v>2287.1262999999999</c:v>
                </c:pt>
                <c:pt idx="35">
                  <c:v>2302.5599000000002</c:v>
                </c:pt>
                <c:pt idx="36">
                  <c:v>2183.7664</c:v>
                </c:pt>
                <c:pt idx="37">
                  <c:v>2149.9486999999999</c:v>
                </c:pt>
                <c:pt idx="38">
                  <c:v>2166.6986999999999</c:v>
                </c:pt>
                <c:pt idx="39">
                  <c:v>2142.1410999999998</c:v>
                </c:pt>
                <c:pt idx="40">
                  <c:v>2391.9841000000001</c:v>
                </c:pt>
                <c:pt idx="41">
                  <c:v>2533.1563999999998</c:v>
                </c:pt>
                <c:pt idx="42">
                  <c:v>2390.0776000000001</c:v>
                </c:pt>
                <c:pt idx="43">
                  <c:v>2356.4868000000001</c:v>
                </c:pt>
                <c:pt idx="44">
                  <c:v>2278.2293</c:v>
                </c:pt>
                <c:pt idx="45">
                  <c:v>2394.8892999999998</c:v>
                </c:pt>
                <c:pt idx="46">
                  <c:v>2158.6641</c:v>
                </c:pt>
                <c:pt idx="47">
                  <c:v>2314.6799000000001</c:v>
                </c:pt>
                <c:pt idx="48">
                  <c:v>2479.6833999999999</c:v>
                </c:pt>
                <c:pt idx="49">
                  <c:v>2312.5010000000002</c:v>
                </c:pt>
                <c:pt idx="50">
                  <c:v>2136.9663</c:v>
                </c:pt>
                <c:pt idx="51">
                  <c:v>2108.5502000000001</c:v>
                </c:pt>
                <c:pt idx="52">
                  <c:v>2116.2671</c:v>
                </c:pt>
                <c:pt idx="53">
                  <c:v>2197.4751000000001</c:v>
                </c:pt>
                <c:pt idx="54">
                  <c:v>2242.3234000000002</c:v>
                </c:pt>
                <c:pt idx="55">
                  <c:v>2315.27</c:v>
                </c:pt>
                <c:pt idx="56">
                  <c:v>2549.25</c:v>
                </c:pt>
                <c:pt idx="57">
                  <c:v>2407</c:v>
                </c:pt>
                <c:pt idx="58">
                  <c:v>2345</c:v>
                </c:pt>
                <c:pt idx="59">
                  <c:v>2287.9</c:v>
                </c:pt>
                <c:pt idx="60">
                  <c:v>2297.4</c:v>
                </c:pt>
              </c:numCache>
            </c:numRef>
          </c:val>
          <c:smooth val="0"/>
          <c:extLst>
            <c:ext xmlns:c16="http://schemas.microsoft.com/office/drawing/2014/chart" uri="{C3380CC4-5D6E-409C-BE32-E72D297353CC}">
              <c16:uniqueId val="{00000000-5A4F-4271-AA27-7144647C3033}"/>
            </c:ext>
          </c:extLst>
        </c:ser>
        <c:ser>
          <c:idx val="1"/>
          <c:order val="1"/>
          <c:tx>
            <c:strRef>
              <c:f>'5Y Forecast'!$C$1</c:f>
              <c:strCache>
                <c:ptCount val="1"/>
                <c:pt idx="0">
                  <c:v>Forecast</c:v>
                </c:pt>
              </c:strCache>
            </c:strRef>
          </c:tx>
          <c:spPr>
            <a:ln w="25400" cap="rnd">
              <a:solidFill>
                <a:schemeClr val="accent2"/>
              </a:solidFill>
              <a:round/>
            </a:ln>
            <a:effectLst/>
          </c:spPr>
          <c:marker>
            <c:symbol val="none"/>
          </c:marker>
          <c:cat>
            <c:numRef>
              <c:f>'5Y Forecast'!$A$2:$A$114</c:f>
              <c:numCache>
                <c:formatCode>m/d/yyyy</c:formatCode>
                <c:ptCount val="113"/>
                <c:pt idx="0">
                  <c:v>43405</c:v>
                </c:pt>
                <c:pt idx="1">
                  <c:v>43435</c:v>
                </c:pt>
                <c:pt idx="2">
                  <c:v>43466</c:v>
                </c:pt>
                <c:pt idx="3">
                  <c:v>43497</c:v>
                </c:pt>
                <c:pt idx="4">
                  <c:v>43525</c:v>
                </c:pt>
                <c:pt idx="5">
                  <c:v>43556</c:v>
                </c:pt>
                <c:pt idx="6">
                  <c:v>43586</c:v>
                </c:pt>
                <c:pt idx="7">
                  <c:v>43617</c:v>
                </c:pt>
                <c:pt idx="8">
                  <c:v>43647</c:v>
                </c:pt>
                <c:pt idx="9">
                  <c:v>43678</c:v>
                </c:pt>
                <c:pt idx="10">
                  <c:v>43709</c:v>
                </c:pt>
                <c:pt idx="11">
                  <c:v>43739</c:v>
                </c:pt>
                <c:pt idx="12">
                  <c:v>43770</c:v>
                </c:pt>
                <c:pt idx="13">
                  <c:v>43800</c:v>
                </c:pt>
                <c:pt idx="14">
                  <c:v>43831</c:v>
                </c:pt>
                <c:pt idx="15">
                  <c:v>43862</c:v>
                </c:pt>
                <c:pt idx="16">
                  <c:v>43891</c:v>
                </c:pt>
                <c:pt idx="17">
                  <c:v>43922</c:v>
                </c:pt>
                <c:pt idx="18">
                  <c:v>43952</c:v>
                </c:pt>
                <c:pt idx="19">
                  <c:v>43983</c:v>
                </c:pt>
                <c:pt idx="20">
                  <c:v>44013</c:v>
                </c:pt>
                <c:pt idx="21">
                  <c:v>44044</c:v>
                </c:pt>
                <c:pt idx="22">
                  <c:v>44075</c:v>
                </c:pt>
                <c:pt idx="23">
                  <c:v>44105</c:v>
                </c:pt>
                <c:pt idx="24">
                  <c:v>44136</c:v>
                </c:pt>
                <c:pt idx="25">
                  <c:v>44166</c:v>
                </c:pt>
                <c:pt idx="26">
                  <c:v>44197</c:v>
                </c:pt>
                <c:pt idx="27">
                  <c:v>44228</c:v>
                </c:pt>
                <c:pt idx="28">
                  <c:v>44256</c:v>
                </c:pt>
                <c:pt idx="29">
                  <c:v>44287</c:v>
                </c:pt>
                <c:pt idx="30">
                  <c:v>44317</c:v>
                </c:pt>
                <c:pt idx="31">
                  <c:v>44348</c:v>
                </c:pt>
                <c:pt idx="32">
                  <c:v>44378</c:v>
                </c:pt>
                <c:pt idx="33">
                  <c:v>44409</c:v>
                </c:pt>
                <c:pt idx="34">
                  <c:v>44440</c:v>
                </c:pt>
                <c:pt idx="35">
                  <c:v>44470</c:v>
                </c:pt>
                <c:pt idx="36">
                  <c:v>44501</c:v>
                </c:pt>
                <c:pt idx="37">
                  <c:v>44531</c:v>
                </c:pt>
                <c:pt idx="38">
                  <c:v>44562</c:v>
                </c:pt>
                <c:pt idx="39">
                  <c:v>44593</c:v>
                </c:pt>
                <c:pt idx="40">
                  <c:v>44621</c:v>
                </c:pt>
                <c:pt idx="41">
                  <c:v>44652</c:v>
                </c:pt>
                <c:pt idx="42">
                  <c:v>44682</c:v>
                </c:pt>
                <c:pt idx="43">
                  <c:v>44713</c:v>
                </c:pt>
                <c:pt idx="44">
                  <c:v>44743</c:v>
                </c:pt>
                <c:pt idx="45">
                  <c:v>44774</c:v>
                </c:pt>
                <c:pt idx="46">
                  <c:v>44805</c:v>
                </c:pt>
                <c:pt idx="47">
                  <c:v>44835</c:v>
                </c:pt>
                <c:pt idx="48">
                  <c:v>44866</c:v>
                </c:pt>
                <c:pt idx="49">
                  <c:v>44896</c:v>
                </c:pt>
                <c:pt idx="50">
                  <c:v>44927</c:v>
                </c:pt>
                <c:pt idx="51">
                  <c:v>44958</c:v>
                </c:pt>
                <c:pt idx="52">
                  <c:v>44986</c:v>
                </c:pt>
                <c:pt idx="53">
                  <c:v>45017</c:v>
                </c:pt>
                <c:pt idx="54">
                  <c:v>45047</c:v>
                </c:pt>
                <c:pt idx="55">
                  <c:v>45078</c:v>
                </c:pt>
                <c:pt idx="56">
                  <c:v>45108</c:v>
                </c:pt>
                <c:pt idx="57">
                  <c:v>45139</c:v>
                </c:pt>
                <c:pt idx="58">
                  <c:v>45170</c:v>
                </c:pt>
                <c:pt idx="59">
                  <c:v>45200</c:v>
                </c:pt>
                <c:pt idx="60">
                  <c:v>45231</c:v>
                </c:pt>
                <c:pt idx="61">
                  <c:v>45261</c:v>
                </c:pt>
                <c:pt idx="62">
                  <c:v>45292</c:v>
                </c:pt>
                <c:pt idx="63">
                  <c:v>45323</c:v>
                </c:pt>
                <c:pt idx="64">
                  <c:v>45352</c:v>
                </c:pt>
                <c:pt idx="65">
                  <c:v>45383</c:v>
                </c:pt>
                <c:pt idx="66">
                  <c:v>45413</c:v>
                </c:pt>
                <c:pt idx="67">
                  <c:v>45444</c:v>
                </c:pt>
                <c:pt idx="68">
                  <c:v>45474</c:v>
                </c:pt>
                <c:pt idx="69">
                  <c:v>45505</c:v>
                </c:pt>
                <c:pt idx="70">
                  <c:v>45536</c:v>
                </c:pt>
                <c:pt idx="71">
                  <c:v>45566</c:v>
                </c:pt>
                <c:pt idx="72">
                  <c:v>45597</c:v>
                </c:pt>
                <c:pt idx="73">
                  <c:v>45627</c:v>
                </c:pt>
                <c:pt idx="74">
                  <c:v>45658</c:v>
                </c:pt>
                <c:pt idx="75">
                  <c:v>45689</c:v>
                </c:pt>
                <c:pt idx="76">
                  <c:v>45717</c:v>
                </c:pt>
                <c:pt idx="77">
                  <c:v>45748</c:v>
                </c:pt>
                <c:pt idx="78">
                  <c:v>45778</c:v>
                </c:pt>
                <c:pt idx="79">
                  <c:v>45809</c:v>
                </c:pt>
                <c:pt idx="80">
                  <c:v>45839</c:v>
                </c:pt>
                <c:pt idx="81">
                  <c:v>45870</c:v>
                </c:pt>
                <c:pt idx="82">
                  <c:v>45901</c:v>
                </c:pt>
                <c:pt idx="83">
                  <c:v>45931</c:v>
                </c:pt>
                <c:pt idx="84">
                  <c:v>45962</c:v>
                </c:pt>
                <c:pt idx="85">
                  <c:v>45992</c:v>
                </c:pt>
                <c:pt idx="86">
                  <c:v>46023</c:v>
                </c:pt>
                <c:pt idx="87">
                  <c:v>46054</c:v>
                </c:pt>
                <c:pt idx="88">
                  <c:v>46082</c:v>
                </c:pt>
                <c:pt idx="89">
                  <c:v>46113</c:v>
                </c:pt>
                <c:pt idx="90">
                  <c:v>46143</c:v>
                </c:pt>
                <c:pt idx="91">
                  <c:v>46174</c:v>
                </c:pt>
                <c:pt idx="92">
                  <c:v>46204</c:v>
                </c:pt>
                <c:pt idx="93">
                  <c:v>46235</c:v>
                </c:pt>
                <c:pt idx="94">
                  <c:v>46266</c:v>
                </c:pt>
                <c:pt idx="95">
                  <c:v>46296</c:v>
                </c:pt>
                <c:pt idx="96">
                  <c:v>46327</c:v>
                </c:pt>
                <c:pt idx="97">
                  <c:v>46357</c:v>
                </c:pt>
                <c:pt idx="98">
                  <c:v>46388</c:v>
                </c:pt>
                <c:pt idx="99">
                  <c:v>46419</c:v>
                </c:pt>
                <c:pt idx="100">
                  <c:v>46447</c:v>
                </c:pt>
                <c:pt idx="101">
                  <c:v>46478</c:v>
                </c:pt>
                <c:pt idx="102">
                  <c:v>46508</c:v>
                </c:pt>
                <c:pt idx="103">
                  <c:v>46539</c:v>
                </c:pt>
                <c:pt idx="104">
                  <c:v>46569</c:v>
                </c:pt>
                <c:pt idx="105">
                  <c:v>46600</c:v>
                </c:pt>
                <c:pt idx="106">
                  <c:v>46631</c:v>
                </c:pt>
                <c:pt idx="107">
                  <c:v>46661</c:v>
                </c:pt>
                <c:pt idx="108">
                  <c:v>46692</c:v>
                </c:pt>
                <c:pt idx="109">
                  <c:v>46722</c:v>
                </c:pt>
                <c:pt idx="110">
                  <c:v>46753</c:v>
                </c:pt>
                <c:pt idx="111">
                  <c:v>46784</c:v>
                </c:pt>
                <c:pt idx="112">
                  <c:v>46813</c:v>
                </c:pt>
              </c:numCache>
            </c:numRef>
          </c:cat>
          <c:val>
            <c:numRef>
              <c:f>'5Y Forecast'!$C$2:$C$114</c:f>
              <c:numCache>
                <c:formatCode>General</c:formatCode>
                <c:ptCount val="113"/>
                <c:pt idx="60" formatCode="_ [$₹-4009]\ * #,##0.00_ ;_ [$₹-4009]\ * \-#,##0.00_ ;_ [$₹-4009]\ * &quot;-&quot;??_ ;_ @_ ">
                  <c:v>2297.4</c:v>
                </c:pt>
                <c:pt idx="61" formatCode="_ [$₹-4009]\ * #,##0.00_ ;_ [$₹-4009]\ * \-#,##0.00_ ;_ [$₹-4009]\ * &quot;-&quot;??_ ;_ @_ ">
                  <c:v>2301.6602520381753</c:v>
                </c:pt>
                <c:pt idx="62" formatCode="_ [$₹-4009]\ * #,##0.00_ ;_ [$₹-4009]\ * \-#,##0.00_ ;_ [$₹-4009]\ * &quot;-&quot;??_ ;_ @_ ">
                  <c:v>2304.5470063114685</c:v>
                </c:pt>
                <c:pt idx="63" formatCode="_ [$₹-4009]\ * #,##0.00_ ;_ [$₹-4009]\ * \-#,##0.00_ ;_ [$₹-4009]\ * &quot;-&quot;??_ ;_ @_ ">
                  <c:v>2307.4337605847622</c:v>
                </c:pt>
                <c:pt idx="64" formatCode="_ [$₹-4009]\ * #,##0.00_ ;_ [$₹-4009]\ * \-#,##0.00_ ;_ [$₹-4009]\ * &quot;-&quot;??_ ;_ @_ ">
                  <c:v>2310.320514858056</c:v>
                </c:pt>
                <c:pt idx="65" formatCode="_ [$₹-4009]\ * #,##0.00_ ;_ [$₹-4009]\ * \-#,##0.00_ ;_ [$₹-4009]\ * &quot;-&quot;??_ ;_ @_ ">
                  <c:v>2313.2072691313492</c:v>
                </c:pt>
                <c:pt idx="66" formatCode="_ [$₹-4009]\ * #,##0.00_ ;_ [$₹-4009]\ * \-#,##0.00_ ;_ [$₹-4009]\ * &quot;-&quot;??_ ;_ @_ ">
                  <c:v>2316.0940234046429</c:v>
                </c:pt>
                <c:pt idx="67" formatCode="_ [$₹-4009]\ * #,##0.00_ ;_ [$₹-4009]\ * \-#,##0.00_ ;_ [$₹-4009]\ * &quot;-&quot;??_ ;_ @_ ">
                  <c:v>2318.9807776779362</c:v>
                </c:pt>
                <c:pt idx="68" formatCode="_ [$₹-4009]\ * #,##0.00_ ;_ [$₹-4009]\ * \-#,##0.00_ ;_ [$₹-4009]\ * &quot;-&quot;??_ ;_ @_ ">
                  <c:v>2321.8675319512299</c:v>
                </c:pt>
                <c:pt idx="69" formatCode="_ [$₹-4009]\ * #,##0.00_ ;_ [$₹-4009]\ * \-#,##0.00_ ;_ [$₹-4009]\ * &quot;-&quot;??_ ;_ @_ ">
                  <c:v>2324.7542862245236</c:v>
                </c:pt>
                <c:pt idx="70" formatCode="_ [$₹-4009]\ * #,##0.00_ ;_ [$₹-4009]\ * \-#,##0.00_ ;_ [$₹-4009]\ * &quot;-&quot;??_ ;_ @_ ">
                  <c:v>2327.6410404978169</c:v>
                </c:pt>
                <c:pt idx="71" formatCode="_ [$₹-4009]\ * #,##0.00_ ;_ [$₹-4009]\ * \-#,##0.00_ ;_ [$₹-4009]\ * &quot;-&quot;??_ ;_ @_ ">
                  <c:v>2330.5277947711106</c:v>
                </c:pt>
                <c:pt idx="72" formatCode="_ [$₹-4009]\ * #,##0.00_ ;_ [$₹-4009]\ * \-#,##0.00_ ;_ [$₹-4009]\ * &quot;-&quot;??_ ;_ @_ ">
                  <c:v>2333.4145490444043</c:v>
                </c:pt>
                <c:pt idx="73" formatCode="_ [$₹-4009]\ * #,##0.00_ ;_ [$₹-4009]\ * \-#,##0.00_ ;_ [$₹-4009]\ * &quot;-&quot;??_ ;_ @_ ">
                  <c:v>2336.3013033176976</c:v>
                </c:pt>
                <c:pt idx="74" formatCode="_ [$₹-4009]\ * #,##0.00_ ;_ [$₹-4009]\ * \-#,##0.00_ ;_ [$₹-4009]\ * &quot;-&quot;??_ ;_ @_ ">
                  <c:v>2339.1880575909913</c:v>
                </c:pt>
                <c:pt idx="75" formatCode="_ [$₹-4009]\ * #,##0.00_ ;_ [$₹-4009]\ * \-#,##0.00_ ;_ [$₹-4009]\ * &quot;-&quot;??_ ;_ @_ ">
                  <c:v>2342.0748118642846</c:v>
                </c:pt>
                <c:pt idx="76" formatCode="_ [$₹-4009]\ * #,##0.00_ ;_ [$₹-4009]\ * \-#,##0.00_ ;_ [$₹-4009]\ * &quot;-&quot;??_ ;_ @_ ">
                  <c:v>2344.9615661375783</c:v>
                </c:pt>
                <c:pt idx="77" formatCode="_ [$₹-4009]\ * #,##0.00_ ;_ [$₹-4009]\ * \-#,##0.00_ ;_ [$₹-4009]\ * &quot;-&quot;??_ ;_ @_ ">
                  <c:v>2347.848320410872</c:v>
                </c:pt>
                <c:pt idx="78" formatCode="_ [$₹-4009]\ * #,##0.00_ ;_ [$₹-4009]\ * \-#,##0.00_ ;_ [$₹-4009]\ * &quot;-&quot;??_ ;_ @_ ">
                  <c:v>2350.7350746841653</c:v>
                </c:pt>
                <c:pt idx="79" formatCode="_ [$₹-4009]\ * #,##0.00_ ;_ [$₹-4009]\ * \-#,##0.00_ ;_ [$₹-4009]\ * &quot;-&quot;??_ ;_ @_ ">
                  <c:v>2353.621828957459</c:v>
                </c:pt>
                <c:pt idx="80" formatCode="_ [$₹-4009]\ * #,##0.00_ ;_ [$₹-4009]\ * \-#,##0.00_ ;_ [$₹-4009]\ * &quot;-&quot;??_ ;_ @_ ">
                  <c:v>2356.5085832307527</c:v>
                </c:pt>
                <c:pt idx="81" formatCode="_ [$₹-4009]\ * #,##0.00_ ;_ [$₹-4009]\ * \-#,##0.00_ ;_ [$₹-4009]\ * &quot;-&quot;??_ ;_ @_ ">
                  <c:v>2359.395337504046</c:v>
                </c:pt>
                <c:pt idx="82" formatCode="_ [$₹-4009]\ * #,##0.00_ ;_ [$₹-4009]\ * \-#,##0.00_ ;_ [$₹-4009]\ * &quot;-&quot;??_ ;_ @_ ">
                  <c:v>2362.2820917773397</c:v>
                </c:pt>
                <c:pt idx="83" formatCode="_ [$₹-4009]\ * #,##0.00_ ;_ [$₹-4009]\ * \-#,##0.00_ ;_ [$₹-4009]\ * &quot;-&quot;??_ ;_ @_ ">
                  <c:v>2365.168846050633</c:v>
                </c:pt>
                <c:pt idx="84" formatCode="_ [$₹-4009]\ * #,##0.00_ ;_ [$₹-4009]\ * \-#,##0.00_ ;_ [$₹-4009]\ * &quot;-&quot;??_ ;_ @_ ">
                  <c:v>2368.0556003239267</c:v>
                </c:pt>
                <c:pt idx="85" formatCode="_ [$₹-4009]\ * #,##0.00_ ;_ [$₹-4009]\ * \-#,##0.00_ ;_ [$₹-4009]\ * &quot;-&quot;??_ ;_ @_ ">
                  <c:v>2370.9423545972204</c:v>
                </c:pt>
                <c:pt idx="86" formatCode="_ [$₹-4009]\ * #,##0.00_ ;_ [$₹-4009]\ * \-#,##0.00_ ;_ [$₹-4009]\ * &quot;-&quot;??_ ;_ @_ ">
                  <c:v>2373.8291088705137</c:v>
                </c:pt>
                <c:pt idx="87" formatCode="_ [$₹-4009]\ * #,##0.00_ ;_ [$₹-4009]\ * \-#,##0.00_ ;_ [$₹-4009]\ * &quot;-&quot;??_ ;_ @_ ">
                  <c:v>2376.7158631438074</c:v>
                </c:pt>
                <c:pt idx="88" formatCode="_ [$₹-4009]\ * #,##0.00_ ;_ [$₹-4009]\ * \-#,##0.00_ ;_ [$₹-4009]\ * &quot;-&quot;??_ ;_ @_ ">
                  <c:v>2379.6026174171011</c:v>
                </c:pt>
                <c:pt idx="89" formatCode="_ [$₹-4009]\ * #,##0.00_ ;_ [$₹-4009]\ * \-#,##0.00_ ;_ [$₹-4009]\ * &quot;-&quot;??_ ;_ @_ ">
                  <c:v>2382.4893716903944</c:v>
                </c:pt>
                <c:pt idx="90" formatCode="_ [$₹-4009]\ * #,##0.00_ ;_ [$₹-4009]\ * \-#,##0.00_ ;_ [$₹-4009]\ * &quot;-&quot;??_ ;_ @_ ">
                  <c:v>2385.3761259636881</c:v>
                </c:pt>
                <c:pt idx="91" formatCode="_ [$₹-4009]\ * #,##0.00_ ;_ [$₹-4009]\ * \-#,##0.00_ ;_ [$₹-4009]\ * &quot;-&quot;??_ ;_ @_ ">
                  <c:v>2388.2628802369813</c:v>
                </c:pt>
                <c:pt idx="92" formatCode="_ [$₹-4009]\ * #,##0.00_ ;_ [$₹-4009]\ * \-#,##0.00_ ;_ [$₹-4009]\ * &quot;-&quot;??_ ;_ @_ ">
                  <c:v>2391.1496345102751</c:v>
                </c:pt>
                <c:pt idx="93" formatCode="_ [$₹-4009]\ * #,##0.00_ ;_ [$₹-4009]\ * \-#,##0.00_ ;_ [$₹-4009]\ * &quot;-&quot;??_ ;_ @_ ">
                  <c:v>2394.0363887835688</c:v>
                </c:pt>
                <c:pt idx="94" formatCode="_ [$₹-4009]\ * #,##0.00_ ;_ [$₹-4009]\ * \-#,##0.00_ ;_ [$₹-4009]\ * &quot;-&quot;??_ ;_ @_ ">
                  <c:v>2396.923143056862</c:v>
                </c:pt>
                <c:pt idx="95" formatCode="_ [$₹-4009]\ * #,##0.00_ ;_ [$₹-4009]\ * \-#,##0.00_ ;_ [$₹-4009]\ * &quot;-&quot;??_ ;_ @_ ">
                  <c:v>2399.8098973301558</c:v>
                </c:pt>
                <c:pt idx="96" formatCode="_ [$₹-4009]\ * #,##0.00_ ;_ [$₹-4009]\ * \-#,##0.00_ ;_ [$₹-4009]\ * &quot;-&quot;??_ ;_ @_ ">
                  <c:v>2402.6966516034495</c:v>
                </c:pt>
                <c:pt idx="97" formatCode="_ [$₹-4009]\ * #,##0.00_ ;_ [$₹-4009]\ * \-#,##0.00_ ;_ [$₹-4009]\ * &quot;-&quot;??_ ;_ @_ ">
                  <c:v>2405.5834058767427</c:v>
                </c:pt>
                <c:pt idx="98" formatCode="_ [$₹-4009]\ * #,##0.00_ ;_ [$₹-4009]\ * \-#,##0.00_ ;_ [$₹-4009]\ * &quot;-&quot;??_ ;_ @_ ">
                  <c:v>2408.4701601500365</c:v>
                </c:pt>
                <c:pt idx="99" formatCode="_ [$₹-4009]\ * #,##0.00_ ;_ [$₹-4009]\ * \-#,##0.00_ ;_ [$₹-4009]\ * &quot;-&quot;??_ ;_ @_ ">
                  <c:v>2411.3569144233297</c:v>
                </c:pt>
                <c:pt idx="100" formatCode="_ [$₹-4009]\ * #,##0.00_ ;_ [$₹-4009]\ * \-#,##0.00_ ;_ [$₹-4009]\ * &quot;-&quot;??_ ;_ @_ ">
                  <c:v>2414.2436686966234</c:v>
                </c:pt>
                <c:pt idx="101" formatCode="_ [$₹-4009]\ * #,##0.00_ ;_ [$₹-4009]\ * \-#,##0.00_ ;_ [$₹-4009]\ * &quot;-&quot;??_ ;_ @_ ">
                  <c:v>2417.1304229699172</c:v>
                </c:pt>
                <c:pt idx="102" formatCode="_ [$₹-4009]\ * #,##0.00_ ;_ [$₹-4009]\ * \-#,##0.00_ ;_ [$₹-4009]\ * &quot;-&quot;??_ ;_ @_ ">
                  <c:v>2420.0171772432104</c:v>
                </c:pt>
                <c:pt idx="103" formatCode="_ [$₹-4009]\ * #,##0.00_ ;_ [$₹-4009]\ * \-#,##0.00_ ;_ [$₹-4009]\ * &quot;-&quot;??_ ;_ @_ ">
                  <c:v>2422.9039315165041</c:v>
                </c:pt>
                <c:pt idx="104" formatCode="_ [$₹-4009]\ * #,##0.00_ ;_ [$₹-4009]\ * \-#,##0.00_ ;_ [$₹-4009]\ * &quot;-&quot;??_ ;_ @_ ">
                  <c:v>2425.7906857897979</c:v>
                </c:pt>
                <c:pt idx="105" formatCode="_ [$₹-4009]\ * #,##0.00_ ;_ [$₹-4009]\ * \-#,##0.00_ ;_ [$₹-4009]\ * &quot;-&quot;??_ ;_ @_ ">
                  <c:v>2428.6774400630911</c:v>
                </c:pt>
                <c:pt idx="106" formatCode="_ [$₹-4009]\ * #,##0.00_ ;_ [$₹-4009]\ * \-#,##0.00_ ;_ [$₹-4009]\ * &quot;-&quot;??_ ;_ @_ ">
                  <c:v>2431.5641943363848</c:v>
                </c:pt>
                <c:pt idx="107" formatCode="_ [$₹-4009]\ * #,##0.00_ ;_ [$₹-4009]\ * \-#,##0.00_ ;_ [$₹-4009]\ * &quot;-&quot;??_ ;_ @_ ">
                  <c:v>2434.4509486096781</c:v>
                </c:pt>
                <c:pt idx="108" formatCode="_ [$₹-4009]\ * #,##0.00_ ;_ [$₹-4009]\ * \-#,##0.00_ ;_ [$₹-4009]\ * &quot;-&quot;??_ ;_ @_ ">
                  <c:v>2437.3377028829718</c:v>
                </c:pt>
                <c:pt idx="109" formatCode="_ [$₹-4009]\ * #,##0.00_ ;_ [$₹-4009]\ * \-#,##0.00_ ;_ [$₹-4009]\ * &quot;-&quot;??_ ;_ @_ ">
                  <c:v>2440.2244571562655</c:v>
                </c:pt>
                <c:pt idx="110" formatCode="_ [$₹-4009]\ * #,##0.00_ ;_ [$₹-4009]\ * \-#,##0.00_ ;_ [$₹-4009]\ * &quot;-&quot;??_ ;_ @_ ">
                  <c:v>2443.1112114295588</c:v>
                </c:pt>
                <c:pt idx="111" formatCode="_ [$₹-4009]\ * #,##0.00_ ;_ [$₹-4009]\ * \-#,##0.00_ ;_ [$₹-4009]\ * &quot;-&quot;??_ ;_ @_ ">
                  <c:v>2445.9979657028525</c:v>
                </c:pt>
                <c:pt idx="112" formatCode="_ [$₹-4009]\ * #,##0.00_ ;_ [$₹-4009]\ * \-#,##0.00_ ;_ [$₹-4009]\ * &quot;-&quot;??_ ;_ @_ ">
                  <c:v>2448.8847199761462</c:v>
                </c:pt>
              </c:numCache>
            </c:numRef>
          </c:val>
          <c:smooth val="0"/>
          <c:extLst>
            <c:ext xmlns:c16="http://schemas.microsoft.com/office/drawing/2014/chart" uri="{C3380CC4-5D6E-409C-BE32-E72D297353CC}">
              <c16:uniqueId val="{00000001-5A4F-4271-AA27-7144647C3033}"/>
            </c:ext>
          </c:extLst>
        </c:ser>
        <c:ser>
          <c:idx val="2"/>
          <c:order val="2"/>
          <c:tx>
            <c:strRef>
              <c:f>'5Y Forecast'!$D$1</c:f>
              <c:strCache>
                <c:ptCount val="1"/>
                <c:pt idx="0">
                  <c:v>Lower Confidence Bound</c:v>
                </c:pt>
              </c:strCache>
            </c:strRef>
          </c:tx>
          <c:spPr>
            <a:ln w="12700" cap="rnd">
              <a:solidFill>
                <a:srgbClr val="ED7D31"/>
              </a:solidFill>
              <a:prstDash val="solid"/>
              <a:round/>
            </a:ln>
            <a:effectLst/>
          </c:spPr>
          <c:marker>
            <c:symbol val="none"/>
          </c:marker>
          <c:cat>
            <c:numRef>
              <c:f>'5Y Forecast'!$A$2:$A$114</c:f>
              <c:numCache>
                <c:formatCode>m/d/yyyy</c:formatCode>
                <c:ptCount val="113"/>
                <c:pt idx="0">
                  <c:v>43405</c:v>
                </c:pt>
                <c:pt idx="1">
                  <c:v>43435</c:v>
                </c:pt>
                <c:pt idx="2">
                  <c:v>43466</c:v>
                </c:pt>
                <c:pt idx="3">
                  <c:v>43497</c:v>
                </c:pt>
                <c:pt idx="4">
                  <c:v>43525</c:v>
                </c:pt>
                <c:pt idx="5">
                  <c:v>43556</c:v>
                </c:pt>
                <c:pt idx="6">
                  <c:v>43586</c:v>
                </c:pt>
                <c:pt idx="7">
                  <c:v>43617</c:v>
                </c:pt>
                <c:pt idx="8">
                  <c:v>43647</c:v>
                </c:pt>
                <c:pt idx="9">
                  <c:v>43678</c:v>
                </c:pt>
                <c:pt idx="10">
                  <c:v>43709</c:v>
                </c:pt>
                <c:pt idx="11">
                  <c:v>43739</c:v>
                </c:pt>
                <c:pt idx="12">
                  <c:v>43770</c:v>
                </c:pt>
                <c:pt idx="13">
                  <c:v>43800</c:v>
                </c:pt>
                <c:pt idx="14">
                  <c:v>43831</c:v>
                </c:pt>
                <c:pt idx="15">
                  <c:v>43862</c:v>
                </c:pt>
                <c:pt idx="16">
                  <c:v>43891</c:v>
                </c:pt>
                <c:pt idx="17">
                  <c:v>43922</c:v>
                </c:pt>
                <c:pt idx="18">
                  <c:v>43952</c:v>
                </c:pt>
                <c:pt idx="19">
                  <c:v>43983</c:v>
                </c:pt>
                <c:pt idx="20">
                  <c:v>44013</c:v>
                </c:pt>
                <c:pt idx="21">
                  <c:v>44044</c:v>
                </c:pt>
                <c:pt idx="22">
                  <c:v>44075</c:v>
                </c:pt>
                <c:pt idx="23">
                  <c:v>44105</c:v>
                </c:pt>
                <c:pt idx="24">
                  <c:v>44136</c:v>
                </c:pt>
                <c:pt idx="25">
                  <c:v>44166</c:v>
                </c:pt>
                <c:pt idx="26">
                  <c:v>44197</c:v>
                </c:pt>
                <c:pt idx="27">
                  <c:v>44228</c:v>
                </c:pt>
                <c:pt idx="28">
                  <c:v>44256</c:v>
                </c:pt>
                <c:pt idx="29">
                  <c:v>44287</c:v>
                </c:pt>
                <c:pt idx="30">
                  <c:v>44317</c:v>
                </c:pt>
                <c:pt idx="31">
                  <c:v>44348</c:v>
                </c:pt>
                <c:pt idx="32">
                  <c:v>44378</c:v>
                </c:pt>
                <c:pt idx="33">
                  <c:v>44409</c:v>
                </c:pt>
                <c:pt idx="34">
                  <c:v>44440</c:v>
                </c:pt>
                <c:pt idx="35">
                  <c:v>44470</c:v>
                </c:pt>
                <c:pt idx="36">
                  <c:v>44501</c:v>
                </c:pt>
                <c:pt idx="37">
                  <c:v>44531</c:v>
                </c:pt>
                <c:pt idx="38">
                  <c:v>44562</c:v>
                </c:pt>
                <c:pt idx="39">
                  <c:v>44593</c:v>
                </c:pt>
                <c:pt idx="40">
                  <c:v>44621</c:v>
                </c:pt>
                <c:pt idx="41">
                  <c:v>44652</c:v>
                </c:pt>
                <c:pt idx="42">
                  <c:v>44682</c:v>
                </c:pt>
                <c:pt idx="43">
                  <c:v>44713</c:v>
                </c:pt>
                <c:pt idx="44">
                  <c:v>44743</c:v>
                </c:pt>
                <c:pt idx="45">
                  <c:v>44774</c:v>
                </c:pt>
                <c:pt idx="46">
                  <c:v>44805</c:v>
                </c:pt>
                <c:pt idx="47">
                  <c:v>44835</c:v>
                </c:pt>
                <c:pt idx="48">
                  <c:v>44866</c:v>
                </c:pt>
                <c:pt idx="49">
                  <c:v>44896</c:v>
                </c:pt>
                <c:pt idx="50">
                  <c:v>44927</c:v>
                </c:pt>
                <c:pt idx="51">
                  <c:v>44958</c:v>
                </c:pt>
                <c:pt idx="52">
                  <c:v>44986</c:v>
                </c:pt>
                <c:pt idx="53">
                  <c:v>45017</c:v>
                </c:pt>
                <c:pt idx="54">
                  <c:v>45047</c:v>
                </c:pt>
                <c:pt idx="55">
                  <c:v>45078</c:v>
                </c:pt>
                <c:pt idx="56">
                  <c:v>45108</c:v>
                </c:pt>
                <c:pt idx="57">
                  <c:v>45139</c:v>
                </c:pt>
                <c:pt idx="58">
                  <c:v>45170</c:v>
                </c:pt>
                <c:pt idx="59">
                  <c:v>45200</c:v>
                </c:pt>
                <c:pt idx="60">
                  <c:v>45231</c:v>
                </c:pt>
                <c:pt idx="61">
                  <c:v>45261</c:v>
                </c:pt>
                <c:pt idx="62">
                  <c:v>45292</c:v>
                </c:pt>
                <c:pt idx="63">
                  <c:v>45323</c:v>
                </c:pt>
                <c:pt idx="64">
                  <c:v>45352</c:v>
                </c:pt>
                <c:pt idx="65">
                  <c:v>45383</c:v>
                </c:pt>
                <c:pt idx="66">
                  <c:v>45413</c:v>
                </c:pt>
                <c:pt idx="67">
                  <c:v>45444</c:v>
                </c:pt>
                <c:pt idx="68">
                  <c:v>45474</c:v>
                </c:pt>
                <c:pt idx="69">
                  <c:v>45505</c:v>
                </c:pt>
                <c:pt idx="70">
                  <c:v>45536</c:v>
                </c:pt>
                <c:pt idx="71">
                  <c:v>45566</c:v>
                </c:pt>
                <c:pt idx="72">
                  <c:v>45597</c:v>
                </c:pt>
                <c:pt idx="73">
                  <c:v>45627</c:v>
                </c:pt>
                <c:pt idx="74">
                  <c:v>45658</c:v>
                </c:pt>
                <c:pt idx="75">
                  <c:v>45689</c:v>
                </c:pt>
                <c:pt idx="76">
                  <c:v>45717</c:v>
                </c:pt>
                <c:pt idx="77">
                  <c:v>45748</c:v>
                </c:pt>
                <c:pt idx="78">
                  <c:v>45778</c:v>
                </c:pt>
                <c:pt idx="79">
                  <c:v>45809</c:v>
                </c:pt>
                <c:pt idx="80">
                  <c:v>45839</c:v>
                </c:pt>
                <c:pt idx="81">
                  <c:v>45870</c:v>
                </c:pt>
                <c:pt idx="82">
                  <c:v>45901</c:v>
                </c:pt>
                <c:pt idx="83">
                  <c:v>45931</c:v>
                </c:pt>
                <c:pt idx="84">
                  <c:v>45962</c:v>
                </c:pt>
                <c:pt idx="85">
                  <c:v>45992</c:v>
                </c:pt>
                <c:pt idx="86">
                  <c:v>46023</c:v>
                </c:pt>
                <c:pt idx="87">
                  <c:v>46054</c:v>
                </c:pt>
                <c:pt idx="88">
                  <c:v>46082</c:v>
                </c:pt>
                <c:pt idx="89">
                  <c:v>46113</c:v>
                </c:pt>
                <c:pt idx="90">
                  <c:v>46143</c:v>
                </c:pt>
                <c:pt idx="91">
                  <c:v>46174</c:v>
                </c:pt>
                <c:pt idx="92">
                  <c:v>46204</c:v>
                </c:pt>
                <c:pt idx="93">
                  <c:v>46235</c:v>
                </c:pt>
                <c:pt idx="94">
                  <c:v>46266</c:v>
                </c:pt>
                <c:pt idx="95">
                  <c:v>46296</c:v>
                </c:pt>
                <c:pt idx="96">
                  <c:v>46327</c:v>
                </c:pt>
                <c:pt idx="97">
                  <c:v>46357</c:v>
                </c:pt>
                <c:pt idx="98">
                  <c:v>46388</c:v>
                </c:pt>
                <c:pt idx="99">
                  <c:v>46419</c:v>
                </c:pt>
                <c:pt idx="100">
                  <c:v>46447</c:v>
                </c:pt>
                <c:pt idx="101">
                  <c:v>46478</c:v>
                </c:pt>
                <c:pt idx="102">
                  <c:v>46508</c:v>
                </c:pt>
                <c:pt idx="103">
                  <c:v>46539</c:v>
                </c:pt>
                <c:pt idx="104">
                  <c:v>46569</c:v>
                </c:pt>
                <c:pt idx="105">
                  <c:v>46600</c:v>
                </c:pt>
                <c:pt idx="106">
                  <c:v>46631</c:v>
                </c:pt>
                <c:pt idx="107">
                  <c:v>46661</c:v>
                </c:pt>
                <c:pt idx="108">
                  <c:v>46692</c:v>
                </c:pt>
                <c:pt idx="109">
                  <c:v>46722</c:v>
                </c:pt>
                <c:pt idx="110">
                  <c:v>46753</c:v>
                </c:pt>
                <c:pt idx="111">
                  <c:v>46784</c:v>
                </c:pt>
                <c:pt idx="112">
                  <c:v>46813</c:v>
                </c:pt>
              </c:numCache>
            </c:numRef>
          </c:cat>
          <c:val>
            <c:numRef>
              <c:f>'5Y Forecast'!$D$2:$D$114</c:f>
              <c:numCache>
                <c:formatCode>General</c:formatCode>
                <c:ptCount val="113"/>
                <c:pt idx="60" formatCode="_ [$₹-4009]\ * #,##0.00_ ;_ [$₹-4009]\ * \-#,##0.00_ ;_ [$₹-4009]\ * &quot;-&quot;??_ ;_ @_ ">
                  <c:v>2297.4</c:v>
                </c:pt>
                <c:pt idx="61" formatCode="_ [$₹-4009]\ * #,##0.00_ ;_ [$₹-4009]\ * \-#,##0.00_ ;_ [$₹-4009]\ * &quot;-&quot;??_ ;_ @_ ">
                  <c:v>2034.7998253842979</c:v>
                </c:pt>
                <c:pt idx="62" formatCode="_ [$₹-4009]\ * #,##0.00_ ;_ [$₹-4009]\ * \-#,##0.00_ ;_ [$₹-4009]\ * &quot;-&quot;??_ ;_ @_ ">
                  <c:v>1942.5326549555632</c:v>
                </c:pt>
                <c:pt idx="63" formatCode="_ [$₹-4009]\ * #,##0.00_ ;_ [$₹-4009]\ * \-#,##0.00_ ;_ [$₹-4009]\ * &quot;-&quot;??_ ;_ @_ ">
                  <c:v>1857.6906995710899</c:v>
                </c:pt>
                <c:pt idx="64" formatCode="_ [$₹-4009]\ * #,##0.00_ ;_ [$₹-4009]\ * \-#,##0.00_ ;_ [$₹-4009]\ * &quot;-&quot;??_ ;_ @_ ">
                  <c:v>1775.6740263713809</c:v>
                </c:pt>
                <c:pt idx="65" formatCode="_ [$₹-4009]\ * #,##0.00_ ;_ [$₹-4009]\ * \-#,##0.00_ ;_ [$₹-4009]\ * &quot;-&quot;??_ ;_ @_ ">
                  <c:v>1694.517023482123</c:v>
                </c:pt>
                <c:pt idx="66" formatCode="_ [$₹-4009]\ * #,##0.00_ ;_ [$₹-4009]\ * \-#,##0.00_ ;_ [$₹-4009]\ * &quot;-&quot;??_ ;_ @_ ">
                  <c:v>1613.2070001417569</c:v>
                </c:pt>
                <c:pt idx="67" formatCode="_ [$₹-4009]\ * #,##0.00_ ;_ [$₹-4009]\ * \-#,##0.00_ ;_ [$₹-4009]\ * &quot;-&quot;??_ ;_ @_ ">
                  <c:v>1531.1650636997083</c:v>
                </c:pt>
                <c:pt idx="68" formatCode="_ [$₹-4009]\ * #,##0.00_ ;_ [$₹-4009]\ * \-#,##0.00_ ;_ [$₹-4009]\ * &quot;-&quot;??_ ;_ @_ ">
                  <c:v>1448.0385987321463</c:v>
                </c:pt>
                <c:pt idx="69" formatCode="_ [$₹-4009]\ * #,##0.00_ ;_ [$₹-4009]\ * \-#,##0.00_ ;_ [$₹-4009]\ * &quot;-&quot;??_ ;_ @_ ">
                  <c:v>1363.6042080364182</c:v>
                </c:pt>
                <c:pt idx="70" formatCode="_ [$₹-4009]\ * #,##0.00_ ;_ [$₹-4009]\ * \-#,##0.00_ ;_ [$₹-4009]\ * &quot;-&quot;??_ ;_ @_ ">
                  <c:v>1277.7171893010104</c:v>
                </c:pt>
                <c:pt idx="71" formatCode="_ [$₹-4009]\ * #,##0.00_ ;_ [$₹-4009]\ * \-#,##0.00_ ;_ [$₹-4009]\ * &quot;-&quot;??_ ;_ @_ ">
                  <c:v>1190.2831037622427</c:v>
                </c:pt>
                <c:pt idx="72" formatCode="_ [$₹-4009]\ * #,##0.00_ ;_ [$₹-4009]\ * \-#,##0.00_ ;_ [$₹-4009]\ * &quot;-&quot;??_ ;_ @_ ">
                  <c:v>1101.2407998120827</c:v>
                </c:pt>
                <c:pt idx="73" formatCode="_ [$₹-4009]\ * #,##0.00_ ;_ [$₹-4009]\ * \-#,##0.00_ ;_ [$₹-4009]\ * &quot;-&quot;??_ ;_ @_ ">
                  <c:v>1010.5517940240959</c:v>
                </c:pt>
                <c:pt idx="74" formatCode="_ [$₹-4009]\ * #,##0.00_ ;_ [$₹-4009]\ * \-#,##0.00_ ;_ [$₹-4009]\ * &quot;-&quot;??_ ;_ @_ ">
                  <c:v>918.19337640137201</c:v>
                </c:pt>
                <c:pt idx="75" formatCode="_ [$₹-4009]\ * #,##0.00_ ;_ [$₹-4009]\ * \-#,##0.00_ ;_ [$₹-4009]\ * &quot;-&quot;??_ ;_ @_ ">
                  <c:v>824.1539953068359</c:v>
                </c:pt>
                <c:pt idx="76" formatCode="_ [$₹-4009]\ * #,##0.00_ ;_ [$₹-4009]\ * \-#,##0.00_ ;_ [$₹-4009]\ * &quot;-&quot;??_ ;_ @_ ">
                  <c:v>728.4300895463341</c:v>
                </c:pt>
                <c:pt idx="77" formatCode="_ [$₹-4009]\ * #,##0.00_ ;_ [$₹-4009]\ * \-#,##0.00_ ;_ [$₹-4009]\ * &quot;-&quot;??_ ;_ @_ ">
                  <c:v>631.02386762165179</c:v>
                </c:pt>
                <c:pt idx="78" formatCode="_ [$₹-4009]\ * #,##0.00_ ;_ [$₹-4009]\ * \-#,##0.00_ ;_ [$₹-4009]\ * &quot;-&quot;??_ ;_ @_ ">
                  <c:v>531.94172322750364</c:v>
                </c:pt>
                <c:pt idx="79" formatCode="_ [$₹-4009]\ * #,##0.00_ ;_ [$₹-4009]\ * \-#,##0.00_ ;_ [$₹-4009]\ * &quot;-&quot;??_ ;_ @_ ">
                  <c:v>431.19308776978482</c:v>
                </c:pt>
                <c:pt idx="80" formatCode="_ [$₹-4009]\ * #,##0.00_ ;_ [$₹-4009]\ * \-#,##0.00_ ;_ [$₹-4009]\ * &quot;-&quot;??_ ;_ @_ ">
                  <c:v>328.7895889098611</c:v>
                </c:pt>
                <c:pt idx="81" formatCode="_ [$₹-4009]\ * #,##0.00_ ;_ [$₹-4009]\ * \-#,##0.00_ ;_ [$₹-4009]\ * &quot;-&quot;??_ ;_ @_ ">
                  <c:v>224.74442703433351</c:v>
                </c:pt>
                <c:pt idx="82" formatCode="_ [$₹-4009]\ * #,##0.00_ ;_ [$₹-4009]\ * \-#,##0.00_ ;_ [$₹-4009]\ * &quot;-&quot;??_ ;_ @_ ">
                  <c:v>119.07190921016308</c:v>
                </c:pt>
                <c:pt idx="83" formatCode="_ [$₹-4009]\ * #,##0.00_ ;_ [$₹-4009]\ * \-#,##0.00_ ;_ [$₹-4009]\ * &quot;-&quot;??_ ;_ @_ ">
                  <c:v>11.78709842622311</c:v>
                </c:pt>
                <c:pt idx="84" formatCode="_ [$₹-4009]\ * #,##0.00_ ;_ [$₹-4009]\ * \-#,##0.00_ ;_ [$₹-4009]\ * &quot;-&quot;??_ ;_ @_ ">
                  <c:v>-97.094451805851804</c:v>
                </c:pt>
                <c:pt idx="85" formatCode="_ [$₹-4009]\ * #,##0.00_ ;_ [$₹-4009]\ * \-#,##0.00_ ;_ [$₹-4009]\ * &quot;-&quot;??_ ;_ @_ ">
                  <c:v>-207.55689901418145</c:v>
                </c:pt>
                <c:pt idx="86" formatCode="_ [$₹-4009]\ * #,##0.00_ ;_ [$₹-4009]\ * \-#,##0.00_ ;_ [$₹-4009]\ * &quot;-&quot;??_ ;_ @_ ">
                  <c:v>-319.58426516611098</c:v>
                </c:pt>
                <c:pt idx="87" formatCode="_ [$₹-4009]\ * #,##0.00_ ;_ [$₹-4009]\ * \-#,##0.00_ ;_ [$₹-4009]\ * &quot;-&quot;??_ ;_ @_ ">
                  <c:v>-433.16055344823826</c:v>
                </c:pt>
                <c:pt idx="88" formatCode="_ [$₹-4009]\ * #,##0.00_ ;_ [$₹-4009]\ * \-#,##0.00_ ;_ [$₹-4009]\ * &quot;-&quot;??_ ;_ @_ ">
                  <c:v>-548.2698370158555</c:v>
                </c:pt>
                <c:pt idx="89" formatCode="_ [$₹-4009]\ * #,##0.00_ ;_ [$₹-4009]\ * \-#,##0.00_ ;_ [$₹-4009]\ * &quot;-&quot;??_ ;_ @_ ">
                  <c:v>-664.89632616128893</c:v>
                </c:pt>
                <c:pt idx="90" formatCode="_ [$₹-4009]\ * #,##0.00_ ;_ [$₹-4009]\ * \-#,##0.00_ ;_ [$₹-4009]\ * &quot;-&quot;??_ ;_ @_ ">
                  <c:v>-783.02441878466379</c:v>
                </c:pt>
                <c:pt idx="91" formatCode="_ [$₹-4009]\ * #,##0.00_ ;_ [$₹-4009]\ * \-#,##0.00_ ;_ [$₹-4009]\ * &quot;-&quot;??_ ;_ @_ ">
                  <c:v>-902.63873789285208</c:v>
                </c:pt>
                <c:pt idx="92" formatCode="_ [$₹-4009]\ * #,##0.00_ ;_ [$₹-4009]\ * \-#,##0.00_ ;_ [$₹-4009]\ * &quot;-&quot;??_ ;_ @_ ">
                  <c:v>-1023.7241589885421</c:v>
                </c:pt>
                <c:pt idx="93" formatCode="_ [$₹-4009]\ * #,##0.00_ ;_ [$₹-4009]\ * \-#,##0.00_ ;_ [$₹-4009]\ * &quot;-&quot;??_ ;_ @_ ">
                  <c:v>-1146.265829561401</c:v>
                </c:pt>
                <c:pt idx="94" formatCode="_ [$₹-4009]\ * #,##0.00_ ;_ [$₹-4009]\ * \-#,##0.00_ ;_ [$₹-4009]\ * &quot;-&quot;??_ ;_ @_ ">
                  <c:v>-1270.2491824004233</c:v>
                </c:pt>
                <c:pt idx="95" formatCode="_ [$₹-4009]\ * #,##0.00_ ;_ [$₹-4009]\ * \-#,##0.00_ ;_ [$₹-4009]\ * &quot;-&quot;??_ ;_ @_ ">
                  <c:v>-1395.6599440702144</c:v>
                </c:pt>
                <c:pt idx="96" formatCode="_ [$₹-4009]\ * #,##0.00_ ;_ [$₹-4009]\ * \-#,##0.00_ ;_ [$₹-4009]\ * &quot;-&quot;??_ ;_ @_ ">
                  <c:v>-1522.4841396045808</c:v>
                </c:pt>
                <c:pt idx="97" formatCode="_ [$₹-4009]\ * #,##0.00_ ;_ [$₹-4009]\ * \-#,##0.00_ ;_ [$₹-4009]\ * &quot;-&quot;??_ ;_ @_ ">
                  <c:v>-1650.7080942470275</c:v>
                </c:pt>
                <c:pt idx="98" formatCode="_ [$₹-4009]\ * #,##0.00_ ;_ [$₹-4009]\ * \-#,##0.00_ ;_ [$₹-4009]\ * &quot;-&quot;??_ ;_ @_ ">
                  <c:v>-1780.3184328937323</c:v>
                </c:pt>
                <c:pt idx="99" formatCode="_ [$₹-4009]\ * #,##0.00_ ;_ [$₹-4009]\ * \-#,##0.00_ ;_ [$₹-4009]\ * &quot;-&quot;??_ ;_ @_ ">
                  <c:v>-1911.302077758517</c:v>
                </c:pt>
                <c:pt idx="100" formatCode="_ [$₹-4009]\ * #,##0.00_ ;_ [$₹-4009]\ * \-#,##0.00_ ;_ [$₹-4009]\ * &quot;-&quot;??_ ;_ @_ ">
                  <c:v>-2043.646244672434</c:v>
                </c:pt>
                <c:pt idx="101" formatCode="_ [$₹-4009]\ * #,##0.00_ ;_ [$₹-4009]\ * \-#,##0.00_ ;_ [$₹-4009]\ * &quot;-&quot;??_ ;_ @_ ">
                  <c:v>-2177.3384383463635</c:v>
                </c:pt>
                <c:pt idx="102" formatCode="_ [$₹-4009]\ * #,##0.00_ ;_ [$₹-4009]\ * \-#,##0.00_ ;_ [$₹-4009]\ * &quot;-&quot;??_ ;_ @_ ">
                  <c:v>-2312.3664468581701</c:v>
                </c:pt>
                <c:pt idx="103" formatCode="_ [$₹-4009]\ * #,##0.00_ ;_ [$₹-4009]\ * \-#,##0.00_ ;_ [$₹-4009]\ * &quot;-&quot;??_ ;_ @_ ">
                  <c:v>-2448.718335572958</c:v>
                </c:pt>
                <c:pt idx="104" formatCode="_ [$₹-4009]\ * #,##0.00_ ;_ [$₹-4009]\ * \-#,##0.00_ ;_ [$₹-4009]\ * &quot;-&quot;??_ ;_ @_ ">
                  <c:v>-2586.3824406626472</c:v>
                </c:pt>
                <c:pt idx="105" formatCode="_ [$₹-4009]\ * #,##0.00_ ;_ [$₹-4009]\ * \-#,##0.00_ ;_ [$₹-4009]\ * &quot;-&quot;??_ ;_ @_ ">
                  <c:v>-2725.3473623572354</c:v>
                </c:pt>
                <c:pt idx="106" formatCode="_ [$₹-4009]\ * #,##0.00_ ;_ [$₹-4009]\ * \-#,##0.00_ ;_ [$₹-4009]\ * &quot;-&quot;??_ ;_ @_ ">
                  <c:v>-2865.6019580329717</c:v>
                </c:pt>
                <c:pt idx="107" formatCode="_ [$₹-4009]\ * #,##0.00_ ;_ [$₹-4009]\ * \-#,##0.00_ ;_ [$₹-4009]\ * &quot;-&quot;??_ ;_ @_ ">
                  <c:v>-3007.1353352209339</c:v>
                </c:pt>
                <c:pt idx="108" formatCode="_ [$₹-4009]\ * #,##0.00_ ;_ [$₹-4009]\ * \-#,##0.00_ ;_ [$₹-4009]\ * &quot;-&quot;??_ ;_ @_ ">
                  <c:v>-3149.9368446018616</c:v>
                </c:pt>
                <c:pt idx="109" formatCode="_ [$₹-4009]\ * #,##0.00_ ;_ [$₹-4009]\ * \-#,##0.00_ ;_ [$₹-4009]\ * &quot;-&quot;??_ ;_ @_ ">
                  <c:v>-3293.9960730390153</c:v>
                </c:pt>
                <c:pt idx="110" formatCode="_ [$₹-4009]\ * #,##0.00_ ;_ [$₹-4009]\ * \-#,##0.00_ ;_ [$₹-4009]\ * &quot;-&quot;??_ ;_ @_ ">
                  <c:v>-3439.30283668941</c:v>
                </c:pt>
                <c:pt idx="111" formatCode="_ [$₹-4009]\ * #,##0.00_ ;_ [$₹-4009]\ * \-#,##0.00_ ;_ [$₹-4009]\ * &quot;-&quot;??_ ;_ @_ ">
                  <c:v>-3585.8471742244956</c:v>
                </c:pt>
                <c:pt idx="112" formatCode="_ [$₹-4009]\ * #,##0.00_ ;_ [$₹-4009]\ * \-#,##0.00_ ;_ [$₹-4009]\ * &quot;-&quot;??_ ;_ @_ ">
                  <c:v>-3733.6193401839996</c:v>
                </c:pt>
              </c:numCache>
            </c:numRef>
          </c:val>
          <c:smooth val="0"/>
          <c:extLst>
            <c:ext xmlns:c16="http://schemas.microsoft.com/office/drawing/2014/chart" uri="{C3380CC4-5D6E-409C-BE32-E72D297353CC}">
              <c16:uniqueId val="{00000002-5A4F-4271-AA27-7144647C3033}"/>
            </c:ext>
          </c:extLst>
        </c:ser>
        <c:ser>
          <c:idx val="3"/>
          <c:order val="3"/>
          <c:tx>
            <c:strRef>
              <c:f>'5Y Forecast'!$E$1</c:f>
              <c:strCache>
                <c:ptCount val="1"/>
                <c:pt idx="0">
                  <c:v>Upper Confidence Bound</c:v>
                </c:pt>
              </c:strCache>
            </c:strRef>
          </c:tx>
          <c:spPr>
            <a:ln w="12700" cap="rnd">
              <a:solidFill>
                <a:srgbClr val="ED7D31"/>
              </a:solidFill>
              <a:prstDash val="solid"/>
              <a:round/>
            </a:ln>
            <a:effectLst/>
          </c:spPr>
          <c:marker>
            <c:symbol val="none"/>
          </c:marker>
          <c:cat>
            <c:numRef>
              <c:f>'5Y Forecast'!$A$2:$A$114</c:f>
              <c:numCache>
                <c:formatCode>m/d/yyyy</c:formatCode>
                <c:ptCount val="113"/>
                <c:pt idx="0">
                  <c:v>43405</c:v>
                </c:pt>
                <c:pt idx="1">
                  <c:v>43435</c:v>
                </c:pt>
                <c:pt idx="2">
                  <c:v>43466</c:v>
                </c:pt>
                <c:pt idx="3">
                  <c:v>43497</c:v>
                </c:pt>
                <c:pt idx="4">
                  <c:v>43525</c:v>
                </c:pt>
                <c:pt idx="5">
                  <c:v>43556</c:v>
                </c:pt>
                <c:pt idx="6">
                  <c:v>43586</c:v>
                </c:pt>
                <c:pt idx="7">
                  <c:v>43617</c:v>
                </c:pt>
                <c:pt idx="8">
                  <c:v>43647</c:v>
                </c:pt>
                <c:pt idx="9">
                  <c:v>43678</c:v>
                </c:pt>
                <c:pt idx="10">
                  <c:v>43709</c:v>
                </c:pt>
                <c:pt idx="11">
                  <c:v>43739</c:v>
                </c:pt>
                <c:pt idx="12">
                  <c:v>43770</c:v>
                </c:pt>
                <c:pt idx="13">
                  <c:v>43800</c:v>
                </c:pt>
                <c:pt idx="14">
                  <c:v>43831</c:v>
                </c:pt>
                <c:pt idx="15">
                  <c:v>43862</c:v>
                </c:pt>
                <c:pt idx="16">
                  <c:v>43891</c:v>
                </c:pt>
                <c:pt idx="17">
                  <c:v>43922</c:v>
                </c:pt>
                <c:pt idx="18">
                  <c:v>43952</c:v>
                </c:pt>
                <c:pt idx="19">
                  <c:v>43983</c:v>
                </c:pt>
                <c:pt idx="20">
                  <c:v>44013</c:v>
                </c:pt>
                <c:pt idx="21">
                  <c:v>44044</c:v>
                </c:pt>
                <c:pt idx="22">
                  <c:v>44075</c:v>
                </c:pt>
                <c:pt idx="23">
                  <c:v>44105</c:v>
                </c:pt>
                <c:pt idx="24">
                  <c:v>44136</c:v>
                </c:pt>
                <c:pt idx="25">
                  <c:v>44166</c:v>
                </c:pt>
                <c:pt idx="26">
                  <c:v>44197</c:v>
                </c:pt>
                <c:pt idx="27">
                  <c:v>44228</c:v>
                </c:pt>
                <c:pt idx="28">
                  <c:v>44256</c:v>
                </c:pt>
                <c:pt idx="29">
                  <c:v>44287</c:v>
                </c:pt>
                <c:pt idx="30">
                  <c:v>44317</c:v>
                </c:pt>
                <c:pt idx="31">
                  <c:v>44348</c:v>
                </c:pt>
                <c:pt idx="32">
                  <c:v>44378</c:v>
                </c:pt>
                <c:pt idx="33">
                  <c:v>44409</c:v>
                </c:pt>
                <c:pt idx="34">
                  <c:v>44440</c:v>
                </c:pt>
                <c:pt idx="35">
                  <c:v>44470</c:v>
                </c:pt>
                <c:pt idx="36">
                  <c:v>44501</c:v>
                </c:pt>
                <c:pt idx="37">
                  <c:v>44531</c:v>
                </c:pt>
                <c:pt idx="38">
                  <c:v>44562</c:v>
                </c:pt>
                <c:pt idx="39">
                  <c:v>44593</c:v>
                </c:pt>
                <c:pt idx="40">
                  <c:v>44621</c:v>
                </c:pt>
                <c:pt idx="41">
                  <c:v>44652</c:v>
                </c:pt>
                <c:pt idx="42">
                  <c:v>44682</c:v>
                </c:pt>
                <c:pt idx="43">
                  <c:v>44713</c:v>
                </c:pt>
                <c:pt idx="44">
                  <c:v>44743</c:v>
                </c:pt>
                <c:pt idx="45">
                  <c:v>44774</c:v>
                </c:pt>
                <c:pt idx="46">
                  <c:v>44805</c:v>
                </c:pt>
                <c:pt idx="47">
                  <c:v>44835</c:v>
                </c:pt>
                <c:pt idx="48">
                  <c:v>44866</c:v>
                </c:pt>
                <c:pt idx="49">
                  <c:v>44896</c:v>
                </c:pt>
                <c:pt idx="50">
                  <c:v>44927</c:v>
                </c:pt>
                <c:pt idx="51">
                  <c:v>44958</c:v>
                </c:pt>
                <c:pt idx="52">
                  <c:v>44986</c:v>
                </c:pt>
                <c:pt idx="53">
                  <c:v>45017</c:v>
                </c:pt>
                <c:pt idx="54">
                  <c:v>45047</c:v>
                </c:pt>
                <c:pt idx="55">
                  <c:v>45078</c:v>
                </c:pt>
                <c:pt idx="56">
                  <c:v>45108</c:v>
                </c:pt>
                <c:pt idx="57">
                  <c:v>45139</c:v>
                </c:pt>
                <c:pt idx="58">
                  <c:v>45170</c:v>
                </c:pt>
                <c:pt idx="59">
                  <c:v>45200</c:v>
                </c:pt>
                <c:pt idx="60">
                  <c:v>45231</c:v>
                </c:pt>
                <c:pt idx="61">
                  <c:v>45261</c:v>
                </c:pt>
                <c:pt idx="62">
                  <c:v>45292</c:v>
                </c:pt>
                <c:pt idx="63">
                  <c:v>45323</c:v>
                </c:pt>
                <c:pt idx="64">
                  <c:v>45352</c:v>
                </c:pt>
                <c:pt idx="65">
                  <c:v>45383</c:v>
                </c:pt>
                <c:pt idx="66">
                  <c:v>45413</c:v>
                </c:pt>
                <c:pt idx="67">
                  <c:v>45444</c:v>
                </c:pt>
                <c:pt idx="68">
                  <c:v>45474</c:v>
                </c:pt>
                <c:pt idx="69">
                  <c:v>45505</c:v>
                </c:pt>
                <c:pt idx="70">
                  <c:v>45536</c:v>
                </c:pt>
                <c:pt idx="71">
                  <c:v>45566</c:v>
                </c:pt>
                <c:pt idx="72">
                  <c:v>45597</c:v>
                </c:pt>
                <c:pt idx="73">
                  <c:v>45627</c:v>
                </c:pt>
                <c:pt idx="74">
                  <c:v>45658</c:v>
                </c:pt>
                <c:pt idx="75">
                  <c:v>45689</c:v>
                </c:pt>
                <c:pt idx="76">
                  <c:v>45717</c:v>
                </c:pt>
                <c:pt idx="77">
                  <c:v>45748</c:v>
                </c:pt>
                <c:pt idx="78">
                  <c:v>45778</c:v>
                </c:pt>
                <c:pt idx="79">
                  <c:v>45809</c:v>
                </c:pt>
                <c:pt idx="80">
                  <c:v>45839</c:v>
                </c:pt>
                <c:pt idx="81">
                  <c:v>45870</c:v>
                </c:pt>
                <c:pt idx="82">
                  <c:v>45901</c:v>
                </c:pt>
                <c:pt idx="83">
                  <c:v>45931</c:v>
                </c:pt>
                <c:pt idx="84">
                  <c:v>45962</c:v>
                </c:pt>
                <c:pt idx="85">
                  <c:v>45992</c:v>
                </c:pt>
                <c:pt idx="86">
                  <c:v>46023</c:v>
                </c:pt>
                <c:pt idx="87">
                  <c:v>46054</c:v>
                </c:pt>
                <c:pt idx="88">
                  <c:v>46082</c:v>
                </c:pt>
                <c:pt idx="89">
                  <c:v>46113</c:v>
                </c:pt>
                <c:pt idx="90">
                  <c:v>46143</c:v>
                </c:pt>
                <c:pt idx="91">
                  <c:v>46174</c:v>
                </c:pt>
                <c:pt idx="92">
                  <c:v>46204</c:v>
                </c:pt>
                <c:pt idx="93">
                  <c:v>46235</c:v>
                </c:pt>
                <c:pt idx="94">
                  <c:v>46266</c:v>
                </c:pt>
                <c:pt idx="95">
                  <c:v>46296</c:v>
                </c:pt>
                <c:pt idx="96">
                  <c:v>46327</c:v>
                </c:pt>
                <c:pt idx="97">
                  <c:v>46357</c:v>
                </c:pt>
                <c:pt idx="98">
                  <c:v>46388</c:v>
                </c:pt>
                <c:pt idx="99">
                  <c:v>46419</c:v>
                </c:pt>
                <c:pt idx="100">
                  <c:v>46447</c:v>
                </c:pt>
                <c:pt idx="101">
                  <c:v>46478</c:v>
                </c:pt>
                <c:pt idx="102">
                  <c:v>46508</c:v>
                </c:pt>
                <c:pt idx="103">
                  <c:v>46539</c:v>
                </c:pt>
                <c:pt idx="104">
                  <c:v>46569</c:v>
                </c:pt>
                <c:pt idx="105">
                  <c:v>46600</c:v>
                </c:pt>
                <c:pt idx="106">
                  <c:v>46631</c:v>
                </c:pt>
                <c:pt idx="107">
                  <c:v>46661</c:v>
                </c:pt>
                <c:pt idx="108">
                  <c:v>46692</c:v>
                </c:pt>
                <c:pt idx="109">
                  <c:v>46722</c:v>
                </c:pt>
                <c:pt idx="110">
                  <c:v>46753</c:v>
                </c:pt>
                <c:pt idx="111">
                  <c:v>46784</c:v>
                </c:pt>
                <c:pt idx="112">
                  <c:v>46813</c:v>
                </c:pt>
              </c:numCache>
            </c:numRef>
          </c:cat>
          <c:val>
            <c:numRef>
              <c:f>'5Y Forecast'!$E$2:$E$114</c:f>
              <c:numCache>
                <c:formatCode>General</c:formatCode>
                <c:ptCount val="113"/>
                <c:pt idx="60" formatCode="_ [$₹-4009]\ * #,##0.00_ ;_ [$₹-4009]\ * \-#,##0.00_ ;_ [$₹-4009]\ * &quot;-&quot;??_ ;_ @_ ">
                  <c:v>2297.4</c:v>
                </c:pt>
                <c:pt idx="61" formatCode="_ [$₹-4009]\ * #,##0.00_ ;_ [$₹-4009]\ * \-#,##0.00_ ;_ [$₹-4009]\ * &quot;-&quot;??_ ;_ @_ ">
                  <c:v>2568.5206786920526</c:v>
                </c:pt>
                <c:pt idx="62" formatCode="_ [$₹-4009]\ * #,##0.00_ ;_ [$₹-4009]\ * \-#,##0.00_ ;_ [$₹-4009]\ * &quot;-&quot;??_ ;_ @_ ">
                  <c:v>2666.5613576673741</c:v>
                </c:pt>
                <c:pt idx="63" formatCode="_ [$₹-4009]\ * #,##0.00_ ;_ [$₹-4009]\ * \-#,##0.00_ ;_ [$₹-4009]\ * &quot;-&quot;??_ ;_ @_ ">
                  <c:v>2757.1768215984348</c:v>
                </c:pt>
                <c:pt idx="64" formatCode="_ [$₹-4009]\ * #,##0.00_ ;_ [$₹-4009]\ * \-#,##0.00_ ;_ [$₹-4009]\ * &quot;-&quot;??_ ;_ @_ ">
                  <c:v>2844.967003344731</c:v>
                </c:pt>
                <c:pt idx="65" formatCode="_ [$₹-4009]\ * #,##0.00_ ;_ [$₹-4009]\ * \-#,##0.00_ ;_ [$₹-4009]\ * &quot;-&quot;??_ ;_ @_ ">
                  <c:v>2931.8975147805754</c:v>
                </c:pt>
                <c:pt idx="66" formatCode="_ [$₹-4009]\ * #,##0.00_ ;_ [$₹-4009]\ * \-#,##0.00_ ;_ [$₹-4009]\ * &quot;-&quot;??_ ;_ @_ ">
                  <c:v>3018.981046667529</c:v>
                </c:pt>
                <c:pt idx="67" formatCode="_ [$₹-4009]\ * #,##0.00_ ;_ [$₹-4009]\ * \-#,##0.00_ ;_ [$₹-4009]\ * &quot;-&quot;??_ ;_ @_ ">
                  <c:v>3106.7964916561641</c:v>
                </c:pt>
                <c:pt idx="68" formatCode="_ [$₹-4009]\ * #,##0.00_ ;_ [$₹-4009]\ * \-#,##0.00_ ;_ [$₹-4009]\ * &quot;-&quot;??_ ;_ @_ ">
                  <c:v>3195.6964651703138</c:v>
                </c:pt>
                <c:pt idx="69" formatCode="_ [$₹-4009]\ * #,##0.00_ ;_ [$₹-4009]\ * \-#,##0.00_ ;_ [$₹-4009]\ * &quot;-&quot;??_ ;_ @_ ">
                  <c:v>3285.9043644126291</c:v>
                </c:pt>
                <c:pt idx="70" formatCode="_ [$₹-4009]\ * #,##0.00_ ;_ [$₹-4009]\ * \-#,##0.00_ ;_ [$₹-4009]\ * &quot;-&quot;??_ ;_ @_ ">
                  <c:v>3377.5648916946234</c:v>
                </c:pt>
                <c:pt idx="71" formatCode="_ [$₹-4009]\ * #,##0.00_ ;_ [$₹-4009]\ * \-#,##0.00_ ;_ [$₹-4009]\ * &quot;-&quot;??_ ;_ @_ ">
                  <c:v>3470.7724857799785</c:v>
                </c:pt>
                <c:pt idx="72" formatCode="_ [$₹-4009]\ * #,##0.00_ ;_ [$₹-4009]\ * \-#,##0.00_ ;_ [$₹-4009]\ * &quot;-&quot;??_ ;_ @_ ">
                  <c:v>3565.5882982767262</c:v>
                </c:pt>
                <c:pt idx="73" formatCode="_ [$₹-4009]\ * #,##0.00_ ;_ [$₹-4009]\ * \-#,##0.00_ ;_ [$₹-4009]\ * &quot;-&quot;??_ ;_ @_ ">
                  <c:v>3662.0508126112991</c:v>
                </c:pt>
                <c:pt idx="74" formatCode="_ [$₹-4009]\ * #,##0.00_ ;_ [$₹-4009]\ * \-#,##0.00_ ;_ [$₹-4009]\ * &quot;-&quot;??_ ;_ @_ ">
                  <c:v>3760.1827387806106</c:v>
                </c:pt>
                <c:pt idx="75" formatCode="_ [$₹-4009]\ * #,##0.00_ ;_ [$₹-4009]\ * \-#,##0.00_ ;_ [$₹-4009]\ * &quot;-&quot;??_ ;_ @_ ">
                  <c:v>3859.9956284217333</c:v>
                </c:pt>
                <c:pt idx="76" formatCode="_ [$₹-4009]\ * #,##0.00_ ;_ [$₹-4009]\ * \-#,##0.00_ ;_ [$₹-4009]\ * &quot;-&quot;??_ ;_ @_ ">
                  <c:v>3961.4930427288227</c:v>
                </c:pt>
                <c:pt idx="77" formatCode="_ [$₹-4009]\ * #,##0.00_ ;_ [$₹-4009]\ * \-#,##0.00_ ;_ [$₹-4009]\ * &quot;-&quot;??_ ;_ @_ ">
                  <c:v>4064.6727732000923</c:v>
                </c:pt>
                <c:pt idx="78" formatCode="_ [$₹-4009]\ * #,##0.00_ ;_ [$₹-4009]\ * \-#,##0.00_ ;_ [$₹-4009]\ * &quot;-&quot;??_ ;_ @_ ">
                  <c:v>4169.5284261408269</c:v>
                </c:pt>
                <c:pt idx="79" formatCode="_ [$₹-4009]\ * #,##0.00_ ;_ [$₹-4009]\ * \-#,##0.00_ ;_ [$₹-4009]\ * &quot;-&quot;??_ ;_ @_ ">
                  <c:v>4276.050570145133</c:v>
                </c:pt>
                <c:pt idx="80" formatCode="_ [$₹-4009]\ * #,##0.00_ ;_ [$₹-4009]\ * \-#,##0.00_ ;_ [$₹-4009]\ * &quot;-&quot;??_ ;_ @_ ">
                  <c:v>4384.2275775516446</c:v>
                </c:pt>
                <c:pt idx="81" formatCode="_ [$₹-4009]\ * #,##0.00_ ;_ [$₹-4009]\ * \-#,##0.00_ ;_ [$₹-4009]\ * &quot;-&quot;??_ ;_ @_ ">
                  <c:v>4494.046247973758</c:v>
                </c:pt>
                <c:pt idx="82" formatCode="_ [$₹-4009]\ * #,##0.00_ ;_ [$₹-4009]\ * \-#,##0.00_ ;_ [$₹-4009]\ * &quot;-&quot;??_ ;_ @_ ">
                  <c:v>4605.4922743445168</c:v>
                </c:pt>
                <c:pt idx="83" formatCode="_ [$₹-4009]\ * #,##0.00_ ;_ [$₹-4009]\ * \-#,##0.00_ ;_ [$₹-4009]\ * &quot;-&quot;??_ ;_ @_ ">
                  <c:v>4718.5505936750433</c:v>
                </c:pt>
                <c:pt idx="84" formatCode="_ [$₹-4009]\ * #,##0.00_ ;_ [$₹-4009]\ * \-#,##0.00_ ;_ [$₹-4009]\ * &quot;-&quot;??_ ;_ @_ ">
                  <c:v>4833.2056524537056</c:v>
                </c:pt>
                <c:pt idx="85" formatCode="_ [$₹-4009]\ * #,##0.00_ ;_ [$₹-4009]\ * \-#,##0.00_ ;_ [$₹-4009]\ * &quot;-&quot;??_ ;_ @_ ">
                  <c:v>4949.4416082086227</c:v>
                </c:pt>
                <c:pt idx="86" formatCode="_ [$₹-4009]\ * #,##0.00_ ;_ [$₹-4009]\ * \-#,##0.00_ ;_ [$₹-4009]\ * &quot;-&quot;??_ ;_ @_ ">
                  <c:v>5067.2424829071388</c:v>
                </c:pt>
                <c:pt idx="87" formatCode="_ [$₹-4009]\ * #,##0.00_ ;_ [$₹-4009]\ * \-#,##0.00_ ;_ [$₹-4009]\ * &quot;-&quot;??_ ;_ @_ ">
                  <c:v>5186.5922797358526</c:v>
                </c:pt>
                <c:pt idx="88" formatCode="_ [$₹-4009]\ * #,##0.00_ ;_ [$₹-4009]\ * \-#,##0.00_ ;_ [$₹-4009]\ * &quot;-&quot;??_ ;_ @_ ">
                  <c:v>5307.4750718500582</c:v>
                </c:pt>
                <c:pt idx="89" formatCode="_ [$₹-4009]\ * #,##0.00_ ;_ [$₹-4009]\ * \-#,##0.00_ ;_ [$₹-4009]\ * &quot;-&quot;??_ ;_ @_ ">
                  <c:v>5429.8750695420777</c:v>
                </c:pt>
                <c:pt idx="90" formatCode="_ [$₹-4009]\ * #,##0.00_ ;_ [$₹-4009]\ * \-#,##0.00_ ;_ [$₹-4009]\ * &quot;-&quot;??_ ;_ @_ ">
                  <c:v>5553.77667071204</c:v>
                </c:pt>
                <c:pt idx="91" formatCode="_ [$₹-4009]\ * #,##0.00_ ;_ [$₹-4009]\ * \-#,##0.00_ ;_ [$₹-4009]\ * &quot;-&quot;??_ ;_ @_ ">
                  <c:v>5679.1644983668148</c:v>
                </c:pt>
                <c:pt idx="92" formatCode="_ [$₹-4009]\ * #,##0.00_ ;_ [$₹-4009]\ * \-#,##0.00_ ;_ [$₹-4009]\ * &quot;-&quot;??_ ;_ @_ ">
                  <c:v>5806.0234280090917</c:v>
                </c:pt>
                <c:pt idx="93" formatCode="_ [$₹-4009]\ * #,##0.00_ ;_ [$₹-4009]\ * \-#,##0.00_ ;_ [$₹-4009]\ * &quot;-&quot;??_ ;_ @_ ">
                  <c:v>5934.3386071285386</c:v>
                </c:pt>
                <c:pt idx="94" formatCode="_ [$₹-4009]\ * #,##0.00_ ;_ [$₹-4009]\ * \-#,##0.00_ ;_ [$₹-4009]\ * &quot;-&quot;??_ ;_ @_ ">
                  <c:v>6064.0954685141478</c:v>
                </c:pt>
                <c:pt idx="95" formatCode="_ [$₹-4009]\ * #,##0.00_ ;_ [$₹-4009]\ * \-#,##0.00_ ;_ [$₹-4009]\ * &quot;-&quot;??_ ;_ @_ ">
                  <c:v>6195.2797387305254</c:v>
                </c:pt>
                <c:pt idx="96" formatCode="_ [$₹-4009]\ * #,##0.00_ ;_ [$₹-4009]\ * \-#,##0.00_ ;_ [$₹-4009]\ * &quot;-&quot;??_ ;_ @_ ">
                  <c:v>6327.8774428114793</c:v>
                </c:pt>
                <c:pt idx="97" formatCode="_ [$₹-4009]\ * #,##0.00_ ;_ [$₹-4009]\ * \-#,##0.00_ ;_ [$₹-4009]\ * &quot;-&quot;??_ ;_ @_ ">
                  <c:v>6461.874906000513</c:v>
                </c:pt>
                <c:pt idx="98" formatCode="_ [$₹-4009]\ * #,##0.00_ ;_ [$₹-4009]\ * \-#,##0.00_ ;_ [$₹-4009]\ * &quot;-&quot;??_ ;_ @_ ">
                  <c:v>6597.2587531938052</c:v>
                </c:pt>
                <c:pt idx="99" formatCode="_ [$₹-4009]\ * #,##0.00_ ;_ [$₹-4009]\ * \-#,##0.00_ ;_ [$₹-4009]\ * &quot;-&quot;??_ ;_ @_ ">
                  <c:v>6734.0159066051765</c:v>
                </c:pt>
                <c:pt idx="100" formatCode="_ [$₹-4009]\ * #,##0.00_ ;_ [$₹-4009]\ * \-#,##0.00_ ;_ [$₹-4009]\ * &quot;-&quot;??_ ;_ @_ ">
                  <c:v>6872.1335820656805</c:v>
                </c:pt>
                <c:pt idx="101" formatCode="_ [$₹-4009]\ * #,##0.00_ ;_ [$₹-4009]\ * \-#,##0.00_ ;_ [$₹-4009]\ * &quot;-&quot;??_ ;_ @_ ">
                  <c:v>7011.5992842861979</c:v>
                </c:pt>
                <c:pt idx="102" formatCode="_ [$₹-4009]\ * #,##0.00_ ;_ [$₹-4009]\ * \-#,##0.00_ ;_ [$₹-4009]\ * &quot;-&quot;??_ ;_ @_ ">
                  <c:v>7152.4008013445909</c:v>
                </c:pt>
                <c:pt idx="103" formatCode="_ [$₹-4009]\ * #,##0.00_ ;_ [$₹-4009]\ * \-#,##0.00_ ;_ [$₹-4009]\ * &quot;-&quot;??_ ;_ @_ ">
                  <c:v>7294.5261986059668</c:v>
                </c:pt>
                <c:pt idx="104" formatCode="_ [$₹-4009]\ * #,##0.00_ ;_ [$₹-4009]\ * \-#,##0.00_ ;_ [$₹-4009]\ * &quot;-&quot;??_ ;_ @_ ">
                  <c:v>7437.963812242243</c:v>
                </c:pt>
                <c:pt idx="105" formatCode="_ [$₹-4009]\ * #,##0.00_ ;_ [$₹-4009]\ * \-#,##0.00_ ;_ [$₹-4009]\ * &quot;-&quot;??_ ;_ @_ ">
                  <c:v>7582.7022424834176</c:v>
                </c:pt>
                <c:pt idx="106" formatCode="_ [$₹-4009]\ * #,##0.00_ ;_ [$₹-4009]\ * \-#,##0.00_ ;_ [$₹-4009]\ * &quot;-&quot;??_ ;_ @_ ">
                  <c:v>7728.7303467057409</c:v>
                </c:pt>
                <c:pt idx="107" formatCode="_ [$₹-4009]\ * #,##0.00_ ;_ [$₹-4009]\ * \-#,##0.00_ ;_ [$₹-4009]\ * &quot;-&quot;??_ ;_ @_ ">
                  <c:v>7876.0372324402906</c:v>
                </c:pt>
                <c:pt idx="108" formatCode="_ [$₹-4009]\ * #,##0.00_ ;_ [$₹-4009]\ * \-#,##0.00_ ;_ [$₹-4009]\ * &quot;-&quot;??_ ;_ @_ ">
                  <c:v>8024.6122503678052</c:v>
                </c:pt>
                <c:pt idx="109" formatCode="_ [$₹-4009]\ * #,##0.00_ ;_ [$₹-4009]\ * \-#,##0.00_ ;_ [$₹-4009]\ * &quot;-&quot;??_ ;_ @_ ">
                  <c:v>8174.4449873515459</c:v>
                </c:pt>
                <c:pt idx="110" formatCode="_ [$₹-4009]\ * #,##0.00_ ;_ [$₹-4009]\ * \-#,##0.00_ ;_ [$₹-4009]\ * &quot;-&quot;??_ ;_ @_ ">
                  <c:v>8325.5252595485272</c:v>
                </c:pt>
                <c:pt idx="111" formatCode="_ [$₹-4009]\ * #,##0.00_ ;_ [$₹-4009]\ * \-#,##0.00_ ;_ [$₹-4009]\ * &quot;-&quot;??_ ;_ @_ ">
                  <c:v>8477.8431056301997</c:v>
                </c:pt>
                <c:pt idx="112" formatCode="_ [$₹-4009]\ * #,##0.00_ ;_ [$₹-4009]\ * \-#,##0.00_ ;_ [$₹-4009]\ * &quot;-&quot;??_ ;_ @_ ">
                  <c:v>8631.3887801362926</c:v>
                </c:pt>
              </c:numCache>
            </c:numRef>
          </c:val>
          <c:smooth val="0"/>
          <c:extLst>
            <c:ext xmlns:c16="http://schemas.microsoft.com/office/drawing/2014/chart" uri="{C3380CC4-5D6E-409C-BE32-E72D297353CC}">
              <c16:uniqueId val="{00000003-5A4F-4271-AA27-7144647C3033}"/>
            </c:ext>
          </c:extLst>
        </c:ser>
        <c:dLbls>
          <c:showLegendKey val="0"/>
          <c:showVal val="0"/>
          <c:showCatName val="0"/>
          <c:showSerName val="0"/>
          <c:showPercent val="0"/>
          <c:showBubbleSize val="0"/>
        </c:dLbls>
        <c:smooth val="0"/>
        <c:axId val="1755922975"/>
        <c:axId val="1733458383"/>
      </c:lineChart>
      <c:catAx>
        <c:axId val="175592297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458383"/>
        <c:crosses val="autoZero"/>
        <c:auto val="1"/>
        <c:lblAlgn val="ctr"/>
        <c:lblOffset val="100"/>
        <c:noMultiLvlLbl val="0"/>
      </c:catAx>
      <c:valAx>
        <c:axId val="1733458383"/>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922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'10Y Forecast'!$B$1</c:f>
              <c:strCache>
                <c:ptCount val="1"/>
                <c:pt idx="0">
                  <c:v>Values</c:v>
                </c:pt>
              </c:strCache>
            </c:strRef>
          </c:tx>
          <c:spPr>
            <a:ln w="28575" cap="rnd">
              <a:solidFill>
                <a:schemeClr val="accent1"/>
              </a:solidFill>
              <a:round/>
            </a:ln>
            <a:effectLst/>
          </c:spPr>
          <c:marker>
            <c:symbol val="none"/>
          </c:marker>
          <c:val>
            <c:numRef>
              <c:f>'10Y Forecast'!$B$2:$B$237</c:f>
              <c:numCache>
                <c:formatCode>_ [$₹-4009]\ * #,##0.00_ ;_ [$₹-4009]\ * \-#,##0.00_ ;_ [$₹-4009]\ * "-"??_ ;_ @_ </c:formatCode>
                <c:ptCount val="236"/>
                <c:pt idx="0">
                  <c:v>415.20979999999997</c:v>
                </c:pt>
                <c:pt idx="1">
                  <c:v>387.29309999999998</c:v>
                </c:pt>
                <c:pt idx="2">
                  <c:v>406.35809999999998</c:v>
                </c:pt>
                <c:pt idx="3">
                  <c:v>377.28390000000002</c:v>
                </c:pt>
                <c:pt idx="4">
                  <c:v>363.12130000000002</c:v>
                </c:pt>
                <c:pt idx="5">
                  <c:v>422.49529999999999</c:v>
                </c:pt>
                <c:pt idx="6">
                  <c:v>424.78769999999997</c:v>
                </c:pt>
                <c:pt idx="7">
                  <c:v>483.29930000000002</c:v>
                </c:pt>
                <c:pt idx="8">
                  <c:v>460.9205</c:v>
                </c:pt>
                <c:pt idx="9">
                  <c:v>456.8578</c:v>
                </c:pt>
                <c:pt idx="10">
                  <c:v>453.3399</c:v>
                </c:pt>
                <c:pt idx="11">
                  <c:v>429.28160000000003</c:v>
                </c:pt>
                <c:pt idx="12">
                  <c:v>454.17970000000003</c:v>
                </c:pt>
                <c:pt idx="13">
                  <c:v>450.11700000000002</c:v>
                </c:pt>
                <c:pt idx="14">
                  <c:v>404.5197</c:v>
                </c:pt>
                <c:pt idx="15">
                  <c:v>415.45940000000002</c:v>
                </c:pt>
                <c:pt idx="16">
                  <c:v>388.35980000000001</c:v>
                </c:pt>
                <c:pt idx="17">
                  <c:v>374.94619999999998</c:v>
                </c:pt>
                <c:pt idx="18">
                  <c:v>391.44650000000001</c:v>
                </c:pt>
                <c:pt idx="19">
                  <c:v>398.09660000000002</c:v>
                </c:pt>
                <c:pt idx="20">
                  <c:v>453.97539999999998</c:v>
                </c:pt>
                <c:pt idx="21">
                  <c:v>454.76979999999998</c:v>
                </c:pt>
                <c:pt idx="22">
                  <c:v>388.51870000000002</c:v>
                </c:pt>
                <c:pt idx="23">
                  <c:v>391.42380000000003</c:v>
                </c:pt>
                <c:pt idx="24">
                  <c:v>430.18950000000001</c:v>
                </c:pt>
                <c:pt idx="25">
                  <c:v>438.42829999999998</c:v>
                </c:pt>
                <c:pt idx="26">
                  <c:v>460.55739999999997</c:v>
                </c:pt>
                <c:pt idx="27">
                  <c:v>469.9991</c:v>
                </c:pt>
                <c:pt idx="28">
                  <c:v>438.79140000000001</c:v>
                </c:pt>
                <c:pt idx="29">
                  <c:v>474.44760000000002</c:v>
                </c:pt>
                <c:pt idx="30">
                  <c:v>446.077</c:v>
                </c:pt>
                <c:pt idx="31">
                  <c:v>434.79689999999999</c:v>
                </c:pt>
                <c:pt idx="32">
                  <c:v>439.92630000000003</c:v>
                </c:pt>
                <c:pt idx="33">
                  <c:v>460.6936</c:v>
                </c:pt>
                <c:pt idx="34">
                  <c:v>481.16579999999999</c:v>
                </c:pt>
                <c:pt idx="35">
                  <c:v>491.9239</c:v>
                </c:pt>
                <c:pt idx="36">
                  <c:v>478.87349999999998</c:v>
                </c:pt>
                <c:pt idx="37">
                  <c:v>449.41340000000002</c:v>
                </c:pt>
                <c:pt idx="38">
                  <c:v>491.3338</c:v>
                </c:pt>
                <c:pt idx="39">
                  <c:v>474.44760000000002</c:v>
                </c:pt>
                <c:pt idx="40">
                  <c:v>561.98800000000006</c:v>
                </c:pt>
                <c:pt idx="41">
                  <c:v>599.59609999999998</c:v>
                </c:pt>
                <c:pt idx="42">
                  <c:v>633.32309999999995</c:v>
                </c:pt>
                <c:pt idx="43">
                  <c:v>608.58399999999995</c:v>
                </c:pt>
                <c:pt idx="44">
                  <c:v>626.42340000000002</c:v>
                </c:pt>
                <c:pt idx="45">
                  <c:v>733.18769999999995</c:v>
                </c:pt>
                <c:pt idx="46">
                  <c:v>723.79139999999995</c:v>
                </c:pt>
                <c:pt idx="47">
                  <c:v>708.9479</c:v>
                </c:pt>
                <c:pt idx="48">
                  <c:v>854.16010000000006</c:v>
                </c:pt>
                <c:pt idx="49">
                  <c:v>836.63840000000005</c:v>
                </c:pt>
                <c:pt idx="50">
                  <c:v>836.18449999999996</c:v>
                </c:pt>
                <c:pt idx="51">
                  <c:v>872.72580000000005</c:v>
                </c:pt>
                <c:pt idx="52">
                  <c:v>866.59780000000001</c:v>
                </c:pt>
                <c:pt idx="53">
                  <c:v>801.36800000000005</c:v>
                </c:pt>
                <c:pt idx="54">
                  <c:v>874.54150000000004</c:v>
                </c:pt>
                <c:pt idx="55">
                  <c:v>836.45680000000004</c:v>
                </c:pt>
                <c:pt idx="56">
                  <c:v>882.84849999999994</c:v>
                </c:pt>
                <c:pt idx="57">
                  <c:v>1076.722</c:v>
                </c:pt>
                <c:pt idx="58">
                  <c:v>1127.2444</c:v>
                </c:pt>
                <c:pt idx="59">
                  <c:v>1142.0425</c:v>
                </c:pt>
                <c:pt idx="60">
                  <c:v>963.46640000000002</c:v>
                </c:pt>
                <c:pt idx="61">
                  <c:v>1059.9719</c:v>
                </c:pt>
                <c:pt idx="62">
                  <c:v>1017.938</c:v>
                </c:pt>
                <c:pt idx="63">
                  <c:v>1114.0804000000001</c:v>
                </c:pt>
                <c:pt idx="64">
                  <c:v>1117.6211000000001</c:v>
                </c:pt>
                <c:pt idx="65">
                  <c:v>1237.6401000000001</c:v>
                </c:pt>
                <c:pt idx="66">
                  <c:v>1264.4674</c:v>
                </c:pt>
                <c:pt idx="67">
                  <c:v>1207.5899999999999</c:v>
                </c:pt>
                <c:pt idx="68">
                  <c:v>1137.6394</c:v>
                </c:pt>
                <c:pt idx="69">
                  <c:v>1058.7917</c:v>
                </c:pt>
                <c:pt idx="70">
                  <c:v>1133.5085999999999</c:v>
                </c:pt>
                <c:pt idx="71">
                  <c:v>1209.4965</c:v>
                </c:pt>
                <c:pt idx="72">
                  <c:v>1329.4248</c:v>
                </c:pt>
                <c:pt idx="73">
                  <c:v>1408.2270000000001</c:v>
                </c:pt>
                <c:pt idx="74">
                  <c:v>1374.5454</c:v>
                </c:pt>
                <c:pt idx="75">
                  <c:v>1281.5806</c:v>
                </c:pt>
                <c:pt idx="76">
                  <c:v>1206.2282</c:v>
                </c:pt>
                <c:pt idx="77">
                  <c:v>1011.1291</c:v>
                </c:pt>
                <c:pt idx="78">
                  <c:v>1330.9228000000001</c:v>
                </c:pt>
                <c:pt idx="79">
                  <c:v>1329.4702</c:v>
                </c:pt>
                <c:pt idx="80">
                  <c:v>1547.0842</c:v>
                </c:pt>
                <c:pt idx="81">
                  <c:v>1876.6374000000001</c:v>
                </c:pt>
                <c:pt idx="82">
                  <c:v>1888.9843000000001</c:v>
                </c:pt>
                <c:pt idx="83">
                  <c:v>2028.4770000000001</c:v>
                </c:pt>
                <c:pt idx="84">
                  <c:v>1865.1984</c:v>
                </c:pt>
                <c:pt idx="85">
                  <c:v>1751.9882</c:v>
                </c:pt>
                <c:pt idx="86">
                  <c:v>1802.3744999999999</c:v>
                </c:pt>
                <c:pt idx="87">
                  <c:v>1672.2327</c:v>
                </c:pt>
                <c:pt idx="88">
                  <c:v>1893.6143999999999</c:v>
                </c:pt>
                <c:pt idx="89">
                  <c:v>1818.5344</c:v>
                </c:pt>
                <c:pt idx="90">
                  <c:v>1810.7267999999999</c:v>
                </c:pt>
                <c:pt idx="91">
                  <c:v>1961.25</c:v>
                </c:pt>
                <c:pt idx="92">
                  <c:v>1916.1747</c:v>
                </c:pt>
                <c:pt idx="93">
                  <c:v>1847.7674999999999</c:v>
                </c:pt>
                <c:pt idx="94">
                  <c:v>2050.0841</c:v>
                </c:pt>
                <c:pt idx="95">
                  <c:v>2287.1262999999999</c:v>
                </c:pt>
                <c:pt idx="96">
                  <c:v>2302.5599000000002</c:v>
                </c:pt>
                <c:pt idx="97">
                  <c:v>2183.7664</c:v>
                </c:pt>
                <c:pt idx="98">
                  <c:v>2149.9486999999999</c:v>
                </c:pt>
                <c:pt idx="99">
                  <c:v>2166.6986999999999</c:v>
                </c:pt>
                <c:pt idx="100">
                  <c:v>2142.1410999999998</c:v>
                </c:pt>
                <c:pt idx="101">
                  <c:v>2391.9841000000001</c:v>
                </c:pt>
                <c:pt idx="102">
                  <c:v>2533.1563999999998</c:v>
                </c:pt>
                <c:pt idx="103">
                  <c:v>2390.0776000000001</c:v>
                </c:pt>
                <c:pt idx="104">
                  <c:v>2356.4868000000001</c:v>
                </c:pt>
                <c:pt idx="105">
                  <c:v>2278.2293</c:v>
                </c:pt>
                <c:pt idx="106">
                  <c:v>2394.8892999999998</c:v>
                </c:pt>
                <c:pt idx="107">
                  <c:v>2158.6641</c:v>
                </c:pt>
                <c:pt idx="108">
                  <c:v>2314.6799000000001</c:v>
                </c:pt>
                <c:pt idx="109">
                  <c:v>2479.6833999999999</c:v>
                </c:pt>
                <c:pt idx="110">
                  <c:v>2312.5010000000002</c:v>
                </c:pt>
                <c:pt idx="111">
                  <c:v>2136.9663</c:v>
                </c:pt>
                <c:pt idx="112">
                  <c:v>2108.5502000000001</c:v>
                </c:pt>
                <c:pt idx="113">
                  <c:v>2116.2671</c:v>
                </c:pt>
                <c:pt idx="114">
                  <c:v>2197.4751000000001</c:v>
                </c:pt>
                <c:pt idx="115">
                  <c:v>2242.3234000000002</c:v>
                </c:pt>
                <c:pt idx="116">
                  <c:v>2315.27</c:v>
                </c:pt>
                <c:pt idx="117">
                  <c:v>2549.25</c:v>
                </c:pt>
                <c:pt idx="118">
                  <c:v>2407</c:v>
                </c:pt>
                <c:pt idx="119">
                  <c:v>2345</c:v>
                </c:pt>
                <c:pt idx="120">
                  <c:v>2263.1999999999998</c:v>
                </c:pt>
              </c:numCache>
            </c:numRef>
          </c:val>
          <c:smooth val="0"/>
          <c:extLst>
            <c:ext xmlns:c16="http://schemas.microsoft.com/office/drawing/2014/chart" uri="{C3380CC4-5D6E-409C-BE32-E72D297353CC}">
              <c16:uniqueId val="{00000000-73DA-4AEC-BC4B-818E903E9083}"/>
            </c:ext>
          </c:extLst>
        </c:ser>
        <c:ser>
          <c:idx val="1"/>
          <c:order val="1"/>
          <c:tx>
            <c:strRef>
              <c:f>'10Y Forecast'!$C$1</c:f>
              <c:strCache>
                <c:ptCount val="1"/>
                <c:pt idx="0">
                  <c:v>Forecast(Values)</c:v>
                </c:pt>
              </c:strCache>
            </c:strRef>
          </c:tx>
          <c:spPr>
            <a:ln w="25400" cap="rnd">
              <a:solidFill>
                <a:schemeClr val="accent2"/>
              </a:solidFill>
              <a:round/>
            </a:ln>
            <a:effectLst/>
          </c:spPr>
          <c:marker>
            <c:symbol val="none"/>
          </c:marker>
          <c:cat>
            <c:numRef>
              <c:f>'10Y Forecast'!$A$2:$A$237</c:f>
              <c:numCache>
                <c:formatCode>m/d/yyyy</c:formatCode>
                <c:ptCount val="236"/>
                <c:pt idx="0">
                  <c:v>41548</c:v>
                </c:pt>
                <c:pt idx="1">
                  <c:v>41579</c:v>
                </c:pt>
                <c:pt idx="2">
                  <c:v>41609</c:v>
                </c:pt>
                <c:pt idx="3">
                  <c:v>41640</c:v>
                </c:pt>
                <c:pt idx="4">
                  <c:v>41671</c:v>
                </c:pt>
                <c:pt idx="5">
                  <c:v>41699</c:v>
                </c:pt>
                <c:pt idx="6">
                  <c:v>41730</c:v>
                </c:pt>
                <c:pt idx="7">
                  <c:v>41760</c:v>
                </c:pt>
                <c:pt idx="8">
                  <c:v>41791</c:v>
                </c:pt>
                <c:pt idx="9">
                  <c:v>41821</c:v>
                </c:pt>
                <c:pt idx="10">
                  <c:v>41852</c:v>
                </c:pt>
                <c:pt idx="11">
                  <c:v>41883</c:v>
                </c:pt>
                <c:pt idx="12">
                  <c:v>41913</c:v>
                </c:pt>
                <c:pt idx="13">
                  <c:v>41944</c:v>
                </c:pt>
                <c:pt idx="14">
                  <c:v>41974</c:v>
                </c:pt>
                <c:pt idx="15">
                  <c:v>42005</c:v>
                </c:pt>
                <c:pt idx="16">
                  <c:v>42036</c:v>
                </c:pt>
                <c:pt idx="17">
                  <c:v>42064</c:v>
                </c:pt>
                <c:pt idx="18">
                  <c:v>42095</c:v>
                </c:pt>
                <c:pt idx="19">
                  <c:v>42125</c:v>
                </c:pt>
                <c:pt idx="20">
                  <c:v>42156</c:v>
                </c:pt>
                <c:pt idx="21">
                  <c:v>42186</c:v>
                </c:pt>
                <c:pt idx="22">
                  <c:v>42217</c:v>
                </c:pt>
                <c:pt idx="23">
                  <c:v>42248</c:v>
                </c:pt>
                <c:pt idx="24">
                  <c:v>42278</c:v>
                </c:pt>
                <c:pt idx="25">
                  <c:v>42309</c:v>
                </c:pt>
                <c:pt idx="26">
                  <c:v>42339</c:v>
                </c:pt>
                <c:pt idx="27">
                  <c:v>42370</c:v>
                </c:pt>
                <c:pt idx="28">
                  <c:v>42401</c:v>
                </c:pt>
                <c:pt idx="29">
                  <c:v>42430</c:v>
                </c:pt>
                <c:pt idx="30">
                  <c:v>42461</c:v>
                </c:pt>
                <c:pt idx="31">
                  <c:v>42491</c:v>
                </c:pt>
                <c:pt idx="32">
                  <c:v>42522</c:v>
                </c:pt>
                <c:pt idx="33">
                  <c:v>42552</c:v>
                </c:pt>
                <c:pt idx="34">
                  <c:v>42583</c:v>
                </c:pt>
                <c:pt idx="35">
                  <c:v>42614</c:v>
                </c:pt>
                <c:pt idx="36">
                  <c:v>42644</c:v>
                </c:pt>
                <c:pt idx="37">
                  <c:v>42675</c:v>
                </c:pt>
                <c:pt idx="38">
                  <c:v>42705</c:v>
                </c:pt>
                <c:pt idx="39">
                  <c:v>42736</c:v>
                </c:pt>
                <c:pt idx="40">
                  <c:v>42767</c:v>
                </c:pt>
                <c:pt idx="41">
                  <c:v>42795</c:v>
                </c:pt>
                <c:pt idx="42">
                  <c:v>42826</c:v>
                </c:pt>
                <c:pt idx="43">
                  <c:v>42856</c:v>
                </c:pt>
                <c:pt idx="44">
                  <c:v>42887</c:v>
                </c:pt>
                <c:pt idx="45">
                  <c:v>42917</c:v>
                </c:pt>
                <c:pt idx="46">
                  <c:v>42948</c:v>
                </c:pt>
                <c:pt idx="47">
                  <c:v>42979</c:v>
                </c:pt>
                <c:pt idx="48">
                  <c:v>43009</c:v>
                </c:pt>
                <c:pt idx="49">
                  <c:v>43040</c:v>
                </c:pt>
                <c:pt idx="50">
                  <c:v>43070</c:v>
                </c:pt>
                <c:pt idx="51">
                  <c:v>43101</c:v>
                </c:pt>
                <c:pt idx="52">
                  <c:v>43132</c:v>
                </c:pt>
                <c:pt idx="53">
                  <c:v>43160</c:v>
                </c:pt>
                <c:pt idx="54">
                  <c:v>43191</c:v>
                </c:pt>
                <c:pt idx="55">
                  <c:v>43221</c:v>
                </c:pt>
                <c:pt idx="56">
                  <c:v>43252</c:v>
                </c:pt>
                <c:pt idx="57">
                  <c:v>43282</c:v>
                </c:pt>
                <c:pt idx="58">
                  <c:v>43313</c:v>
                </c:pt>
                <c:pt idx="59">
                  <c:v>43344</c:v>
                </c:pt>
                <c:pt idx="60">
                  <c:v>43374</c:v>
                </c:pt>
                <c:pt idx="61">
                  <c:v>43405</c:v>
                </c:pt>
                <c:pt idx="62">
                  <c:v>43435</c:v>
                </c:pt>
                <c:pt idx="63">
                  <c:v>43466</c:v>
                </c:pt>
                <c:pt idx="64">
                  <c:v>43497</c:v>
                </c:pt>
                <c:pt idx="65">
                  <c:v>43525</c:v>
                </c:pt>
                <c:pt idx="66">
                  <c:v>43556</c:v>
                </c:pt>
                <c:pt idx="67">
                  <c:v>43586</c:v>
                </c:pt>
                <c:pt idx="68">
                  <c:v>43617</c:v>
                </c:pt>
                <c:pt idx="69">
                  <c:v>43647</c:v>
                </c:pt>
                <c:pt idx="70">
                  <c:v>43678</c:v>
                </c:pt>
                <c:pt idx="71">
                  <c:v>43709</c:v>
                </c:pt>
                <c:pt idx="72">
                  <c:v>43739</c:v>
                </c:pt>
                <c:pt idx="73">
                  <c:v>43770</c:v>
                </c:pt>
                <c:pt idx="74">
                  <c:v>43800</c:v>
                </c:pt>
                <c:pt idx="75">
                  <c:v>43831</c:v>
                </c:pt>
                <c:pt idx="76">
                  <c:v>43862</c:v>
                </c:pt>
                <c:pt idx="77">
                  <c:v>43891</c:v>
                </c:pt>
                <c:pt idx="78">
                  <c:v>43922</c:v>
                </c:pt>
                <c:pt idx="79">
                  <c:v>43952</c:v>
                </c:pt>
                <c:pt idx="80">
                  <c:v>43983</c:v>
                </c:pt>
                <c:pt idx="81">
                  <c:v>44013</c:v>
                </c:pt>
                <c:pt idx="82">
                  <c:v>44044</c:v>
                </c:pt>
                <c:pt idx="83">
                  <c:v>44075</c:v>
                </c:pt>
                <c:pt idx="84">
                  <c:v>44105</c:v>
                </c:pt>
                <c:pt idx="85">
                  <c:v>44136</c:v>
                </c:pt>
                <c:pt idx="86">
                  <c:v>44166</c:v>
                </c:pt>
                <c:pt idx="87">
                  <c:v>44197</c:v>
                </c:pt>
                <c:pt idx="88">
                  <c:v>44228</c:v>
                </c:pt>
                <c:pt idx="89">
                  <c:v>44256</c:v>
                </c:pt>
                <c:pt idx="90">
                  <c:v>44287</c:v>
                </c:pt>
                <c:pt idx="91">
                  <c:v>44317</c:v>
                </c:pt>
                <c:pt idx="92">
                  <c:v>44348</c:v>
                </c:pt>
                <c:pt idx="93">
                  <c:v>44378</c:v>
                </c:pt>
                <c:pt idx="94">
                  <c:v>44409</c:v>
                </c:pt>
                <c:pt idx="95">
                  <c:v>44440</c:v>
                </c:pt>
                <c:pt idx="96">
                  <c:v>44470</c:v>
                </c:pt>
                <c:pt idx="97">
                  <c:v>44501</c:v>
                </c:pt>
                <c:pt idx="98">
                  <c:v>44531</c:v>
                </c:pt>
                <c:pt idx="99">
                  <c:v>44562</c:v>
                </c:pt>
                <c:pt idx="100">
                  <c:v>44593</c:v>
                </c:pt>
                <c:pt idx="101">
                  <c:v>44621</c:v>
                </c:pt>
                <c:pt idx="102">
                  <c:v>44652</c:v>
                </c:pt>
                <c:pt idx="103">
                  <c:v>44682</c:v>
                </c:pt>
                <c:pt idx="104">
                  <c:v>44713</c:v>
                </c:pt>
                <c:pt idx="105">
                  <c:v>44743</c:v>
                </c:pt>
                <c:pt idx="106">
                  <c:v>44774</c:v>
                </c:pt>
                <c:pt idx="107">
                  <c:v>44805</c:v>
                </c:pt>
                <c:pt idx="108">
                  <c:v>44835</c:v>
                </c:pt>
                <c:pt idx="109">
                  <c:v>44866</c:v>
                </c:pt>
                <c:pt idx="110">
                  <c:v>44896</c:v>
                </c:pt>
                <c:pt idx="111">
                  <c:v>44927</c:v>
                </c:pt>
                <c:pt idx="112">
                  <c:v>44958</c:v>
                </c:pt>
                <c:pt idx="113">
                  <c:v>44986</c:v>
                </c:pt>
                <c:pt idx="114">
                  <c:v>45017</c:v>
                </c:pt>
                <c:pt idx="115">
                  <c:v>45047</c:v>
                </c:pt>
                <c:pt idx="116">
                  <c:v>45078</c:v>
                </c:pt>
                <c:pt idx="117">
                  <c:v>45108</c:v>
                </c:pt>
                <c:pt idx="118">
                  <c:v>45139</c:v>
                </c:pt>
                <c:pt idx="119">
                  <c:v>45170</c:v>
                </c:pt>
                <c:pt idx="120">
                  <c:v>45200</c:v>
                </c:pt>
                <c:pt idx="121">
                  <c:v>45231</c:v>
                </c:pt>
                <c:pt idx="122">
                  <c:v>45261</c:v>
                </c:pt>
                <c:pt idx="123">
                  <c:v>45292</c:v>
                </c:pt>
                <c:pt idx="124">
                  <c:v>45323</c:v>
                </c:pt>
                <c:pt idx="125">
                  <c:v>45352</c:v>
                </c:pt>
                <c:pt idx="126">
                  <c:v>45383</c:v>
                </c:pt>
                <c:pt idx="127">
                  <c:v>45413</c:v>
                </c:pt>
                <c:pt idx="128">
                  <c:v>45444</c:v>
                </c:pt>
                <c:pt idx="129">
                  <c:v>45474</c:v>
                </c:pt>
                <c:pt idx="130">
                  <c:v>45505</c:v>
                </c:pt>
                <c:pt idx="131">
                  <c:v>45536</c:v>
                </c:pt>
                <c:pt idx="132">
                  <c:v>45566</c:v>
                </c:pt>
                <c:pt idx="133">
                  <c:v>45597</c:v>
                </c:pt>
                <c:pt idx="134">
                  <c:v>45627</c:v>
                </c:pt>
                <c:pt idx="135">
                  <c:v>45658</c:v>
                </c:pt>
                <c:pt idx="136">
                  <c:v>45689</c:v>
                </c:pt>
                <c:pt idx="137">
                  <c:v>45717</c:v>
                </c:pt>
                <c:pt idx="138">
                  <c:v>45748</c:v>
                </c:pt>
                <c:pt idx="139">
                  <c:v>45778</c:v>
                </c:pt>
                <c:pt idx="140">
                  <c:v>45809</c:v>
                </c:pt>
                <c:pt idx="141">
                  <c:v>45839</c:v>
                </c:pt>
                <c:pt idx="142">
                  <c:v>45870</c:v>
                </c:pt>
                <c:pt idx="143">
                  <c:v>45901</c:v>
                </c:pt>
                <c:pt idx="144">
                  <c:v>45931</c:v>
                </c:pt>
                <c:pt idx="145">
                  <c:v>45962</c:v>
                </c:pt>
                <c:pt idx="146">
                  <c:v>45992</c:v>
                </c:pt>
                <c:pt idx="147">
                  <c:v>46023</c:v>
                </c:pt>
                <c:pt idx="148">
                  <c:v>46054</c:v>
                </c:pt>
                <c:pt idx="149">
                  <c:v>46082</c:v>
                </c:pt>
                <c:pt idx="150">
                  <c:v>46113</c:v>
                </c:pt>
                <c:pt idx="151">
                  <c:v>46143</c:v>
                </c:pt>
                <c:pt idx="152">
                  <c:v>46174</c:v>
                </c:pt>
                <c:pt idx="153">
                  <c:v>46204</c:v>
                </c:pt>
                <c:pt idx="154">
                  <c:v>46235</c:v>
                </c:pt>
                <c:pt idx="155">
                  <c:v>46266</c:v>
                </c:pt>
                <c:pt idx="156">
                  <c:v>46296</c:v>
                </c:pt>
                <c:pt idx="157">
                  <c:v>46327</c:v>
                </c:pt>
                <c:pt idx="158">
                  <c:v>46357</c:v>
                </c:pt>
                <c:pt idx="159">
                  <c:v>46388</c:v>
                </c:pt>
                <c:pt idx="160">
                  <c:v>46419</c:v>
                </c:pt>
                <c:pt idx="161">
                  <c:v>46447</c:v>
                </c:pt>
                <c:pt idx="162">
                  <c:v>46478</c:v>
                </c:pt>
                <c:pt idx="163">
                  <c:v>46508</c:v>
                </c:pt>
                <c:pt idx="164">
                  <c:v>46539</c:v>
                </c:pt>
                <c:pt idx="165">
                  <c:v>46569</c:v>
                </c:pt>
                <c:pt idx="166">
                  <c:v>46600</c:v>
                </c:pt>
                <c:pt idx="167">
                  <c:v>46631</c:v>
                </c:pt>
                <c:pt idx="168">
                  <c:v>46661</c:v>
                </c:pt>
                <c:pt idx="169">
                  <c:v>46692</c:v>
                </c:pt>
                <c:pt idx="170">
                  <c:v>46722</c:v>
                </c:pt>
                <c:pt idx="171">
                  <c:v>46753</c:v>
                </c:pt>
                <c:pt idx="172">
                  <c:v>46784</c:v>
                </c:pt>
                <c:pt idx="173">
                  <c:v>46813</c:v>
                </c:pt>
                <c:pt idx="174">
                  <c:v>46844</c:v>
                </c:pt>
                <c:pt idx="175">
                  <c:v>46874</c:v>
                </c:pt>
                <c:pt idx="176">
                  <c:v>46905</c:v>
                </c:pt>
                <c:pt idx="177">
                  <c:v>46935</c:v>
                </c:pt>
                <c:pt idx="178">
                  <c:v>46966</c:v>
                </c:pt>
                <c:pt idx="179">
                  <c:v>46997</c:v>
                </c:pt>
                <c:pt idx="180">
                  <c:v>47027</c:v>
                </c:pt>
                <c:pt idx="181">
                  <c:v>47058</c:v>
                </c:pt>
                <c:pt idx="182">
                  <c:v>47088</c:v>
                </c:pt>
                <c:pt idx="183">
                  <c:v>47119</c:v>
                </c:pt>
                <c:pt idx="184">
                  <c:v>47150</c:v>
                </c:pt>
                <c:pt idx="185">
                  <c:v>47178</c:v>
                </c:pt>
                <c:pt idx="186">
                  <c:v>47209</c:v>
                </c:pt>
                <c:pt idx="187">
                  <c:v>47239</c:v>
                </c:pt>
                <c:pt idx="188">
                  <c:v>47270</c:v>
                </c:pt>
                <c:pt idx="189">
                  <c:v>47300</c:v>
                </c:pt>
                <c:pt idx="190">
                  <c:v>47331</c:v>
                </c:pt>
                <c:pt idx="191">
                  <c:v>47362</c:v>
                </c:pt>
                <c:pt idx="192">
                  <c:v>47392</c:v>
                </c:pt>
                <c:pt idx="193">
                  <c:v>47423</c:v>
                </c:pt>
                <c:pt idx="194">
                  <c:v>47453</c:v>
                </c:pt>
                <c:pt idx="195">
                  <c:v>47484</c:v>
                </c:pt>
                <c:pt idx="196">
                  <c:v>47515</c:v>
                </c:pt>
                <c:pt idx="197">
                  <c:v>47543</c:v>
                </c:pt>
                <c:pt idx="198">
                  <c:v>47574</c:v>
                </c:pt>
                <c:pt idx="199">
                  <c:v>47604</c:v>
                </c:pt>
                <c:pt idx="200">
                  <c:v>47635</c:v>
                </c:pt>
                <c:pt idx="201">
                  <c:v>47665</c:v>
                </c:pt>
                <c:pt idx="202">
                  <c:v>47696</c:v>
                </c:pt>
                <c:pt idx="203">
                  <c:v>47727</c:v>
                </c:pt>
                <c:pt idx="204">
                  <c:v>47757</c:v>
                </c:pt>
                <c:pt idx="205">
                  <c:v>47788</c:v>
                </c:pt>
                <c:pt idx="206">
                  <c:v>47818</c:v>
                </c:pt>
                <c:pt idx="207">
                  <c:v>47849</c:v>
                </c:pt>
                <c:pt idx="208">
                  <c:v>47880</c:v>
                </c:pt>
                <c:pt idx="209">
                  <c:v>47908</c:v>
                </c:pt>
                <c:pt idx="210">
                  <c:v>47939</c:v>
                </c:pt>
                <c:pt idx="211">
                  <c:v>47969</c:v>
                </c:pt>
                <c:pt idx="212">
                  <c:v>48000</c:v>
                </c:pt>
                <c:pt idx="213">
                  <c:v>48030</c:v>
                </c:pt>
                <c:pt idx="214">
                  <c:v>48061</c:v>
                </c:pt>
                <c:pt idx="215">
                  <c:v>48092</c:v>
                </c:pt>
                <c:pt idx="216">
                  <c:v>48122</c:v>
                </c:pt>
                <c:pt idx="217">
                  <c:v>48153</c:v>
                </c:pt>
                <c:pt idx="218">
                  <c:v>48183</c:v>
                </c:pt>
                <c:pt idx="219">
                  <c:v>48214</c:v>
                </c:pt>
                <c:pt idx="220">
                  <c:v>48245</c:v>
                </c:pt>
                <c:pt idx="221">
                  <c:v>48274</c:v>
                </c:pt>
                <c:pt idx="222">
                  <c:v>48305</c:v>
                </c:pt>
                <c:pt idx="223">
                  <c:v>48335</c:v>
                </c:pt>
                <c:pt idx="224">
                  <c:v>48366</c:v>
                </c:pt>
                <c:pt idx="225">
                  <c:v>48396</c:v>
                </c:pt>
                <c:pt idx="226">
                  <c:v>48427</c:v>
                </c:pt>
                <c:pt idx="227">
                  <c:v>48458</c:v>
                </c:pt>
                <c:pt idx="228">
                  <c:v>48488</c:v>
                </c:pt>
                <c:pt idx="229">
                  <c:v>48519</c:v>
                </c:pt>
                <c:pt idx="230">
                  <c:v>48549</c:v>
                </c:pt>
                <c:pt idx="231">
                  <c:v>48580</c:v>
                </c:pt>
                <c:pt idx="232">
                  <c:v>48611</c:v>
                </c:pt>
                <c:pt idx="233">
                  <c:v>48639</c:v>
                </c:pt>
                <c:pt idx="234">
                  <c:v>48670</c:v>
                </c:pt>
                <c:pt idx="235">
                  <c:v>48700</c:v>
                </c:pt>
              </c:numCache>
            </c:numRef>
          </c:cat>
          <c:val>
            <c:numRef>
              <c:f>'10Y Forecast'!$C$2:$C$237</c:f>
              <c:numCache>
                <c:formatCode>General</c:formatCode>
                <c:ptCount val="236"/>
                <c:pt idx="120" formatCode="_ [$₹-4009]\ * #,##0.00_ ;_ [$₹-4009]\ * \-#,##0.00_ ;_ [$₹-4009]\ * &quot;-&quot;??_ ;_ @_ ">
                  <c:v>2263.1999999999998</c:v>
                </c:pt>
                <c:pt idx="121" formatCode="_ [$₹-4009]\ * #,##0.00_ ;_ [$₹-4009]\ * \-#,##0.00_ ;_ [$₹-4009]\ * &quot;-&quot;??_ ;_ @_ ">
                  <c:v>2398.1394277814834</c:v>
                </c:pt>
                <c:pt idx="122" formatCode="_ [$₹-4009]\ * #,##0.00_ ;_ [$₹-4009]\ * \-#,##0.00_ ;_ [$₹-4009]\ * &quot;-&quot;??_ ;_ @_ ">
                  <c:v>2417.0930576104915</c:v>
                </c:pt>
                <c:pt idx="123" formatCode="_ [$₹-4009]\ * #,##0.00_ ;_ [$₹-4009]\ * \-#,##0.00_ ;_ [$₹-4009]\ * &quot;-&quot;??_ ;_ @_ ">
                  <c:v>2436.0466874394992</c:v>
                </c:pt>
                <c:pt idx="124" formatCode="_ [$₹-4009]\ * #,##0.00_ ;_ [$₹-4009]\ * \-#,##0.00_ ;_ [$₹-4009]\ * &quot;-&quot;??_ ;_ @_ ">
                  <c:v>2455.0003172685074</c:v>
                </c:pt>
                <c:pt idx="125" formatCode="_ [$₹-4009]\ * #,##0.00_ ;_ [$₹-4009]\ * \-#,##0.00_ ;_ [$₹-4009]\ * &quot;-&quot;??_ ;_ @_ ">
                  <c:v>2473.9539470975151</c:v>
                </c:pt>
                <c:pt idx="126" formatCode="_ [$₹-4009]\ * #,##0.00_ ;_ [$₹-4009]\ * \-#,##0.00_ ;_ [$₹-4009]\ * &quot;-&quot;??_ ;_ @_ ">
                  <c:v>2492.9075769265232</c:v>
                </c:pt>
                <c:pt idx="127" formatCode="_ [$₹-4009]\ * #,##0.00_ ;_ [$₹-4009]\ * \-#,##0.00_ ;_ [$₹-4009]\ * &quot;-&quot;??_ ;_ @_ ">
                  <c:v>2511.8612067555309</c:v>
                </c:pt>
                <c:pt idx="128" formatCode="_ [$₹-4009]\ * #,##0.00_ ;_ [$₹-4009]\ * \-#,##0.00_ ;_ [$₹-4009]\ * &quot;-&quot;??_ ;_ @_ ">
                  <c:v>2530.8148365845386</c:v>
                </c:pt>
                <c:pt idx="129" formatCode="_ [$₹-4009]\ * #,##0.00_ ;_ [$₹-4009]\ * \-#,##0.00_ ;_ [$₹-4009]\ * &quot;-&quot;??_ ;_ @_ ">
                  <c:v>2549.7684664135468</c:v>
                </c:pt>
                <c:pt idx="130" formatCode="_ [$₹-4009]\ * #,##0.00_ ;_ [$₹-4009]\ * \-#,##0.00_ ;_ [$₹-4009]\ * &quot;-&quot;??_ ;_ @_ ">
                  <c:v>2568.7220962425545</c:v>
                </c:pt>
                <c:pt idx="131" formatCode="_ [$₹-4009]\ * #,##0.00_ ;_ [$₹-4009]\ * \-#,##0.00_ ;_ [$₹-4009]\ * &quot;-&quot;??_ ;_ @_ ">
                  <c:v>2587.6757260715626</c:v>
                </c:pt>
                <c:pt idx="132" formatCode="_ [$₹-4009]\ * #,##0.00_ ;_ [$₹-4009]\ * \-#,##0.00_ ;_ [$₹-4009]\ * &quot;-&quot;??_ ;_ @_ ">
                  <c:v>2606.6293559005703</c:v>
                </c:pt>
                <c:pt idx="133" formatCode="_ [$₹-4009]\ * #,##0.00_ ;_ [$₹-4009]\ * \-#,##0.00_ ;_ [$₹-4009]\ * &quot;-&quot;??_ ;_ @_ ">
                  <c:v>2625.5829857295785</c:v>
                </c:pt>
                <c:pt idx="134" formatCode="_ [$₹-4009]\ * #,##0.00_ ;_ [$₹-4009]\ * \-#,##0.00_ ;_ [$₹-4009]\ * &quot;-&quot;??_ ;_ @_ ">
                  <c:v>2644.5366155585862</c:v>
                </c:pt>
                <c:pt idx="135" formatCode="_ [$₹-4009]\ * #,##0.00_ ;_ [$₹-4009]\ * \-#,##0.00_ ;_ [$₹-4009]\ * &quot;-&quot;??_ ;_ @_ ">
                  <c:v>2663.4902453875939</c:v>
                </c:pt>
                <c:pt idx="136" formatCode="_ [$₹-4009]\ * #,##0.00_ ;_ [$₹-4009]\ * \-#,##0.00_ ;_ [$₹-4009]\ * &quot;-&quot;??_ ;_ @_ ">
                  <c:v>2682.443875216602</c:v>
                </c:pt>
                <c:pt idx="137" formatCode="_ [$₹-4009]\ * #,##0.00_ ;_ [$₹-4009]\ * \-#,##0.00_ ;_ [$₹-4009]\ * &quot;-&quot;??_ ;_ @_ ">
                  <c:v>2701.3975050456097</c:v>
                </c:pt>
                <c:pt idx="138" formatCode="_ [$₹-4009]\ * #,##0.00_ ;_ [$₹-4009]\ * \-#,##0.00_ ;_ [$₹-4009]\ * &quot;-&quot;??_ ;_ @_ ">
                  <c:v>2720.3511348746179</c:v>
                </c:pt>
                <c:pt idx="139" formatCode="_ [$₹-4009]\ * #,##0.00_ ;_ [$₹-4009]\ * \-#,##0.00_ ;_ [$₹-4009]\ * &quot;-&quot;??_ ;_ @_ ">
                  <c:v>2739.3047647036256</c:v>
                </c:pt>
                <c:pt idx="140" formatCode="_ [$₹-4009]\ * #,##0.00_ ;_ [$₹-4009]\ * \-#,##0.00_ ;_ [$₹-4009]\ * &quot;-&quot;??_ ;_ @_ ">
                  <c:v>2758.2583945326332</c:v>
                </c:pt>
                <c:pt idx="141" formatCode="_ [$₹-4009]\ * #,##0.00_ ;_ [$₹-4009]\ * \-#,##0.00_ ;_ [$₹-4009]\ * &quot;-&quot;??_ ;_ @_ ">
                  <c:v>2777.2120243616414</c:v>
                </c:pt>
                <c:pt idx="142" formatCode="_ [$₹-4009]\ * #,##0.00_ ;_ [$₹-4009]\ * \-#,##0.00_ ;_ [$₹-4009]\ * &quot;-&quot;??_ ;_ @_ ">
                  <c:v>2796.1656541906491</c:v>
                </c:pt>
                <c:pt idx="143" formatCode="_ [$₹-4009]\ * #,##0.00_ ;_ [$₹-4009]\ * \-#,##0.00_ ;_ [$₹-4009]\ * &quot;-&quot;??_ ;_ @_ ">
                  <c:v>2815.1192840196572</c:v>
                </c:pt>
                <c:pt idx="144" formatCode="_ [$₹-4009]\ * #,##0.00_ ;_ [$₹-4009]\ * \-#,##0.00_ ;_ [$₹-4009]\ * &quot;-&quot;??_ ;_ @_ ">
                  <c:v>2834.0729138486649</c:v>
                </c:pt>
                <c:pt idx="145" formatCode="_ [$₹-4009]\ * #,##0.00_ ;_ [$₹-4009]\ * \-#,##0.00_ ;_ [$₹-4009]\ * &quot;-&quot;??_ ;_ @_ ">
                  <c:v>2853.0265436776726</c:v>
                </c:pt>
                <c:pt idx="146" formatCode="_ [$₹-4009]\ * #,##0.00_ ;_ [$₹-4009]\ * \-#,##0.00_ ;_ [$₹-4009]\ * &quot;-&quot;??_ ;_ @_ ">
                  <c:v>2871.9801735066808</c:v>
                </c:pt>
                <c:pt idx="147" formatCode="_ [$₹-4009]\ * #,##0.00_ ;_ [$₹-4009]\ * \-#,##0.00_ ;_ [$₹-4009]\ * &quot;-&quot;??_ ;_ @_ ">
                  <c:v>2890.9338033356885</c:v>
                </c:pt>
                <c:pt idx="148" formatCode="_ [$₹-4009]\ * #,##0.00_ ;_ [$₹-4009]\ * \-#,##0.00_ ;_ [$₹-4009]\ * &quot;-&quot;??_ ;_ @_ ">
                  <c:v>2909.8874331646966</c:v>
                </c:pt>
                <c:pt idx="149" formatCode="_ [$₹-4009]\ * #,##0.00_ ;_ [$₹-4009]\ * \-#,##0.00_ ;_ [$₹-4009]\ * &quot;-&quot;??_ ;_ @_ ">
                  <c:v>2928.8410629937043</c:v>
                </c:pt>
                <c:pt idx="150" formatCode="_ [$₹-4009]\ * #,##0.00_ ;_ [$₹-4009]\ * \-#,##0.00_ ;_ [$₹-4009]\ * &quot;-&quot;??_ ;_ @_ ">
                  <c:v>2947.7946928227125</c:v>
                </c:pt>
                <c:pt idx="151" formatCode="_ [$₹-4009]\ * #,##0.00_ ;_ [$₹-4009]\ * \-#,##0.00_ ;_ [$₹-4009]\ * &quot;-&quot;??_ ;_ @_ ">
                  <c:v>2966.7483226517202</c:v>
                </c:pt>
                <c:pt idx="152" formatCode="_ [$₹-4009]\ * #,##0.00_ ;_ [$₹-4009]\ * \-#,##0.00_ ;_ [$₹-4009]\ * &quot;-&quot;??_ ;_ @_ ">
                  <c:v>2985.7019524807283</c:v>
                </c:pt>
                <c:pt idx="153" formatCode="_ [$₹-4009]\ * #,##0.00_ ;_ [$₹-4009]\ * \-#,##0.00_ ;_ [$₹-4009]\ * &quot;-&quot;??_ ;_ @_ ">
                  <c:v>3004.655582309736</c:v>
                </c:pt>
                <c:pt idx="154" formatCode="_ [$₹-4009]\ * #,##0.00_ ;_ [$₹-4009]\ * \-#,##0.00_ ;_ [$₹-4009]\ * &quot;-&quot;??_ ;_ @_ ">
                  <c:v>3023.6092121387437</c:v>
                </c:pt>
                <c:pt idx="155" formatCode="_ [$₹-4009]\ * #,##0.00_ ;_ [$₹-4009]\ * \-#,##0.00_ ;_ [$₹-4009]\ * &quot;-&quot;??_ ;_ @_ ">
                  <c:v>3042.5628419677519</c:v>
                </c:pt>
                <c:pt idx="156" formatCode="_ [$₹-4009]\ * #,##0.00_ ;_ [$₹-4009]\ * \-#,##0.00_ ;_ [$₹-4009]\ * &quot;-&quot;??_ ;_ @_ ">
                  <c:v>3061.5164717967596</c:v>
                </c:pt>
                <c:pt idx="157" formatCode="_ [$₹-4009]\ * #,##0.00_ ;_ [$₹-4009]\ * \-#,##0.00_ ;_ [$₹-4009]\ * &quot;-&quot;??_ ;_ @_ ">
                  <c:v>3080.4701016257677</c:v>
                </c:pt>
                <c:pt idx="158" formatCode="_ [$₹-4009]\ * #,##0.00_ ;_ [$₹-4009]\ * \-#,##0.00_ ;_ [$₹-4009]\ * &quot;-&quot;??_ ;_ @_ ">
                  <c:v>3099.4237314547754</c:v>
                </c:pt>
                <c:pt idx="159" formatCode="_ [$₹-4009]\ * #,##0.00_ ;_ [$₹-4009]\ * \-#,##0.00_ ;_ [$₹-4009]\ * &quot;-&quot;??_ ;_ @_ ">
                  <c:v>3118.3773612837831</c:v>
                </c:pt>
                <c:pt idx="160" formatCode="_ [$₹-4009]\ * #,##0.00_ ;_ [$₹-4009]\ * \-#,##0.00_ ;_ [$₹-4009]\ * &quot;-&quot;??_ ;_ @_ ">
                  <c:v>3137.3309911127913</c:v>
                </c:pt>
                <c:pt idx="161" formatCode="_ [$₹-4009]\ * #,##0.00_ ;_ [$₹-4009]\ * \-#,##0.00_ ;_ [$₹-4009]\ * &quot;-&quot;??_ ;_ @_ ">
                  <c:v>3156.2846209417989</c:v>
                </c:pt>
                <c:pt idx="162" formatCode="_ [$₹-4009]\ * #,##0.00_ ;_ [$₹-4009]\ * \-#,##0.00_ ;_ [$₹-4009]\ * &quot;-&quot;??_ ;_ @_ ">
                  <c:v>3175.2382507708071</c:v>
                </c:pt>
                <c:pt idx="163" formatCode="_ [$₹-4009]\ * #,##0.00_ ;_ [$₹-4009]\ * \-#,##0.00_ ;_ [$₹-4009]\ * &quot;-&quot;??_ ;_ @_ ">
                  <c:v>3194.1918805998148</c:v>
                </c:pt>
                <c:pt idx="164" formatCode="_ [$₹-4009]\ * #,##0.00_ ;_ [$₹-4009]\ * \-#,##0.00_ ;_ [$₹-4009]\ * &quot;-&quot;??_ ;_ @_ ">
                  <c:v>3213.1455104288225</c:v>
                </c:pt>
                <c:pt idx="165" formatCode="_ [$₹-4009]\ * #,##0.00_ ;_ [$₹-4009]\ * \-#,##0.00_ ;_ [$₹-4009]\ * &quot;-&quot;??_ ;_ @_ ">
                  <c:v>3232.0991402578306</c:v>
                </c:pt>
                <c:pt idx="166" formatCode="_ [$₹-4009]\ * #,##0.00_ ;_ [$₹-4009]\ * \-#,##0.00_ ;_ [$₹-4009]\ * &quot;-&quot;??_ ;_ @_ ">
                  <c:v>3251.0527700868388</c:v>
                </c:pt>
                <c:pt idx="167" formatCode="_ [$₹-4009]\ * #,##0.00_ ;_ [$₹-4009]\ * \-#,##0.00_ ;_ [$₹-4009]\ * &quot;-&quot;??_ ;_ @_ ">
                  <c:v>3270.0063999158465</c:v>
                </c:pt>
                <c:pt idx="168" formatCode="_ [$₹-4009]\ * #,##0.00_ ;_ [$₹-4009]\ * \-#,##0.00_ ;_ [$₹-4009]\ * &quot;-&quot;??_ ;_ @_ ">
                  <c:v>3288.9600297448542</c:v>
                </c:pt>
                <c:pt idx="169" formatCode="_ [$₹-4009]\ * #,##0.00_ ;_ [$₹-4009]\ * \-#,##0.00_ ;_ [$₹-4009]\ * &quot;-&quot;??_ ;_ @_ ">
                  <c:v>3307.9136595738623</c:v>
                </c:pt>
                <c:pt idx="170" formatCode="_ [$₹-4009]\ * #,##0.00_ ;_ [$₹-4009]\ * \-#,##0.00_ ;_ [$₹-4009]\ * &quot;-&quot;??_ ;_ @_ ">
                  <c:v>3326.86728940287</c:v>
                </c:pt>
                <c:pt idx="171" formatCode="_ [$₹-4009]\ * #,##0.00_ ;_ [$₹-4009]\ * \-#,##0.00_ ;_ [$₹-4009]\ * &quot;-&quot;??_ ;_ @_ ">
                  <c:v>3345.8209192318782</c:v>
                </c:pt>
                <c:pt idx="172" formatCode="_ [$₹-4009]\ * #,##0.00_ ;_ [$₹-4009]\ * \-#,##0.00_ ;_ [$₹-4009]\ * &quot;-&quot;??_ ;_ @_ ">
                  <c:v>3364.7745490608859</c:v>
                </c:pt>
                <c:pt idx="173" formatCode="_ [$₹-4009]\ * #,##0.00_ ;_ [$₹-4009]\ * \-#,##0.00_ ;_ [$₹-4009]\ * &quot;-&quot;??_ ;_ @_ ">
                  <c:v>3383.7281788898936</c:v>
                </c:pt>
                <c:pt idx="174" formatCode="_ [$₹-4009]\ * #,##0.00_ ;_ [$₹-4009]\ * \-#,##0.00_ ;_ [$₹-4009]\ * &quot;-&quot;??_ ;_ @_ ">
                  <c:v>3402.6818087189017</c:v>
                </c:pt>
                <c:pt idx="175" formatCode="_ [$₹-4009]\ * #,##0.00_ ;_ [$₹-4009]\ * \-#,##0.00_ ;_ [$₹-4009]\ * &quot;-&quot;??_ ;_ @_ ">
                  <c:v>3421.6354385479094</c:v>
                </c:pt>
                <c:pt idx="176" formatCode="_ [$₹-4009]\ * #,##0.00_ ;_ [$₹-4009]\ * \-#,##0.00_ ;_ [$₹-4009]\ * &quot;-&quot;??_ ;_ @_ ">
                  <c:v>3440.5890683769176</c:v>
                </c:pt>
                <c:pt idx="177" formatCode="_ [$₹-4009]\ * #,##0.00_ ;_ [$₹-4009]\ * \-#,##0.00_ ;_ [$₹-4009]\ * &quot;-&quot;??_ ;_ @_ ">
                  <c:v>3459.5426982059253</c:v>
                </c:pt>
                <c:pt idx="178" formatCode="_ [$₹-4009]\ * #,##0.00_ ;_ [$₹-4009]\ * \-#,##0.00_ ;_ [$₹-4009]\ * &quot;-&quot;??_ ;_ @_ ">
                  <c:v>3478.496328034933</c:v>
                </c:pt>
                <c:pt idx="179" formatCode="_ [$₹-4009]\ * #,##0.00_ ;_ [$₹-4009]\ * \-#,##0.00_ ;_ [$₹-4009]\ * &quot;-&quot;??_ ;_ @_ ">
                  <c:v>3497.4499578639411</c:v>
                </c:pt>
                <c:pt idx="180" formatCode="_ [$₹-4009]\ * #,##0.00_ ;_ [$₹-4009]\ * \-#,##0.00_ ;_ [$₹-4009]\ * &quot;-&quot;??_ ;_ @_ ">
                  <c:v>3516.4035876929493</c:v>
                </c:pt>
                <c:pt idx="181" formatCode="_ [$₹-4009]\ * #,##0.00_ ;_ [$₹-4009]\ * \-#,##0.00_ ;_ [$₹-4009]\ * &quot;-&quot;??_ ;_ @_ ">
                  <c:v>3535.357217521957</c:v>
                </c:pt>
                <c:pt idx="182" formatCode="_ [$₹-4009]\ * #,##0.00_ ;_ [$₹-4009]\ * \-#,##0.00_ ;_ [$₹-4009]\ * &quot;-&quot;??_ ;_ @_ ">
                  <c:v>3554.3108473509647</c:v>
                </c:pt>
                <c:pt idx="183" formatCode="_ [$₹-4009]\ * #,##0.00_ ;_ [$₹-4009]\ * \-#,##0.00_ ;_ [$₹-4009]\ * &quot;-&quot;??_ ;_ @_ ">
                  <c:v>3573.2644771799723</c:v>
                </c:pt>
                <c:pt idx="184" formatCode="_ [$₹-4009]\ * #,##0.00_ ;_ [$₹-4009]\ * \-#,##0.00_ ;_ [$₹-4009]\ * &quot;-&quot;??_ ;_ @_ ">
                  <c:v>3592.2181070089805</c:v>
                </c:pt>
                <c:pt idx="185" formatCode="_ [$₹-4009]\ * #,##0.00_ ;_ [$₹-4009]\ * \-#,##0.00_ ;_ [$₹-4009]\ * &quot;-&quot;??_ ;_ @_ ">
                  <c:v>3611.1717368379886</c:v>
                </c:pt>
                <c:pt idx="186" formatCode="_ [$₹-4009]\ * #,##0.00_ ;_ [$₹-4009]\ * \-#,##0.00_ ;_ [$₹-4009]\ * &quot;-&quot;??_ ;_ @_ ">
                  <c:v>3630.1253666669963</c:v>
                </c:pt>
                <c:pt idx="187" formatCode="_ [$₹-4009]\ * #,##0.00_ ;_ [$₹-4009]\ * \-#,##0.00_ ;_ [$₹-4009]\ * &quot;-&quot;??_ ;_ @_ ">
                  <c:v>3649.078996496004</c:v>
                </c:pt>
                <c:pt idx="188" formatCode="_ [$₹-4009]\ * #,##0.00_ ;_ [$₹-4009]\ * \-#,##0.00_ ;_ [$₹-4009]\ * &quot;-&quot;??_ ;_ @_ ">
                  <c:v>3668.0326263250117</c:v>
                </c:pt>
                <c:pt idx="189" formatCode="_ [$₹-4009]\ * #,##0.00_ ;_ [$₹-4009]\ * \-#,##0.00_ ;_ [$₹-4009]\ * &quot;-&quot;??_ ;_ @_ ">
                  <c:v>3686.9862561540199</c:v>
                </c:pt>
                <c:pt idx="190" formatCode="_ [$₹-4009]\ * #,##0.00_ ;_ [$₹-4009]\ * \-#,##0.00_ ;_ [$₹-4009]\ * &quot;-&quot;??_ ;_ @_ ">
                  <c:v>3705.939885983028</c:v>
                </c:pt>
                <c:pt idx="191" formatCode="_ [$₹-4009]\ * #,##0.00_ ;_ [$₹-4009]\ * \-#,##0.00_ ;_ [$₹-4009]\ * &quot;-&quot;??_ ;_ @_ ">
                  <c:v>3724.8935158120357</c:v>
                </c:pt>
                <c:pt idx="192" formatCode="_ [$₹-4009]\ * #,##0.00_ ;_ [$₹-4009]\ * \-#,##0.00_ ;_ [$₹-4009]\ * &quot;-&quot;??_ ;_ @_ ">
                  <c:v>3743.8471456410434</c:v>
                </c:pt>
                <c:pt idx="193" formatCode="_ [$₹-4009]\ * #,##0.00_ ;_ [$₹-4009]\ * \-#,##0.00_ ;_ [$₹-4009]\ * &quot;-&quot;??_ ;_ @_ ">
                  <c:v>3762.8007754700516</c:v>
                </c:pt>
                <c:pt idx="194" formatCode="_ [$₹-4009]\ * #,##0.00_ ;_ [$₹-4009]\ * \-#,##0.00_ ;_ [$₹-4009]\ * &quot;-&quot;??_ ;_ @_ ">
                  <c:v>3781.7544052990593</c:v>
                </c:pt>
                <c:pt idx="195" formatCode="_ [$₹-4009]\ * #,##0.00_ ;_ [$₹-4009]\ * \-#,##0.00_ ;_ [$₹-4009]\ * &quot;-&quot;??_ ;_ @_ ">
                  <c:v>3800.7080351280674</c:v>
                </c:pt>
                <c:pt idx="196" formatCode="_ [$₹-4009]\ * #,##0.00_ ;_ [$₹-4009]\ * \-#,##0.00_ ;_ [$₹-4009]\ * &quot;-&quot;??_ ;_ @_ ">
                  <c:v>3819.6616649570751</c:v>
                </c:pt>
                <c:pt idx="197" formatCode="_ [$₹-4009]\ * #,##0.00_ ;_ [$₹-4009]\ * \-#,##0.00_ ;_ [$₹-4009]\ * &quot;-&quot;??_ ;_ @_ ">
                  <c:v>3838.6152947860828</c:v>
                </c:pt>
                <c:pt idx="198" formatCode="_ [$₹-4009]\ * #,##0.00_ ;_ [$₹-4009]\ * \-#,##0.00_ ;_ [$₹-4009]\ * &quot;-&quot;??_ ;_ @_ ">
                  <c:v>3857.568924615091</c:v>
                </c:pt>
                <c:pt idx="199" formatCode="_ [$₹-4009]\ * #,##0.00_ ;_ [$₹-4009]\ * \-#,##0.00_ ;_ [$₹-4009]\ * &quot;-&quot;??_ ;_ @_ ">
                  <c:v>3876.5225544440991</c:v>
                </c:pt>
                <c:pt idx="200" formatCode="_ [$₹-4009]\ * #,##0.00_ ;_ [$₹-4009]\ * \-#,##0.00_ ;_ [$₹-4009]\ * &quot;-&quot;??_ ;_ @_ ">
                  <c:v>3895.4761842731068</c:v>
                </c:pt>
                <c:pt idx="201" formatCode="_ [$₹-4009]\ * #,##0.00_ ;_ [$₹-4009]\ * \-#,##0.00_ ;_ [$₹-4009]\ * &quot;-&quot;??_ ;_ @_ ">
                  <c:v>3914.4298141021145</c:v>
                </c:pt>
                <c:pt idx="202" formatCode="_ [$₹-4009]\ * #,##0.00_ ;_ [$₹-4009]\ * \-#,##0.00_ ;_ [$₹-4009]\ * &quot;-&quot;??_ ;_ @_ ">
                  <c:v>3933.3834439311222</c:v>
                </c:pt>
                <c:pt idx="203" formatCode="_ [$₹-4009]\ * #,##0.00_ ;_ [$₹-4009]\ * \-#,##0.00_ ;_ [$₹-4009]\ * &quot;-&quot;??_ ;_ @_ ">
                  <c:v>3952.3370737601304</c:v>
                </c:pt>
                <c:pt idx="204" formatCode="_ [$₹-4009]\ * #,##0.00_ ;_ [$₹-4009]\ * \-#,##0.00_ ;_ [$₹-4009]\ * &quot;-&quot;??_ ;_ @_ ">
                  <c:v>3971.2907035891385</c:v>
                </c:pt>
                <c:pt idx="205" formatCode="_ [$₹-4009]\ * #,##0.00_ ;_ [$₹-4009]\ * \-#,##0.00_ ;_ [$₹-4009]\ * &quot;-&quot;??_ ;_ @_ ">
                  <c:v>3990.2443334181462</c:v>
                </c:pt>
                <c:pt idx="206" formatCode="_ [$₹-4009]\ * #,##0.00_ ;_ [$₹-4009]\ * \-#,##0.00_ ;_ [$₹-4009]\ * &quot;-&quot;??_ ;_ @_ ">
                  <c:v>4009.1979632471539</c:v>
                </c:pt>
                <c:pt idx="207" formatCode="_ [$₹-4009]\ * #,##0.00_ ;_ [$₹-4009]\ * \-#,##0.00_ ;_ [$₹-4009]\ * &quot;-&quot;??_ ;_ @_ ">
                  <c:v>4028.1515930761616</c:v>
                </c:pt>
                <c:pt idx="208" formatCode="_ [$₹-4009]\ * #,##0.00_ ;_ [$₹-4009]\ * \-#,##0.00_ ;_ [$₹-4009]\ * &quot;-&quot;??_ ;_ @_ ">
                  <c:v>4047.1052229051697</c:v>
                </c:pt>
                <c:pt idx="209" formatCode="_ [$₹-4009]\ * #,##0.00_ ;_ [$₹-4009]\ * \-#,##0.00_ ;_ [$₹-4009]\ * &quot;-&quot;??_ ;_ @_ ">
                  <c:v>4066.0588527341779</c:v>
                </c:pt>
                <c:pt idx="210" formatCode="_ [$₹-4009]\ * #,##0.00_ ;_ [$₹-4009]\ * \-#,##0.00_ ;_ [$₹-4009]\ * &quot;-&quot;??_ ;_ @_ ">
                  <c:v>4085.0124825631856</c:v>
                </c:pt>
                <c:pt idx="211" formatCode="_ [$₹-4009]\ * #,##0.00_ ;_ [$₹-4009]\ * \-#,##0.00_ ;_ [$₹-4009]\ * &quot;-&quot;??_ ;_ @_ ">
                  <c:v>4103.9661123921933</c:v>
                </c:pt>
                <c:pt idx="212" formatCode="_ [$₹-4009]\ * #,##0.00_ ;_ [$₹-4009]\ * \-#,##0.00_ ;_ [$₹-4009]\ * &quot;-&quot;??_ ;_ @_ ">
                  <c:v>4122.9197422212019</c:v>
                </c:pt>
                <c:pt idx="213" formatCode="_ [$₹-4009]\ * #,##0.00_ ;_ [$₹-4009]\ * \-#,##0.00_ ;_ [$₹-4009]\ * &quot;-&quot;??_ ;_ @_ ">
                  <c:v>4141.8733720502096</c:v>
                </c:pt>
                <c:pt idx="214" formatCode="_ [$₹-4009]\ * #,##0.00_ ;_ [$₹-4009]\ * \-#,##0.00_ ;_ [$₹-4009]\ * &quot;-&quot;??_ ;_ @_ ">
                  <c:v>4160.8270018792173</c:v>
                </c:pt>
                <c:pt idx="215" formatCode="_ [$₹-4009]\ * #,##0.00_ ;_ [$₹-4009]\ * \-#,##0.00_ ;_ [$₹-4009]\ * &quot;-&quot;??_ ;_ @_ ">
                  <c:v>4179.780631708225</c:v>
                </c:pt>
                <c:pt idx="216" formatCode="_ [$₹-4009]\ * #,##0.00_ ;_ [$₹-4009]\ * \-#,##0.00_ ;_ [$₹-4009]\ * &quot;-&quot;??_ ;_ @_ ">
                  <c:v>4198.7342615372327</c:v>
                </c:pt>
                <c:pt idx="217" formatCode="_ [$₹-4009]\ * #,##0.00_ ;_ [$₹-4009]\ * \-#,##0.00_ ;_ [$₹-4009]\ * &quot;-&quot;??_ ;_ @_ ">
                  <c:v>4217.6878913662404</c:v>
                </c:pt>
                <c:pt idx="218" formatCode="_ [$₹-4009]\ * #,##0.00_ ;_ [$₹-4009]\ * \-#,##0.00_ ;_ [$₹-4009]\ * &quot;-&quot;??_ ;_ @_ ">
                  <c:v>4236.641521195249</c:v>
                </c:pt>
                <c:pt idx="219" formatCode="_ [$₹-4009]\ * #,##0.00_ ;_ [$₹-4009]\ * \-#,##0.00_ ;_ [$₹-4009]\ * &quot;-&quot;??_ ;_ @_ ">
                  <c:v>4255.5951510242567</c:v>
                </c:pt>
                <c:pt idx="220" formatCode="_ [$₹-4009]\ * #,##0.00_ ;_ [$₹-4009]\ * \-#,##0.00_ ;_ [$₹-4009]\ * &quot;-&quot;??_ ;_ @_ ">
                  <c:v>4274.5487808532644</c:v>
                </c:pt>
                <c:pt idx="221" formatCode="_ [$₹-4009]\ * #,##0.00_ ;_ [$₹-4009]\ * \-#,##0.00_ ;_ [$₹-4009]\ * &quot;-&quot;??_ ;_ @_ ">
                  <c:v>4293.5024106822721</c:v>
                </c:pt>
                <c:pt idx="222" formatCode="_ [$₹-4009]\ * #,##0.00_ ;_ [$₹-4009]\ * \-#,##0.00_ ;_ [$₹-4009]\ * &quot;-&quot;??_ ;_ @_ ">
                  <c:v>4312.4560405112807</c:v>
                </c:pt>
                <c:pt idx="223" formatCode="_ [$₹-4009]\ * #,##0.00_ ;_ [$₹-4009]\ * \-#,##0.00_ ;_ [$₹-4009]\ * &quot;-&quot;??_ ;_ @_ ">
                  <c:v>4331.4096703402884</c:v>
                </c:pt>
                <c:pt idx="224" formatCode="_ [$₹-4009]\ * #,##0.00_ ;_ [$₹-4009]\ * \-#,##0.00_ ;_ [$₹-4009]\ * &quot;-&quot;??_ ;_ @_ ">
                  <c:v>4350.3633001692961</c:v>
                </c:pt>
                <c:pt idx="225" formatCode="_ [$₹-4009]\ * #,##0.00_ ;_ [$₹-4009]\ * \-#,##0.00_ ;_ [$₹-4009]\ * &quot;-&quot;??_ ;_ @_ ">
                  <c:v>4369.3169299983037</c:v>
                </c:pt>
                <c:pt idx="226" formatCode="_ [$₹-4009]\ * #,##0.00_ ;_ [$₹-4009]\ * \-#,##0.00_ ;_ [$₹-4009]\ * &quot;-&quot;??_ ;_ @_ ">
                  <c:v>4388.2705598273114</c:v>
                </c:pt>
                <c:pt idx="227" formatCode="_ [$₹-4009]\ * #,##0.00_ ;_ [$₹-4009]\ * \-#,##0.00_ ;_ [$₹-4009]\ * &quot;-&quot;??_ ;_ @_ ">
                  <c:v>4407.2241896563191</c:v>
                </c:pt>
                <c:pt idx="228" formatCode="_ [$₹-4009]\ * #,##0.00_ ;_ [$₹-4009]\ * \-#,##0.00_ ;_ [$₹-4009]\ * &quot;-&quot;??_ ;_ @_ ">
                  <c:v>4426.1778194853277</c:v>
                </c:pt>
                <c:pt idx="229" formatCode="_ [$₹-4009]\ * #,##0.00_ ;_ [$₹-4009]\ * \-#,##0.00_ ;_ [$₹-4009]\ * &quot;-&quot;??_ ;_ @_ ">
                  <c:v>4445.1314493143354</c:v>
                </c:pt>
                <c:pt idx="230" formatCode="_ [$₹-4009]\ * #,##0.00_ ;_ [$₹-4009]\ * \-#,##0.00_ ;_ [$₹-4009]\ * &quot;-&quot;??_ ;_ @_ ">
                  <c:v>4464.0850791433431</c:v>
                </c:pt>
                <c:pt idx="231" formatCode="_ [$₹-4009]\ * #,##0.00_ ;_ [$₹-4009]\ * \-#,##0.00_ ;_ [$₹-4009]\ * &quot;-&quot;??_ ;_ @_ ">
                  <c:v>4483.0387089723517</c:v>
                </c:pt>
                <c:pt idx="232" formatCode="_ [$₹-4009]\ * #,##0.00_ ;_ [$₹-4009]\ * \-#,##0.00_ ;_ [$₹-4009]\ * &quot;-&quot;??_ ;_ @_ ">
                  <c:v>4501.9923388013594</c:v>
                </c:pt>
                <c:pt idx="233" formatCode="_ [$₹-4009]\ * #,##0.00_ ;_ [$₹-4009]\ * \-#,##0.00_ ;_ [$₹-4009]\ * &quot;-&quot;??_ ;_ @_ ">
                  <c:v>4520.9459686303671</c:v>
                </c:pt>
                <c:pt idx="234" formatCode="_ [$₹-4009]\ * #,##0.00_ ;_ [$₹-4009]\ * \-#,##0.00_ ;_ [$₹-4009]\ * &quot;-&quot;??_ ;_ @_ ">
                  <c:v>4539.8995984593748</c:v>
                </c:pt>
                <c:pt idx="235" formatCode="_ [$₹-4009]\ * #,##0.00_ ;_ [$₹-4009]\ * \-#,##0.00_ ;_ [$₹-4009]\ * &quot;-&quot;??_ ;_ @_ ">
                  <c:v>4558.8532282883825</c:v>
                </c:pt>
              </c:numCache>
            </c:numRef>
          </c:val>
          <c:smooth val="0"/>
          <c:extLst>
            <c:ext xmlns:c16="http://schemas.microsoft.com/office/drawing/2014/chart" uri="{C3380CC4-5D6E-409C-BE32-E72D297353CC}">
              <c16:uniqueId val="{00000001-73DA-4AEC-BC4B-818E903E9083}"/>
            </c:ext>
          </c:extLst>
        </c:ser>
        <c:ser>
          <c:idx val="2"/>
          <c:order val="2"/>
          <c:tx>
            <c:strRef>
              <c:f>'10Y Forecast'!$D$1</c:f>
              <c:strCache>
                <c:ptCount val="1"/>
                <c:pt idx="0">
                  <c:v>Lower Confidence Bound(Values)</c:v>
                </c:pt>
              </c:strCache>
            </c:strRef>
          </c:tx>
          <c:spPr>
            <a:ln w="12700" cap="rnd">
              <a:solidFill>
                <a:srgbClr val="ED7D31"/>
              </a:solidFill>
              <a:prstDash val="solid"/>
              <a:round/>
            </a:ln>
            <a:effectLst/>
          </c:spPr>
          <c:marker>
            <c:symbol val="none"/>
          </c:marker>
          <c:cat>
            <c:numRef>
              <c:f>'10Y Forecast'!$A$2:$A$237</c:f>
              <c:numCache>
                <c:formatCode>m/d/yyyy</c:formatCode>
                <c:ptCount val="236"/>
                <c:pt idx="0">
                  <c:v>41548</c:v>
                </c:pt>
                <c:pt idx="1">
                  <c:v>41579</c:v>
                </c:pt>
                <c:pt idx="2">
                  <c:v>41609</c:v>
                </c:pt>
                <c:pt idx="3">
                  <c:v>41640</c:v>
                </c:pt>
                <c:pt idx="4">
                  <c:v>41671</c:v>
                </c:pt>
                <c:pt idx="5">
                  <c:v>41699</c:v>
                </c:pt>
                <c:pt idx="6">
                  <c:v>41730</c:v>
                </c:pt>
                <c:pt idx="7">
                  <c:v>41760</c:v>
                </c:pt>
                <c:pt idx="8">
                  <c:v>41791</c:v>
                </c:pt>
                <c:pt idx="9">
                  <c:v>41821</c:v>
                </c:pt>
                <c:pt idx="10">
                  <c:v>41852</c:v>
                </c:pt>
                <c:pt idx="11">
                  <c:v>41883</c:v>
                </c:pt>
                <c:pt idx="12">
                  <c:v>41913</c:v>
                </c:pt>
                <c:pt idx="13">
                  <c:v>41944</c:v>
                </c:pt>
                <c:pt idx="14">
                  <c:v>41974</c:v>
                </c:pt>
                <c:pt idx="15">
                  <c:v>42005</c:v>
                </c:pt>
                <c:pt idx="16">
                  <c:v>42036</c:v>
                </c:pt>
                <c:pt idx="17">
                  <c:v>42064</c:v>
                </c:pt>
                <c:pt idx="18">
                  <c:v>42095</c:v>
                </c:pt>
                <c:pt idx="19">
                  <c:v>42125</c:v>
                </c:pt>
                <c:pt idx="20">
                  <c:v>42156</c:v>
                </c:pt>
                <c:pt idx="21">
                  <c:v>42186</c:v>
                </c:pt>
                <c:pt idx="22">
                  <c:v>42217</c:v>
                </c:pt>
                <c:pt idx="23">
                  <c:v>42248</c:v>
                </c:pt>
                <c:pt idx="24">
                  <c:v>42278</c:v>
                </c:pt>
                <c:pt idx="25">
                  <c:v>42309</c:v>
                </c:pt>
                <c:pt idx="26">
                  <c:v>42339</c:v>
                </c:pt>
                <c:pt idx="27">
                  <c:v>42370</c:v>
                </c:pt>
                <c:pt idx="28">
                  <c:v>42401</c:v>
                </c:pt>
                <c:pt idx="29">
                  <c:v>42430</c:v>
                </c:pt>
                <c:pt idx="30">
                  <c:v>42461</c:v>
                </c:pt>
                <c:pt idx="31">
                  <c:v>42491</c:v>
                </c:pt>
                <c:pt idx="32">
                  <c:v>42522</c:v>
                </c:pt>
                <c:pt idx="33">
                  <c:v>42552</c:v>
                </c:pt>
                <c:pt idx="34">
                  <c:v>42583</c:v>
                </c:pt>
                <c:pt idx="35">
                  <c:v>42614</c:v>
                </c:pt>
                <c:pt idx="36">
                  <c:v>42644</c:v>
                </c:pt>
                <c:pt idx="37">
                  <c:v>42675</c:v>
                </c:pt>
                <c:pt idx="38">
                  <c:v>42705</c:v>
                </c:pt>
                <c:pt idx="39">
                  <c:v>42736</c:v>
                </c:pt>
                <c:pt idx="40">
                  <c:v>42767</c:v>
                </c:pt>
                <c:pt idx="41">
                  <c:v>42795</c:v>
                </c:pt>
                <c:pt idx="42">
                  <c:v>42826</c:v>
                </c:pt>
                <c:pt idx="43">
                  <c:v>42856</c:v>
                </c:pt>
                <c:pt idx="44">
                  <c:v>42887</c:v>
                </c:pt>
                <c:pt idx="45">
                  <c:v>42917</c:v>
                </c:pt>
                <c:pt idx="46">
                  <c:v>42948</c:v>
                </c:pt>
                <c:pt idx="47">
                  <c:v>42979</c:v>
                </c:pt>
                <c:pt idx="48">
                  <c:v>43009</c:v>
                </c:pt>
                <c:pt idx="49">
                  <c:v>43040</c:v>
                </c:pt>
                <c:pt idx="50">
                  <c:v>43070</c:v>
                </c:pt>
                <c:pt idx="51">
                  <c:v>43101</c:v>
                </c:pt>
                <c:pt idx="52">
                  <c:v>43132</c:v>
                </c:pt>
                <c:pt idx="53">
                  <c:v>43160</c:v>
                </c:pt>
                <c:pt idx="54">
                  <c:v>43191</c:v>
                </c:pt>
                <c:pt idx="55">
                  <c:v>43221</c:v>
                </c:pt>
                <c:pt idx="56">
                  <c:v>43252</c:v>
                </c:pt>
                <c:pt idx="57">
                  <c:v>43282</c:v>
                </c:pt>
                <c:pt idx="58">
                  <c:v>43313</c:v>
                </c:pt>
                <c:pt idx="59">
                  <c:v>43344</c:v>
                </c:pt>
                <c:pt idx="60">
                  <c:v>43374</c:v>
                </c:pt>
                <c:pt idx="61">
                  <c:v>43405</c:v>
                </c:pt>
                <c:pt idx="62">
                  <c:v>43435</c:v>
                </c:pt>
                <c:pt idx="63">
                  <c:v>43466</c:v>
                </c:pt>
                <c:pt idx="64">
                  <c:v>43497</c:v>
                </c:pt>
                <c:pt idx="65">
                  <c:v>43525</c:v>
                </c:pt>
                <c:pt idx="66">
                  <c:v>43556</c:v>
                </c:pt>
                <c:pt idx="67">
                  <c:v>43586</c:v>
                </c:pt>
                <c:pt idx="68">
                  <c:v>43617</c:v>
                </c:pt>
                <c:pt idx="69">
                  <c:v>43647</c:v>
                </c:pt>
                <c:pt idx="70">
                  <c:v>43678</c:v>
                </c:pt>
                <c:pt idx="71">
                  <c:v>43709</c:v>
                </c:pt>
                <c:pt idx="72">
                  <c:v>43739</c:v>
                </c:pt>
                <c:pt idx="73">
                  <c:v>43770</c:v>
                </c:pt>
                <c:pt idx="74">
                  <c:v>43800</c:v>
                </c:pt>
                <c:pt idx="75">
                  <c:v>43831</c:v>
                </c:pt>
                <c:pt idx="76">
                  <c:v>43862</c:v>
                </c:pt>
                <c:pt idx="77">
                  <c:v>43891</c:v>
                </c:pt>
                <c:pt idx="78">
                  <c:v>43922</c:v>
                </c:pt>
                <c:pt idx="79">
                  <c:v>43952</c:v>
                </c:pt>
                <c:pt idx="80">
                  <c:v>43983</c:v>
                </c:pt>
                <c:pt idx="81">
                  <c:v>44013</c:v>
                </c:pt>
                <c:pt idx="82">
                  <c:v>44044</c:v>
                </c:pt>
                <c:pt idx="83">
                  <c:v>44075</c:v>
                </c:pt>
                <c:pt idx="84">
                  <c:v>44105</c:v>
                </c:pt>
                <c:pt idx="85">
                  <c:v>44136</c:v>
                </c:pt>
                <c:pt idx="86">
                  <c:v>44166</c:v>
                </c:pt>
                <c:pt idx="87">
                  <c:v>44197</c:v>
                </c:pt>
                <c:pt idx="88">
                  <c:v>44228</c:v>
                </c:pt>
                <c:pt idx="89">
                  <c:v>44256</c:v>
                </c:pt>
                <c:pt idx="90">
                  <c:v>44287</c:v>
                </c:pt>
                <c:pt idx="91">
                  <c:v>44317</c:v>
                </c:pt>
                <c:pt idx="92">
                  <c:v>44348</c:v>
                </c:pt>
                <c:pt idx="93">
                  <c:v>44378</c:v>
                </c:pt>
                <c:pt idx="94">
                  <c:v>44409</c:v>
                </c:pt>
                <c:pt idx="95">
                  <c:v>44440</c:v>
                </c:pt>
                <c:pt idx="96">
                  <c:v>44470</c:v>
                </c:pt>
                <c:pt idx="97">
                  <c:v>44501</c:v>
                </c:pt>
                <c:pt idx="98">
                  <c:v>44531</c:v>
                </c:pt>
                <c:pt idx="99">
                  <c:v>44562</c:v>
                </c:pt>
                <c:pt idx="100">
                  <c:v>44593</c:v>
                </c:pt>
                <c:pt idx="101">
                  <c:v>44621</c:v>
                </c:pt>
                <c:pt idx="102">
                  <c:v>44652</c:v>
                </c:pt>
                <c:pt idx="103">
                  <c:v>44682</c:v>
                </c:pt>
                <c:pt idx="104">
                  <c:v>44713</c:v>
                </c:pt>
                <c:pt idx="105">
                  <c:v>44743</c:v>
                </c:pt>
                <c:pt idx="106">
                  <c:v>44774</c:v>
                </c:pt>
                <c:pt idx="107">
                  <c:v>44805</c:v>
                </c:pt>
                <c:pt idx="108">
                  <c:v>44835</c:v>
                </c:pt>
                <c:pt idx="109">
                  <c:v>44866</c:v>
                </c:pt>
                <c:pt idx="110">
                  <c:v>44896</c:v>
                </c:pt>
                <c:pt idx="111">
                  <c:v>44927</c:v>
                </c:pt>
                <c:pt idx="112">
                  <c:v>44958</c:v>
                </c:pt>
                <c:pt idx="113">
                  <c:v>44986</c:v>
                </c:pt>
                <c:pt idx="114">
                  <c:v>45017</c:v>
                </c:pt>
                <c:pt idx="115">
                  <c:v>45047</c:v>
                </c:pt>
                <c:pt idx="116">
                  <c:v>45078</c:v>
                </c:pt>
                <c:pt idx="117">
                  <c:v>45108</c:v>
                </c:pt>
                <c:pt idx="118">
                  <c:v>45139</c:v>
                </c:pt>
                <c:pt idx="119">
                  <c:v>45170</c:v>
                </c:pt>
                <c:pt idx="120">
                  <c:v>45200</c:v>
                </c:pt>
                <c:pt idx="121">
                  <c:v>45231</c:v>
                </c:pt>
                <c:pt idx="122">
                  <c:v>45261</c:v>
                </c:pt>
                <c:pt idx="123">
                  <c:v>45292</c:v>
                </c:pt>
                <c:pt idx="124">
                  <c:v>45323</c:v>
                </c:pt>
                <c:pt idx="125">
                  <c:v>45352</c:v>
                </c:pt>
                <c:pt idx="126">
                  <c:v>45383</c:v>
                </c:pt>
                <c:pt idx="127">
                  <c:v>45413</c:v>
                </c:pt>
                <c:pt idx="128">
                  <c:v>45444</c:v>
                </c:pt>
                <c:pt idx="129">
                  <c:v>45474</c:v>
                </c:pt>
                <c:pt idx="130">
                  <c:v>45505</c:v>
                </c:pt>
                <c:pt idx="131">
                  <c:v>45536</c:v>
                </c:pt>
                <c:pt idx="132">
                  <c:v>45566</c:v>
                </c:pt>
                <c:pt idx="133">
                  <c:v>45597</c:v>
                </c:pt>
                <c:pt idx="134">
                  <c:v>45627</c:v>
                </c:pt>
                <c:pt idx="135">
                  <c:v>45658</c:v>
                </c:pt>
                <c:pt idx="136">
                  <c:v>45689</c:v>
                </c:pt>
                <c:pt idx="137">
                  <c:v>45717</c:v>
                </c:pt>
                <c:pt idx="138">
                  <c:v>45748</c:v>
                </c:pt>
                <c:pt idx="139">
                  <c:v>45778</c:v>
                </c:pt>
                <c:pt idx="140">
                  <c:v>45809</c:v>
                </c:pt>
                <c:pt idx="141">
                  <c:v>45839</c:v>
                </c:pt>
                <c:pt idx="142">
                  <c:v>45870</c:v>
                </c:pt>
                <c:pt idx="143">
                  <c:v>45901</c:v>
                </c:pt>
                <c:pt idx="144">
                  <c:v>45931</c:v>
                </c:pt>
                <c:pt idx="145">
                  <c:v>45962</c:v>
                </c:pt>
                <c:pt idx="146">
                  <c:v>45992</c:v>
                </c:pt>
                <c:pt idx="147">
                  <c:v>46023</c:v>
                </c:pt>
                <c:pt idx="148">
                  <c:v>46054</c:v>
                </c:pt>
                <c:pt idx="149">
                  <c:v>46082</c:v>
                </c:pt>
                <c:pt idx="150">
                  <c:v>46113</c:v>
                </c:pt>
                <c:pt idx="151">
                  <c:v>46143</c:v>
                </c:pt>
                <c:pt idx="152">
                  <c:v>46174</c:v>
                </c:pt>
                <c:pt idx="153">
                  <c:v>46204</c:v>
                </c:pt>
                <c:pt idx="154">
                  <c:v>46235</c:v>
                </c:pt>
                <c:pt idx="155">
                  <c:v>46266</c:v>
                </c:pt>
                <c:pt idx="156">
                  <c:v>46296</c:v>
                </c:pt>
                <c:pt idx="157">
                  <c:v>46327</c:v>
                </c:pt>
                <c:pt idx="158">
                  <c:v>46357</c:v>
                </c:pt>
                <c:pt idx="159">
                  <c:v>46388</c:v>
                </c:pt>
                <c:pt idx="160">
                  <c:v>46419</c:v>
                </c:pt>
                <c:pt idx="161">
                  <c:v>46447</c:v>
                </c:pt>
                <c:pt idx="162">
                  <c:v>46478</c:v>
                </c:pt>
                <c:pt idx="163">
                  <c:v>46508</c:v>
                </c:pt>
                <c:pt idx="164">
                  <c:v>46539</c:v>
                </c:pt>
                <c:pt idx="165">
                  <c:v>46569</c:v>
                </c:pt>
                <c:pt idx="166">
                  <c:v>46600</c:v>
                </c:pt>
                <c:pt idx="167">
                  <c:v>46631</c:v>
                </c:pt>
                <c:pt idx="168">
                  <c:v>46661</c:v>
                </c:pt>
                <c:pt idx="169">
                  <c:v>46692</c:v>
                </c:pt>
                <c:pt idx="170">
                  <c:v>46722</c:v>
                </c:pt>
                <c:pt idx="171">
                  <c:v>46753</c:v>
                </c:pt>
                <c:pt idx="172">
                  <c:v>46784</c:v>
                </c:pt>
                <c:pt idx="173">
                  <c:v>46813</c:v>
                </c:pt>
                <c:pt idx="174">
                  <c:v>46844</c:v>
                </c:pt>
                <c:pt idx="175">
                  <c:v>46874</c:v>
                </c:pt>
                <c:pt idx="176">
                  <c:v>46905</c:v>
                </c:pt>
                <c:pt idx="177">
                  <c:v>46935</c:v>
                </c:pt>
                <c:pt idx="178">
                  <c:v>46966</c:v>
                </c:pt>
                <c:pt idx="179">
                  <c:v>46997</c:v>
                </c:pt>
                <c:pt idx="180">
                  <c:v>47027</c:v>
                </c:pt>
                <c:pt idx="181">
                  <c:v>47058</c:v>
                </c:pt>
                <c:pt idx="182">
                  <c:v>47088</c:v>
                </c:pt>
                <c:pt idx="183">
                  <c:v>47119</c:v>
                </c:pt>
                <c:pt idx="184">
                  <c:v>47150</c:v>
                </c:pt>
                <c:pt idx="185">
                  <c:v>47178</c:v>
                </c:pt>
                <c:pt idx="186">
                  <c:v>47209</c:v>
                </c:pt>
                <c:pt idx="187">
                  <c:v>47239</c:v>
                </c:pt>
                <c:pt idx="188">
                  <c:v>47270</c:v>
                </c:pt>
                <c:pt idx="189">
                  <c:v>47300</c:v>
                </c:pt>
                <c:pt idx="190">
                  <c:v>47331</c:v>
                </c:pt>
                <c:pt idx="191">
                  <c:v>47362</c:v>
                </c:pt>
                <c:pt idx="192">
                  <c:v>47392</c:v>
                </c:pt>
                <c:pt idx="193">
                  <c:v>47423</c:v>
                </c:pt>
                <c:pt idx="194">
                  <c:v>47453</c:v>
                </c:pt>
                <c:pt idx="195">
                  <c:v>47484</c:v>
                </c:pt>
                <c:pt idx="196">
                  <c:v>47515</c:v>
                </c:pt>
                <c:pt idx="197">
                  <c:v>47543</c:v>
                </c:pt>
                <c:pt idx="198">
                  <c:v>47574</c:v>
                </c:pt>
                <c:pt idx="199">
                  <c:v>47604</c:v>
                </c:pt>
                <c:pt idx="200">
                  <c:v>47635</c:v>
                </c:pt>
                <c:pt idx="201">
                  <c:v>47665</c:v>
                </c:pt>
                <c:pt idx="202">
                  <c:v>47696</c:v>
                </c:pt>
                <c:pt idx="203">
                  <c:v>47727</c:v>
                </c:pt>
                <c:pt idx="204">
                  <c:v>47757</c:v>
                </c:pt>
                <c:pt idx="205">
                  <c:v>47788</c:v>
                </c:pt>
                <c:pt idx="206">
                  <c:v>47818</c:v>
                </c:pt>
                <c:pt idx="207">
                  <c:v>47849</c:v>
                </c:pt>
                <c:pt idx="208">
                  <c:v>47880</c:v>
                </c:pt>
                <c:pt idx="209">
                  <c:v>47908</c:v>
                </c:pt>
                <c:pt idx="210">
                  <c:v>47939</c:v>
                </c:pt>
                <c:pt idx="211">
                  <c:v>47969</c:v>
                </c:pt>
                <c:pt idx="212">
                  <c:v>48000</c:v>
                </c:pt>
                <c:pt idx="213">
                  <c:v>48030</c:v>
                </c:pt>
                <c:pt idx="214">
                  <c:v>48061</c:v>
                </c:pt>
                <c:pt idx="215">
                  <c:v>48092</c:v>
                </c:pt>
                <c:pt idx="216">
                  <c:v>48122</c:v>
                </c:pt>
                <c:pt idx="217">
                  <c:v>48153</c:v>
                </c:pt>
                <c:pt idx="218">
                  <c:v>48183</c:v>
                </c:pt>
                <c:pt idx="219">
                  <c:v>48214</c:v>
                </c:pt>
                <c:pt idx="220">
                  <c:v>48245</c:v>
                </c:pt>
                <c:pt idx="221">
                  <c:v>48274</c:v>
                </c:pt>
                <c:pt idx="222">
                  <c:v>48305</c:v>
                </c:pt>
                <c:pt idx="223">
                  <c:v>48335</c:v>
                </c:pt>
                <c:pt idx="224">
                  <c:v>48366</c:v>
                </c:pt>
                <c:pt idx="225">
                  <c:v>48396</c:v>
                </c:pt>
                <c:pt idx="226">
                  <c:v>48427</c:v>
                </c:pt>
                <c:pt idx="227">
                  <c:v>48458</c:v>
                </c:pt>
                <c:pt idx="228">
                  <c:v>48488</c:v>
                </c:pt>
                <c:pt idx="229">
                  <c:v>48519</c:v>
                </c:pt>
                <c:pt idx="230">
                  <c:v>48549</c:v>
                </c:pt>
                <c:pt idx="231">
                  <c:v>48580</c:v>
                </c:pt>
                <c:pt idx="232">
                  <c:v>48611</c:v>
                </c:pt>
                <c:pt idx="233">
                  <c:v>48639</c:v>
                </c:pt>
                <c:pt idx="234">
                  <c:v>48670</c:v>
                </c:pt>
                <c:pt idx="235">
                  <c:v>48700</c:v>
                </c:pt>
              </c:numCache>
            </c:numRef>
          </c:cat>
          <c:val>
            <c:numRef>
              <c:f>'10Y Forecast'!$D$2:$D$237</c:f>
              <c:numCache>
                <c:formatCode>General</c:formatCode>
                <c:ptCount val="236"/>
                <c:pt idx="120" formatCode="_ [$₹-4009]\ * #,##0.00_ ;_ [$₹-4009]\ * \-#,##0.00_ ;_ [$₹-4009]\ * &quot;-&quot;??_ ;_ @_ ">
                  <c:v>2263.1999999999998</c:v>
                </c:pt>
                <c:pt idx="121" formatCode="_ [$₹-4009]\ * #,##0.00_ ;_ [$₹-4009]\ * \-#,##0.00_ ;_ [$₹-4009]\ * &quot;-&quot;??_ ;_ @_ ">
                  <c:v>2158.5144742382199</c:v>
                </c:pt>
                <c:pt idx="122" formatCode="_ [$₹-4009]\ * #,##0.00_ ;_ [$₹-4009]\ * \-#,##0.00_ ;_ [$₹-4009]\ * &quot;-&quot;??_ ;_ @_ ">
                  <c:v>2170.0350821524057</c:v>
                </c:pt>
                <c:pt idx="123" formatCode="_ [$₹-4009]\ * #,##0.00_ ;_ [$₹-4009]\ * \-#,##0.00_ ;_ [$₹-4009]\ * &quot;-&quot;??_ ;_ @_ ">
                  <c:v>2181.7160946398512</c:v>
                </c:pt>
                <c:pt idx="124" formatCode="_ [$₹-4009]\ * #,##0.00_ ;_ [$₹-4009]\ * \-#,##0.00_ ;_ [$₹-4009]\ * &quot;-&quot;??_ ;_ @_ ">
                  <c:v>2193.5439063890558</c:v>
                </c:pt>
                <c:pt idx="125" formatCode="_ [$₹-4009]\ * #,##0.00_ ;_ [$₹-4009]\ * \-#,##0.00_ ;_ [$₹-4009]\ * &quot;-&quot;??_ ;_ @_ ">
                  <c:v>2205.506613070675</c:v>
                </c:pt>
                <c:pt idx="126" formatCode="_ [$₹-4009]\ * #,##0.00_ ;_ [$₹-4009]\ * \-#,##0.00_ ;_ [$₹-4009]\ * &quot;-&quot;??_ ;_ @_ ">
                  <c:v>2217.5937299400039</c:v>
                </c:pt>
                <c:pt idx="127" formatCode="_ [$₹-4009]\ * #,##0.00_ ;_ [$₹-4009]\ * \-#,##0.00_ ;_ [$₹-4009]\ * &quot;-&quot;??_ ;_ @_ ">
                  <c:v>2229.7959674590206</c:v>
                </c:pt>
                <c:pt idx="128" formatCode="_ [$₹-4009]\ * #,##0.00_ ;_ [$₹-4009]\ * \-#,##0.00_ ;_ [$₹-4009]\ * &quot;-&quot;??_ ;_ @_ ">
                  <c:v>2242.105050437623</c:v>
                </c:pt>
                <c:pt idx="129" formatCode="_ [$₹-4009]\ * #,##0.00_ ;_ [$₹-4009]\ * \-#,##0.00_ ;_ [$₹-4009]\ * &quot;-&quot;??_ ;_ @_ ">
                  <c:v>2254.5135708139082</c:v>
                </c:pt>
                <c:pt idx="130" formatCode="_ [$₹-4009]\ * #,##0.00_ ;_ [$₹-4009]\ * \-#,##0.00_ ;_ [$₹-4009]\ * &quot;-&quot;??_ ;_ @_ ">
                  <c:v>2267.0148667380204</c:v>
                </c:pt>
                <c:pt idx="131" formatCode="_ [$₹-4009]\ * #,##0.00_ ;_ [$₹-4009]\ * \-#,##0.00_ ;_ [$₹-4009]\ * &quot;-&quot;??_ ;_ @_ ">
                  <c:v>2279.6029224415133</c:v>
                </c:pt>
                <c:pt idx="132" formatCode="_ [$₹-4009]\ * #,##0.00_ ;_ [$₹-4009]\ * \-#,##0.00_ ;_ [$₹-4009]\ * &quot;-&quot;??_ ;_ @_ ">
                  <c:v>2292.2722846912175</c:v>
                </c:pt>
                <c:pt idx="133" formatCode="_ [$₹-4009]\ * #,##0.00_ ;_ [$₹-4009]\ * \-#,##0.00_ ;_ [$₹-4009]\ * &quot;-&quot;??_ ;_ @_ ">
                  <c:v>2305.0179925939151</c:v>
                </c:pt>
                <c:pt idx="134" formatCode="_ [$₹-4009]\ * #,##0.00_ ;_ [$₹-4009]\ * \-#,##0.00_ ;_ [$₹-4009]\ * &quot;-&quot;??_ ;_ @_ ">
                  <c:v>2317.8355182372688</c:v>
                </c:pt>
                <c:pt idx="135" formatCode="_ [$₹-4009]\ * #,##0.00_ ;_ [$₹-4009]\ * \-#,##0.00_ ;_ [$₹-4009]\ * &quot;-&quot;??_ ;_ @_ ">
                  <c:v>2330.7207161932665</c:v>
                </c:pt>
                <c:pt idx="136" formatCode="_ [$₹-4009]\ * #,##0.00_ ;_ [$₹-4009]\ * \-#,##0.00_ ;_ [$₹-4009]\ * &quot;-&quot;??_ ;_ @_ ">
                  <c:v>2343.6697803213638</c:v>
                </c:pt>
                <c:pt idx="137" formatCode="_ [$₹-4009]\ * #,##0.00_ ;_ [$₹-4009]\ * \-#,##0.00_ ;_ [$₹-4009]\ * &quot;-&quot;??_ ;_ @_ ">
                  <c:v>2356.679206623824</c:v>
                </c:pt>
                <c:pt idx="138" formatCode="_ [$₹-4009]\ * #,##0.00_ ;_ [$₹-4009]\ * \-#,##0.00_ ;_ [$₹-4009]\ * &quot;-&quot;??_ ;_ @_ ">
                  <c:v>2369.7457611499399</c:v>
                </c:pt>
                <c:pt idx="139" formatCode="_ [$₹-4009]\ * #,##0.00_ ;_ [$₹-4009]\ * \-#,##0.00_ ;_ [$₹-4009]\ * &quot;-&quot;??_ ;_ @_ ">
                  <c:v>2382.8664521364244</c:v>
                </c:pt>
                <c:pt idx="140" formatCode="_ [$₹-4009]\ * #,##0.00_ ;_ [$₹-4009]\ * \-#,##0.00_ ;_ [$₹-4009]\ * &quot;-&quot;??_ ;_ @_ ">
                  <c:v>2396.0385057213675</c:v>
                </c:pt>
                <c:pt idx="141" formatCode="_ [$₹-4009]\ * #,##0.00_ ;_ [$₹-4009]\ * \-#,##0.00_ ;_ [$₹-4009]\ * &quot;-&quot;??_ ;_ @_ ">
                  <c:v>2409.2593446881074</c:v>
                </c:pt>
                <c:pt idx="142" formatCode="_ [$₹-4009]\ * #,##0.00_ ;_ [$₹-4009]\ * \-#,##0.00_ ;_ [$₹-4009]\ * &quot;-&quot;??_ ;_ @_ ">
                  <c:v>2422.5265697904006</c:v>
                </c:pt>
                <c:pt idx="143" formatCode="_ [$₹-4009]\ * #,##0.00_ ;_ [$₹-4009]\ * \-#,##0.00_ ;_ [$₹-4009]\ * &quot;-&quot;??_ ;_ @_ ">
                  <c:v>2435.8379432866236</c:v>
                </c:pt>
                <c:pt idx="144" formatCode="_ [$₹-4009]\ * #,##0.00_ ;_ [$₹-4009]\ * \-#,##0.00_ ;_ [$₹-4009]\ * &quot;-&quot;??_ ;_ @_ ">
                  <c:v>2449.1913743724963</c:v>
                </c:pt>
                <c:pt idx="145" formatCode="_ [$₹-4009]\ * #,##0.00_ ;_ [$₹-4009]\ * \-#,##0.00_ ;_ [$₹-4009]\ * &quot;-&quot;??_ ;_ @_ ">
                  <c:v>2462.5849062520688</c:v>
                </c:pt>
                <c:pt idx="146" formatCode="_ [$₹-4009]\ * #,##0.00_ ;_ [$₹-4009]\ * \-#,##0.00_ ;_ [$₹-4009]\ * &quot;-&quot;??_ ;_ @_ ">
                  <c:v>2476.0167046277857</c:v>
                </c:pt>
                <c:pt idx="147" formatCode="_ [$₹-4009]\ * #,##0.00_ ;_ [$₹-4009]\ * \-#,##0.00_ ;_ [$₹-4009]\ * &quot;-&quot;??_ ;_ @_ ">
                  <c:v>2489.4850474242448</c:v>
                </c:pt>
                <c:pt idx="148" formatCode="_ [$₹-4009]\ * #,##0.00_ ;_ [$₹-4009]\ * \-#,##0.00_ ;_ [$₹-4009]\ * &quot;-&quot;??_ ;_ @_ ">
                  <c:v>2502.988315588193</c:v>
                </c:pt>
                <c:pt idx="149" formatCode="_ [$₹-4009]\ * #,##0.00_ ;_ [$₹-4009]\ * \-#,##0.00_ ;_ [$₹-4009]\ * &quot;-&quot;??_ ;_ @_ ">
                  <c:v>2516.5249848304597</c:v>
                </c:pt>
                <c:pt idx="150" formatCode="_ [$₹-4009]\ * #,##0.00_ ;_ [$₹-4009]\ * \-#,##0.00_ ;_ [$₹-4009]\ * &quot;-&quot;??_ ;_ @_ ">
                  <c:v>2530.0936181949028</c:v>
                </c:pt>
                <c:pt idx="151" formatCode="_ [$₹-4009]\ * #,##0.00_ ;_ [$₹-4009]\ * \-#,##0.00_ ;_ [$₹-4009]\ * &quot;-&quot;??_ ;_ @_ ">
                  <c:v>2543.6928593555954</c:v>
                </c:pt>
                <c:pt idx="152" formatCode="_ [$₹-4009]\ * #,##0.00_ ;_ [$₹-4009]\ * \-#,##0.00_ ;_ [$₹-4009]\ * &quot;-&quot;??_ ;_ @_ ">
                  <c:v>2557.3214265571387</c:v>
                </c:pt>
                <c:pt idx="153" formatCode="_ [$₹-4009]\ * #,##0.00_ ;_ [$₹-4009]\ * \-#,##0.00_ ;_ [$₹-4009]\ * &quot;-&quot;??_ ;_ @_ ">
                  <c:v>2570.9781071244547</c:v>
                </c:pt>
                <c:pt idx="154" formatCode="_ [$₹-4009]\ * #,##0.00_ ;_ [$₹-4009]\ * \-#,##0.00_ ;_ [$₹-4009]\ * &quot;-&quot;??_ ;_ @_ ">
                  <c:v>2584.6617524781786</c:v>
                </c:pt>
                <c:pt idx="155" formatCode="_ [$₹-4009]\ * #,##0.00_ ;_ [$₹-4009]\ * \-#,##0.00_ ;_ [$₹-4009]\ * &quot;-&quot;??_ ;_ @_ ">
                  <c:v>2598.3712736000521</c:v>
                </c:pt>
                <c:pt idx="156" formatCode="_ [$₹-4009]\ * #,##0.00_ ;_ [$₹-4009]\ * \-#,##0.00_ ;_ [$₹-4009]\ * &quot;-&quot;??_ ;_ @_ ">
                  <c:v>2612.1056368997829</c:v>
                </c:pt>
                <c:pt idx="157" formatCode="_ [$₹-4009]\ * #,##0.00_ ;_ [$₹-4009]\ * \-#,##0.00_ ;_ [$₹-4009]\ * &quot;-&quot;??_ ;_ @_ ">
                  <c:v>2625.8638604409134</c:v>
                </c:pt>
                <c:pt idx="158" formatCode="_ [$₹-4009]\ * #,##0.00_ ;_ [$₹-4009]\ * \-#,##0.00_ ;_ [$₹-4009]\ * &quot;-&quot;??_ ;_ @_ ">
                  <c:v>2639.6450104884098</c:v>
                </c:pt>
                <c:pt idx="159" formatCode="_ [$₹-4009]\ * #,##0.00_ ;_ [$₹-4009]\ * \-#,##0.00_ ;_ [$₹-4009]\ * &quot;-&quot;??_ ;_ @_ ">
                  <c:v>2653.4481983452019</c:v>
                </c:pt>
                <c:pt idx="160" formatCode="_ [$₹-4009]\ * #,##0.00_ ;_ [$₹-4009]\ * \-#,##0.00_ ;_ [$₹-4009]\ * &quot;-&quot;??_ ;_ @_ ">
                  <c:v>2667.272577448738</c:v>
                </c:pt>
                <c:pt idx="161" formatCode="_ [$₹-4009]\ * #,##0.00_ ;_ [$₹-4009]\ * \-#,##0.00_ ;_ [$₹-4009]\ * &quot;-&quot;??_ ;_ @_ ">
                  <c:v>2681.1173407019937</c:v>
                </c:pt>
                <c:pt idx="162" formatCode="_ [$₹-4009]\ * #,##0.00_ ;_ [$₹-4009]\ * \-#,##0.00_ ;_ [$₹-4009]\ * &quot;-&quot;??_ ;_ @_ ">
                  <c:v>2694.9817180162918</c:v>
                </c:pt>
                <c:pt idx="163" formatCode="_ [$₹-4009]\ * #,##0.00_ ;_ [$₹-4009]\ * \-#,##0.00_ ;_ [$₹-4009]\ * &quot;-&quot;??_ ;_ @_ ">
                  <c:v>2708.8649740458013</c:v>
                </c:pt>
                <c:pt idx="164" formatCode="_ [$₹-4009]\ * #,##0.00_ ;_ [$₹-4009]\ * \-#,##0.00_ ;_ [$₹-4009]\ * &quot;-&quot;??_ ;_ @_ ">
                  <c:v>2722.76640609583</c:v>
                </c:pt>
                <c:pt idx="165" formatCode="_ [$₹-4009]\ * #,##0.00_ ;_ [$₹-4009]\ * \-#,##0.00_ ;_ [$₹-4009]\ * &quot;-&quot;??_ ;_ @_ ">
                  <c:v>2736.6853421889377</c:v>
                </c:pt>
                <c:pt idx="166" formatCode="_ [$₹-4009]\ * #,##0.00_ ;_ [$₹-4009]\ * \-#,##0.00_ ;_ [$₹-4009]\ * &quot;-&quot;??_ ;_ @_ ">
                  <c:v>2750.6211392746191</c:v>
                </c:pt>
                <c:pt idx="167" formatCode="_ [$₹-4009]\ * #,##0.00_ ;_ [$₹-4009]\ * \-#,##0.00_ ;_ [$₹-4009]\ * &quot;-&quot;??_ ;_ @_ ">
                  <c:v>2764.5731815697814</c:v>
                </c:pt>
                <c:pt idx="168" formatCode="_ [$₹-4009]\ * #,##0.00_ ;_ [$₹-4009]\ * \-#,##0.00_ ;_ [$₹-4009]\ * &quot;-&quot;??_ ;_ @_ ">
                  <c:v>2778.5408790185788</c:v>
                </c:pt>
                <c:pt idx="169" formatCode="_ [$₹-4009]\ * #,##0.00_ ;_ [$₹-4009]\ * \-#,##0.00_ ;_ [$₹-4009]\ * &quot;-&quot;??_ ;_ @_ ">
                  <c:v>2792.5236658613067</c:v>
                </c:pt>
                <c:pt idx="170" formatCode="_ [$₹-4009]\ * #,##0.00_ ;_ [$₹-4009]\ * \-#,##0.00_ ;_ [$₹-4009]\ * &quot;-&quot;??_ ;_ @_ ">
                  <c:v>2806.5209993031085</c:v>
                </c:pt>
                <c:pt idx="171" formatCode="_ [$₹-4009]\ * #,##0.00_ ;_ [$₹-4009]\ * \-#,##0.00_ ;_ [$₹-4009]\ * &quot;-&quot;??_ ;_ @_ ">
                  <c:v>2820.5323582741507</c:v>
                </c:pt>
                <c:pt idx="172" formatCode="_ [$₹-4009]\ * #,##0.00_ ;_ [$₹-4009]\ * \-#,##0.00_ ;_ [$₹-4009]\ * &quot;-&quot;??_ ;_ @_ ">
                  <c:v>2834.5572422737255</c:v>
                </c:pt>
                <c:pt idx="173" formatCode="_ [$₹-4009]\ * #,##0.00_ ;_ [$₹-4009]\ * \-#,##0.00_ ;_ [$₹-4009]\ * &quot;-&quot;??_ ;_ @_ ">
                  <c:v>2848.5951702914786</c:v>
                </c:pt>
                <c:pt idx="174" formatCode="_ [$₹-4009]\ * #,##0.00_ ;_ [$₹-4009]\ * \-#,##0.00_ ;_ [$₹-4009]\ * &quot;-&quot;??_ ;_ @_ ">
                  <c:v>2862.6456797995852</c:v>
                </c:pt>
                <c:pt idx="175" formatCode="_ [$₹-4009]\ * #,##0.00_ ;_ [$₹-4009]\ * \-#,##0.00_ ;_ [$₹-4009]\ * &quot;-&quot;??_ ;_ @_ ">
                  <c:v>2876.7083258102748</c:v>
                </c:pt>
                <c:pt idx="176" formatCode="_ [$₹-4009]\ * #,##0.00_ ;_ [$₹-4009]\ * \-#,##0.00_ ;_ [$₹-4009]\ * &quot;-&quot;??_ ;_ @_ ">
                  <c:v>2890.7826799936338</c:v>
                </c:pt>
                <c:pt idx="177" formatCode="_ [$₹-4009]\ * #,##0.00_ ;_ [$₹-4009]\ * \-#,##0.00_ ;_ [$₹-4009]\ * &quot;-&quot;??_ ;_ @_ ">
                  <c:v>2904.8683298510455</c:v>
                </c:pt>
                <c:pt idx="178" formatCode="_ [$₹-4009]\ * #,##0.00_ ;_ [$₹-4009]\ * \-#,##0.00_ ;_ [$₹-4009]\ * &quot;-&quot;??_ ;_ @_ ">
                  <c:v>2918.9648779400754</c:v>
                </c:pt>
                <c:pt idx="179" formatCode="_ [$₹-4009]\ * #,##0.00_ ;_ [$₹-4009]\ * \-#,##0.00_ ;_ [$₹-4009]\ * &quot;-&quot;??_ ;_ @_ ">
                  <c:v>2933.0719411469404</c:v>
                </c:pt>
                <c:pt idx="180" formatCode="_ [$₹-4009]\ * #,##0.00_ ;_ [$₹-4009]\ * \-#,##0.00_ ;_ [$₹-4009]\ * &quot;-&quot;??_ ;_ @_ ">
                  <c:v>2947.1891500030706</c:v>
                </c:pt>
                <c:pt idx="181" formatCode="_ [$₹-4009]\ * #,##0.00_ ;_ [$₹-4009]\ * \-#,##0.00_ ;_ [$₹-4009]\ * &quot;-&quot;??_ ;_ @_ ">
                  <c:v>2961.3161480425515</c:v>
                </c:pt>
                <c:pt idx="182" formatCode="_ [$₹-4009]\ * #,##0.00_ ;_ [$₹-4009]\ * \-#,##0.00_ ;_ [$₹-4009]\ * &quot;-&quot;??_ ;_ @_ ">
                  <c:v>2975.452591197512</c:v>
                </c:pt>
                <c:pt idx="183" formatCode="_ [$₹-4009]\ * #,##0.00_ ;_ [$₹-4009]\ * \-#,##0.00_ ;_ [$₹-4009]\ * &quot;-&quot;??_ ;_ @_ ">
                  <c:v>2989.5981472287654</c:v>
                </c:pt>
                <c:pt idx="184" formatCode="_ [$₹-4009]\ * #,##0.00_ ;_ [$₹-4009]\ * \-#,##0.00_ ;_ [$₹-4009]\ * &quot;-&quot;??_ ;_ @_ ">
                  <c:v>3003.7524951892397</c:v>
                </c:pt>
                <c:pt idx="185" formatCode="_ [$₹-4009]\ * #,##0.00_ ;_ [$₹-4009]\ * \-#,##0.00_ ;_ [$₹-4009]\ * &quot;-&quot;??_ ;_ @_ ">
                  <c:v>3017.915324917928</c:v>
                </c:pt>
                <c:pt idx="186" formatCode="_ [$₹-4009]\ * #,##0.00_ ;_ [$₹-4009]\ * \-#,##0.00_ ;_ [$₹-4009]\ * &quot;-&quot;??_ ;_ @_ ">
                  <c:v>3032.0863365622745</c:v>
                </c:pt>
                <c:pt idx="187" formatCode="_ [$₹-4009]\ * #,##0.00_ ;_ [$₹-4009]\ * \-#,##0.00_ ;_ [$₹-4009]\ * &quot;-&quot;??_ ;_ @_ ">
                  <c:v>3046.2652401270789</c:v>
                </c:pt>
                <c:pt idx="188" formatCode="_ [$₹-4009]\ * #,##0.00_ ;_ [$₹-4009]\ * \-#,##0.00_ ;_ [$₹-4009]\ * &quot;-&quot;??_ ;_ @_ ">
                  <c:v>3060.4517550481478</c:v>
                </c:pt>
                <c:pt idx="189" formatCode="_ [$₹-4009]\ * #,##0.00_ ;_ [$₹-4009]\ * \-#,##0.00_ ;_ [$₹-4009]\ * &quot;-&quot;??_ ;_ @_ ">
                  <c:v>3074.6456097890641</c:v>
                </c:pt>
                <c:pt idx="190" formatCode="_ [$₹-4009]\ * #,##0.00_ ;_ [$₹-4009]\ * \-#,##0.00_ ;_ [$₹-4009]\ * &quot;-&quot;??_ ;_ @_ ">
                  <c:v>3088.8465414595712</c:v>
                </c:pt>
                <c:pt idx="191" formatCode="_ [$₹-4009]\ * #,##0.00_ ;_ [$₹-4009]\ * \-#,##0.00_ ;_ [$₹-4009]\ * &quot;-&quot;??_ ;_ @_ ">
                  <c:v>3103.0542954541747</c:v>
                </c:pt>
                <c:pt idx="192" formatCode="_ [$₹-4009]\ * #,##0.00_ ;_ [$₹-4009]\ * \-#,##0.00_ ;_ [$₹-4009]\ * &quot;-&quot;??_ ;_ @_ ">
                  <c:v>3117.2686251096834</c:v>
                </c:pt>
                <c:pt idx="193" formatCode="_ [$₹-4009]\ * #,##0.00_ ;_ [$₹-4009]\ * \-#,##0.00_ ;_ [$₹-4009]\ * &quot;-&quot;??_ ;_ @_ ">
                  <c:v>3131.4892913804861</c:v>
                </c:pt>
                <c:pt idx="194" formatCode="_ [$₹-4009]\ * #,##0.00_ ;_ [$₹-4009]\ * \-#,##0.00_ ;_ [$₹-4009]\ * &quot;-&quot;??_ ;_ @_ ">
                  <c:v>3145.7160625304696</c:v>
                </c:pt>
                <c:pt idx="195" formatCode="_ [$₹-4009]\ * #,##0.00_ ;_ [$₹-4009]\ * \-#,##0.00_ ;_ [$₹-4009]\ * &quot;-&quot;??_ ;_ @_ ">
                  <c:v>3159.948713840552</c:v>
                </c:pt>
                <c:pt idx="196" formatCode="_ [$₹-4009]\ * #,##0.00_ ;_ [$₹-4009]\ * \-#,##0.00_ ;_ [$₹-4009]\ * &quot;-&quot;??_ ;_ @_ ">
                  <c:v>3174.1870273308732</c:v>
                </c:pt>
                <c:pt idx="197" formatCode="_ [$₹-4009]\ * #,##0.00_ ;_ [$₹-4009]\ * \-#,##0.00_ ;_ [$₹-4009]\ * &quot;-&quot;??_ ;_ @_ ">
                  <c:v>3188.4307914967708</c:v>
                </c:pt>
                <c:pt idx="198" formatCode="_ [$₹-4009]\ * #,##0.00_ ;_ [$₹-4009]\ * \-#,##0.00_ ;_ [$₹-4009]\ * &quot;-&quot;??_ ;_ @_ ">
                  <c:v>3202.6798010577127</c:v>
                </c:pt>
                <c:pt idx="199" formatCode="_ [$₹-4009]\ * #,##0.00_ ;_ [$₹-4009]\ * \-#,##0.00_ ;_ [$₹-4009]\ * &quot;-&quot;??_ ;_ @_ ">
                  <c:v>3216.9338567184186</c:v>
                </c:pt>
                <c:pt idx="200" formatCode="_ [$₹-4009]\ * #,##0.00_ ;_ [$₹-4009]\ * \-#,##0.00_ ;_ [$₹-4009]\ * &quot;-&quot;??_ ;_ @_ ">
                  <c:v>3231.1927649414711</c:v>
                </c:pt>
                <c:pt idx="201" formatCode="_ [$₹-4009]\ * #,##0.00_ ;_ [$₹-4009]\ * \-#,##0.00_ ;_ [$₹-4009]\ * &quot;-&quot;??_ ;_ @_ ">
                  <c:v>3245.4563377307409</c:v>
                </c:pt>
                <c:pt idx="202" formatCode="_ [$₹-4009]\ * #,##0.00_ ;_ [$₹-4009]\ * \-#,##0.00_ ;_ [$₹-4009]\ * &quot;-&quot;??_ ;_ @_ ">
                  <c:v>3259.7243924250151</c:v>
                </c:pt>
                <c:pt idx="203" formatCode="_ [$₹-4009]\ * #,##0.00_ ;_ [$₹-4009]\ * \-#,##0.00_ ;_ [$₹-4009]\ * &quot;-&quot;??_ ;_ @_ ">
                  <c:v>3273.9967515012459</c:v>
                </c:pt>
                <c:pt idx="204" formatCode="_ [$₹-4009]\ * #,##0.00_ ;_ [$₹-4009]\ * \-#,##0.00_ ;_ [$₹-4009]\ * &quot;-&quot;??_ ;_ @_ ">
                  <c:v>3288.2732423868811</c:v>
                </c:pt>
                <c:pt idx="205" formatCode="_ [$₹-4009]\ * #,##0.00_ ;_ [$₹-4009]\ * \-#,##0.00_ ;_ [$₹-4009]\ * &quot;-&quot;??_ ;_ @_ ">
                  <c:v>3302.5536972807813</c:v>
                </c:pt>
                <c:pt idx="206" formatCode="_ [$₹-4009]\ * #,##0.00_ ;_ [$₹-4009]\ * \-#,##0.00_ ;_ [$₹-4009]\ * &quot;-&quot;??_ ;_ @_ ">
                  <c:v>3316.8379529822387</c:v>
                </c:pt>
                <c:pt idx="207" formatCode="_ [$₹-4009]\ * #,##0.00_ ;_ [$₹-4009]\ * \-#,##0.00_ ;_ [$₹-4009]\ * &quot;-&quot;??_ ;_ @_ ">
                  <c:v>3331.1258507276648</c:v>
                </c:pt>
                <c:pt idx="208" formatCode="_ [$₹-4009]\ * #,##0.00_ ;_ [$₹-4009]\ * \-#,##0.00_ ;_ [$₹-4009]\ * &quot;-&quot;??_ ;_ @_ ">
                  <c:v>3345.4172360345315</c:v>
                </c:pt>
                <c:pt idx="209" formatCode="_ [$₹-4009]\ * #,##0.00_ ;_ [$₹-4009]\ * \-#,##0.00_ ;_ [$₹-4009]\ * &quot;-&quot;??_ ;_ @_ ">
                  <c:v>3359.7119585521768</c:v>
                </c:pt>
                <c:pt idx="210" formatCode="_ [$₹-4009]\ * #,##0.00_ ;_ [$₹-4009]\ * \-#,##0.00_ ;_ [$₹-4009]\ * &quot;-&quot;??_ ;_ @_ ">
                  <c:v>3374.0098719191187</c:v>
                </c:pt>
                <c:pt idx="211" formatCode="_ [$₹-4009]\ * #,##0.00_ ;_ [$₹-4009]\ * \-#,##0.00_ ;_ [$₹-4009]\ * &quot;-&quot;??_ ;_ @_ ">
                  <c:v>3388.3108336265259</c:v>
                </c:pt>
                <c:pt idx="212" formatCode="_ [$₹-4009]\ * #,##0.00_ ;_ [$₹-4009]\ * \-#,##0.00_ ;_ [$₹-4009]\ * &quot;-&quot;??_ ;_ @_ ">
                  <c:v>3402.614704887535</c:v>
                </c:pt>
                <c:pt idx="213" formatCode="_ [$₹-4009]\ * #,##0.00_ ;_ [$₹-4009]\ * \-#,##0.00_ ;_ [$₹-4009]\ * &quot;-&quot;??_ ;_ @_ ">
                  <c:v>3416.9213505121038</c:v>
                </c:pt>
                <c:pt idx="214" formatCode="_ [$₹-4009]\ * #,##0.00_ ;_ [$₹-4009]\ * \-#,##0.00_ ;_ [$₹-4009]\ * &quot;-&quot;??_ ;_ @_ ">
                  <c:v>3431.2306387871349</c:v>
                </c:pt>
                <c:pt idx="215" formatCode="_ [$₹-4009]\ * #,##0.00_ ;_ [$₹-4009]\ * \-#,##0.00_ ;_ [$₹-4009]\ * &quot;-&quot;??_ ;_ @_ ">
                  <c:v>3445.542441361581</c:v>
                </c:pt>
                <c:pt idx="216" formatCode="_ [$₹-4009]\ * #,##0.00_ ;_ [$₹-4009]\ * \-#,##0.00_ ;_ [$₹-4009]\ * &quot;-&quot;??_ ;_ @_ ">
                  <c:v>3459.8566331362999</c:v>
                </c:pt>
                <c:pt idx="217" formatCode="_ [$₹-4009]\ * #,##0.00_ ;_ [$₹-4009]\ * \-#,##0.00_ ;_ [$₹-4009]\ * &quot;-&quot;??_ ;_ @_ ">
                  <c:v>3474.1730921584199</c:v>
                </c:pt>
                <c:pt idx="218" formatCode="_ [$₹-4009]\ * #,##0.00_ ;_ [$₹-4009]\ * \-#,##0.00_ ;_ [$₹-4009]\ * &quot;-&quot;??_ ;_ @_ ">
                  <c:v>3488.4916995199856</c:v>
                </c:pt>
                <c:pt idx="219" formatCode="_ [$₹-4009]\ * #,##0.00_ ;_ [$₹-4009]\ * \-#,##0.00_ ;_ [$₹-4009]\ * &quot;-&quot;??_ ;_ @_ ">
                  <c:v>3502.8123392606831</c:v>
                </c:pt>
                <c:pt idx="220" formatCode="_ [$₹-4009]\ * #,##0.00_ ;_ [$₹-4009]\ * \-#,##0.00_ ;_ [$₹-4009]\ * &quot;-&quot;??_ ;_ @_ ">
                  <c:v>3517.1348982744507</c:v>
                </c:pt>
                <c:pt idx="221" formatCode="_ [$₹-4009]\ * #,##0.00_ ;_ [$₹-4009]\ * \-#,##0.00_ ;_ [$₹-4009]\ * &quot;-&quot;??_ ;_ @_ ">
                  <c:v>3531.4592662197765</c:v>
                </c:pt>
                <c:pt idx="222" formatCode="_ [$₹-4009]\ * #,##0.00_ ;_ [$₹-4009]\ * \-#,##0.00_ ;_ [$₹-4009]\ * &quot;-&quot;??_ ;_ @_ ">
                  <c:v>3545.7853354335184</c:v>
                </c:pt>
                <c:pt idx="223" formatCode="_ [$₹-4009]\ * #,##0.00_ ;_ [$₹-4009]\ * \-#,##0.00_ ;_ [$₹-4009]\ * &quot;-&quot;??_ ;_ @_ ">
                  <c:v>3560.1130008480714</c:v>
                </c:pt>
                <c:pt idx="224" formatCode="_ [$₹-4009]\ * #,##0.00_ ;_ [$₹-4009]\ * \-#,##0.00_ ;_ [$₹-4009]\ * &quot;-&quot;??_ ;_ @_ ">
                  <c:v>3574.4421599117413</c:v>
                </c:pt>
                <c:pt idx="225" formatCode="_ [$₹-4009]\ * #,##0.00_ ;_ [$₹-4009]\ * \-#,##0.00_ ;_ [$₹-4009]\ * &quot;-&quot;??_ ;_ @_ ">
                  <c:v>3588.7727125121564</c:v>
                </c:pt>
                <c:pt idx="226" formatCode="_ [$₹-4009]\ * #,##0.00_ ;_ [$₹-4009]\ * \-#,##0.00_ ;_ [$₹-4009]\ * &quot;-&quot;??_ ;_ @_ ">
                  <c:v>3603.1045609025887</c:v>
                </c:pt>
                <c:pt idx="227" formatCode="_ [$₹-4009]\ * #,##0.00_ ;_ [$₹-4009]\ * \-#,##0.00_ ;_ [$₹-4009]\ * &quot;-&quot;??_ ;_ @_ ">
                  <c:v>3617.4376096310516</c:v>
                </c:pt>
                <c:pt idx="228" formatCode="_ [$₹-4009]\ * #,##0.00_ ;_ [$₹-4009]\ * \-#,##0.00_ ;_ [$₹-4009]\ * &quot;-&quot;??_ ;_ @_ ">
                  <c:v>3631.7717654720477</c:v>
                </c:pt>
                <c:pt idx="229" formatCode="_ [$₹-4009]\ * #,##0.00_ ;_ [$₹-4009]\ * \-#,##0.00_ ;_ [$₹-4009]\ * &quot;-&quot;??_ ;_ @_ ">
                  <c:v>3646.1069373608416</c:v>
                </c:pt>
                <c:pt idx="230" formatCode="_ [$₹-4009]\ * #,##0.00_ ;_ [$₹-4009]\ * \-#,##0.00_ ;_ [$₹-4009]\ * &quot;-&quot;??_ ;_ @_ ">
                  <c:v>3660.4430363301553</c:v>
                </c:pt>
                <c:pt idx="231" formatCode="_ [$₹-4009]\ * #,##0.00_ ;_ [$₹-4009]\ * \-#,##0.00_ ;_ [$₹-4009]\ * &quot;-&quot;??_ ;_ @_ ">
                  <c:v>3674.7799754491757</c:v>
                </c:pt>
                <c:pt idx="232" formatCode="_ [$₹-4009]\ * #,##0.00_ ;_ [$₹-4009]\ * \-#,##0.00_ ;_ [$₹-4009]\ * &quot;-&quot;??_ ;_ @_ ">
                  <c:v>3689.1176697647597</c:v>
                </c:pt>
                <c:pt idx="233" formatCode="_ [$₹-4009]\ * #,##0.00_ ;_ [$₹-4009]\ * \-#,##0.00_ ;_ [$₹-4009]\ * &quot;-&quot;??_ ;_ @_ ">
                  <c:v>3703.4560362447692</c:v>
                </c:pt>
                <c:pt idx="234" formatCode="_ [$₹-4009]\ * #,##0.00_ ;_ [$₹-4009]\ * \-#,##0.00_ ;_ [$₹-4009]\ * &quot;-&quot;??_ ;_ @_ ">
                  <c:v>3717.7949937234148</c:v>
                </c:pt>
                <c:pt idx="235" formatCode="_ [$₹-4009]\ * #,##0.00_ ;_ [$₹-4009]\ * \-#,##0.00_ ;_ [$₹-4009]\ * &quot;-&quot;??_ ;_ @_ ">
                  <c:v>3732.1344628485404</c:v>
                </c:pt>
              </c:numCache>
            </c:numRef>
          </c:val>
          <c:smooth val="0"/>
          <c:extLst>
            <c:ext xmlns:c16="http://schemas.microsoft.com/office/drawing/2014/chart" uri="{C3380CC4-5D6E-409C-BE32-E72D297353CC}">
              <c16:uniqueId val="{00000002-73DA-4AEC-BC4B-818E903E9083}"/>
            </c:ext>
          </c:extLst>
        </c:ser>
        <c:ser>
          <c:idx val="3"/>
          <c:order val="3"/>
          <c:tx>
            <c:strRef>
              <c:f>'10Y Forecast'!$E$1</c:f>
              <c:strCache>
                <c:ptCount val="1"/>
                <c:pt idx="0">
                  <c:v>Upper Confidence Bound(Values)</c:v>
                </c:pt>
              </c:strCache>
            </c:strRef>
          </c:tx>
          <c:spPr>
            <a:ln w="12700" cap="rnd">
              <a:solidFill>
                <a:srgbClr val="ED7D31"/>
              </a:solidFill>
              <a:prstDash val="solid"/>
              <a:round/>
            </a:ln>
            <a:effectLst/>
          </c:spPr>
          <c:marker>
            <c:symbol val="none"/>
          </c:marker>
          <c:cat>
            <c:numRef>
              <c:f>'10Y Forecast'!$A$2:$A$237</c:f>
              <c:numCache>
                <c:formatCode>m/d/yyyy</c:formatCode>
                <c:ptCount val="236"/>
                <c:pt idx="0">
                  <c:v>41548</c:v>
                </c:pt>
                <c:pt idx="1">
                  <c:v>41579</c:v>
                </c:pt>
                <c:pt idx="2">
                  <c:v>41609</c:v>
                </c:pt>
                <c:pt idx="3">
                  <c:v>41640</c:v>
                </c:pt>
                <c:pt idx="4">
                  <c:v>41671</c:v>
                </c:pt>
                <c:pt idx="5">
                  <c:v>41699</c:v>
                </c:pt>
                <c:pt idx="6">
                  <c:v>41730</c:v>
                </c:pt>
                <c:pt idx="7">
                  <c:v>41760</c:v>
                </c:pt>
                <c:pt idx="8">
                  <c:v>41791</c:v>
                </c:pt>
                <c:pt idx="9">
                  <c:v>41821</c:v>
                </c:pt>
                <c:pt idx="10">
                  <c:v>41852</c:v>
                </c:pt>
                <c:pt idx="11">
                  <c:v>41883</c:v>
                </c:pt>
                <c:pt idx="12">
                  <c:v>41913</c:v>
                </c:pt>
                <c:pt idx="13">
                  <c:v>41944</c:v>
                </c:pt>
                <c:pt idx="14">
                  <c:v>41974</c:v>
                </c:pt>
                <c:pt idx="15">
                  <c:v>42005</c:v>
                </c:pt>
                <c:pt idx="16">
                  <c:v>42036</c:v>
                </c:pt>
                <c:pt idx="17">
                  <c:v>42064</c:v>
                </c:pt>
                <c:pt idx="18">
                  <c:v>42095</c:v>
                </c:pt>
                <c:pt idx="19">
                  <c:v>42125</c:v>
                </c:pt>
                <c:pt idx="20">
                  <c:v>42156</c:v>
                </c:pt>
                <c:pt idx="21">
                  <c:v>42186</c:v>
                </c:pt>
                <c:pt idx="22">
                  <c:v>42217</c:v>
                </c:pt>
                <c:pt idx="23">
                  <c:v>42248</c:v>
                </c:pt>
                <c:pt idx="24">
                  <c:v>42278</c:v>
                </c:pt>
                <c:pt idx="25">
                  <c:v>42309</c:v>
                </c:pt>
                <c:pt idx="26">
                  <c:v>42339</c:v>
                </c:pt>
                <c:pt idx="27">
                  <c:v>42370</c:v>
                </c:pt>
                <c:pt idx="28">
                  <c:v>42401</c:v>
                </c:pt>
                <c:pt idx="29">
                  <c:v>42430</c:v>
                </c:pt>
                <c:pt idx="30">
                  <c:v>42461</c:v>
                </c:pt>
                <c:pt idx="31">
                  <c:v>42491</c:v>
                </c:pt>
                <c:pt idx="32">
                  <c:v>42522</c:v>
                </c:pt>
                <c:pt idx="33">
                  <c:v>42552</c:v>
                </c:pt>
                <c:pt idx="34">
                  <c:v>42583</c:v>
                </c:pt>
                <c:pt idx="35">
                  <c:v>42614</c:v>
                </c:pt>
                <c:pt idx="36">
                  <c:v>42644</c:v>
                </c:pt>
                <c:pt idx="37">
                  <c:v>42675</c:v>
                </c:pt>
                <c:pt idx="38">
                  <c:v>42705</c:v>
                </c:pt>
                <c:pt idx="39">
                  <c:v>42736</c:v>
                </c:pt>
                <c:pt idx="40">
                  <c:v>42767</c:v>
                </c:pt>
                <c:pt idx="41">
                  <c:v>42795</c:v>
                </c:pt>
                <c:pt idx="42">
                  <c:v>42826</c:v>
                </c:pt>
                <c:pt idx="43">
                  <c:v>42856</c:v>
                </c:pt>
                <c:pt idx="44">
                  <c:v>42887</c:v>
                </c:pt>
                <c:pt idx="45">
                  <c:v>42917</c:v>
                </c:pt>
                <c:pt idx="46">
                  <c:v>42948</c:v>
                </c:pt>
                <c:pt idx="47">
                  <c:v>42979</c:v>
                </c:pt>
                <c:pt idx="48">
                  <c:v>43009</c:v>
                </c:pt>
                <c:pt idx="49">
                  <c:v>43040</c:v>
                </c:pt>
                <c:pt idx="50">
                  <c:v>43070</c:v>
                </c:pt>
                <c:pt idx="51">
                  <c:v>43101</c:v>
                </c:pt>
                <c:pt idx="52">
                  <c:v>43132</c:v>
                </c:pt>
                <c:pt idx="53">
                  <c:v>43160</c:v>
                </c:pt>
                <c:pt idx="54">
                  <c:v>43191</c:v>
                </c:pt>
                <c:pt idx="55">
                  <c:v>43221</c:v>
                </c:pt>
                <c:pt idx="56">
                  <c:v>43252</c:v>
                </c:pt>
                <c:pt idx="57">
                  <c:v>43282</c:v>
                </c:pt>
                <c:pt idx="58">
                  <c:v>43313</c:v>
                </c:pt>
                <c:pt idx="59">
                  <c:v>43344</c:v>
                </c:pt>
                <c:pt idx="60">
                  <c:v>43374</c:v>
                </c:pt>
                <c:pt idx="61">
                  <c:v>43405</c:v>
                </c:pt>
                <c:pt idx="62">
                  <c:v>43435</c:v>
                </c:pt>
                <c:pt idx="63">
                  <c:v>43466</c:v>
                </c:pt>
                <c:pt idx="64">
                  <c:v>43497</c:v>
                </c:pt>
                <c:pt idx="65">
                  <c:v>43525</c:v>
                </c:pt>
                <c:pt idx="66">
                  <c:v>43556</c:v>
                </c:pt>
                <c:pt idx="67">
                  <c:v>43586</c:v>
                </c:pt>
                <c:pt idx="68">
                  <c:v>43617</c:v>
                </c:pt>
                <c:pt idx="69">
                  <c:v>43647</c:v>
                </c:pt>
                <c:pt idx="70">
                  <c:v>43678</c:v>
                </c:pt>
                <c:pt idx="71">
                  <c:v>43709</c:v>
                </c:pt>
                <c:pt idx="72">
                  <c:v>43739</c:v>
                </c:pt>
                <c:pt idx="73">
                  <c:v>43770</c:v>
                </c:pt>
                <c:pt idx="74">
                  <c:v>43800</c:v>
                </c:pt>
                <c:pt idx="75">
                  <c:v>43831</c:v>
                </c:pt>
                <c:pt idx="76">
                  <c:v>43862</c:v>
                </c:pt>
                <c:pt idx="77">
                  <c:v>43891</c:v>
                </c:pt>
                <c:pt idx="78">
                  <c:v>43922</c:v>
                </c:pt>
                <c:pt idx="79">
                  <c:v>43952</c:v>
                </c:pt>
                <c:pt idx="80">
                  <c:v>43983</c:v>
                </c:pt>
                <c:pt idx="81">
                  <c:v>44013</c:v>
                </c:pt>
                <c:pt idx="82">
                  <c:v>44044</c:v>
                </c:pt>
                <c:pt idx="83">
                  <c:v>44075</c:v>
                </c:pt>
                <c:pt idx="84">
                  <c:v>44105</c:v>
                </c:pt>
                <c:pt idx="85">
                  <c:v>44136</c:v>
                </c:pt>
                <c:pt idx="86">
                  <c:v>44166</c:v>
                </c:pt>
                <c:pt idx="87">
                  <c:v>44197</c:v>
                </c:pt>
                <c:pt idx="88">
                  <c:v>44228</c:v>
                </c:pt>
                <c:pt idx="89">
                  <c:v>44256</c:v>
                </c:pt>
                <c:pt idx="90">
                  <c:v>44287</c:v>
                </c:pt>
                <c:pt idx="91">
                  <c:v>44317</c:v>
                </c:pt>
                <c:pt idx="92">
                  <c:v>44348</c:v>
                </c:pt>
                <c:pt idx="93">
                  <c:v>44378</c:v>
                </c:pt>
                <c:pt idx="94">
                  <c:v>44409</c:v>
                </c:pt>
                <c:pt idx="95">
                  <c:v>44440</c:v>
                </c:pt>
                <c:pt idx="96">
                  <c:v>44470</c:v>
                </c:pt>
                <c:pt idx="97">
                  <c:v>44501</c:v>
                </c:pt>
                <c:pt idx="98">
                  <c:v>44531</c:v>
                </c:pt>
                <c:pt idx="99">
                  <c:v>44562</c:v>
                </c:pt>
                <c:pt idx="100">
                  <c:v>44593</c:v>
                </c:pt>
                <c:pt idx="101">
                  <c:v>44621</c:v>
                </c:pt>
                <c:pt idx="102">
                  <c:v>44652</c:v>
                </c:pt>
                <c:pt idx="103">
                  <c:v>44682</c:v>
                </c:pt>
                <c:pt idx="104">
                  <c:v>44713</c:v>
                </c:pt>
                <c:pt idx="105">
                  <c:v>44743</c:v>
                </c:pt>
                <c:pt idx="106">
                  <c:v>44774</c:v>
                </c:pt>
                <c:pt idx="107">
                  <c:v>44805</c:v>
                </c:pt>
                <c:pt idx="108">
                  <c:v>44835</c:v>
                </c:pt>
                <c:pt idx="109">
                  <c:v>44866</c:v>
                </c:pt>
                <c:pt idx="110">
                  <c:v>44896</c:v>
                </c:pt>
                <c:pt idx="111">
                  <c:v>44927</c:v>
                </c:pt>
                <c:pt idx="112">
                  <c:v>44958</c:v>
                </c:pt>
                <c:pt idx="113">
                  <c:v>44986</c:v>
                </c:pt>
                <c:pt idx="114">
                  <c:v>45017</c:v>
                </c:pt>
                <c:pt idx="115">
                  <c:v>45047</c:v>
                </c:pt>
                <c:pt idx="116">
                  <c:v>45078</c:v>
                </c:pt>
                <c:pt idx="117">
                  <c:v>45108</c:v>
                </c:pt>
                <c:pt idx="118">
                  <c:v>45139</c:v>
                </c:pt>
                <c:pt idx="119">
                  <c:v>45170</c:v>
                </c:pt>
                <c:pt idx="120">
                  <c:v>45200</c:v>
                </c:pt>
                <c:pt idx="121">
                  <c:v>45231</c:v>
                </c:pt>
                <c:pt idx="122">
                  <c:v>45261</c:v>
                </c:pt>
                <c:pt idx="123">
                  <c:v>45292</c:v>
                </c:pt>
                <c:pt idx="124">
                  <c:v>45323</c:v>
                </c:pt>
                <c:pt idx="125">
                  <c:v>45352</c:v>
                </c:pt>
                <c:pt idx="126">
                  <c:v>45383</c:v>
                </c:pt>
                <c:pt idx="127">
                  <c:v>45413</c:v>
                </c:pt>
                <c:pt idx="128">
                  <c:v>45444</c:v>
                </c:pt>
                <c:pt idx="129">
                  <c:v>45474</c:v>
                </c:pt>
                <c:pt idx="130">
                  <c:v>45505</c:v>
                </c:pt>
                <c:pt idx="131">
                  <c:v>45536</c:v>
                </c:pt>
                <c:pt idx="132">
                  <c:v>45566</c:v>
                </c:pt>
                <c:pt idx="133">
                  <c:v>45597</c:v>
                </c:pt>
                <c:pt idx="134">
                  <c:v>45627</c:v>
                </c:pt>
                <c:pt idx="135">
                  <c:v>45658</c:v>
                </c:pt>
                <c:pt idx="136">
                  <c:v>45689</c:v>
                </c:pt>
                <c:pt idx="137">
                  <c:v>45717</c:v>
                </c:pt>
                <c:pt idx="138">
                  <c:v>45748</c:v>
                </c:pt>
                <c:pt idx="139">
                  <c:v>45778</c:v>
                </c:pt>
                <c:pt idx="140">
                  <c:v>45809</c:v>
                </c:pt>
                <c:pt idx="141">
                  <c:v>45839</c:v>
                </c:pt>
                <c:pt idx="142">
                  <c:v>45870</c:v>
                </c:pt>
                <c:pt idx="143">
                  <c:v>45901</c:v>
                </c:pt>
                <c:pt idx="144">
                  <c:v>45931</c:v>
                </c:pt>
                <c:pt idx="145">
                  <c:v>45962</c:v>
                </c:pt>
                <c:pt idx="146">
                  <c:v>45992</c:v>
                </c:pt>
                <c:pt idx="147">
                  <c:v>46023</c:v>
                </c:pt>
                <c:pt idx="148">
                  <c:v>46054</c:v>
                </c:pt>
                <c:pt idx="149">
                  <c:v>46082</c:v>
                </c:pt>
                <c:pt idx="150">
                  <c:v>46113</c:v>
                </c:pt>
                <c:pt idx="151">
                  <c:v>46143</c:v>
                </c:pt>
                <c:pt idx="152">
                  <c:v>46174</c:v>
                </c:pt>
                <c:pt idx="153">
                  <c:v>46204</c:v>
                </c:pt>
                <c:pt idx="154">
                  <c:v>46235</c:v>
                </c:pt>
                <c:pt idx="155">
                  <c:v>46266</c:v>
                </c:pt>
                <c:pt idx="156">
                  <c:v>46296</c:v>
                </c:pt>
                <c:pt idx="157">
                  <c:v>46327</c:v>
                </c:pt>
                <c:pt idx="158">
                  <c:v>46357</c:v>
                </c:pt>
                <c:pt idx="159">
                  <c:v>46388</c:v>
                </c:pt>
                <c:pt idx="160">
                  <c:v>46419</c:v>
                </c:pt>
                <c:pt idx="161">
                  <c:v>46447</c:v>
                </c:pt>
                <c:pt idx="162">
                  <c:v>46478</c:v>
                </c:pt>
                <c:pt idx="163">
                  <c:v>46508</c:v>
                </c:pt>
                <c:pt idx="164">
                  <c:v>46539</c:v>
                </c:pt>
                <c:pt idx="165">
                  <c:v>46569</c:v>
                </c:pt>
                <c:pt idx="166">
                  <c:v>46600</c:v>
                </c:pt>
                <c:pt idx="167">
                  <c:v>46631</c:v>
                </c:pt>
                <c:pt idx="168">
                  <c:v>46661</c:v>
                </c:pt>
                <c:pt idx="169">
                  <c:v>46692</c:v>
                </c:pt>
                <c:pt idx="170">
                  <c:v>46722</c:v>
                </c:pt>
                <c:pt idx="171">
                  <c:v>46753</c:v>
                </c:pt>
                <c:pt idx="172">
                  <c:v>46784</c:v>
                </c:pt>
                <c:pt idx="173">
                  <c:v>46813</c:v>
                </c:pt>
                <c:pt idx="174">
                  <c:v>46844</c:v>
                </c:pt>
                <c:pt idx="175">
                  <c:v>46874</c:v>
                </c:pt>
                <c:pt idx="176">
                  <c:v>46905</c:v>
                </c:pt>
                <c:pt idx="177">
                  <c:v>46935</c:v>
                </c:pt>
                <c:pt idx="178">
                  <c:v>46966</c:v>
                </c:pt>
                <c:pt idx="179">
                  <c:v>46997</c:v>
                </c:pt>
                <c:pt idx="180">
                  <c:v>47027</c:v>
                </c:pt>
                <c:pt idx="181">
                  <c:v>47058</c:v>
                </c:pt>
                <c:pt idx="182">
                  <c:v>47088</c:v>
                </c:pt>
                <c:pt idx="183">
                  <c:v>47119</c:v>
                </c:pt>
                <c:pt idx="184">
                  <c:v>47150</c:v>
                </c:pt>
                <c:pt idx="185">
                  <c:v>47178</c:v>
                </c:pt>
                <c:pt idx="186">
                  <c:v>47209</c:v>
                </c:pt>
                <c:pt idx="187">
                  <c:v>47239</c:v>
                </c:pt>
                <c:pt idx="188">
                  <c:v>47270</c:v>
                </c:pt>
                <c:pt idx="189">
                  <c:v>47300</c:v>
                </c:pt>
                <c:pt idx="190">
                  <c:v>47331</c:v>
                </c:pt>
                <c:pt idx="191">
                  <c:v>47362</c:v>
                </c:pt>
                <c:pt idx="192">
                  <c:v>47392</c:v>
                </c:pt>
                <c:pt idx="193">
                  <c:v>47423</c:v>
                </c:pt>
                <c:pt idx="194">
                  <c:v>47453</c:v>
                </c:pt>
                <c:pt idx="195">
                  <c:v>47484</c:v>
                </c:pt>
                <c:pt idx="196">
                  <c:v>47515</c:v>
                </c:pt>
                <c:pt idx="197">
                  <c:v>47543</c:v>
                </c:pt>
                <c:pt idx="198">
                  <c:v>47574</c:v>
                </c:pt>
                <c:pt idx="199">
                  <c:v>47604</c:v>
                </c:pt>
                <c:pt idx="200">
                  <c:v>47635</c:v>
                </c:pt>
                <c:pt idx="201">
                  <c:v>47665</c:v>
                </c:pt>
                <c:pt idx="202">
                  <c:v>47696</c:v>
                </c:pt>
                <c:pt idx="203">
                  <c:v>47727</c:v>
                </c:pt>
                <c:pt idx="204">
                  <c:v>47757</c:v>
                </c:pt>
                <c:pt idx="205">
                  <c:v>47788</c:v>
                </c:pt>
                <c:pt idx="206">
                  <c:v>47818</c:v>
                </c:pt>
                <c:pt idx="207">
                  <c:v>47849</c:v>
                </c:pt>
                <c:pt idx="208">
                  <c:v>47880</c:v>
                </c:pt>
                <c:pt idx="209">
                  <c:v>47908</c:v>
                </c:pt>
                <c:pt idx="210">
                  <c:v>47939</c:v>
                </c:pt>
                <c:pt idx="211">
                  <c:v>47969</c:v>
                </c:pt>
                <c:pt idx="212">
                  <c:v>48000</c:v>
                </c:pt>
                <c:pt idx="213">
                  <c:v>48030</c:v>
                </c:pt>
                <c:pt idx="214">
                  <c:v>48061</c:v>
                </c:pt>
                <c:pt idx="215">
                  <c:v>48092</c:v>
                </c:pt>
                <c:pt idx="216">
                  <c:v>48122</c:v>
                </c:pt>
                <c:pt idx="217">
                  <c:v>48153</c:v>
                </c:pt>
                <c:pt idx="218">
                  <c:v>48183</c:v>
                </c:pt>
                <c:pt idx="219">
                  <c:v>48214</c:v>
                </c:pt>
                <c:pt idx="220">
                  <c:v>48245</c:v>
                </c:pt>
                <c:pt idx="221">
                  <c:v>48274</c:v>
                </c:pt>
                <c:pt idx="222">
                  <c:v>48305</c:v>
                </c:pt>
                <c:pt idx="223">
                  <c:v>48335</c:v>
                </c:pt>
                <c:pt idx="224">
                  <c:v>48366</c:v>
                </c:pt>
                <c:pt idx="225">
                  <c:v>48396</c:v>
                </c:pt>
                <c:pt idx="226">
                  <c:v>48427</c:v>
                </c:pt>
                <c:pt idx="227">
                  <c:v>48458</c:v>
                </c:pt>
                <c:pt idx="228">
                  <c:v>48488</c:v>
                </c:pt>
                <c:pt idx="229">
                  <c:v>48519</c:v>
                </c:pt>
                <c:pt idx="230">
                  <c:v>48549</c:v>
                </c:pt>
                <c:pt idx="231">
                  <c:v>48580</c:v>
                </c:pt>
                <c:pt idx="232">
                  <c:v>48611</c:v>
                </c:pt>
                <c:pt idx="233">
                  <c:v>48639</c:v>
                </c:pt>
                <c:pt idx="234">
                  <c:v>48670</c:v>
                </c:pt>
                <c:pt idx="235">
                  <c:v>48700</c:v>
                </c:pt>
              </c:numCache>
            </c:numRef>
          </c:cat>
          <c:val>
            <c:numRef>
              <c:f>'10Y Forecast'!$E$2:$E$237</c:f>
              <c:numCache>
                <c:formatCode>General</c:formatCode>
                <c:ptCount val="236"/>
                <c:pt idx="120" formatCode="_ [$₹-4009]\ * #,##0.00_ ;_ [$₹-4009]\ * \-#,##0.00_ ;_ [$₹-4009]\ * &quot;-&quot;??_ ;_ @_ ">
                  <c:v>2263.1999999999998</c:v>
                </c:pt>
                <c:pt idx="121" formatCode="_ [$₹-4009]\ * #,##0.00_ ;_ [$₹-4009]\ * \-#,##0.00_ ;_ [$₹-4009]\ * &quot;-&quot;??_ ;_ @_ ">
                  <c:v>2637.7643813247469</c:v>
                </c:pt>
                <c:pt idx="122" formatCode="_ [$₹-4009]\ * #,##0.00_ ;_ [$₹-4009]\ * \-#,##0.00_ ;_ [$₹-4009]\ * &quot;-&quot;??_ ;_ @_ ">
                  <c:v>2664.1510330685774</c:v>
                </c:pt>
                <c:pt idx="123" formatCode="_ [$₹-4009]\ * #,##0.00_ ;_ [$₹-4009]\ * \-#,##0.00_ ;_ [$₹-4009]\ * &quot;-&quot;??_ ;_ @_ ">
                  <c:v>2690.3772802391472</c:v>
                </c:pt>
                <c:pt idx="124" formatCode="_ [$₹-4009]\ * #,##0.00_ ;_ [$₹-4009]\ * \-#,##0.00_ ;_ [$₹-4009]\ * &quot;-&quot;??_ ;_ @_ ">
                  <c:v>2716.456728147959</c:v>
                </c:pt>
                <c:pt idx="125" formatCode="_ [$₹-4009]\ * #,##0.00_ ;_ [$₹-4009]\ * \-#,##0.00_ ;_ [$₹-4009]\ * &quot;-&quot;??_ ;_ @_ ">
                  <c:v>2742.4012811243551</c:v>
                </c:pt>
                <c:pt idx="126" formatCode="_ [$₹-4009]\ * #,##0.00_ ;_ [$₹-4009]\ * \-#,##0.00_ ;_ [$₹-4009]\ * &quot;-&quot;??_ ;_ @_ ">
                  <c:v>2768.2214239130426</c:v>
                </c:pt>
                <c:pt idx="127" formatCode="_ [$₹-4009]\ * #,##0.00_ ;_ [$₹-4009]\ * \-#,##0.00_ ;_ [$₹-4009]\ * &quot;-&quot;??_ ;_ @_ ">
                  <c:v>2793.9264460520412</c:v>
                </c:pt>
                <c:pt idx="128" formatCode="_ [$₹-4009]\ * #,##0.00_ ;_ [$₹-4009]\ * \-#,##0.00_ ;_ [$₹-4009]\ * &quot;-&quot;??_ ;_ @_ ">
                  <c:v>2819.5246227314542</c:v>
                </c:pt>
                <c:pt idx="129" formatCode="_ [$₹-4009]\ * #,##0.00_ ;_ [$₹-4009]\ * \-#,##0.00_ ;_ [$₹-4009]\ * &quot;-&quot;??_ ;_ @_ ">
                  <c:v>2845.0233620131853</c:v>
                </c:pt>
                <c:pt idx="130" formatCode="_ [$₹-4009]\ * #,##0.00_ ;_ [$₹-4009]\ * \-#,##0.00_ ;_ [$₹-4009]\ * &quot;-&quot;??_ ;_ @_ ">
                  <c:v>2870.4293257470886</c:v>
                </c:pt>
                <c:pt idx="131" formatCode="_ [$₹-4009]\ * #,##0.00_ ;_ [$₹-4009]\ * \-#,##0.00_ ;_ [$₹-4009]\ * &quot;-&quot;??_ ;_ @_ ">
                  <c:v>2895.7485297016119</c:v>
                </c:pt>
                <c:pt idx="132" formatCode="_ [$₹-4009]\ * #,##0.00_ ;_ [$₹-4009]\ * \-#,##0.00_ ;_ [$₹-4009]\ * &quot;-&quot;??_ ;_ @_ ">
                  <c:v>2920.9864271099232</c:v>
                </c:pt>
                <c:pt idx="133" formatCode="_ [$₹-4009]\ * #,##0.00_ ;_ [$₹-4009]\ * \-#,##0.00_ ;_ [$₹-4009]\ * &quot;-&quot;??_ ;_ @_ ">
                  <c:v>2946.1479788652418</c:v>
                </c:pt>
                <c:pt idx="134" formatCode="_ [$₹-4009]\ * #,##0.00_ ;_ [$₹-4009]\ * \-#,##0.00_ ;_ [$₹-4009]\ * &quot;-&quot;??_ ;_ @_ ">
                  <c:v>2971.2377128799035</c:v>
                </c:pt>
                <c:pt idx="135" formatCode="_ [$₹-4009]\ * #,##0.00_ ;_ [$₹-4009]\ * \-#,##0.00_ ;_ [$₹-4009]\ * &quot;-&quot;??_ ;_ @_ ">
                  <c:v>2996.2597745819212</c:v>
                </c:pt>
                <c:pt idx="136" formatCode="_ [$₹-4009]\ * #,##0.00_ ;_ [$₹-4009]\ * \-#,##0.00_ ;_ [$₹-4009]\ * &quot;-&quot;??_ ;_ @_ ">
                  <c:v>3021.2179701118403</c:v>
                </c:pt>
                <c:pt idx="137" formatCode="_ [$₹-4009]\ * #,##0.00_ ;_ [$₹-4009]\ * \-#,##0.00_ ;_ [$₹-4009]\ * &quot;-&quot;??_ ;_ @_ ">
                  <c:v>3046.1158034673954</c:v>
                </c:pt>
                <c:pt idx="138" formatCode="_ [$₹-4009]\ * #,##0.00_ ;_ [$₹-4009]\ * \-#,##0.00_ ;_ [$₹-4009]\ * &quot;-&quot;??_ ;_ @_ ">
                  <c:v>3070.9565085992958</c:v>
                </c:pt>
                <c:pt idx="139" formatCode="_ [$₹-4009]\ * #,##0.00_ ;_ [$₹-4009]\ * \-#,##0.00_ ;_ [$₹-4009]\ * &quot;-&quot;??_ ;_ @_ ">
                  <c:v>3095.7430772708267</c:v>
                </c:pt>
                <c:pt idx="140" formatCode="_ [$₹-4009]\ * #,##0.00_ ;_ [$₹-4009]\ * \-#,##0.00_ ;_ [$₹-4009]\ * &quot;-&quot;??_ ;_ @_ ">
                  <c:v>3120.478283343899</c:v>
                </c:pt>
                <c:pt idx="141" formatCode="_ [$₹-4009]\ * #,##0.00_ ;_ [$₹-4009]\ * \-#,##0.00_ ;_ [$₹-4009]\ * &quot;-&quot;??_ ;_ @_ ">
                  <c:v>3145.1647040351754</c:v>
                </c:pt>
                <c:pt idx="142" formatCode="_ [$₹-4009]\ * #,##0.00_ ;_ [$₹-4009]\ * \-#,##0.00_ ;_ [$₹-4009]\ * &quot;-&quot;??_ ;_ @_ ">
                  <c:v>3169.8047385908976</c:v>
                </c:pt>
                <c:pt idx="143" formatCode="_ [$₹-4009]\ * #,##0.00_ ;_ [$₹-4009]\ * \-#,##0.00_ ;_ [$₹-4009]\ * &quot;-&quot;??_ ;_ @_ ">
                  <c:v>3194.4006247526909</c:v>
                </c:pt>
                <c:pt idx="144" formatCode="_ [$₹-4009]\ * #,##0.00_ ;_ [$₹-4009]\ * \-#,##0.00_ ;_ [$₹-4009]\ * &quot;-&quot;??_ ;_ @_ ">
                  <c:v>3218.9544533248336</c:v>
                </c:pt>
                <c:pt idx="145" formatCode="_ [$₹-4009]\ * #,##0.00_ ;_ [$₹-4009]\ * \-#,##0.00_ ;_ [$₹-4009]\ * &quot;-&quot;??_ ;_ @_ ">
                  <c:v>3243.4681811032765</c:v>
                </c:pt>
                <c:pt idx="146" formatCode="_ [$₹-4009]\ * #,##0.00_ ;_ [$₹-4009]\ * \-#,##0.00_ ;_ [$₹-4009]\ * &quot;-&quot;??_ ;_ @_ ">
                  <c:v>3267.9436423855759</c:v>
                </c:pt>
                <c:pt idx="147" formatCode="_ [$₹-4009]\ * #,##0.00_ ;_ [$₹-4009]\ * \-#,##0.00_ ;_ [$₹-4009]\ * &quot;-&quot;??_ ;_ @_ ">
                  <c:v>3292.3825592471321</c:v>
                </c:pt>
                <c:pt idx="148" formatCode="_ [$₹-4009]\ * #,##0.00_ ;_ [$₹-4009]\ * \-#,##0.00_ ;_ [$₹-4009]\ * &quot;-&quot;??_ ;_ @_ ">
                  <c:v>3316.7865507412002</c:v>
                </c:pt>
                <c:pt idx="149" formatCode="_ [$₹-4009]\ * #,##0.00_ ;_ [$₹-4009]\ * \-#,##0.00_ ;_ [$₹-4009]\ * &quot;-&quot;??_ ;_ @_ ">
                  <c:v>3341.1571411569489</c:v>
                </c:pt>
                <c:pt idx="150" formatCode="_ [$₹-4009]\ * #,##0.00_ ;_ [$₹-4009]\ * \-#,##0.00_ ;_ [$₹-4009]\ * &quot;-&quot;??_ ;_ @_ ">
                  <c:v>3365.4957674505222</c:v>
                </c:pt>
                <c:pt idx="151" formatCode="_ [$₹-4009]\ * #,##0.00_ ;_ [$₹-4009]\ * \-#,##0.00_ ;_ [$₹-4009]\ * &quot;-&quot;??_ ;_ @_ ">
                  <c:v>3389.803785947845</c:v>
                </c:pt>
                <c:pt idx="152" formatCode="_ [$₹-4009]\ * #,##0.00_ ;_ [$₹-4009]\ * \-#,##0.00_ ;_ [$₹-4009]\ * &quot;-&quot;??_ ;_ @_ ">
                  <c:v>3414.082478404318</c:v>
                </c:pt>
                <c:pt idx="153" formatCode="_ [$₹-4009]\ * #,##0.00_ ;_ [$₹-4009]\ * \-#,##0.00_ ;_ [$₹-4009]\ * &quot;-&quot;??_ ;_ @_ ">
                  <c:v>3438.3330574950173</c:v>
                </c:pt>
                <c:pt idx="154" formatCode="_ [$₹-4009]\ * #,##0.00_ ;_ [$₹-4009]\ * \-#,##0.00_ ;_ [$₹-4009]\ * &quot;-&quot;??_ ;_ @_ ">
                  <c:v>3462.5566717993088</c:v>
                </c:pt>
                <c:pt idx="155" formatCode="_ [$₹-4009]\ * #,##0.00_ ;_ [$₹-4009]\ * \-#,##0.00_ ;_ [$₹-4009]\ * &quot;-&quot;??_ ;_ @_ ">
                  <c:v>3486.7544103354517</c:v>
                </c:pt>
                <c:pt idx="156" formatCode="_ [$₹-4009]\ * #,##0.00_ ;_ [$₹-4009]\ * \-#,##0.00_ ;_ [$₹-4009]\ * &quot;-&quot;??_ ;_ @_ ">
                  <c:v>3510.9273066937362</c:v>
                </c:pt>
                <c:pt idx="157" formatCode="_ [$₹-4009]\ * #,##0.00_ ;_ [$₹-4009]\ * \-#,##0.00_ ;_ [$₹-4009]\ * &quot;-&quot;??_ ;_ @_ ">
                  <c:v>3535.076342810622</c:v>
                </c:pt>
                <c:pt idx="158" formatCode="_ [$₹-4009]\ * #,##0.00_ ;_ [$₹-4009]\ * \-#,##0.00_ ;_ [$₹-4009]\ * &quot;-&quot;??_ ;_ @_ ">
                  <c:v>3559.2024524211411</c:v>
                </c:pt>
                <c:pt idx="159" formatCode="_ [$₹-4009]\ * #,##0.00_ ;_ [$₹-4009]\ * \-#,##0.00_ ;_ [$₹-4009]\ * &quot;-&quot;??_ ;_ @_ ">
                  <c:v>3583.3065242223643</c:v>
                </c:pt>
                <c:pt idx="160" formatCode="_ [$₹-4009]\ * #,##0.00_ ;_ [$₹-4009]\ * \-#,##0.00_ ;_ [$₹-4009]\ * &quot;-&quot;??_ ;_ @_ ">
                  <c:v>3607.3894047768445</c:v>
                </c:pt>
                <c:pt idx="161" formatCode="_ [$₹-4009]\ * #,##0.00_ ;_ [$₹-4009]\ * \-#,##0.00_ ;_ [$₹-4009]\ * &quot;-&quot;??_ ;_ @_ ">
                  <c:v>3631.4519011816042</c:v>
                </c:pt>
                <c:pt idx="162" formatCode="_ [$₹-4009]\ * #,##0.00_ ;_ [$₹-4009]\ * \-#,##0.00_ ;_ [$₹-4009]\ * &quot;-&quot;??_ ;_ @_ ">
                  <c:v>3655.4947835253224</c:v>
                </c:pt>
                <c:pt idx="163" formatCode="_ [$₹-4009]\ * #,##0.00_ ;_ [$₹-4009]\ * \-#,##0.00_ ;_ [$₹-4009]\ * &quot;-&quot;??_ ;_ @_ ">
                  <c:v>3679.5187871538283</c:v>
                </c:pt>
                <c:pt idx="164" formatCode="_ [$₹-4009]\ * #,##0.00_ ;_ [$₹-4009]\ * \-#,##0.00_ ;_ [$₹-4009]\ * &quot;-&quot;??_ ;_ @_ ">
                  <c:v>3703.524614761815</c:v>
                </c:pt>
                <c:pt idx="165" formatCode="_ [$₹-4009]\ * #,##0.00_ ;_ [$₹-4009]\ * \-#,##0.00_ ;_ [$₹-4009]\ * &quot;-&quot;??_ ;_ @_ ">
                  <c:v>3727.5129383267235</c:v>
                </c:pt>
                <c:pt idx="166" formatCode="_ [$₹-4009]\ * #,##0.00_ ;_ [$₹-4009]\ * \-#,##0.00_ ;_ [$₹-4009]\ * &quot;-&quot;??_ ;_ @_ ">
                  <c:v>3751.4844008990585</c:v>
                </c:pt>
                <c:pt idx="167" formatCode="_ [$₹-4009]\ * #,##0.00_ ;_ [$₹-4009]\ * \-#,##0.00_ ;_ [$₹-4009]\ * &quot;-&quot;??_ ;_ @_ ">
                  <c:v>3775.4396182619116</c:v>
                </c:pt>
                <c:pt idx="168" formatCode="_ [$₹-4009]\ * #,##0.00_ ;_ [$₹-4009]\ * \-#,##0.00_ ;_ [$₹-4009]\ * &quot;-&quot;??_ ;_ @_ ">
                  <c:v>3799.3791804711295</c:v>
                </c:pt>
                <c:pt idx="169" formatCode="_ [$₹-4009]\ * #,##0.00_ ;_ [$₹-4009]\ * \-#,##0.00_ ;_ [$₹-4009]\ * &quot;-&quot;??_ ;_ @_ ">
                  <c:v>3823.303653286418</c:v>
                </c:pt>
                <c:pt idx="170" formatCode="_ [$₹-4009]\ * #,##0.00_ ;_ [$₹-4009]\ * \-#,##0.00_ ;_ [$₹-4009]\ * &quot;-&quot;??_ ;_ @_ ">
                  <c:v>3847.2135795026315</c:v>
                </c:pt>
                <c:pt idx="171" formatCode="_ [$₹-4009]\ * #,##0.00_ ;_ [$₹-4009]\ * \-#,##0.00_ ;_ [$₹-4009]\ * &quot;-&quot;??_ ;_ @_ ">
                  <c:v>3871.1094801896056</c:v>
                </c:pt>
                <c:pt idx="172" formatCode="_ [$₹-4009]\ * #,##0.00_ ;_ [$₹-4009]\ * \-#,##0.00_ ;_ [$₹-4009]\ * &quot;-&quot;??_ ;_ @_ ">
                  <c:v>3894.9918558480463</c:v>
                </c:pt>
                <c:pt idx="173" formatCode="_ [$₹-4009]\ * #,##0.00_ ;_ [$₹-4009]\ * \-#,##0.00_ ;_ [$₹-4009]\ * &quot;-&quot;??_ ;_ @_ ">
                  <c:v>3918.8611874883086</c:v>
                </c:pt>
                <c:pt idx="174" formatCode="_ [$₹-4009]\ * #,##0.00_ ;_ [$₹-4009]\ * \-#,##0.00_ ;_ [$₹-4009]\ * &quot;-&quot;??_ ;_ @_ ">
                  <c:v>3942.7179376382182</c:v>
                </c:pt>
                <c:pt idx="175" formatCode="_ [$₹-4009]\ * #,##0.00_ ;_ [$₹-4009]\ * \-#,##0.00_ ;_ [$₹-4009]\ * &quot;-&quot;??_ ;_ @_ ">
                  <c:v>3966.562551285544</c:v>
                </c:pt>
                <c:pt idx="176" formatCode="_ [$₹-4009]\ * #,##0.00_ ;_ [$₹-4009]\ * \-#,##0.00_ ;_ [$₹-4009]\ * &quot;-&quot;??_ ;_ @_ ">
                  <c:v>3990.3954567602013</c:v>
                </c:pt>
                <c:pt idx="177" formatCode="_ [$₹-4009]\ * #,##0.00_ ;_ [$₹-4009]\ * \-#,##0.00_ ;_ [$₹-4009]\ * &quot;-&quot;??_ ;_ @_ ">
                  <c:v>4014.2170665608051</c:v>
                </c:pt>
                <c:pt idx="178" formatCode="_ [$₹-4009]\ * #,##0.00_ ;_ [$₹-4009]\ * \-#,##0.00_ ;_ [$₹-4009]\ * &quot;-&quot;??_ ;_ @_ ">
                  <c:v>4038.0277781297905</c:v>
                </c:pt>
                <c:pt idx="179" formatCode="_ [$₹-4009]\ * #,##0.00_ ;_ [$₹-4009]\ * \-#,##0.00_ ;_ [$₹-4009]\ * &quot;-&quot;??_ ;_ @_ ">
                  <c:v>4061.8279745809418</c:v>
                </c:pt>
                <c:pt idx="180" formatCode="_ [$₹-4009]\ * #,##0.00_ ;_ [$₹-4009]\ * \-#,##0.00_ ;_ [$₹-4009]\ * &quot;-&quot;??_ ;_ @_ ">
                  <c:v>4085.6180253828279</c:v>
                </c:pt>
                <c:pt idx="181" formatCode="_ [$₹-4009]\ * #,##0.00_ ;_ [$₹-4009]\ * \-#,##0.00_ ;_ [$₹-4009]\ * &quot;-&quot;??_ ;_ @_ ">
                  <c:v>4109.3982870013624</c:v>
                </c:pt>
                <c:pt idx="182" formatCode="_ [$₹-4009]\ * #,##0.00_ ;_ [$₹-4009]\ * \-#,##0.00_ ;_ [$₹-4009]\ * &quot;-&quot;??_ ;_ @_ ">
                  <c:v>4133.1691035044169</c:v>
                </c:pt>
                <c:pt idx="183" formatCode="_ [$₹-4009]\ * #,##0.00_ ;_ [$₹-4009]\ * \-#,##0.00_ ;_ [$₹-4009]\ * &quot;-&quot;??_ ;_ @_ ">
                  <c:v>4156.9308071311789</c:v>
                </c:pt>
                <c:pt idx="184" formatCode="_ [$₹-4009]\ * #,##0.00_ ;_ [$₹-4009]\ * \-#,##0.00_ ;_ [$₹-4009]\ * &quot;-&quot;??_ ;_ @_ ">
                  <c:v>4180.6837188287218</c:v>
                </c:pt>
                <c:pt idx="185" formatCode="_ [$₹-4009]\ * #,##0.00_ ;_ [$₹-4009]\ * \-#,##0.00_ ;_ [$₹-4009]\ * &quot;-&quot;??_ ;_ @_ ">
                  <c:v>4204.4281487580492</c:v>
                </c:pt>
                <c:pt idx="186" formatCode="_ [$₹-4009]\ * #,##0.00_ ;_ [$₹-4009]\ * \-#,##0.00_ ;_ [$₹-4009]\ * &quot;-&quot;??_ ;_ @_ ">
                  <c:v>4228.1643967717182</c:v>
                </c:pt>
                <c:pt idx="187" formatCode="_ [$₹-4009]\ * #,##0.00_ ;_ [$₹-4009]\ * \-#,##0.00_ ;_ [$₹-4009]\ * &quot;-&quot;??_ ;_ @_ ">
                  <c:v>4251.8927528649292</c:v>
                </c:pt>
                <c:pt idx="188" formatCode="_ [$₹-4009]\ * #,##0.00_ ;_ [$₹-4009]\ * \-#,##0.00_ ;_ [$₹-4009]\ * &quot;-&quot;??_ ;_ @_ ">
                  <c:v>4275.6134976018757</c:v>
                </c:pt>
                <c:pt idx="189" formatCode="_ [$₹-4009]\ * #,##0.00_ ;_ [$₹-4009]\ * \-#,##0.00_ ;_ [$₹-4009]\ * &quot;-&quot;??_ ;_ @_ ">
                  <c:v>4299.3269025189757</c:v>
                </c:pt>
                <c:pt idx="190" formatCode="_ [$₹-4009]\ * #,##0.00_ ;_ [$₹-4009]\ * \-#,##0.00_ ;_ [$₹-4009]\ * &quot;-&quot;??_ ;_ @_ ">
                  <c:v>4323.0332305064849</c:v>
                </c:pt>
                <c:pt idx="191" formatCode="_ [$₹-4009]\ * #,##0.00_ ;_ [$₹-4009]\ * \-#,##0.00_ ;_ [$₹-4009]\ * &quot;-&quot;??_ ;_ @_ ">
                  <c:v>4346.7327361698963</c:v>
                </c:pt>
                <c:pt idx="192" formatCode="_ [$₹-4009]\ * #,##0.00_ ;_ [$₹-4009]\ * \-#,##0.00_ ;_ [$₹-4009]\ * &quot;-&quot;??_ ;_ @_ ">
                  <c:v>4370.425666172403</c:v>
                </c:pt>
                <c:pt idx="193" formatCode="_ [$₹-4009]\ * #,##0.00_ ;_ [$₹-4009]\ * \-#,##0.00_ ;_ [$₹-4009]\ * &quot;-&quot;??_ ;_ @_ ">
                  <c:v>4394.1122595596171</c:v>
                </c:pt>
                <c:pt idx="194" formatCode="_ [$₹-4009]\ * #,##0.00_ ;_ [$₹-4009]\ * \-#,##0.00_ ;_ [$₹-4009]\ * &quot;-&quot;??_ ;_ @_ ">
                  <c:v>4417.792748067649</c:v>
                </c:pt>
                <c:pt idx="195" formatCode="_ [$₹-4009]\ * #,##0.00_ ;_ [$₹-4009]\ * \-#,##0.00_ ;_ [$₹-4009]\ * &quot;-&quot;??_ ;_ @_ ">
                  <c:v>4441.4673564155828</c:v>
                </c:pt>
                <c:pt idx="196" formatCode="_ [$₹-4009]\ * #,##0.00_ ;_ [$₹-4009]\ * \-#,##0.00_ ;_ [$₹-4009]\ * &quot;-&quot;??_ ;_ @_ ">
                  <c:v>4465.136302583277</c:v>
                </c:pt>
                <c:pt idx="197" formatCode="_ [$₹-4009]\ * #,##0.00_ ;_ [$₹-4009]\ * \-#,##0.00_ ;_ [$₹-4009]\ * &quot;-&quot;??_ ;_ @_ ">
                  <c:v>4488.7997980753944</c:v>
                </c:pt>
                <c:pt idx="198" formatCode="_ [$₹-4009]\ * #,##0.00_ ;_ [$₹-4009]\ * \-#,##0.00_ ;_ [$₹-4009]\ * &quot;-&quot;??_ ;_ @_ ">
                  <c:v>4512.4580481724697</c:v>
                </c:pt>
                <c:pt idx="199" formatCode="_ [$₹-4009]\ * #,##0.00_ ;_ [$₹-4009]\ * \-#,##0.00_ ;_ [$₹-4009]\ * &quot;-&quot;??_ ;_ @_ ">
                  <c:v>4536.1112521697796</c:v>
                </c:pt>
                <c:pt idx="200" formatCode="_ [$₹-4009]\ * #,##0.00_ ;_ [$₹-4009]\ * \-#,##0.00_ ;_ [$₹-4009]\ * &quot;-&quot;??_ ;_ @_ ">
                  <c:v>4559.7596036047426</c:v>
                </c:pt>
                <c:pt idx="201" formatCode="_ [$₹-4009]\ * #,##0.00_ ;_ [$₹-4009]\ * \-#,##0.00_ ;_ [$₹-4009]\ * &quot;-&quot;??_ ;_ @_ ">
                  <c:v>4583.4032904734877</c:v>
                </c:pt>
                <c:pt idx="202" formatCode="_ [$₹-4009]\ * #,##0.00_ ;_ [$₹-4009]\ * \-#,##0.00_ ;_ [$₹-4009]\ * &quot;-&quot;??_ ;_ @_ ">
                  <c:v>4607.0424954372293</c:v>
                </c:pt>
                <c:pt idx="203" formatCode="_ [$₹-4009]\ * #,##0.00_ ;_ [$₹-4009]\ * \-#,##0.00_ ;_ [$₹-4009]\ * &quot;-&quot;??_ ;_ @_ ">
                  <c:v>4630.6773960190149</c:v>
                </c:pt>
                <c:pt idx="204" formatCode="_ [$₹-4009]\ * #,##0.00_ ;_ [$₹-4009]\ * \-#,##0.00_ ;_ [$₹-4009]\ * &quot;-&quot;??_ ;_ @_ ">
                  <c:v>4654.3081647913959</c:v>
                </c:pt>
                <c:pt idx="205" formatCode="_ [$₹-4009]\ * #,##0.00_ ;_ [$₹-4009]\ * \-#,##0.00_ ;_ [$₹-4009]\ * &quot;-&quot;??_ ;_ @_ ">
                  <c:v>4677.9349695555111</c:v>
                </c:pt>
                <c:pt idx="206" formatCode="_ [$₹-4009]\ * #,##0.00_ ;_ [$₹-4009]\ * \-#,##0.00_ ;_ [$₹-4009]\ * &quot;-&quot;??_ ;_ @_ ">
                  <c:v>4701.5579735120691</c:v>
                </c:pt>
                <c:pt idx="207" formatCode="_ [$₹-4009]\ * #,##0.00_ ;_ [$₹-4009]\ * \-#,##0.00_ ;_ [$₹-4009]\ * &quot;-&quot;??_ ;_ @_ ">
                  <c:v>4725.1773354246579</c:v>
                </c:pt>
                <c:pt idx="208" formatCode="_ [$₹-4009]\ * #,##0.00_ ;_ [$₹-4009]\ * \-#,##0.00_ ;_ [$₹-4009]\ * &quot;-&quot;??_ ;_ @_ ">
                  <c:v>4748.7932097758076</c:v>
                </c:pt>
                <c:pt idx="209" formatCode="_ [$₹-4009]\ * #,##0.00_ ;_ [$₹-4009]\ * \-#,##0.00_ ;_ [$₹-4009]\ * &quot;-&quot;??_ ;_ @_ ">
                  <c:v>4772.4057469161789</c:v>
                </c:pt>
                <c:pt idx="210" formatCode="_ [$₹-4009]\ * #,##0.00_ ;_ [$₹-4009]\ * \-#,##0.00_ ;_ [$₹-4009]\ * &quot;-&quot;??_ ;_ @_ ">
                  <c:v>4796.015093207252</c:v>
                </c:pt>
                <c:pt idx="211" formatCode="_ [$₹-4009]\ * #,##0.00_ ;_ [$₹-4009]\ * \-#,##0.00_ ;_ [$₹-4009]\ * &quot;-&quot;??_ ;_ @_ ">
                  <c:v>4819.6213911578607</c:v>
                </c:pt>
                <c:pt idx="212" formatCode="_ [$₹-4009]\ * #,##0.00_ ;_ [$₹-4009]\ * \-#,##0.00_ ;_ [$₹-4009]\ * &quot;-&quot;??_ ;_ @_ ">
                  <c:v>4843.2247795548692</c:v>
                </c:pt>
                <c:pt idx="213" formatCode="_ [$₹-4009]\ * #,##0.00_ ;_ [$₹-4009]\ * \-#,##0.00_ ;_ [$₹-4009]\ * &quot;-&quot;??_ ;_ @_ ">
                  <c:v>4866.8253935883149</c:v>
                </c:pt>
                <c:pt idx="214" formatCode="_ [$₹-4009]\ * #,##0.00_ ;_ [$₹-4009]\ * \-#,##0.00_ ;_ [$₹-4009]\ * &quot;-&quot;??_ ;_ @_ ">
                  <c:v>4890.4233649712996</c:v>
                </c:pt>
                <c:pt idx="215" formatCode="_ [$₹-4009]\ * #,##0.00_ ;_ [$₹-4009]\ * \-#,##0.00_ ;_ [$₹-4009]\ * &quot;-&quot;??_ ;_ @_ ">
                  <c:v>4914.0188220548689</c:v>
                </c:pt>
                <c:pt idx="216" formatCode="_ [$₹-4009]\ * #,##0.00_ ;_ [$₹-4009]\ * \-#,##0.00_ ;_ [$₹-4009]\ * &quot;-&quot;??_ ;_ @_ ">
                  <c:v>4937.6118899381654</c:v>
                </c:pt>
                <c:pt idx="217" formatCode="_ [$₹-4009]\ * #,##0.00_ ;_ [$₹-4009]\ * \-#,##0.00_ ;_ [$₹-4009]\ * &quot;-&quot;??_ ;_ @_ ">
                  <c:v>4961.2026905740604</c:v>
                </c:pt>
                <c:pt idx="218" formatCode="_ [$₹-4009]\ * #,##0.00_ ;_ [$₹-4009]\ * \-#,##0.00_ ;_ [$₹-4009]\ * &quot;-&quot;??_ ;_ @_ ">
                  <c:v>4984.7913428705124</c:v>
                </c:pt>
                <c:pt idx="219" formatCode="_ [$₹-4009]\ * #,##0.00_ ;_ [$₹-4009]\ * \-#,##0.00_ ;_ [$₹-4009]\ * &quot;-&quot;??_ ;_ @_ ">
                  <c:v>5008.3779627878303</c:v>
                </c:pt>
                <c:pt idx="220" formatCode="_ [$₹-4009]\ * #,##0.00_ ;_ [$₹-4009]\ * \-#,##0.00_ ;_ [$₹-4009]\ * &quot;-&quot;??_ ;_ @_ ">
                  <c:v>5031.9626634320775</c:v>
                </c:pt>
                <c:pt idx="221" formatCode="_ [$₹-4009]\ * #,##0.00_ ;_ [$₹-4009]\ * \-#,##0.00_ ;_ [$₹-4009]\ * &quot;-&quot;??_ ;_ @_ ">
                  <c:v>5055.5455551447676</c:v>
                </c:pt>
                <c:pt idx="222" formatCode="_ [$₹-4009]\ * #,##0.00_ ;_ [$₹-4009]\ * \-#,##0.00_ ;_ [$₹-4009]\ * &quot;-&quot;??_ ;_ @_ ">
                  <c:v>5079.1267455890429</c:v>
                </c:pt>
                <c:pt idx="223" formatCode="_ [$₹-4009]\ * #,##0.00_ ;_ [$₹-4009]\ * \-#,##0.00_ ;_ [$₹-4009]\ * &quot;-&quot;??_ ;_ @_ ">
                  <c:v>5102.7063398325054</c:v>
                </c:pt>
                <c:pt idx="224" formatCode="_ [$₹-4009]\ * #,##0.00_ ;_ [$₹-4009]\ * \-#,##0.00_ ;_ [$₹-4009]\ * &quot;-&quot;??_ ;_ @_ ">
                  <c:v>5126.2844404268508</c:v>
                </c:pt>
                <c:pt idx="225" formatCode="_ [$₹-4009]\ * #,##0.00_ ;_ [$₹-4009]\ * \-#,##0.00_ ;_ [$₹-4009]\ * &quot;-&quot;??_ ;_ @_ ">
                  <c:v>5149.8611474844511</c:v>
                </c:pt>
                <c:pt idx="226" formatCode="_ [$₹-4009]\ * #,##0.00_ ;_ [$₹-4009]\ * \-#,##0.00_ ;_ [$₹-4009]\ * &quot;-&quot;??_ ;_ @_ ">
                  <c:v>5173.4365587520342</c:v>
                </c:pt>
                <c:pt idx="227" formatCode="_ [$₹-4009]\ * #,##0.00_ ;_ [$₹-4009]\ * \-#,##0.00_ ;_ [$₹-4009]\ * &quot;-&quot;??_ ;_ @_ ">
                  <c:v>5197.0107696815867</c:v>
                </c:pt>
                <c:pt idx="228" formatCode="_ [$₹-4009]\ * #,##0.00_ ;_ [$₹-4009]\ * \-#,##0.00_ ;_ [$₹-4009]\ * &quot;-&quot;??_ ;_ @_ ">
                  <c:v>5220.5838734986073</c:v>
                </c:pt>
                <c:pt idx="229" formatCode="_ [$₹-4009]\ * #,##0.00_ ;_ [$₹-4009]\ * \-#,##0.00_ ;_ [$₹-4009]\ * &quot;-&quot;??_ ;_ @_ ">
                  <c:v>5244.1559612678293</c:v>
                </c:pt>
                <c:pt idx="230" formatCode="_ [$₹-4009]\ * #,##0.00_ ;_ [$₹-4009]\ * \-#,##0.00_ ;_ [$₹-4009]\ * &quot;-&quot;??_ ;_ @_ ">
                  <c:v>5267.7271219565309</c:v>
                </c:pt>
                <c:pt idx="231" formatCode="_ [$₹-4009]\ * #,##0.00_ ;_ [$₹-4009]\ * \-#,##0.00_ ;_ [$₹-4009]\ * &quot;-&quot;??_ ;_ @_ ">
                  <c:v>5291.2974424955282</c:v>
                </c:pt>
                <c:pt idx="232" formatCode="_ [$₹-4009]\ * #,##0.00_ ;_ [$₹-4009]\ * \-#,##0.00_ ;_ [$₹-4009]\ * &quot;-&quot;??_ ;_ @_ ">
                  <c:v>5314.8670078379591</c:v>
                </c:pt>
                <c:pt idx="233" formatCode="_ [$₹-4009]\ * #,##0.00_ ;_ [$₹-4009]\ * \-#,##0.00_ ;_ [$₹-4009]\ * &quot;-&quot;??_ ;_ @_ ">
                  <c:v>5338.4359010159651</c:v>
                </c:pt>
                <c:pt idx="234" formatCode="_ [$₹-4009]\ * #,##0.00_ ;_ [$₹-4009]\ * \-#,##0.00_ ;_ [$₹-4009]\ * &quot;-&quot;??_ ;_ @_ ">
                  <c:v>5362.0042031953344</c:v>
                </c:pt>
                <c:pt idx="235" formatCode="_ [$₹-4009]\ * #,##0.00_ ;_ [$₹-4009]\ * \-#,##0.00_ ;_ [$₹-4009]\ * &quot;-&quot;??_ ;_ @_ ">
                  <c:v>5385.5719937282247</c:v>
                </c:pt>
              </c:numCache>
            </c:numRef>
          </c:val>
          <c:smooth val="0"/>
          <c:extLst>
            <c:ext xmlns:c16="http://schemas.microsoft.com/office/drawing/2014/chart" uri="{C3380CC4-5D6E-409C-BE32-E72D297353CC}">
              <c16:uniqueId val="{00000003-73DA-4AEC-BC4B-818E903E9083}"/>
            </c:ext>
          </c:extLst>
        </c:ser>
        <c:dLbls>
          <c:showLegendKey val="0"/>
          <c:showVal val="0"/>
          <c:showCatName val="0"/>
          <c:showSerName val="0"/>
          <c:showPercent val="0"/>
          <c:showBubbleSize val="0"/>
        </c:dLbls>
        <c:smooth val="0"/>
        <c:axId val="928113743"/>
        <c:axId val="919342431"/>
      </c:lineChart>
      <c:catAx>
        <c:axId val="928113743"/>
        <c:scaling>
          <c:orientation val="minMax"/>
        </c:scaling>
        <c:delete val="1"/>
        <c:axPos val="b"/>
        <c:majorTickMark val="none"/>
        <c:minorTickMark val="none"/>
        <c:tickLblPos val="low"/>
        <c:crossAx val="919342431"/>
        <c:crosses val="autoZero"/>
        <c:auto val="1"/>
        <c:lblAlgn val="ctr"/>
        <c:lblOffset val="100"/>
        <c:noMultiLvlLbl val="0"/>
      </c:catAx>
      <c:valAx>
        <c:axId val="919342431"/>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113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'15Y Forecast'!$B$1</c:f>
              <c:strCache>
                <c:ptCount val="1"/>
                <c:pt idx="0">
                  <c:v>Values</c:v>
                </c:pt>
              </c:strCache>
            </c:strRef>
          </c:tx>
          <c:spPr>
            <a:ln w="28575" cap="rnd">
              <a:solidFill>
                <a:schemeClr val="accent1"/>
              </a:solidFill>
              <a:round/>
            </a:ln>
            <a:effectLst/>
          </c:spPr>
          <c:marker>
            <c:symbol val="none"/>
          </c:marker>
          <c:val>
            <c:numRef>
              <c:f>'15Y Forecast'!$B$2:$B$360</c:f>
              <c:numCache>
                <c:formatCode>_ [$₹-4009]\ * #,##0.00_ ;_ [$₹-4009]\ * \-#,##0.00_ ;_ [$₹-4009]\ * "-"??_ ;_ @_ </c:formatCode>
                <c:ptCount val="359"/>
                <c:pt idx="0">
                  <c:v>312.17899999999997</c:v>
                </c:pt>
                <c:pt idx="1">
                  <c:v>257.48039999999997</c:v>
                </c:pt>
                <c:pt idx="2">
                  <c:v>279.79109999999997</c:v>
                </c:pt>
                <c:pt idx="3">
                  <c:v>300.41090000000003</c:v>
                </c:pt>
                <c:pt idx="4">
                  <c:v>287.34899999999999</c:v>
                </c:pt>
                <c:pt idx="5">
                  <c:v>346.06490000000002</c:v>
                </c:pt>
                <c:pt idx="6">
                  <c:v>409.95549999999997</c:v>
                </c:pt>
                <c:pt idx="7">
                  <c:v>515.64179999999999</c:v>
                </c:pt>
                <c:pt idx="8">
                  <c:v>459.24099999999999</c:v>
                </c:pt>
                <c:pt idx="9">
                  <c:v>443.80739999999997</c:v>
                </c:pt>
                <c:pt idx="10">
                  <c:v>455.08749999999998</c:v>
                </c:pt>
                <c:pt idx="11">
                  <c:v>499.69749999999999</c:v>
                </c:pt>
                <c:pt idx="12">
                  <c:v>438.30349999999999</c:v>
                </c:pt>
                <c:pt idx="13">
                  <c:v>482.75459999999998</c:v>
                </c:pt>
                <c:pt idx="14">
                  <c:v>495.03339999999997</c:v>
                </c:pt>
                <c:pt idx="15">
                  <c:v>474.90159999999997</c:v>
                </c:pt>
                <c:pt idx="16">
                  <c:v>444.37479999999999</c:v>
                </c:pt>
                <c:pt idx="17">
                  <c:v>487.6343</c:v>
                </c:pt>
                <c:pt idx="18">
                  <c:v>469.18200000000002</c:v>
                </c:pt>
                <c:pt idx="19">
                  <c:v>474.62920000000003</c:v>
                </c:pt>
                <c:pt idx="20">
                  <c:v>494.71559999999999</c:v>
                </c:pt>
                <c:pt idx="21">
                  <c:v>458.31040000000002</c:v>
                </c:pt>
                <c:pt idx="22">
                  <c:v>417.2525</c:v>
                </c:pt>
                <c:pt idx="23">
                  <c:v>448.14240000000001</c:v>
                </c:pt>
                <c:pt idx="24">
                  <c:v>497.62079999999997</c:v>
                </c:pt>
                <c:pt idx="25">
                  <c:v>447.39339999999999</c:v>
                </c:pt>
                <c:pt idx="26">
                  <c:v>480.57569999999998</c:v>
                </c:pt>
                <c:pt idx="27">
                  <c:v>417.2978</c:v>
                </c:pt>
                <c:pt idx="28">
                  <c:v>437.702</c:v>
                </c:pt>
                <c:pt idx="29">
                  <c:v>476.21800000000002</c:v>
                </c:pt>
                <c:pt idx="30">
                  <c:v>446.55360000000002</c:v>
                </c:pt>
                <c:pt idx="31">
                  <c:v>432.07330000000002</c:v>
                </c:pt>
                <c:pt idx="32">
                  <c:v>407.85610000000003</c:v>
                </c:pt>
                <c:pt idx="33">
                  <c:v>375.8313</c:v>
                </c:pt>
                <c:pt idx="34">
                  <c:v>355.24560000000002</c:v>
                </c:pt>
                <c:pt idx="35">
                  <c:v>366.93430000000001</c:v>
                </c:pt>
                <c:pt idx="36">
                  <c:v>398.34629999999999</c:v>
                </c:pt>
                <c:pt idx="37">
                  <c:v>353.27100000000002</c:v>
                </c:pt>
                <c:pt idx="38">
                  <c:v>314.55079999999998</c:v>
                </c:pt>
                <c:pt idx="39">
                  <c:v>370.90620000000001</c:v>
                </c:pt>
                <c:pt idx="40">
                  <c:v>372.56299999999999</c:v>
                </c:pt>
                <c:pt idx="41">
                  <c:v>340.7199</c:v>
                </c:pt>
                <c:pt idx="42">
                  <c:v>338.22320000000002</c:v>
                </c:pt>
                <c:pt idx="43">
                  <c:v>320.29300000000001</c:v>
                </c:pt>
                <c:pt idx="44">
                  <c:v>334.9323</c:v>
                </c:pt>
                <c:pt idx="45">
                  <c:v>337.54230000000001</c:v>
                </c:pt>
                <c:pt idx="46">
                  <c:v>347.892</c:v>
                </c:pt>
                <c:pt idx="47">
                  <c:v>380.03019999999998</c:v>
                </c:pt>
                <c:pt idx="48">
                  <c:v>365.64060000000001</c:v>
                </c:pt>
                <c:pt idx="49">
                  <c:v>360.2842</c:v>
                </c:pt>
                <c:pt idx="50">
                  <c:v>381.09690000000001</c:v>
                </c:pt>
                <c:pt idx="51">
                  <c:v>402.47699999999998</c:v>
                </c:pt>
                <c:pt idx="52">
                  <c:v>369.43090000000001</c:v>
                </c:pt>
                <c:pt idx="53">
                  <c:v>350.84249999999997</c:v>
                </c:pt>
                <c:pt idx="54">
                  <c:v>357.7876</c:v>
                </c:pt>
                <c:pt idx="55">
                  <c:v>366.00380000000001</c:v>
                </c:pt>
                <c:pt idx="56">
                  <c:v>391.56</c:v>
                </c:pt>
                <c:pt idx="57">
                  <c:v>395.84969999999998</c:v>
                </c:pt>
                <c:pt idx="58">
                  <c:v>387.5881</c:v>
                </c:pt>
                <c:pt idx="59">
                  <c:v>373.31200000000001</c:v>
                </c:pt>
                <c:pt idx="60">
                  <c:v>415.20979999999997</c:v>
                </c:pt>
                <c:pt idx="61">
                  <c:v>387.29309999999998</c:v>
                </c:pt>
                <c:pt idx="62">
                  <c:v>406.35809999999998</c:v>
                </c:pt>
                <c:pt idx="63">
                  <c:v>377.28390000000002</c:v>
                </c:pt>
                <c:pt idx="64">
                  <c:v>363.12130000000002</c:v>
                </c:pt>
                <c:pt idx="65">
                  <c:v>422.49529999999999</c:v>
                </c:pt>
                <c:pt idx="66">
                  <c:v>424.78769999999997</c:v>
                </c:pt>
                <c:pt idx="67">
                  <c:v>483.29930000000002</c:v>
                </c:pt>
                <c:pt idx="68">
                  <c:v>460.9205</c:v>
                </c:pt>
                <c:pt idx="69">
                  <c:v>456.8578</c:v>
                </c:pt>
                <c:pt idx="70">
                  <c:v>453.3399</c:v>
                </c:pt>
                <c:pt idx="71">
                  <c:v>429.28160000000003</c:v>
                </c:pt>
                <c:pt idx="72">
                  <c:v>454.17970000000003</c:v>
                </c:pt>
                <c:pt idx="73">
                  <c:v>450.11700000000002</c:v>
                </c:pt>
                <c:pt idx="74">
                  <c:v>404.5197</c:v>
                </c:pt>
                <c:pt idx="75">
                  <c:v>415.45940000000002</c:v>
                </c:pt>
                <c:pt idx="76">
                  <c:v>388.35980000000001</c:v>
                </c:pt>
                <c:pt idx="77">
                  <c:v>374.94619999999998</c:v>
                </c:pt>
                <c:pt idx="78">
                  <c:v>391.44650000000001</c:v>
                </c:pt>
                <c:pt idx="79">
                  <c:v>398.09660000000002</c:v>
                </c:pt>
                <c:pt idx="80">
                  <c:v>453.97539999999998</c:v>
                </c:pt>
                <c:pt idx="81">
                  <c:v>454.76979999999998</c:v>
                </c:pt>
                <c:pt idx="82">
                  <c:v>388.51870000000002</c:v>
                </c:pt>
                <c:pt idx="83">
                  <c:v>391.42380000000003</c:v>
                </c:pt>
                <c:pt idx="84">
                  <c:v>430.18950000000001</c:v>
                </c:pt>
                <c:pt idx="85">
                  <c:v>438.42829999999998</c:v>
                </c:pt>
                <c:pt idx="86">
                  <c:v>460.55739999999997</c:v>
                </c:pt>
                <c:pt idx="87">
                  <c:v>469.9991</c:v>
                </c:pt>
                <c:pt idx="88">
                  <c:v>438.79140000000001</c:v>
                </c:pt>
                <c:pt idx="89">
                  <c:v>474.44760000000002</c:v>
                </c:pt>
                <c:pt idx="90">
                  <c:v>446.077</c:v>
                </c:pt>
                <c:pt idx="91">
                  <c:v>434.79689999999999</c:v>
                </c:pt>
                <c:pt idx="92">
                  <c:v>439.92630000000003</c:v>
                </c:pt>
                <c:pt idx="93">
                  <c:v>460.6936</c:v>
                </c:pt>
                <c:pt idx="94">
                  <c:v>481.16579999999999</c:v>
                </c:pt>
                <c:pt idx="95">
                  <c:v>491.9239</c:v>
                </c:pt>
                <c:pt idx="96">
                  <c:v>478.87349999999998</c:v>
                </c:pt>
                <c:pt idx="97">
                  <c:v>449.41340000000002</c:v>
                </c:pt>
                <c:pt idx="98">
                  <c:v>491.3338</c:v>
                </c:pt>
                <c:pt idx="99">
                  <c:v>474.44760000000002</c:v>
                </c:pt>
                <c:pt idx="100">
                  <c:v>561.98800000000006</c:v>
                </c:pt>
                <c:pt idx="101">
                  <c:v>599.59609999999998</c:v>
                </c:pt>
                <c:pt idx="102">
                  <c:v>633.32309999999995</c:v>
                </c:pt>
                <c:pt idx="103">
                  <c:v>608.58399999999995</c:v>
                </c:pt>
                <c:pt idx="104">
                  <c:v>626.42340000000002</c:v>
                </c:pt>
                <c:pt idx="105">
                  <c:v>733.18769999999995</c:v>
                </c:pt>
                <c:pt idx="106">
                  <c:v>723.79139999999995</c:v>
                </c:pt>
                <c:pt idx="107">
                  <c:v>708.9479</c:v>
                </c:pt>
                <c:pt idx="108">
                  <c:v>854.16010000000006</c:v>
                </c:pt>
                <c:pt idx="109">
                  <c:v>836.63840000000005</c:v>
                </c:pt>
                <c:pt idx="110">
                  <c:v>836.18449999999996</c:v>
                </c:pt>
                <c:pt idx="111">
                  <c:v>872.72580000000005</c:v>
                </c:pt>
                <c:pt idx="112">
                  <c:v>866.59780000000001</c:v>
                </c:pt>
                <c:pt idx="113">
                  <c:v>801.36800000000005</c:v>
                </c:pt>
                <c:pt idx="114">
                  <c:v>874.54150000000004</c:v>
                </c:pt>
                <c:pt idx="115">
                  <c:v>836.45680000000004</c:v>
                </c:pt>
                <c:pt idx="116">
                  <c:v>882.84849999999994</c:v>
                </c:pt>
                <c:pt idx="117">
                  <c:v>1076.722</c:v>
                </c:pt>
                <c:pt idx="118">
                  <c:v>1127.2444</c:v>
                </c:pt>
                <c:pt idx="119">
                  <c:v>1142.0425</c:v>
                </c:pt>
                <c:pt idx="120">
                  <c:v>963.46640000000002</c:v>
                </c:pt>
                <c:pt idx="121">
                  <c:v>1059.9719</c:v>
                </c:pt>
                <c:pt idx="122">
                  <c:v>1017.938</c:v>
                </c:pt>
                <c:pt idx="123">
                  <c:v>1114.0804000000001</c:v>
                </c:pt>
                <c:pt idx="124">
                  <c:v>1117.6211000000001</c:v>
                </c:pt>
                <c:pt idx="125">
                  <c:v>1237.6401000000001</c:v>
                </c:pt>
                <c:pt idx="126">
                  <c:v>1264.4674</c:v>
                </c:pt>
                <c:pt idx="127">
                  <c:v>1207.5899999999999</c:v>
                </c:pt>
                <c:pt idx="128">
                  <c:v>1137.6394</c:v>
                </c:pt>
                <c:pt idx="129">
                  <c:v>1058.7917</c:v>
                </c:pt>
                <c:pt idx="130">
                  <c:v>1133.5085999999999</c:v>
                </c:pt>
                <c:pt idx="131">
                  <c:v>1209.4965</c:v>
                </c:pt>
                <c:pt idx="132">
                  <c:v>1329.4248</c:v>
                </c:pt>
                <c:pt idx="133">
                  <c:v>1408.2270000000001</c:v>
                </c:pt>
                <c:pt idx="134">
                  <c:v>1374.5454</c:v>
                </c:pt>
                <c:pt idx="135">
                  <c:v>1281.5806</c:v>
                </c:pt>
                <c:pt idx="136">
                  <c:v>1206.2282</c:v>
                </c:pt>
                <c:pt idx="137">
                  <c:v>1011.1291</c:v>
                </c:pt>
                <c:pt idx="138">
                  <c:v>1330.9228000000001</c:v>
                </c:pt>
                <c:pt idx="139">
                  <c:v>1329.4702</c:v>
                </c:pt>
                <c:pt idx="140">
                  <c:v>1547.0842</c:v>
                </c:pt>
                <c:pt idx="141">
                  <c:v>1876.6374000000001</c:v>
                </c:pt>
                <c:pt idx="142">
                  <c:v>1888.9843000000001</c:v>
                </c:pt>
                <c:pt idx="143">
                  <c:v>2028.4770000000001</c:v>
                </c:pt>
                <c:pt idx="144">
                  <c:v>1865.1984</c:v>
                </c:pt>
                <c:pt idx="145">
                  <c:v>1751.9882</c:v>
                </c:pt>
                <c:pt idx="146">
                  <c:v>1802.3744999999999</c:v>
                </c:pt>
                <c:pt idx="147">
                  <c:v>1672.2327</c:v>
                </c:pt>
                <c:pt idx="148">
                  <c:v>1893.6143999999999</c:v>
                </c:pt>
                <c:pt idx="149">
                  <c:v>1818.5344</c:v>
                </c:pt>
                <c:pt idx="150">
                  <c:v>1810.7267999999999</c:v>
                </c:pt>
                <c:pt idx="151">
                  <c:v>1961.25</c:v>
                </c:pt>
                <c:pt idx="152">
                  <c:v>1916.1747</c:v>
                </c:pt>
                <c:pt idx="153">
                  <c:v>1847.7674999999999</c:v>
                </c:pt>
                <c:pt idx="154">
                  <c:v>2050.0841</c:v>
                </c:pt>
                <c:pt idx="155">
                  <c:v>2287.1262999999999</c:v>
                </c:pt>
                <c:pt idx="156">
                  <c:v>2302.5599000000002</c:v>
                </c:pt>
                <c:pt idx="157">
                  <c:v>2183.7664</c:v>
                </c:pt>
                <c:pt idx="158">
                  <c:v>2149.9486999999999</c:v>
                </c:pt>
                <c:pt idx="159">
                  <c:v>2166.6986999999999</c:v>
                </c:pt>
                <c:pt idx="160">
                  <c:v>2142.1410999999998</c:v>
                </c:pt>
                <c:pt idx="161">
                  <c:v>2391.9841000000001</c:v>
                </c:pt>
                <c:pt idx="162">
                  <c:v>2533.1563999999998</c:v>
                </c:pt>
                <c:pt idx="163">
                  <c:v>2390.0776000000001</c:v>
                </c:pt>
                <c:pt idx="164">
                  <c:v>2356.4868000000001</c:v>
                </c:pt>
                <c:pt idx="165">
                  <c:v>2278.2293</c:v>
                </c:pt>
                <c:pt idx="166">
                  <c:v>2394.8892999999998</c:v>
                </c:pt>
                <c:pt idx="167">
                  <c:v>2158.6641</c:v>
                </c:pt>
                <c:pt idx="168">
                  <c:v>2314.6799000000001</c:v>
                </c:pt>
                <c:pt idx="169">
                  <c:v>2479.6833999999999</c:v>
                </c:pt>
                <c:pt idx="170">
                  <c:v>2312.5010000000002</c:v>
                </c:pt>
                <c:pt idx="171">
                  <c:v>2136.9663</c:v>
                </c:pt>
                <c:pt idx="172">
                  <c:v>2108.5502000000001</c:v>
                </c:pt>
                <c:pt idx="173">
                  <c:v>2116.2671</c:v>
                </c:pt>
                <c:pt idx="174">
                  <c:v>2197.4751000000001</c:v>
                </c:pt>
                <c:pt idx="175">
                  <c:v>2242.3234000000002</c:v>
                </c:pt>
                <c:pt idx="176">
                  <c:v>2315.27</c:v>
                </c:pt>
                <c:pt idx="177">
                  <c:v>2549.25</c:v>
                </c:pt>
                <c:pt idx="178">
                  <c:v>2407</c:v>
                </c:pt>
                <c:pt idx="179">
                  <c:v>2345</c:v>
                </c:pt>
                <c:pt idx="180">
                  <c:v>2263.1999999999998</c:v>
                </c:pt>
              </c:numCache>
            </c:numRef>
          </c:val>
          <c:smooth val="0"/>
          <c:extLst>
            <c:ext xmlns:c16="http://schemas.microsoft.com/office/drawing/2014/chart" uri="{C3380CC4-5D6E-409C-BE32-E72D297353CC}">
              <c16:uniqueId val="{00000000-C865-4CE2-96BB-5793A33E5BDE}"/>
            </c:ext>
          </c:extLst>
        </c:ser>
        <c:ser>
          <c:idx val="1"/>
          <c:order val="1"/>
          <c:tx>
            <c:strRef>
              <c:f>'15Y Forecast'!$C$1</c:f>
              <c:strCache>
                <c:ptCount val="1"/>
                <c:pt idx="0">
                  <c:v>Forecast(Values)</c:v>
                </c:pt>
              </c:strCache>
            </c:strRef>
          </c:tx>
          <c:spPr>
            <a:ln w="25400" cap="rnd">
              <a:solidFill>
                <a:schemeClr val="accent2"/>
              </a:solidFill>
              <a:round/>
            </a:ln>
            <a:effectLst/>
          </c:spPr>
          <c:marker>
            <c:symbol val="none"/>
          </c:marker>
          <c:cat>
            <c:numRef>
              <c:f>'15Y Forecast'!$A$2:$A$360</c:f>
              <c:numCache>
                <c:formatCode>m/d/yyyy</c:formatCode>
                <c:ptCount val="359"/>
                <c:pt idx="0">
                  <c:v>39722</c:v>
                </c:pt>
                <c:pt idx="1">
                  <c:v>39753</c:v>
                </c:pt>
                <c:pt idx="2">
                  <c:v>39783</c:v>
                </c:pt>
                <c:pt idx="3">
                  <c:v>39814</c:v>
                </c:pt>
                <c:pt idx="4">
                  <c:v>39845</c:v>
                </c:pt>
                <c:pt idx="5">
                  <c:v>39873</c:v>
                </c:pt>
                <c:pt idx="6">
                  <c:v>39904</c:v>
                </c:pt>
                <c:pt idx="7">
                  <c:v>39934</c:v>
                </c:pt>
                <c:pt idx="8">
                  <c:v>39965</c:v>
                </c:pt>
                <c:pt idx="9">
                  <c:v>39995</c:v>
                </c:pt>
                <c:pt idx="10">
                  <c:v>40026</c:v>
                </c:pt>
                <c:pt idx="11">
                  <c:v>40057</c:v>
                </c:pt>
                <c:pt idx="12">
                  <c:v>40087</c:v>
                </c:pt>
                <c:pt idx="13">
                  <c:v>40118</c:v>
                </c:pt>
                <c:pt idx="14">
                  <c:v>40148</c:v>
                </c:pt>
                <c:pt idx="15">
                  <c:v>40179</c:v>
                </c:pt>
                <c:pt idx="16">
                  <c:v>40210</c:v>
                </c:pt>
                <c:pt idx="17">
                  <c:v>40238</c:v>
                </c:pt>
                <c:pt idx="18">
                  <c:v>40269</c:v>
                </c:pt>
                <c:pt idx="19">
                  <c:v>40299</c:v>
                </c:pt>
                <c:pt idx="20">
                  <c:v>40330</c:v>
                </c:pt>
                <c:pt idx="21">
                  <c:v>40360</c:v>
                </c:pt>
                <c:pt idx="22">
                  <c:v>40391</c:v>
                </c:pt>
                <c:pt idx="23">
                  <c:v>40422</c:v>
                </c:pt>
                <c:pt idx="24">
                  <c:v>40452</c:v>
                </c:pt>
                <c:pt idx="25">
                  <c:v>40483</c:v>
                </c:pt>
                <c:pt idx="26">
                  <c:v>40513</c:v>
                </c:pt>
                <c:pt idx="27">
                  <c:v>40544</c:v>
                </c:pt>
                <c:pt idx="28">
                  <c:v>40575</c:v>
                </c:pt>
                <c:pt idx="29">
                  <c:v>40603</c:v>
                </c:pt>
                <c:pt idx="30">
                  <c:v>40634</c:v>
                </c:pt>
                <c:pt idx="31">
                  <c:v>40664</c:v>
                </c:pt>
                <c:pt idx="32">
                  <c:v>40695</c:v>
                </c:pt>
                <c:pt idx="33">
                  <c:v>40725</c:v>
                </c:pt>
                <c:pt idx="34">
                  <c:v>40756</c:v>
                </c:pt>
                <c:pt idx="35">
                  <c:v>40787</c:v>
                </c:pt>
                <c:pt idx="36">
                  <c:v>40817</c:v>
                </c:pt>
                <c:pt idx="37">
                  <c:v>40848</c:v>
                </c:pt>
                <c:pt idx="38">
                  <c:v>40878</c:v>
                </c:pt>
                <c:pt idx="39">
                  <c:v>40909</c:v>
                </c:pt>
                <c:pt idx="40">
                  <c:v>40940</c:v>
                </c:pt>
                <c:pt idx="41">
                  <c:v>40969</c:v>
                </c:pt>
                <c:pt idx="42">
                  <c:v>41000</c:v>
                </c:pt>
                <c:pt idx="43">
                  <c:v>41030</c:v>
                </c:pt>
                <c:pt idx="44">
                  <c:v>41061</c:v>
                </c:pt>
                <c:pt idx="45">
                  <c:v>41091</c:v>
                </c:pt>
                <c:pt idx="46">
                  <c:v>41122</c:v>
                </c:pt>
                <c:pt idx="47">
                  <c:v>41153</c:v>
                </c:pt>
                <c:pt idx="48">
                  <c:v>41183</c:v>
                </c:pt>
                <c:pt idx="49">
                  <c:v>41214</c:v>
                </c:pt>
                <c:pt idx="50">
                  <c:v>41244</c:v>
                </c:pt>
                <c:pt idx="51">
                  <c:v>41275</c:v>
                </c:pt>
                <c:pt idx="52">
                  <c:v>41306</c:v>
                </c:pt>
                <c:pt idx="53">
                  <c:v>41334</c:v>
                </c:pt>
                <c:pt idx="54">
                  <c:v>41365</c:v>
                </c:pt>
                <c:pt idx="55">
                  <c:v>41395</c:v>
                </c:pt>
                <c:pt idx="56">
                  <c:v>41426</c:v>
                </c:pt>
                <c:pt idx="57">
                  <c:v>41456</c:v>
                </c:pt>
                <c:pt idx="58">
                  <c:v>41487</c:v>
                </c:pt>
                <c:pt idx="59">
                  <c:v>41518</c:v>
                </c:pt>
                <c:pt idx="60">
                  <c:v>41548</c:v>
                </c:pt>
                <c:pt idx="61">
                  <c:v>41579</c:v>
                </c:pt>
                <c:pt idx="62">
                  <c:v>41609</c:v>
                </c:pt>
                <c:pt idx="63">
                  <c:v>41640</c:v>
                </c:pt>
                <c:pt idx="64">
                  <c:v>41671</c:v>
                </c:pt>
                <c:pt idx="65">
                  <c:v>41699</c:v>
                </c:pt>
                <c:pt idx="66">
                  <c:v>41730</c:v>
                </c:pt>
                <c:pt idx="67">
                  <c:v>41760</c:v>
                </c:pt>
                <c:pt idx="68">
                  <c:v>41791</c:v>
                </c:pt>
                <c:pt idx="69">
                  <c:v>41821</c:v>
                </c:pt>
                <c:pt idx="70">
                  <c:v>41852</c:v>
                </c:pt>
                <c:pt idx="71">
                  <c:v>41883</c:v>
                </c:pt>
                <c:pt idx="72">
                  <c:v>41913</c:v>
                </c:pt>
                <c:pt idx="73">
                  <c:v>41944</c:v>
                </c:pt>
                <c:pt idx="74">
                  <c:v>41974</c:v>
                </c:pt>
                <c:pt idx="75">
                  <c:v>42005</c:v>
                </c:pt>
                <c:pt idx="76">
                  <c:v>42036</c:v>
                </c:pt>
                <c:pt idx="77">
                  <c:v>42064</c:v>
                </c:pt>
                <c:pt idx="78">
                  <c:v>42095</c:v>
                </c:pt>
                <c:pt idx="79">
                  <c:v>42125</c:v>
                </c:pt>
                <c:pt idx="80">
                  <c:v>42156</c:v>
                </c:pt>
                <c:pt idx="81">
                  <c:v>42186</c:v>
                </c:pt>
                <c:pt idx="82">
                  <c:v>42217</c:v>
                </c:pt>
                <c:pt idx="83">
                  <c:v>42248</c:v>
                </c:pt>
                <c:pt idx="84">
                  <c:v>42278</c:v>
                </c:pt>
                <c:pt idx="85">
                  <c:v>42309</c:v>
                </c:pt>
                <c:pt idx="86">
                  <c:v>42339</c:v>
                </c:pt>
                <c:pt idx="87">
                  <c:v>42370</c:v>
                </c:pt>
                <c:pt idx="88">
                  <c:v>42401</c:v>
                </c:pt>
                <c:pt idx="89">
                  <c:v>42430</c:v>
                </c:pt>
                <c:pt idx="90">
                  <c:v>42461</c:v>
                </c:pt>
                <c:pt idx="91">
                  <c:v>42491</c:v>
                </c:pt>
                <c:pt idx="92">
                  <c:v>42522</c:v>
                </c:pt>
                <c:pt idx="93">
                  <c:v>42552</c:v>
                </c:pt>
                <c:pt idx="94">
                  <c:v>42583</c:v>
                </c:pt>
                <c:pt idx="95">
                  <c:v>42614</c:v>
                </c:pt>
                <c:pt idx="96">
                  <c:v>42644</c:v>
                </c:pt>
                <c:pt idx="97">
                  <c:v>42675</c:v>
                </c:pt>
                <c:pt idx="98">
                  <c:v>42705</c:v>
                </c:pt>
                <c:pt idx="99">
                  <c:v>42736</c:v>
                </c:pt>
                <c:pt idx="100">
                  <c:v>42767</c:v>
                </c:pt>
                <c:pt idx="101">
                  <c:v>42795</c:v>
                </c:pt>
                <c:pt idx="102">
                  <c:v>42826</c:v>
                </c:pt>
                <c:pt idx="103">
                  <c:v>42856</c:v>
                </c:pt>
                <c:pt idx="104">
                  <c:v>42887</c:v>
                </c:pt>
                <c:pt idx="105">
                  <c:v>42917</c:v>
                </c:pt>
                <c:pt idx="106">
                  <c:v>42948</c:v>
                </c:pt>
                <c:pt idx="107">
                  <c:v>42979</c:v>
                </c:pt>
                <c:pt idx="108">
                  <c:v>43009</c:v>
                </c:pt>
                <c:pt idx="109">
                  <c:v>43040</c:v>
                </c:pt>
                <c:pt idx="110">
                  <c:v>43070</c:v>
                </c:pt>
                <c:pt idx="111">
                  <c:v>43101</c:v>
                </c:pt>
                <c:pt idx="112">
                  <c:v>43132</c:v>
                </c:pt>
                <c:pt idx="113">
                  <c:v>43160</c:v>
                </c:pt>
                <c:pt idx="114">
                  <c:v>43191</c:v>
                </c:pt>
                <c:pt idx="115">
                  <c:v>43221</c:v>
                </c:pt>
                <c:pt idx="116">
                  <c:v>43252</c:v>
                </c:pt>
                <c:pt idx="117">
                  <c:v>43282</c:v>
                </c:pt>
                <c:pt idx="118">
                  <c:v>43313</c:v>
                </c:pt>
                <c:pt idx="119">
                  <c:v>43344</c:v>
                </c:pt>
                <c:pt idx="120">
                  <c:v>43374</c:v>
                </c:pt>
                <c:pt idx="121">
                  <c:v>43405</c:v>
                </c:pt>
                <c:pt idx="122">
                  <c:v>43435</c:v>
                </c:pt>
                <c:pt idx="123">
                  <c:v>43466</c:v>
                </c:pt>
                <c:pt idx="124">
                  <c:v>43497</c:v>
                </c:pt>
                <c:pt idx="125">
                  <c:v>43525</c:v>
                </c:pt>
                <c:pt idx="126">
                  <c:v>43556</c:v>
                </c:pt>
                <c:pt idx="127">
                  <c:v>43586</c:v>
                </c:pt>
                <c:pt idx="128">
                  <c:v>43617</c:v>
                </c:pt>
                <c:pt idx="129">
                  <c:v>43647</c:v>
                </c:pt>
                <c:pt idx="130">
                  <c:v>43678</c:v>
                </c:pt>
                <c:pt idx="131">
                  <c:v>43709</c:v>
                </c:pt>
                <c:pt idx="132">
                  <c:v>43739</c:v>
                </c:pt>
                <c:pt idx="133">
                  <c:v>43770</c:v>
                </c:pt>
                <c:pt idx="134">
                  <c:v>43800</c:v>
                </c:pt>
                <c:pt idx="135">
                  <c:v>43831</c:v>
                </c:pt>
                <c:pt idx="136">
                  <c:v>43862</c:v>
                </c:pt>
                <c:pt idx="137">
                  <c:v>43891</c:v>
                </c:pt>
                <c:pt idx="138">
                  <c:v>43922</c:v>
                </c:pt>
                <c:pt idx="139">
                  <c:v>43952</c:v>
                </c:pt>
                <c:pt idx="140">
                  <c:v>43983</c:v>
                </c:pt>
                <c:pt idx="141">
                  <c:v>44013</c:v>
                </c:pt>
                <c:pt idx="142">
                  <c:v>44044</c:v>
                </c:pt>
                <c:pt idx="143">
                  <c:v>44075</c:v>
                </c:pt>
                <c:pt idx="144">
                  <c:v>44105</c:v>
                </c:pt>
                <c:pt idx="145">
                  <c:v>44136</c:v>
                </c:pt>
                <c:pt idx="146">
                  <c:v>44166</c:v>
                </c:pt>
                <c:pt idx="147">
                  <c:v>44197</c:v>
                </c:pt>
                <c:pt idx="148">
                  <c:v>44228</c:v>
                </c:pt>
                <c:pt idx="149">
                  <c:v>44256</c:v>
                </c:pt>
                <c:pt idx="150">
                  <c:v>44287</c:v>
                </c:pt>
                <c:pt idx="151">
                  <c:v>44317</c:v>
                </c:pt>
                <c:pt idx="152">
                  <c:v>44348</c:v>
                </c:pt>
                <c:pt idx="153">
                  <c:v>44378</c:v>
                </c:pt>
                <c:pt idx="154">
                  <c:v>44409</c:v>
                </c:pt>
                <c:pt idx="155">
                  <c:v>44440</c:v>
                </c:pt>
                <c:pt idx="156">
                  <c:v>44470</c:v>
                </c:pt>
                <c:pt idx="157">
                  <c:v>44501</c:v>
                </c:pt>
                <c:pt idx="158">
                  <c:v>44531</c:v>
                </c:pt>
                <c:pt idx="159">
                  <c:v>44562</c:v>
                </c:pt>
                <c:pt idx="160">
                  <c:v>44593</c:v>
                </c:pt>
                <c:pt idx="161">
                  <c:v>44621</c:v>
                </c:pt>
                <c:pt idx="162">
                  <c:v>44652</c:v>
                </c:pt>
                <c:pt idx="163">
                  <c:v>44682</c:v>
                </c:pt>
                <c:pt idx="164">
                  <c:v>44713</c:v>
                </c:pt>
                <c:pt idx="165">
                  <c:v>44743</c:v>
                </c:pt>
                <c:pt idx="166">
                  <c:v>44774</c:v>
                </c:pt>
                <c:pt idx="167">
                  <c:v>44805</c:v>
                </c:pt>
                <c:pt idx="168">
                  <c:v>44835</c:v>
                </c:pt>
                <c:pt idx="169">
                  <c:v>44866</c:v>
                </c:pt>
                <c:pt idx="170">
                  <c:v>44896</c:v>
                </c:pt>
                <c:pt idx="171">
                  <c:v>44927</c:v>
                </c:pt>
                <c:pt idx="172">
                  <c:v>44958</c:v>
                </c:pt>
                <c:pt idx="173">
                  <c:v>44986</c:v>
                </c:pt>
                <c:pt idx="174">
                  <c:v>45017</c:v>
                </c:pt>
                <c:pt idx="175">
                  <c:v>45047</c:v>
                </c:pt>
                <c:pt idx="176">
                  <c:v>45078</c:v>
                </c:pt>
                <c:pt idx="177">
                  <c:v>45108</c:v>
                </c:pt>
                <c:pt idx="178">
                  <c:v>45139</c:v>
                </c:pt>
                <c:pt idx="179">
                  <c:v>45170</c:v>
                </c:pt>
                <c:pt idx="180">
                  <c:v>45200</c:v>
                </c:pt>
                <c:pt idx="181">
                  <c:v>45231</c:v>
                </c:pt>
                <c:pt idx="182">
                  <c:v>45261</c:v>
                </c:pt>
                <c:pt idx="183">
                  <c:v>45292</c:v>
                </c:pt>
                <c:pt idx="184">
                  <c:v>45323</c:v>
                </c:pt>
                <c:pt idx="185">
                  <c:v>45352</c:v>
                </c:pt>
                <c:pt idx="186">
                  <c:v>45383</c:v>
                </c:pt>
                <c:pt idx="187">
                  <c:v>45413</c:v>
                </c:pt>
                <c:pt idx="188">
                  <c:v>45444</c:v>
                </c:pt>
                <c:pt idx="189">
                  <c:v>45474</c:v>
                </c:pt>
                <c:pt idx="190">
                  <c:v>45505</c:v>
                </c:pt>
                <c:pt idx="191">
                  <c:v>45536</c:v>
                </c:pt>
                <c:pt idx="192">
                  <c:v>45566</c:v>
                </c:pt>
                <c:pt idx="193">
                  <c:v>45597</c:v>
                </c:pt>
                <c:pt idx="194">
                  <c:v>45627</c:v>
                </c:pt>
                <c:pt idx="195">
                  <c:v>45658</c:v>
                </c:pt>
                <c:pt idx="196">
                  <c:v>45689</c:v>
                </c:pt>
                <c:pt idx="197">
                  <c:v>45717</c:v>
                </c:pt>
                <c:pt idx="198">
                  <c:v>45748</c:v>
                </c:pt>
                <c:pt idx="199">
                  <c:v>45778</c:v>
                </c:pt>
                <c:pt idx="200">
                  <c:v>45809</c:v>
                </c:pt>
                <c:pt idx="201">
                  <c:v>45839</c:v>
                </c:pt>
                <c:pt idx="202">
                  <c:v>45870</c:v>
                </c:pt>
                <c:pt idx="203">
                  <c:v>45901</c:v>
                </c:pt>
                <c:pt idx="204">
                  <c:v>45931</c:v>
                </c:pt>
                <c:pt idx="205">
                  <c:v>45962</c:v>
                </c:pt>
                <c:pt idx="206">
                  <c:v>45992</c:v>
                </c:pt>
                <c:pt idx="207">
                  <c:v>46023</c:v>
                </c:pt>
                <c:pt idx="208">
                  <c:v>46054</c:v>
                </c:pt>
                <c:pt idx="209">
                  <c:v>46082</c:v>
                </c:pt>
                <c:pt idx="210">
                  <c:v>46113</c:v>
                </c:pt>
                <c:pt idx="211">
                  <c:v>46143</c:v>
                </c:pt>
                <c:pt idx="212">
                  <c:v>46174</c:v>
                </c:pt>
                <c:pt idx="213">
                  <c:v>46204</c:v>
                </c:pt>
                <c:pt idx="214">
                  <c:v>46235</c:v>
                </c:pt>
                <c:pt idx="215">
                  <c:v>46266</c:v>
                </c:pt>
                <c:pt idx="216">
                  <c:v>46296</c:v>
                </c:pt>
                <c:pt idx="217">
                  <c:v>46327</c:v>
                </c:pt>
                <c:pt idx="218">
                  <c:v>46357</c:v>
                </c:pt>
                <c:pt idx="219">
                  <c:v>46388</c:v>
                </c:pt>
                <c:pt idx="220">
                  <c:v>46419</c:v>
                </c:pt>
                <c:pt idx="221">
                  <c:v>46447</c:v>
                </c:pt>
                <c:pt idx="222">
                  <c:v>46478</c:v>
                </c:pt>
                <c:pt idx="223">
                  <c:v>46508</c:v>
                </c:pt>
                <c:pt idx="224">
                  <c:v>46539</c:v>
                </c:pt>
                <c:pt idx="225">
                  <c:v>46569</c:v>
                </c:pt>
                <c:pt idx="226">
                  <c:v>46600</c:v>
                </c:pt>
                <c:pt idx="227">
                  <c:v>46631</c:v>
                </c:pt>
                <c:pt idx="228">
                  <c:v>46661</c:v>
                </c:pt>
                <c:pt idx="229">
                  <c:v>46692</c:v>
                </c:pt>
                <c:pt idx="230">
                  <c:v>46722</c:v>
                </c:pt>
                <c:pt idx="231">
                  <c:v>46753</c:v>
                </c:pt>
                <c:pt idx="232">
                  <c:v>46784</c:v>
                </c:pt>
                <c:pt idx="233">
                  <c:v>46813</c:v>
                </c:pt>
                <c:pt idx="234">
                  <c:v>46844</c:v>
                </c:pt>
                <c:pt idx="235">
                  <c:v>46874</c:v>
                </c:pt>
                <c:pt idx="236">
                  <c:v>46905</c:v>
                </c:pt>
                <c:pt idx="237">
                  <c:v>46935</c:v>
                </c:pt>
                <c:pt idx="238">
                  <c:v>46966</c:v>
                </c:pt>
                <c:pt idx="239">
                  <c:v>46997</c:v>
                </c:pt>
                <c:pt idx="240">
                  <c:v>47027</c:v>
                </c:pt>
                <c:pt idx="241">
                  <c:v>47058</c:v>
                </c:pt>
                <c:pt idx="242">
                  <c:v>47088</c:v>
                </c:pt>
                <c:pt idx="243">
                  <c:v>47119</c:v>
                </c:pt>
                <c:pt idx="244">
                  <c:v>47150</c:v>
                </c:pt>
                <c:pt idx="245">
                  <c:v>47178</c:v>
                </c:pt>
                <c:pt idx="246">
                  <c:v>47209</c:v>
                </c:pt>
                <c:pt idx="247">
                  <c:v>47239</c:v>
                </c:pt>
                <c:pt idx="248">
                  <c:v>47270</c:v>
                </c:pt>
                <c:pt idx="249">
                  <c:v>47300</c:v>
                </c:pt>
                <c:pt idx="250">
                  <c:v>47331</c:v>
                </c:pt>
                <c:pt idx="251">
                  <c:v>47362</c:v>
                </c:pt>
                <c:pt idx="252">
                  <c:v>47392</c:v>
                </c:pt>
                <c:pt idx="253">
                  <c:v>47423</c:v>
                </c:pt>
                <c:pt idx="254">
                  <c:v>47453</c:v>
                </c:pt>
                <c:pt idx="255">
                  <c:v>47484</c:v>
                </c:pt>
                <c:pt idx="256">
                  <c:v>47515</c:v>
                </c:pt>
                <c:pt idx="257">
                  <c:v>47543</c:v>
                </c:pt>
                <c:pt idx="258">
                  <c:v>47574</c:v>
                </c:pt>
                <c:pt idx="259">
                  <c:v>47604</c:v>
                </c:pt>
                <c:pt idx="260">
                  <c:v>47635</c:v>
                </c:pt>
                <c:pt idx="261">
                  <c:v>47665</c:v>
                </c:pt>
                <c:pt idx="262">
                  <c:v>47696</c:v>
                </c:pt>
                <c:pt idx="263">
                  <c:v>47727</c:v>
                </c:pt>
                <c:pt idx="264">
                  <c:v>47757</c:v>
                </c:pt>
                <c:pt idx="265">
                  <c:v>47788</c:v>
                </c:pt>
                <c:pt idx="266">
                  <c:v>47818</c:v>
                </c:pt>
                <c:pt idx="267">
                  <c:v>47849</c:v>
                </c:pt>
                <c:pt idx="268">
                  <c:v>47880</c:v>
                </c:pt>
                <c:pt idx="269">
                  <c:v>47908</c:v>
                </c:pt>
                <c:pt idx="270">
                  <c:v>47939</c:v>
                </c:pt>
                <c:pt idx="271">
                  <c:v>47969</c:v>
                </c:pt>
                <c:pt idx="272">
                  <c:v>48000</c:v>
                </c:pt>
                <c:pt idx="273">
                  <c:v>48030</c:v>
                </c:pt>
                <c:pt idx="274">
                  <c:v>48061</c:v>
                </c:pt>
                <c:pt idx="275">
                  <c:v>48092</c:v>
                </c:pt>
                <c:pt idx="276">
                  <c:v>48122</c:v>
                </c:pt>
                <c:pt idx="277">
                  <c:v>48153</c:v>
                </c:pt>
                <c:pt idx="278">
                  <c:v>48183</c:v>
                </c:pt>
                <c:pt idx="279">
                  <c:v>48214</c:v>
                </c:pt>
                <c:pt idx="280">
                  <c:v>48245</c:v>
                </c:pt>
                <c:pt idx="281">
                  <c:v>48274</c:v>
                </c:pt>
                <c:pt idx="282">
                  <c:v>48305</c:v>
                </c:pt>
                <c:pt idx="283">
                  <c:v>48335</c:v>
                </c:pt>
                <c:pt idx="284">
                  <c:v>48366</c:v>
                </c:pt>
                <c:pt idx="285">
                  <c:v>48396</c:v>
                </c:pt>
                <c:pt idx="286">
                  <c:v>48427</c:v>
                </c:pt>
                <c:pt idx="287">
                  <c:v>48458</c:v>
                </c:pt>
                <c:pt idx="288">
                  <c:v>48488</c:v>
                </c:pt>
                <c:pt idx="289">
                  <c:v>48519</c:v>
                </c:pt>
                <c:pt idx="290">
                  <c:v>48549</c:v>
                </c:pt>
                <c:pt idx="291">
                  <c:v>48580</c:v>
                </c:pt>
                <c:pt idx="292">
                  <c:v>48611</c:v>
                </c:pt>
                <c:pt idx="293">
                  <c:v>48639</c:v>
                </c:pt>
                <c:pt idx="294">
                  <c:v>48670</c:v>
                </c:pt>
                <c:pt idx="295">
                  <c:v>48700</c:v>
                </c:pt>
                <c:pt idx="296">
                  <c:v>48731</c:v>
                </c:pt>
                <c:pt idx="297">
                  <c:v>48761</c:v>
                </c:pt>
                <c:pt idx="298">
                  <c:v>48792</c:v>
                </c:pt>
                <c:pt idx="299">
                  <c:v>48823</c:v>
                </c:pt>
                <c:pt idx="300">
                  <c:v>48853</c:v>
                </c:pt>
                <c:pt idx="301">
                  <c:v>48884</c:v>
                </c:pt>
                <c:pt idx="302">
                  <c:v>48914</c:v>
                </c:pt>
                <c:pt idx="303">
                  <c:v>48945</c:v>
                </c:pt>
                <c:pt idx="304">
                  <c:v>48976</c:v>
                </c:pt>
                <c:pt idx="305">
                  <c:v>49004</c:v>
                </c:pt>
                <c:pt idx="306">
                  <c:v>49035</c:v>
                </c:pt>
                <c:pt idx="307">
                  <c:v>49065</c:v>
                </c:pt>
                <c:pt idx="308">
                  <c:v>49096</c:v>
                </c:pt>
                <c:pt idx="309">
                  <c:v>49126</c:v>
                </c:pt>
                <c:pt idx="310">
                  <c:v>49157</c:v>
                </c:pt>
                <c:pt idx="311">
                  <c:v>49188</c:v>
                </c:pt>
                <c:pt idx="312">
                  <c:v>49218</c:v>
                </c:pt>
                <c:pt idx="313">
                  <c:v>49249</c:v>
                </c:pt>
                <c:pt idx="314">
                  <c:v>49279</c:v>
                </c:pt>
                <c:pt idx="315">
                  <c:v>49310</c:v>
                </c:pt>
                <c:pt idx="316">
                  <c:v>49341</c:v>
                </c:pt>
                <c:pt idx="317">
                  <c:v>49369</c:v>
                </c:pt>
                <c:pt idx="318">
                  <c:v>49400</c:v>
                </c:pt>
                <c:pt idx="319">
                  <c:v>49430</c:v>
                </c:pt>
                <c:pt idx="320">
                  <c:v>49461</c:v>
                </c:pt>
                <c:pt idx="321">
                  <c:v>49491</c:v>
                </c:pt>
                <c:pt idx="322">
                  <c:v>49522</c:v>
                </c:pt>
                <c:pt idx="323">
                  <c:v>49553</c:v>
                </c:pt>
                <c:pt idx="324">
                  <c:v>49583</c:v>
                </c:pt>
                <c:pt idx="325">
                  <c:v>49614</c:v>
                </c:pt>
                <c:pt idx="326">
                  <c:v>49644</c:v>
                </c:pt>
                <c:pt idx="327">
                  <c:v>49675</c:v>
                </c:pt>
                <c:pt idx="328">
                  <c:v>49706</c:v>
                </c:pt>
                <c:pt idx="329">
                  <c:v>49735</c:v>
                </c:pt>
                <c:pt idx="330">
                  <c:v>49766</c:v>
                </c:pt>
                <c:pt idx="331">
                  <c:v>49796</c:v>
                </c:pt>
                <c:pt idx="332">
                  <c:v>49827</c:v>
                </c:pt>
                <c:pt idx="333">
                  <c:v>49857</c:v>
                </c:pt>
                <c:pt idx="334">
                  <c:v>49888</c:v>
                </c:pt>
                <c:pt idx="335">
                  <c:v>49919</c:v>
                </c:pt>
                <c:pt idx="336">
                  <c:v>49949</c:v>
                </c:pt>
                <c:pt idx="337">
                  <c:v>49980</c:v>
                </c:pt>
                <c:pt idx="338">
                  <c:v>50010</c:v>
                </c:pt>
                <c:pt idx="339">
                  <c:v>50041</c:v>
                </c:pt>
                <c:pt idx="340">
                  <c:v>50072</c:v>
                </c:pt>
                <c:pt idx="341">
                  <c:v>50100</c:v>
                </c:pt>
                <c:pt idx="342">
                  <c:v>50131</c:v>
                </c:pt>
                <c:pt idx="343">
                  <c:v>50161</c:v>
                </c:pt>
                <c:pt idx="344">
                  <c:v>50192</c:v>
                </c:pt>
                <c:pt idx="345">
                  <c:v>50222</c:v>
                </c:pt>
                <c:pt idx="346">
                  <c:v>50253</c:v>
                </c:pt>
                <c:pt idx="347">
                  <c:v>50284</c:v>
                </c:pt>
                <c:pt idx="348">
                  <c:v>50314</c:v>
                </c:pt>
                <c:pt idx="349">
                  <c:v>50345</c:v>
                </c:pt>
                <c:pt idx="350">
                  <c:v>50375</c:v>
                </c:pt>
                <c:pt idx="351">
                  <c:v>50406</c:v>
                </c:pt>
                <c:pt idx="352">
                  <c:v>50437</c:v>
                </c:pt>
                <c:pt idx="353">
                  <c:v>50465</c:v>
                </c:pt>
                <c:pt idx="354">
                  <c:v>50496</c:v>
                </c:pt>
                <c:pt idx="355">
                  <c:v>50526</c:v>
                </c:pt>
                <c:pt idx="356">
                  <c:v>50557</c:v>
                </c:pt>
                <c:pt idx="357">
                  <c:v>50587</c:v>
                </c:pt>
                <c:pt idx="358">
                  <c:v>50618</c:v>
                </c:pt>
              </c:numCache>
            </c:numRef>
          </c:cat>
          <c:val>
            <c:numRef>
              <c:f>'15Y Forecast'!$C$2:$C$360</c:f>
              <c:numCache>
                <c:formatCode>General</c:formatCode>
                <c:ptCount val="359"/>
                <c:pt idx="180" formatCode="_ [$₹-4009]\ * #,##0.00_ ;_ [$₹-4009]\ * \-#,##0.00_ ;_ [$₹-4009]\ * &quot;-&quot;??_ ;_ @_ ">
                  <c:v>2263.1999999999998</c:v>
                </c:pt>
                <c:pt idx="181" formatCode="_ [$₹-4009]\ * #,##0.00_ ;_ [$₹-4009]\ * \-#,##0.00_ ;_ [$₹-4009]\ * &quot;-&quot;??_ ;_ @_ ">
                  <c:v>2304.4597350719137</c:v>
                </c:pt>
                <c:pt idx="182" formatCode="_ [$₹-4009]\ * #,##0.00_ ;_ [$₹-4009]\ * \-#,##0.00_ ;_ [$₹-4009]\ * &quot;-&quot;??_ ;_ @_ ">
                  <c:v>2316.2084486081935</c:v>
                </c:pt>
                <c:pt idx="183" formatCode="_ [$₹-4009]\ * #,##0.00_ ;_ [$₹-4009]\ * \-#,##0.00_ ;_ [$₹-4009]\ * &quot;-&quot;??_ ;_ @_ ">
                  <c:v>2327.9571621444738</c:v>
                </c:pt>
                <c:pt idx="184" formatCode="_ [$₹-4009]\ * #,##0.00_ ;_ [$₹-4009]\ * \-#,##0.00_ ;_ [$₹-4009]\ * &quot;-&quot;??_ ;_ @_ ">
                  <c:v>2339.7058756807542</c:v>
                </c:pt>
                <c:pt idx="185" formatCode="_ [$₹-4009]\ * #,##0.00_ ;_ [$₹-4009]\ * \-#,##0.00_ ;_ [$₹-4009]\ * &quot;-&quot;??_ ;_ @_ ">
                  <c:v>2351.454589217034</c:v>
                </c:pt>
                <c:pt idx="186" formatCode="_ [$₹-4009]\ * #,##0.00_ ;_ [$₹-4009]\ * \-#,##0.00_ ;_ [$₹-4009]\ * &quot;-&quot;??_ ;_ @_ ">
                  <c:v>2363.2033027533143</c:v>
                </c:pt>
                <c:pt idx="187" formatCode="_ [$₹-4009]\ * #,##0.00_ ;_ [$₹-4009]\ * \-#,##0.00_ ;_ [$₹-4009]\ * &quot;-&quot;??_ ;_ @_ ">
                  <c:v>2374.9520162895947</c:v>
                </c:pt>
                <c:pt idx="188" formatCode="_ [$₹-4009]\ * #,##0.00_ ;_ [$₹-4009]\ * \-#,##0.00_ ;_ [$₹-4009]\ * &quot;-&quot;??_ ;_ @_ ">
                  <c:v>2386.700729825875</c:v>
                </c:pt>
                <c:pt idx="189" formatCode="_ [$₹-4009]\ * #,##0.00_ ;_ [$₹-4009]\ * \-#,##0.00_ ;_ [$₹-4009]\ * &quot;-&quot;??_ ;_ @_ ">
                  <c:v>2398.4494433621549</c:v>
                </c:pt>
                <c:pt idx="190" formatCode="_ [$₹-4009]\ * #,##0.00_ ;_ [$₹-4009]\ * \-#,##0.00_ ;_ [$₹-4009]\ * &quot;-&quot;??_ ;_ @_ ">
                  <c:v>2410.1981568984352</c:v>
                </c:pt>
                <c:pt idx="191" formatCode="_ [$₹-4009]\ * #,##0.00_ ;_ [$₹-4009]\ * \-#,##0.00_ ;_ [$₹-4009]\ * &quot;-&quot;??_ ;_ @_ ">
                  <c:v>2421.9468704347155</c:v>
                </c:pt>
                <c:pt idx="192" formatCode="_ [$₹-4009]\ * #,##0.00_ ;_ [$₹-4009]\ * \-#,##0.00_ ;_ [$₹-4009]\ * &quot;-&quot;??_ ;_ @_ ">
                  <c:v>2433.6955839709954</c:v>
                </c:pt>
                <c:pt idx="193" formatCode="_ [$₹-4009]\ * #,##0.00_ ;_ [$₹-4009]\ * \-#,##0.00_ ;_ [$₹-4009]\ * &quot;-&quot;??_ ;_ @_ ">
                  <c:v>2445.4442975072757</c:v>
                </c:pt>
                <c:pt idx="194" formatCode="_ [$₹-4009]\ * #,##0.00_ ;_ [$₹-4009]\ * \-#,##0.00_ ;_ [$₹-4009]\ * &quot;-&quot;??_ ;_ @_ ">
                  <c:v>2457.193011043556</c:v>
                </c:pt>
                <c:pt idx="195" formatCode="_ [$₹-4009]\ * #,##0.00_ ;_ [$₹-4009]\ * \-#,##0.00_ ;_ [$₹-4009]\ * &quot;-&quot;??_ ;_ @_ ">
                  <c:v>2468.9417245798359</c:v>
                </c:pt>
                <c:pt idx="196" formatCode="_ [$₹-4009]\ * #,##0.00_ ;_ [$₹-4009]\ * \-#,##0.00_ ;_ [$₹-4009]\ * &quot;-&quot;??_ ;_ @_ ">
                  <c:v>2480.6904381161162</c:v>
                </c:pt>
                <c:pt idx="197" formatCode="_ [$₹-4009]\ * #,##0.00_ ;_ [$₹-4009]\ * \-#,##0.00_ ;_ [$₹-4009]\ * &quot;-&quot;??_ ;_ @_ ">
                  <c:v>2492.4391516523965</c:v>
                </c:pt>
                <c:pt idx="198" formatCode="_ [$₹-4009]\ * #,##0.00_ ;_ [$₹-4009]\ * \-#,##0.00_ ;_ [$₹-4009]\ * &quot;-&quot;??_ ;_ @_ ">
                  <c:v>2504.1878651886764</c:v>
                </c:pt>
                <c:pt idx="199" formatCode="_ [$₹-4009]\ * #,##0.00_ ;_ [$₹-4009]\ * \-#,##0.00_ ;_ [$₹-4009]\ * &quot;-&quot;??_ ;_ @_ ">
                  <c:v>2515.9365787249567</c:v>
                </c:pt>
                <c:pt idx="200" formatCode="_ [$₹-4009]\ * #,##0.00_ ;_ [$₹-4009]\ * \-#,##0.00_ ;_ [$₹-4009]\ * &quot;-&quot;??_ ;_ @_ ">
                  <c:v>2527.685292261237</c:v>
                </c:pt>
                <c:pt idx="201" formatCode="_ [$₹-4009]\ * #,##0.00_ ;_ [$₹-4009]\ * \-#,##0.00_ ;_ [$₹-4009]\ * &quot;-&quot;??_ ;_ @_ ">
                  <c:v>2539.4340057975169</c:v>
                </c:pt>
                <c:pt idx="202" formatCode="_ [$₹-4009]\ * #,##0.00_ ;_ [$₹-4009]\ * \-#,##0.00_ ;_ [$₹-4009]\ * &quot;-&quot;??_ ;_ @_ ">
                  <c:v>2551.1827193337972</c:v>
                </c:pt>
                <c:pt idx="203" formatCode="_ [$₹-4009]\ * #,##0.00_ ;_ [$₹-4009]\ * \-#,##0.00_ ;_ [$₹-4009]\ * &quot;-&quot;??_ ;_ @_ ">
                  <c:v>2562.9314328700775</c:v>
                </c:pt>
                <c:pt idx="204" formatCode="_ [$₹-4009]\ * #,##0.00_ ;_ [$₹-4009]\ * \-#,##0.00_ ;_ [$₹-4009]\ * &quot;-&quot;??_ ;_ @_ ">
                  <c:v>2574.6801464063578</c:v>
                </c:pt>
                <c:pt idx="205" formatCode="_ [$₹-4009]\ * #,##0.00_ ;_ [$₹-4009]\ * \-#,##0.00_ ;_ [$₹-4009]\ * &quot;-&quot;??_ ;_ @_ ">
                  <c:v>2586.4288599426377</c:v>
                </c:pt>
                <c:pt idx="206" formatCode="_ [$₹-4009]\ * #,##0.00_ ;_ [$₹-4009]\ * \-#,##0.00_ ;_ [$₹-4009]\ * &quot;-&quot;??_ ;_ @_ ">
                  <c:v>2598.177573478918</c:v>
                </c:pt>
                <c:pt idx="207" formatCode="_ [$₹-4009]\ * #,##0.00_ ;_ [$₹-4009]\ * \-#,##0.00_ ;_ [$₹-4009]\ * &quot;-&quot;??_ ;_ @_ ">
                  <c:v>2609.9262870151983</c:v>
                </c:pt>
                <c:pt idx="208" formatCode="_ [$₹-4009]\ * #,##0.00_ ;_ [$₹-4009]\ * \-#,##0.00_ ;_ [$₹-4009]\ * &quot;-&quot;??_ ;_ @_ ">
                  <c:v>2621.6750005514782</c:v>
                </c:pt>
                <c:pt idx="209" formatCode="_ [$₹-4009]\ * #,##0.00_ ;_ [$₹-4009]\ * \-#,##0.00_ ;_ [$₹-4009]\ * &quot;-&quot;??_ ;_ @_ ">
                  <c:v>2633.4237140877585</c:v>
                </c:pt>
                <c:pt idx="210" formatCode="_ [$₹-4009]\ * #,##0.00_ ;_ [$₹-4009]\ * \-#,##0.00_ ;_ [$₹-4009]\ * &quot;-&quot;??_ ;_ @_ ">
                  <c:v>2645.1724276240388</c:v>
                </c:pt>
                <c:pt idx="211" formatCode="_ [$₹-4009]\ * #,##0.00_ ;_ [$₹-4009]\ * \-#,##0.00_ ;_ [$₹-4009]\ * &quot;-&quot;??_ ;_ @_ ">
                  <c:v>2656.9211411603187</c:v>
                </c:pt>
                <c:pt idx="212" formatCode="_ [$₹-4009]\ * #,##0.00_ ;_ [$₹-4009]\ * \-#,##0.00_ ;_ [$₹-4009]\ * &quot;-&quot;??_ ;_ @_ ">
                  <c:v>2668.669854696599</c:v>
                </c:pt>
                <c:pt idx="213" formatCode="_ [$₹-4009]\ * #,##0.00_ ;_ [$₹-4009]\ * \-#,##0.00_ ;_ [$₹-4009]\ * &quot;-&quot;??_ ;_ @_ ">
                  <c:v>2680.4185682328794</c:v>
                </c:pt>
                <c:pt idx="214" formatCode="_ [$₹-4009]\ * #,##0.00_ ;_ [$₹-4009]\ * \-#,##0.00_ ;_ [$₹-4009]\ * &quot;-&quot;??_ ;_ @_ ">
                  <c:v>2692.1672817691597</c:v>
                </c:pt>
                <c:pt idx="215" formatCode="_ [$₹-4009]\ * #,##0.00_ ;_ [$₹-4009]\ * \-#,##0.00_ ;_ [$₹-4009]\ * &quot;-&quot;??_ ;_ @_ ">
                  <c:v>2703.9159953054395</c:v>
                </c:pt>
                <c:pt idx="216" formatCode="_ [$₹-4009]\ * #,##0.00_ ;_ [$₹-4009]\ * \-#,##0.00_ ;_ [$₹-4009]\ * &quot;-&quot;??_ ;_ @_ ">
                  <c:v>2715.6647088417199</c:v>
                </c:pt>
                <c:pt idx="217" formatCode="_ [$₹-4009]\ * #,##0.00_ ;_ [$₹-4009]\ * \-#,##0.00_ ;_ [$₹-4009]\ * &quot;-&quot;??_ ;_ @_ ">
                  <c:v>2727.4134223780002</c:v>
                </c:pt>
                <c:pt idx="218" formatCode="_ [$₹-4009]\ * #,##0.00_ ;_ [$₹-4009]\ * \-#,##0.00_ ;_ [$₹-4009]\ * &quot;-&quot;??_ ;_ @_ ">
                  <c:v>2739.16213591428</c:v>
                </c:pt>
                <c:pt idx="219" formatCode="_ [$₹-4009]\ * #,##0.00_ ;_ [$₹-4009]\ * \-#,##0.00_ ;_ [$₹-4009]\ * &quot;-&quot;??_ ;_ @_ ">
                  <c:v>2750.9108494505604</c:v>
                </c:pt>
                <c:pt idx="220" formatCode="_ [$₹-4009]\ * #,##0.00_ ;_ [$₹-4009]\ * \-#,##0.00_ ;_ [$₹-4009]\ * &quot;-&quot;??_ ;_ @_ ">
                  <c:v>2762.6595629868407</c:v>
                </c:pt>
                <c:pt idx="221" formatCode="_ [$₹-4009]\ * #,##0.00_ ;_ [$₹-4009]\ * \-#,##0.00_ ;_ [$₹-4009]\ * &quot;-&quot;??_ ;_ @_ ">
                  <c:v>2774.4082765231205</c:v>
                </c:pt>
                <c:pt idx="222" formatCode="_ [$₹-4009]\ * #,##0.00_ ;_ [$₹-4009]\ * \-#,##0.00_ ;_ [$₹-4009]\ * &quot;-&quot;??_ ;_ @_ ">
                  <c:v>2786.1569900594009</c:v>
                </c:pt>
                <c:pt idx="223" formatCode="_ [$₹-4009]\ * #,##0.00_ ;_ [$₹-4009]\ * \-#,##0.00_ ;_ [$₹-4009]\ * &quot;-&quot;??_ ;_ @_ ">
                  <c:v>2797.9057035956812</c:v>
                </c:pt>
                <c:pt idx="224" formatCode="_ [$₹-4009]\ * #,##0.00_ ;_ [$₹-4009]\ * \-#,##0.00_ ;_ [$₹-4009]\ * &quot;-&quot;??_ ;_ @_ ">
                  <c:v>2809.6544171319611</c:v>
                </c:pt>
                <c:pt idx="225" formatCode="_ [$₹-4009]\ * #,##0.00_ ;_ [$₹-4009]\ * \-#,##0.00_ ;_ [$₹-4009]\ * &quot;-&quot;??_ ;_ @_ ">
                  <c:v>2821.4031306682414</c:v>
                </c:pt>
                <c:pt idx="226" formatCode="_ [$₹-4009]\ * #,##0.00_ ;_ [$₹-4009]\ * \-#,##0.00_ ;_ [$₹-4009]\ * &quot;-&quot;??_ ;_ @_ ">
                  <c:v>2833.1518442045217</c:v>
                </c:pt>
                <c:pt idx="227" formatCode="_ [$₹-4009]\ * #,##0.00_ ;_ [$₹-4009]\ * \-#,##0.00_ ;_ [$₹-4009]\ * &quot;-&quot;??_ ;_ @_ ">
                  <c:v>2844.9005577408016</c:v>
                </c:pt>
                <c:pt idx="228" formatCode="_ [$₹-4009]\ * #,##0.00_ ;_ [$₹-4009]\ * \-#,##0.00_ ;_ [$₹-4009]\ * &quot;-&quot;??_ ;_ @_ ">
                  <c:v>2856.6492712770819</c:v>
                </c:pt>
                <c:pt idx="229" formatCode="_ [$₹-4009]\ * #,##0.00_ ;_ [$₹-4009]\ * \-#,##0.00_ ;_ [$₹-4009]\ * &quot;-&quot;??_ ;_ @_ ">
                  <c:v>2868.3979848133622</c:v>
                </c:pt>
                <c:pt idx="230" formatCode="_ [$₹-4009]\ * #,##0.00_ ;_ [$₹-4009]\ * \-#,##0.00_ ;_ [$₹-4009]\ * &quot;-&quot;??_ ;_ @_ ">
                  <c:v>2880.1466983496421</c:v>
                </c:pt>
                <c:pt idx="231" formatCode="_ [$₹-4009]\ * #,##0.00_ ;_ [$₹-4009]\ * \-#,##0.00_ ;_ [$₹-4009]\ * &quot;-&quot;??_ ;_ @_ ">
                  <c:v>2891.8954118859224</c:v>
                </c:pt>
                <c:pt idx="232" formatCode="_ [$₹-4009]\ * #,##0.00_ ;_ [$₹-4009]\ * \-#,##0.00_ ;_ [$₹-4009]\ * &quot;-&quot;??_ ;_ @_ ">
                  <c:v>2903.6441254222027</c:v>
                </c:pt>
                <c:pt idx="233" formatCode="_ [$₹-4009]\ * #,##0.00_ ;_ [$₹-4009]\ * \-#,##0.00_ ;_ [$₹-4009]\ * &quot;-&quot;??_ ;_ @_ ">
                  <c:v>2915.392838958483</c:v>
                </c:pt>
                <c:pt idx="234" formatCode="_ [$₹-4009]\ * #,##0.00_ ;_ [$₹-4009]\ * \-#,##0.00_ ;_ [$₹-4009]\ * &quot;-&quot;??_ ;_ @_ ">
                  <c:v>2927.1415524947629</c:v>
                </c:pt>
                <c:pt idx="235" formatCode="_ [$₹-4009]\ * #,##0.00_ ;_ [$₹-4009]\ * \-#,##0.00_ ;_ [$₹-4009]\ * &quot;-&quot;??_ ;_ @_ ">
                  <c:v>2938.8902660310432</c:v>
                </c:pt>
                <c:pt idx="236" formatCode="_ [$₹-4009]\ * #,##0.00_ ;_ [$₹-4009]\ * \-#,##0.00_ ;_ [$₹-4009]\ * &quot;-&quot;??_ ;_ @_ ">
                  <c:v>2950.6389795673235</c:v>
                </c:pt>
                <c:pt idx="237" formatCode="_ [$₹-4009]\ * #,##0.00_ ;_ [$₹-4009]\ * \-#,##0.00_ ;_ [$₹-4009]\ * &quot;-&quot;??_ ;_ @_ ">
                  <c:v>2962.3876931036039</c:v>
                </c:pt>
                <c:pt idx="238" formatCode="_ [$₹-4009]\ * #,##0.00_ ;_ [$₹-4009]\ * \-#,##0.00_ ;_ [$₹-4009]\ * &quot;-&quot;??_ ;_ @_ ">
                  <c:v>2974.1364066398837</c:v>
                </c:pt>
                <c:pt idx="239" formatCode="_ [$₹-4009]\ * #,##0.00_ ;_ [$₹-4009]\ * \-#,##0.00_ ;_ [$₹-4009]\ * &quot;-&quot;??_ ;_ @_ ">
                  <c:v>2985.885120176164</c:v>
                </c:pt>
                <c:pt idx="240" formatCode="_ [$₹-4009]\ * #,##0.00_ ;_ [$₹-4009]\ * \-#,##0.00_ ;_ [$₹-4009]\ * &quot;-&quot;??_ ;_ @_ ">
                  <c:v>2997.6338337124444</c:v>
                </c:pt>
                <c:pt idx="241" formatCode="_ [$₹-4009]\ * #,##0.00_ ;_ [$₹-4009]\ * \-#,##0.00_ ;_ [$₹-4009]\ * &quot;-&quot;??_ ;_ @_ ">
                  <c:v>3009.3825472487242</c:v>
                </c:pt>
                <c:pt idx="242" formatCode="_ [$₹-4009]\ * #,##0.00_ ;_ [$₹-4009]\ * \-#,##0.00_ ;_ [$₹-4009]\ * &quot;-&quot;??_ ;_ @_ ">
                  <c:v>3021.1312607850045</c:v>
                </c:pt>
                <c:pt idx="243" formatCode="_ [$₹-4009]\ * #,##0.00_ ;_ [$₹-4009]\ * \-#,##0.00_ ;_ [$₹-4009]\ * &quot;-&quot;??_ ;_ @_ ">
                  <c:v>3032.8799743212849</c:v>
                </c:pt>
                <c:pt idx="244" formatCode="_ [$₹-4009]\ * #,##0.00_ ;_ [$₹-4009]\ * \-#,##0.00_ ;_ [$₹-4009]\ * &quot;-&quot;??_ ;_ @_ ">
                  <c:v>3044.6286878575647</c:v>
                </c:pt>
                <c:pt idx="245" formatCode="_ [$₹-4009]\ * #,##0.00_ ;_ [$₹-4009]\ * \-#,##0.00_ ;_ [$₹-4009]\ * &quot;-&quot;??_ ;_ @_ ">
                  <c:v>3056.377401393845</c:v>
                </c:pt>
                <c:pt idx="246" formatCode="_ [$₹-4009]\ * #,##0.00_ ;_ [$₹-4009]\ * \-#,##0.00_ ;_ [$₹-4009]\ * &quot;-&quot;??_ ;_ @_ ">
                  <c:v>3068.1261149301254</c:v>
                </c:pt>
                <c:pt idx="247" formatCode="_ [$₹-4009]\ * #,##0.00_ ;_ [$₹-4009]\ * \-#,##0.00_ ;_ [$₹-4009]\ * &quot;-&quot;??_ ;_ @_ ">
                  <c:v>3079.8748284664052</c:v>
                </c:pt>
                <c:pt idx="248" formatCode="_ [$₹-4009]\ * #,##0.00_ ;_ [$₹-4009]\ * \-#,##0.00_ ;_ [$₹-4009]\ * &quot;-&quot;??_ ;_ @_ ">
                  <c:v>3091.6235420026856</c:v>
                </c:pt>
                <c:pt idx="249" formatCode="_ [$₹-4009]\ * #,##0.00_ ;_ [$₹-4009]\ * \-#,##0.00_ ;_ [$₹-4009]\ * &quot;-&quot;??_ ;_ @_ ">
                  <c:v>3103.3722555389659</c:v>
                </c:pt>
                <c:pt idx="250" formatCode="_ [$₹-4009]\ * #,##0.00_ ;_ [$₹-4009]\ * \-#,##0.00_ ;_ [$₹-4009]\ * &quot;-&quot;??_ ;_ @_ ">
                  <c:v>3115.1209690752457</c:v>
                </c:pt>
                <c:pt idx="251" formatCode="_ [$₹-4009]\ * #,##0.00_ ;_ [$₹-4009]\ * \-#,##0.00_ ;_ [$₹-4009]\ * &quot;-&quot;??_ ;_ @_ ">
                  <c:v>3126.8696826115261</c:v>
                </c:pt>
                <c:pt idx="252" formatCode="_ [$₹-4009]\ * #,##0.00_ ;_ [$₹-4009]\ * \-#,##0.00_ ;_ [$₹-4009]\ * &quot;-&quot;??_ ;_ @_ ">
                  <c:v>3138.6183961478064</c:v>
                </c:pt>
                <c:pt idx="253" formatCode="_ [$₹-4009]\ * #,##0.00_ ;_ [$₹-4009]\ * \-#,##0.00_ ;_ [$₹-4009]\ * &quot;-&quot;??_ ;_ @_ ">
                  <c:v>3150.3671096840862</c:v>
                </c:pt>
                <c:pt idx="254" formatCode="_ [$₹-4009]\ * #,##0.00_ ;_ [$₹-4009]\ * \-#,##0.00_ ;_ [$₹-4009]\ * &quot;-&quot;??_ ;_ @_ ">
                  <c:v>3162.1158232203666</c:v>
                </c:pt>
                <c:pt idx="255" formatCode="_ [$₹-4009]\ * #,##0.00_ ;_ [$₹-4009]\ * \-#,##0.00_ ;_ [$₹-4009]\ * &quot;-&quot;??_ ;_ @_ ">
                  <c:v>3173.8645367566469</c:v>
                </c:pt>
                <c:pt idx="256" formatCode="_ [$₹-4009]\ * #,##0.00_ ;_ [$₹-4009]\ * \-#,##0.00_ ;_ [$₹-4009]\ * &quot;-&quot;??_ ;_ @_ ">
                  <c:v>3185.6132502929268</c:v>
                </c:pt>
                <c:pt idx="257" formatCode="_ [$₹-4009]\ * #,##0.00_ ;_ [$₹-4009]\ * \-#,##0.00_ ;_ [$₹-4009]\ * &quot;-&quot;??_ ;_ @_ ">
                  <c:v>3197.3619638292071</c:v>
                </c:pt>
                <c:pt idx="258" formatCode="_ [$₹-4009]\ * #,##0.00_ ;_ [$₹-4009]\ * \-#,##0.00_ ;_ [$₹-4009]\ * &quot;-&quot;??_ ;_ @_ ">
                  <c:v>3209.1106773654874</c:v>
                </c:pt>
                <c:pt idx="259" formatCode="_ [$₹-4009]\ * #,##0.00_ ;_ [$₹-4009]\ * \-#,##0.00_ ;_ [$₹-4009]\ * &quot;-&quot;??_ ;_ @_ ">
                  <c:v>3220.8593909017673</c:v>
                </c:pt>
                <c:pt idx="260" formatCode="_ [$₹-4009]\ * #,##0.00_ ;_ [$₹-4009]\ * \-#,##0.00_ ;_ [$₹-4009]\ * &quot;-&quot;??_ ;_ @_ ">
                  <c:v>3232.6081044380476</c:v>
                </c:pt>
                <c:pt idx="261" formatCode="_ [$₹-4009]\ * #,##0.00_ ;_ [$₹-4009]\ * \-#,##0.00_ ;_ [$₹-4009]\ * &quot;-&quot;??_ ;_ @_ ">
                  <c:v>3244.3568179743279</c:v>
                </c:pt>
                <c:pt idx="262" formatCode="_ [$₹-4009]\ * #,##0.00_ ;_ [$₹-4009]\ * \-#,##0.00_ ;_ [$₹-4009]\ * &quot;-&quot;??_ ;_ @_ ">
                  <c:v>3256.1055315106082</c:v>
                </c:pt>
                <c:pt idx="263" formatCode="_ [$₹-4009]\ * #,##0.00_ ;_ [$₹-4009]\ * \-#,##0.00_ ;_ [$₹-4009]\ * &quot;-&quot;??_ ;_ @_ ">
                  <c:v>3267.8542450468885</c:v>
                </c:pt>
                <c:pt idx="264" formatCode="_ [$₹-4009]\ * #,##0.00_ ;_ [$₹-4009]\ * \-#,##0.00_ ;_ [$₹-4009]\ * &quot;-&quot;??_ ;_ @_ ">
                  <c:v>3279.6029585831684</c:v>
                </c:pt>
                <c:pt idx="265" formatCode="_ [$₹-4009]\ * #,##0.00_ ;_ [$₹-4009]\ * \-#,##0.00_ ;_ [$₹-4009]\ * &quot;-&quot;??_ ;_ @_ ">
                  <c:v>3291.3516721194487</c:v>
                </c:pt>
                <c:pt idx="266" formatCode="_ [$₹-4009]\ * #,##0.00_ ;_ [$₹-4009]\ * \-#,##0.00_ ;_ [$₹-4009]\ * &quot;-&quot;??_ ;_ @_ ">
                  <c:v>3303.100385655729</c:v>
                </c:pt>
                <c:pt idx="267" formatCode="_ [$₹-4009]\ * #,##0.00_ ;_ [$₹-4009]\ * \-#,##0.00_ ;_ [$₹-4009]\ * &quot;-&quot;??_ ;_ @_ ">
                  <c:v>3314.8490991920089</c:v>
                </c:pt>
                <c:pt idx="268" formatCode="_ [$₹-4009]\ * #,##0.00_ ;_ [$₹-4009]\ * \-#,##0.00_ ;_ [$₹-4009]\ * &quot;-&quot;??_ ;_ @_ ">
                  <c:v>3326.5978127282892</c:v>
                </c:pt>
                <c:pt idx="269" formatCode="_ [$₹-4009]\ * #,##0.00_ ;_ [$₹-4009]\ * \-#,##0.00_ ;_ [$₹-4009]\ * &quot;-&quot;??_ ;_ @_ ">
                  <c:v>3338.3465262645695</c:v>
                </c:pt>
                <c:pt idx="270" formatCode="_ [$₹-4009]\ * #,##0.00_ ;_ [$₹-4009]\ * \-#,##0.00_ ;_ [$₹-4009]\ * &quot;-&quot;??_ ;_ @_ ">
                  <c:v>3350.0952398008494</c:v>
                </c:pt>
                <c:pt idx="271" formatCode="_ [$₹-4009]\ * #,##0.00_ ;_ [$₹-4009]\ * \-#,##0.00_ ;_ [$₹-4009]\ * &quot;-&quot;??_ ;_ @_ ">
                  <c:v>3361.8439533371297</c:v>
                </c:pt>
                <c:pt idx="272" formatCode="_ [$₹-4009]\ * #,##0.00_ ;_ [$₹-4009]\ * \-#,##0.00_ ;_ [$₹-4009]\ * &quot;-&quot;??_ ;_ @_ ">
                  <c:v>3373.5926668734101</c:v>
                </c:pt>
                <c:pt idx="273" formatCode="_ [$₹-4009]\ * #,##0.00_ ;_ [$₹-4009]\ * \-#,##0.00_ ;_ [$₹-4009]\ * &quot;-&quot;??_ ;_ @_ ">
                  <c:v>3385.3413804096899</c:v>
                </c:pt>
                <c:pt idx="274" formatCode="_ [$₹-4009]\ * #,##0.00_ ;_ [$₹-4009]\ * \-#,##0.00_ ;_ [$₹-4009]\ * &quot;-&quot;??_ ;_ @_ ">
                  <c:v>3397.0900939459702</c:v>
                </c:pt>
                <c:pt idx="275" formatCode="_ [$₹-4009]\ * #,##0.00_ ;_ [$₹-4009]\ * \-#,##0.00_ ;_ [$₹-4009]\ * &quot;-&quot;??_ ;_ @_ ">
                  <c:v>3408.8388074822506</c:v>
                </c:pt>
                <c:pt idx="276" formatCode="_ [$₹-4009]\ * #,##0.00_ ;_ [$₹-4009]\ * \-#,##0.00_ ;_ [$₹-4009]\ * &quot;-&quot;??_ ;_ @_ ">
                  <c:v>3420.5875210185304</c:v>
                </c:pt>
                <c:pt idx="277" formatCode="_ [$₹-4009]\ * #,##0.00_ ;_ [$₹-4009]\ * \-#,##0.00_ ;_ [$₹-4009]\ * &quot;-&quot;??_ ;_ @_ ">
                  <c:v>3432.3362345548107</c:v>
                </c:pt>
                <c:pt idx="278" formatCode="_ [$₹-4009]\ * #,##0.00_ ;_ [$₹-4009]\ * \-#,##0.00_ ;_ [$₹-4009]\ * &quot;-&quot;??_ ;_ @_ ">
                  <c:v>3444.0849480910911</c:v>
                </c:pt>
                <c:pt idx="279" formatCode="_ [$₹-4009]\ * #,##0.00_ ;_ [$₹-4009]\ * \-#,##0.00_ ;_ [$₹-4009]\ * &quot;-&quot;??_ ;_ @_ ">
                  <c:v>3455.8336616273709</c:v>
                </c:pt>
                <c:pt idx="280" formatCode="_ [$₹-4009]\ * #,##0.00_ ;_ [$₹-4009]\ * \-#,##0.00_ ;_ [$₹-4009]\ * &quot;-&quot;??_ ;_ @_ ">
                  <c:v>3467.5823751636512</c:v>
                </c:pt>
                <c:pt idx="281" formatCode="_ [$₹-4009]\ * #,##0.00_ ;_ [$₹-4009]\ * \-#,##0.00_ ;_ [$₹-4009]\ * &quot;-&quot;??_ ;_ @_ ">
                  <c:v>3479.3310886999316</c:v>
                </c:pt>
                <c:pt idx="282" formatCode="_ [$₹-4009]\ * #,##0.00_ ;_ [$₹-4009]\ * \-#,##0.00_ ;_ [$₹-4009]\ * &quot;-&quot;??_ ;_ @_ ">
                  <c:v>3491.0798022362114</c:v>
                </c:pt>
                <c:pt idx="283" formatCode="_ [$₹-4009]\ * #,##0.00_ ;_ [$₹-4009]\ * \-#,##0.00_ ;_ [$₹-4009]\ * &quot;-&quot;??_ ;_ @_ ">
                  <c:v>3502.8285157724918</c:v>
                </c:pt>
                <c:pt idx="284" formatCode="_ [$₹-4009]\ * #,##0.00_ ;_ [$₹-4009]\ * \-#,##0.00_ ;_ [$₹-4009]\ * &quot;-&quot;??_ ;_ @_ ">
                  <c:v>3514.5772293087721</c:v>
                </c:pt>
                <c:pt idx="285" formatCode="_ [$₹-4009]\ * #,##0.00_ ;_ [$₹-4009]\ * \-#,##0.00_ ;_ [$₹-4009]\ * &quot;-&quot;??_ ;_ @_ ">
                  <c:v>3526.3259428450519</c:v>
                </c:pt>
                <c:pt idx="286" formatCode="_ [$₹-4009]\ * #,##0.00_ ;_ [$₹-4009]\ * \-#,##0.00_ ;_ [$₹-4009]\ * &quot;-&quot;??_ ;_ @_ ">
                  <c:v>3538.0746563813327</c:v>
                </c:pt>
                <c:pt idx="287" formatCode="_ [$₹-4009]\ * #,##0.00_ ;_ [$₹-4009]\ * \-#,##0.00_ ;_ [$₹-4009]\ * &quot;-&quot;??_ ;_ @_ ">
                  <c:v>3549.8233699176126</c:v>
                </c:pt>
                <c:pt idx="288" formatCode="_ [$₹-4009]\ * #,##0.00_ ;_ [$₹-4009]\ * \-#,##0.00_ ;_ [$₹-4009]\ * &quot;-&quot;??_ ;_ @_ ">
                  <c:v>3561.5720834538924</c:v>
                </c:pt>
                <c:pt idx="289" formatCode="_ [$₹-4009]\ * #,##0.00_ ;_ [$₹-4009]\ * \-#,##0.00_ ;_ [$₹-4009]\ * &quot;-&quot;??_ ;_ @_ ">
                  <c:v>3573.3207969901732</c:v>
                </c:pt>
                <c:pt idx="290" formatCode="_ [$₹-4009]\ * #,##0.00_ ;_ [$₹-4009]\ * \-#,##0.00_ ;_ [$₹-4009]\ * &quot;-&quot;??_ ;_ @_ ">
                  <c:v>3585.0695105264531</c:v>
                </c:pt>
                <c:pt idx="291" formatCode="_ [$₹-4009]\ * #,##0.00_ ;_ [$₹-4009]\ * \-#,##0.00_ ;_ [$₹-4009]\ * &quot;-&quot;??_ ;_ @_ ">
                  <c:v>3596.818224062733</c:v>
                </c:pt>
                <c:pt idx="292" formatCode="_ [$₹-4009]\ * #,##0.00_ ;_ [$₹-4009]\ * \-#,##0.00_ ;_ [$₹-4009]\ * &quot;-&quot;??_ ;_ @_ ">
                  <c:v>3608.5669375990137</c:v>
                </c:pt>
                <c:pt idx="293" formatCode="_ [$₹-4009]\ * #,##0.00_ ;_ [$₹-4009]\ * \-#,##0.00_ ;_ [$₹-4009]\ * &quot;-&quot;??_ ;_ @_ ">
                  <c:v>3620.3156511352936</c:v>
                </c:pt>
                <c:pt idx="294" formatCode="_ [$₹-4009]\ * #,##0.00_ ;_ [$₹-4009]\ * \-#,##0.00_ ;_ [$₹-4009]\ * &quot;-&quot;??_ ;_ @_ ">
                  <c:v>3632.0643646715739</c:v>
                </c:pt>
                <c:pt idx="295" formatCode="_ [$₹-4009]\ * #,##0.00_ ;_ [$₹-4009]\ * \-#,##0.00_ ;_ [$₹-4009]\ * &quot;-&quot;??_ ;_ @_ ">
                  <c:v>3643.8130782078542</c:v>
                </c:pt>
                <c:pt idx="296" formatCode="_ [$₹-4009]\ * #,##0.00_ ;_ [$₹-4009]\ * \-#,##0.00_ ;_ [$₹-4009]\ * &quot;-&quot;??_ ;_ @_ ">
                  <c:v>3655.5617917441341</c:v>
                </c:pt>
                <c:pt idx="297" formatCode="_ [$₹-4009]\ * #,##0.00_ ;_ [$₹-4009]\ * \-#,##0.00_ ;_ [$₹-4009]\ * &quot;-&quot;??_ ;_ @_ ">
                  <c:v>3667.3105052804144</c:v>
                </c:pt>
                <c:pt idx="298" formatCode="_ [$₹-4009]\ * #,##0.00_ ;_ [$₹-4009]\ * \-#,##0.00_ ;_ [$₹-4009]\ * &quot;-&quot;??_ ;_ @_ ">
                  <c:v>3679.0592188166947</c:v>
                </c:pt>
                <c:pt idx="299" formatCode="_ [$₹-4009]\ * #,##0.00_ ;_ [$₹-4009]\ * \-#,##0.00_ ;_ [$₹-4009]\ * &quot;-&quot;??_ ;_ @_ ">
                  <c:v>3690.8079323529746</c:v>
                </c:pt>
                <c:pt idx="300" formatCode="_ [$₹-4009]\ * #,##0.00_ ;_ [$₹-4009]\ * \-#,##0.00_ ;_ [$₹-4009]\ * &quot;-&quot;??_ ;_ @_ ">
                  <c:v>3702.5566458892549</c:v>
                </c:pt>
                <c:pt idx="301" formatCode="_ [$₹-4009]\ * #,##0.00_ ;_ [$₹-4009]\ * \-#,##0.00_ ;_ [$₹-4009]\ * &quot;-&quot;??_ ;_ @_ ">
                  <c:v>3714.3053594255352</c:v>
                </c:pt>
                <c:pt idx="302" formatCode="_ [$₹-4009]\ * #,##0.00_ ;_ [$₹-4009]\ * \-#,##0.00_ ;_ [$₹-4009]\ * &quot;-&quot;??_ ;_ @_ ">
                  <c:v>3726.0540729618151</c:v>
                </c:pt>
                <c:pt idx="303" formatCode="_ [$₹-4009]\ * #,##0.00_ ;_ [$₹-4009]\ * \-#,##0.00_ ;_ [$₹-4009]\ * &quot;-&quot;??_ ;_ @_ ">
                  <c:v>3737.8027864980954</c:v>
                </c:pt>
                <c:pt idx="304" formatCode="_ [$₹-4009]\ * #,##0.00_ ;_ [$₹-4009]\ * \-#,##0.00_ ;_ [$₹-4009]\ * &quot;-&quot;??_ ;_ @_ ">
                  <c:v>3749.5515000343757</c:v>
                </c:pt>
                <c:pt idx="305" formatCode="_ [$₹-4009]\ * #,##0.00_ ;_ [$₹-4009]\ * \-#,##0.00_ ;_ [$₹-4009]\ * &quot;-&quot;??_ ;_ @_ ">
                  <c:v>3761.3002135706556</c:v>
                </c:pt>
                <c:pt idx="306" formatCode="_ [$₹-4009]\ * #,##0.00_ ;_ [$₹-4009]\ * \-#,##0.00_ ;_ [$₹-4009]\ * &quot;-&quot;??_ ;_ @_ ">
                  <c:v>3773.0489271069359</c:v>
                </c:pt>
                <c:pt idx="307" formatCode="_ [$₹-4009]\ * #,##0.00_ ;_ [$₹-4009]\ * \-#,##0.00_ ;_ [$₹-4009]\ * &quot;-&quot;??_ ;_ @_ ">
                  <c:v>3784.7976406432163</c:v>
                </c:pt>
                <c:pt idx="308" formatCode="_ [$₹-4009]\ * #,##0.00_ ;_ [$₹-4009]\ * \-#,##0.00_ ;_ [$₹-4009]\ * &quot;-&quot;??_ ;_ @_ ">
                  <c:v>3796.5463541794961</c:v>
                </c:pt>
                <c:pt idx="309" formatCode="_ [$₹-4009]\ * #,##0.00_ ;_ [$₹-4009]\ * \-#,##0.00_ ;_ [$₹-4009]\ * &quot;-&quot;??_ ;_ @_ ">
                  <c:v>3808.2950677157764</c:v>
                </c:pt>
                <c:pt idx="310" formatCode="_ [$₹-4009]\ * #,##0.00_ ;_ [$₹-4009]\ * \-#,##0.00_ ;_ [$₹-4009]\ * &quot;-&quot;??_ ;_ @_ ">
                  <c:v>3820.0437812520568</c:v>
                </c:pt>
                <c:pt idx="311" formatCode="_ [$₹-4009]\ * #,##0.00_ ;_ [$₹-4009]\ * \-#,##0.00_ ;_ [$₹-4009]\ * &quot;-&quot;??_ ;_ @_ ">
                  <c:v>3831.7924947883366</c:v>
                </c:pt>
                <c:pt idx="312" formatCode="_ [$₹-4009]\ * #,##0.00_ ;_ [$₹-4009]\ * \-#,##0.00_ ;_ [$₹-4009]\ * &quot;-&quot;??_ ;_ @_ ">
                  <c:v>3843.5412083246174</c:v>
                </c:pt>
                <c:pt idx="313" formatCode="_ [$₹-4009]\ * #,##0.00_ ;_ [$₹-4009]\ * \-#,##0.00_ ;_ [$₹-4009]\ * &quot;-&quot;??_ ;_ @_ ">
                  <c:v>3855.2899218608973</c:v>
                </c:pt>
                <c:pt idx="314" formatCode="_ [$₹-4009]\ * #,##0.00_ ;_ [$₹-4009]\ * \-#,##0.00_ ;_ [$₹-4009]\ * &quot;-&quot;??_ ;_ @_ ">
                  <c:v>3867.0386353971771</c:v>
                </c:pt>
                <c:pt idx="315" formatCode="_ [$₹-4009]\ * #,##0.00_ ;_ [$₹-4009]\ * \-#,##0.00_ ;_ [$₹-4009]\ * &quot;-&quot;??_ ;_ @_ ">
                  <c:v>3878.7873489334579</c:v>
                </c:pt>
                <c:pt idx="316" formatCode="_ [$₹-4009]\ * #,##0.00_ ;_ [$₹-4009]\ * \-#,##0.00_ ;_ [$₹-4009]\ * &quot;-&quot;??_ ;_ @_ ">
                  <c:v>3890.5360624697378</c:v>
                </c:pt>
                <c:pt idx="317" formatCode="_ [$₹-4009]\ * #,##0.00_ ;_ [$₹-4009]\ * \-#,##0.00_ ;_ [$₹-4009]\ * &quot;-&quot;??_ ;_ @_ ">
                  <c:v>3902.2847760060176</c:v>
                </c:pt>
                <c:pt idx="318" formatCode="_ [$₹-4009]\ * #,##0.00_ ;_ [$₹-4009]\ * \-#,##0.00_ ;_ [$₹-4009]\ * &quot;-&quot;??_ ;_ @_ ">
                  <c:v>3914.0334895422984</c:v>
                </c:pt>
                <c:pt idx="319" formatCode="_ [$₹-4009]\ * #,##0.00_ ;_ [$₹-4009]\ * \-#,##0.00_ ;_ [$₹-4009]\ * &quot;-&quot;??_ ;_ @_ ">
                  <c:v>3925.7822030785783</c:v>
                </c:pt>
                <c:pt idx="320" formatCode="_ [$₹-4009]\ * #,##0.00_ ;_ [$₹-4009]\ * \-#,##0.00_ ;_ [$₹-4009]\ * &quot;-&quot;??_ ;_ @_ ">
                  <c:v>3937.5309166148586</c:v>
                </c:pt>
                <c:pt idx="321" formatCode="_ [$₹-4009]\ * #,##0.00_ ;_ [$₹-4009]\ * \-#,##0.00_ ;_ [$₹-4009]\ * &quot;-&quot;??_ ;_ @_ ">
                  <c:v>3949.2796301511389</c:v>
                </c:pt>
                <c:pt idx="322" formatCode="_ [$₹-4009]\ * #,##0.00_ ;_ [$₹-4009]\ * \-#,##0.00_ ;_ [$₹-4009]\ * &quot;-&quot;??_ ;_ @_ ">
                  <c:v>3961.0283436874188</c:v>
                </c:pt>
                <c:pt idx="323" formatCode="_ [$₹-4009]\ * #,##0.00_ ;_ [$₹-4009]\ * \-#,##0.00_ ;_ [$₹-4009]\ * &quot;-&quot;??_ ;_ @_ ">
                  <c:v>3972.7770572236991</c:v>
                </c:pt>
                <c:pt idx="324" formatCode="_ [$₹-4009]\ * #,##0.00_ ;_ [$₹-4009]\ * \-#,##0.00_ ;_ [$₹-4009]\ * &quot;-&quot;??_ ;_ @_ ">
                  <c:v>3984.5257707599794</c:v>
                </c:pt>
                <c:pt idx="325" formatCode="_ [$₹-4009]\ * #,##0.00_ ;_ [$₹-4009]\ * \-#,##0.00_ ;_ [$₹-4009]\ * &quot;-&quot;??_ ;_ @_ ">
                  <c:v>3996.2744842962593</c:v>
                </c:pt>
                <c:pt idx="326" formatCode="_ [$₹-4009]\ * #,##0.00_ ;_ [$₹-4009]\ * \-#,##0.00_ ;_ [$₹-4009]\ * &quot;-&quot;??_ ;_ @_ ">
                  <c:v>4008.0231978325396</c:v>
                </c:pt>
                <c:pt idx="327" formatCode="_ [$₹-4009]\ * #,##0.00_ ;_ [$₹-4009]\ * \-#,##0.00_ ;_ [$₹-4009]\ * &quot;-&quot;??_ ;_ @_ ">
                  <c:v>4019.7719113688199</c:v>
                </c:pt>
                <c:pt idx="328" formatCode="_ [$₹-4009]\ * #,##0.00_ ;_ [$₹-4009]\ * \-#,##0.00_ ;_ [$₹-4009]\ * &quot;-&quot;??_ ;_ @_ ">
                  <c:v>4031.5206249050998</c:v>
                </c:pt>
                <c:pt idx="329" formatCode="_ [$₹-4009]\ * #,##0.00_ ;_ [$₹-4009]\ * \-#,##0.00_ ;_ [$₹-4009]\ * &quot;-&quot;??_ ;_ @_ ">
                  <c:v>4043.2693384413801</c:v>
                </c:pt>
                <c:pt idx="330" formatCode="_ [$₹-4009]\ * #,##0.00_ ;_ [$₹-4009]\ * \-#,##0.00_ ;_ [$₹-4009]\ * &quot;-&quot;??_ ;_ @_ ">
                  <c:v>4055.0180519776604</c:v>
                </c:pt>
                <c:pt idx="331" formatCode="_ [$₹-4009]\ * #,##0.00_ ;_ [$₹-4009]\ * \-#,##0.00_ ;_ [$₹-4009]\ * &quot;-&quot;??_ ;_ @_ ">
                  <c:v>4066.7667655139403</c:v>
                </c:pt>
                <c:pt idx="332" formatCode="_ [$₹-4009]\ * #,##0.00_ ;_ [$₹-4009]\ * \-#,##0.00_ ;_ [$₹-4009]\ * &quot;-&quot;??_ ;_ @_ ">
                  <c:v>4078.5154790502206</c:v>
                </c:pt>
                <c:pt idx="333" formatCode="_ [$₹-4009]\ * #,##0.00_ ;_ [$₹-4009]\ * \-#,##0.00_ ;_ [$₹-4009]\ * &quot;-&quot;??_ ;_ @_ ">
                  <c:v>4090.2641925865009</c:v>
                </c:pt>
                <c:pt idx="334" formatCode="_ [$₹-4009]\ * #,##0.00_ ;_ [$₹-4009]\ * \-#,##0.00_ ;_ [$₹-4009]\ * &quot;-&quot;??_ ;_ @_ ">
                  <c:v>4102.0129061227808</c:v>
                </c:pt>
                <c:pt idx="335" formatCode="_ [$₹-4009]\ * #,##0.00_ ;_ [$₹-4009]\ * \-#,##0.00_ ;_ [$₹-4009]\ * &quot;-&quot;??_ ;_ @_ ">
                  <c:v>4113.7616196590607</c:v>
                </c:pt>
                <c:pt idx="336" formatCode="_ [$₹-4009]\ * #,##0.00_ ;_ [$₹-4009]\ * \-#,##0.00_ ;_ [$₹-4009]\ * &quot;-&quot;??_ ;_ @_ ">
                  <c:v>4125.5103331953414</c:v>
                </c:pt>
                <c:pt idx="337" formatCode="_ [$₹-4009]\ * #,##0.00_ ;_ [$₹-4009]\ * \-#,##0.00_ ;_ [$₹-4009]\ * &quot;-&quot;??_ ;_ @_ ">
                  <c:v>4137.2590467316213</c:v>
                </c:pt>
                <c:pt idx="338" formatCode="_ [$₹-4009]\ * #,##0.00_ ;_ [$₹-4009]\ * \-#,##0.00_ ;_ [$₹-4009]\ * &quot;-&quot;??_ ;_ @_ ">
                  <c:v>4149.0077602679012</c:v>
                </c:pt>
                <c:pt idx="339" formatCode="_ [$₹-4009]\ * #,##0.00_ ;_ [$₹-4009]\ * \-#,##0.00_ ;_ [$₹-4009]\ * &quot;-&quot;??_ ;_ @_ ">
                  <c:v>4160.756473804182</c:v>
                </c:pt>
                <c:pt idx="340" formatCode="_ [$₹-4009]\ * #,##0.00_ ;_ [$₹-4009]\ * \-#,##0.00_ ;_ [$₹-4009]\ * &quot;-&quot;??_ ;_ @_ ">
                  <c:v>4172.5051873404618</c:v>
                </c:pt>
                <c:pt idx="341" formatCode="_ [$₹-4009]\ * #,##0.00_ ;_ [$₹-4009]\ * \-#,##0.00_ ;_ [$₹-4009]\ * &quot;-&quot;??_ ;_ @_ ">
                  <c:v>4184.2539008767426</c:v>
                </c:pt>
                <c:pt idx="342" formatCode="_ [$₹-4009]\ * #,##0.00_ ;_ [$₹-4009]\ * \-#,##0.00_ ;_ [$₹-4009]\ * &quot;-&quot;??_ ;_ @_ ">
                  <c:v>4196.0026144130225</c:v>
                </c:pt>
                <c:pt idx="343" formatCode="_ [$₹-4009]\ * #,##0.00_ ;_ [$₹-4009]\ * \-#,##0.00_ ;_ [$₹-4009]\ * &quot;-&quot;??_ ;_ @_ ">
                  <c:v>4207.7513279493023</c:v>
                </c:pt>
                <c:pt idx="344" formatCode="_ [$₹-4009]\ * #,##0.00_ ;_ [$₹-4009]\ * \-#,##0.00_ ;_ [$₹-4009]\ * &quot;-&quot;??_ ;_ @_ ">
                  <c:v>4219.5000414855831</c:v>
                </c:pt>
                <c:pt idx="345" formatCode="_ [$₹-4009]\ * #,##0.00_ ;_ [$₹-4009]\ * \-#,##0.00_ ;_ [$₹-4009]\ * &quot;-&quot;??_ ;_ @_ ">
                  <c:v>4231.248755021863</c:v>
                </c:pt>
                <c:pt idx="346" formatCode="_ [$₹-4009]\ * #,##0.00_ ;_ [$₹-4009]\ * \-#,##0.00_ ;_ [$₹-4009]\ * &quot;-&quot;??_ ;_ @_ ">
                  <c:v>4242.9974685581437</c:v>
                </c:pt>
                <c:pt idx="347" formatCode="_ [$₹-4009]\ * #,##0.00_ ;_ [$₹-4009]\ * \-#,##0.00_ ;_ [$₹-4009]\ * &quot;-&quot;??_ ;_ @_ ">
                  <c:v>4254.7461820944236</c:v>
                </c:pt>
                <c:pt idx="348" formatCode="_ [$₹-4009]\ * #,##0.00_ ;_ [$₹-4009]\ * \-#,##0.00_ ;_ [$₹-4009]\ * &quot;-&quot;??_ ;_ @_ ">
                  <c:v>4266.4948956307035</c:v>
                </c:pt>
                <c:pt idx="349" formatCode="_ [$₹-4009]\ * #,##0.00_ ;_ [$₹-4009]\ * \-#,##0.00_ ;_ [$₹-4009]\ * &quot;-&quot;??_ ;_ @_ ">
                  <c:v>4278.2436091669842</c:v>
                </c:pt>
                <c:pt idx="350" formatCode="_ [$₹-4009]\ * #,##0.00_ ;_ [$₹-4009]\ * \-#,##0.00_ ;_ [$₹-4009]\ * &quot;-&quot;??_ ;_ @_ ">
                  <c:v>4289.9923227032641</c:v>
                </c:pt>
                <c:pt idx="351" formatCode="_ [$₹-4009]\ * #,##0.00_ ;_ [$₹-4009]\ * \-#,##0.00_ ;_ [$₹-4009]\ * &quot;-&quot;??_ ;_ @_ ">
                  <c:v>4301.741036239544</c:v>
                </c:pt>
                <c:pt idx="352" formatCode="_ [$₹-4009]\ * #,##0.00_ ;_ [$₹-4009]\ * \-#,##0.00_ ;_ [$₹-4009]\ * &quot;-&quot;??_ ;_ @_ ">
                  <c:v>4313.4897497758247</c:v>
                </c:pt>
                <c:pt idx="353" formatCode="_ [$₹-4009]\ * #,##0.00_ ;_ [$₹-4009]\ * \-#,##0.00_ ;_ [$₹-4009]\ * &quot;-&quot;??_ ;_ @_ ">
                  <c:v>4325.2384633121046</c:v>
                </c:pt>
                <c:pt idx="354" formatCode="_ [$₹-4009]\ * #,##0.00_ ;_ [$₹-4009]\ * \-#,##0.00_ ;_ [$₹-4009]\ * &quot;-&quot;??_ ;_ @_ ">
                  <c:v>4336.9871768483845</c:v>
                </c:pt>
                <c:pt idx="355" formatCode="_ [$₹-4009]\ * #,##0.00_ ;_ [$₹-4009]\ * \-#,##0.00_ ;_ [$₹-4009]\ * &quot;-&quot;??_ ;_ @_ ">
                  <c:v>4348.7358903846653</c:v>
                </c:pt>
                <c:pt idx="356" formatCode="_ [$₹-4009]\ * #,##0.00_ ;_ [$₹-4009]\ * \-#,##0.00_ ;_ [$₹-4009]\ * &quot;-&quot;??_ ;_ @_ ">
                  <c:v>4360.4846039209451</c:v>
                </c:pt>
                <c:pt idx="357" formatCode="_ [$₹-4009]\ * #,##0.00_ ;_ [$₹-4009]\ * \-#,##0.00_ ;_ [$₹-4009]\ * &quot;-&quot;??_ ;_ @_ ">
                  <c:v>4372.233317457225</c:v>
                </c:pt>
                <c:pt idx="358" formatCode="_ [$₹-4009]\ * #,##0.00_ ;_ [$₹-4009]\ * \-#,##0.00_ ;_ [$₹-4009]\ * &quot;-&quot;??_ ;_ @_ ">
                  <c:v>4383.9820309935058</c:v>
                </c:pt>
              </c:numCache>
            </c:numRef>
          </c:val>
          <c:smooth val="0"/>
          <c:extLst>
            <c:ext xmlns:c16="http://schemas.microsoft.com/office/drawing/2014/chart" uri="{C3380CC4-5D6E-409C-BE32-E72D297353CC}">
              <c16:uniqueId val="{00000001-C865-4CE2-96BB-5793A33E5BDE}"/>
            </c:ext>
          </c:extLst>
        </c:ser>
        <c:ser>
          <c:idx val="2"/>
          <c:order val="2"/>
          <c:tx>
            <c:strRef>
              <c:f>'15Y Forecast'!$D$1</c:f>
              <c:strCache>
                <c:ptCount val="1"/>
                <c:pt idx="0">
                  <c:v>Lower Confidence Bound(Values)</c:v>
                </c:pt>
              </c:strCache>
            </c:strRef>
          </c:tx>
          <c:spPr>
            <a:ln w="12700" cap="rnd">
              <a:solidFill>
                <a:srgbClr val="ED7D31"/>
              </a:solidFill>
              <a:prstDash val="solid"/>
              <a:round/>
            </a:ln>
            <a:effectLst/>
          </c:spPr>
          <c:marker>
            <c:symbol val="none"/>
          </c:marker>
          <c:cat>
            <c:numRef>
              <c:f>'15Y Forecast'!$A$2:$A$360</c:f>
              <c:numCache>
                <c:formatCode>m/d/yyyy</c:formatCode>
                <c:ptCount val="359"/>
                <c:pt idx="0">
                  <c:v>39722</c:v>
                </c:pt>
                <c:pt idx="1">
                  <c:v>39753</c:v>
                </c:pt>
                <c:pt idx="2">
                  <c:v>39783</c:v>
                </c:pt>
                <c:pt idx="3">
                  <c:v>39814</c:v>
                </c:pt>
                <c:pt idx="4">
                  <c:v>39845</c:v>
                </c:pt>
                <c:pt idx="5">
                  <c:v>39873</c:v>
                </c:pt>
                <c:pt idx="6">
                  <c:v>39904</c:v>
                </c:pt>
                <c:pt idx="7">
                  <c:v>39934</c:v>
                </c:pt>
                <c:pt idx="8">
                  <c:v>39965</c:v>
                </c:pt>
                <c:pt idx="9">
                  <c:v>39995</c:v>
                </c:pt>
                <c:pt idx="10">
                  <c:v>40026</c:v>
                </c:pt>
                <c:pt idx="11">
                  <c:v>40057</c:v>
                </c:pt>
                <c:pt idx="12">
                  <c:v>40087</c:v>
                </c:pt>
                <c:pt idx="13">
                  <c:v>40118</c:v>
                </c:pt>
                <c:pt idx="14">
                  <c:v>40148</c:v>
                </c:pt>
                <c:pt idx="15">
                  <c:v>40179</c:v>
                </c:pt>
                <c:pt idx="16">
                  <c:v>40210</c:v>
                </c:pt>
                <c:pt idx="17">
                  <c:v>40238</c:v>
                </c:pt>
                <c:pt idx="18">
                  <c:v>40269</c:v>
                </c:pt>
                <c:pt idx="19">
                  <c:v>40299</c:v>
                </c:pt>
                <c:pt idx="20">
                  <c:v>40330</c:v>
                </c:pt>
                <c:pt idx="21">
                  <c:v>40360</c:v>
                </c:pt>
                <c:pt idx="22">
                  <c:v>40391</c:v>
                </c:pt>
                <c:pt idx="23">
                  <c:v>40422</c:v>
                </c:pt>
                <c:pt idx="24">
                  <c:v>40452</c:v>
                </c:pt>
                <c:pt idx="25">
                  <c:v>40483</c:v>
                </c:pt>
                <c:pt idx="26">
                  <c:v>40513</c:v>
                </c:pt>
                <c:pt idx="27">
                  <c:v>40544</c:v>
                </c:pt>
                <c:pt idx="28">
                  <c:v>40575</c:v>
                </c:pt>
                <c:pt idx="29">
                  <c:v>40603</c:v>
                </c:pt>
                <c:pt idx="30">
                  <c:v>40634</c:v>
                </c:pt>
                <c:pt idx="31">
                  <c:v>40664</c:v>
                </c:pt>
                <c:pt idx="32">
                  <c:v>40695</c:v>
                </c:pt>
                <c:pt idx="33">
                  <c:v>40725</c:v>
                </c:pt>
                <c:pt idx="34">
                  <c:v>40756</c:v>
                </c:pt>
                <c:pt idx="35">
                  <c:v>40787</c:v>
                </c:pt>
                <c:pt idx="36">
                  <c:v>40817</c:v>
                </c:pt>
                <c:pt idx="37">
                  <c:v>40848</c:v>
                </c:pt>
                <c:pt idx="38">
                  <c:v>40878</c:v>
                </c:pt>
                <c:pt idx="39">
                  <c:v>40909</c:v>
                </c:pt>
                <c:pt idx="40">
                  <c:v>40940</c:v>
                </c:pt>
                <c:pt idx="41">
                  <c:v>40969</c:v>
                </c:pt>
                <c:pt idx="42">
                  <c:v>41000</c:v>
                </c:pt>
                <c:pt idx="43">
                  <c:v>41030</c:v>
                </c:pt>
                <c:pt idx="44">
                  <c:v>41061</c:v>
                </c:pt>
                <c:pt idx="45">
                  <c:v>41091</c:v>
                </c:pt>
                <c:pt idx="46">
                  <c:v>41122</c:v>
                </c:pt>
                <c:pt idx="47">
                  <c:v>41153</c:v>
                </c:pt>
                <c:pt idx="48">
                  <c:v>41183</c:v>
                </c:pt>
                <c:pt idx="49">
                  <c:v>41214</c:v>
                </c:pt>
                <c:pt idx="50">
                  <c:v>41244</c:v>
                </c:pt>
                <c:pt idx="51">
                  <c:v>41275</c:v>
                </c:pt>
                <c:pt idx="52">
                  <c:v>41306</c:v>
                </c:pt>
                <c:pt idx="53">
                  <c:v>41334</c:v>
                </c:pt>
                <c:pt idx="54">
                  <c:v>41365</c:v>
                </c:pt>
                <c:pt idx="55">
                  <c:v>41395</c:v>
                </c:pt>
                <c:pt idx="56">
                  <c:v>41426</c:v>
                </c:pt>
                <c:pt idx="57">
                  <c:v>41456</c:v>
                </c:pt>
                <c:pt idx="58">
                  <c:v>41487</c:v>
                </c:pt>
                <c:pt idx="59">
                  <c:v>41518</c:v>
                </c:pt>
                <c:pt idx="60">
                  <c:v>41548</c:v>
                </c:pt>
                <c:pt idx="61">
                  <c:v>41579</c:v>
                </c:pt>
                <c:pt idx="62">
                  <c:v>41609</c:v>
                </c:pt>
                <c:pt idx="63">
                  <c:v>41640</c:v>
                </c:pt>
                <c:pt idx="64">
                  <c:v>41671</c:v>
                </c:pt>
                <c:pt idx="65">
                  <c:v>41699</c:v>
                </c:pt>
                <c:pt idx="66">
                  <c:v>41730</c:v>
                </c:pt>
                <c:pt idx="67">
                  <c:v>41760</c:v>
                </c:pt>
                <c:pt idx="68">
                  <c:v>41791</c:v>
                </c:pt>
                <c:pt idx="69">
                  <c:v>41821</c:v>
                </c:pt>
                <c:pt idx="70">
                  <c:v>41852</c:v>
                </c:pt>
                <c:pt idx="71">
                  <c:v>41883</c:v>
                </c:pt>
                <c:pt idx="72">
                  <c:v>41913</c:v>
                </c:pt>
                <c:pt idx="73">
                  <c:v>41944</c:v>
                </c:pt>
                <c:pt idx="74">
                  <c:v>41974</c:v>
                </c:pt>
                <c:pt idx="75">
                  <c:v>42005</c:v>
                </c:pt>
                <c:pt idx="76">
                  <c:v>42036</c:v>
                </c:pt>
                <c:pt idx="77">
                  <c:v>42064</c:v>
                </c:pt>
                <c:pt idx="78">
                  <c:v>42095</c:v>
                </c:pt>
                <c:pt idx="79">
                  <c:v>42125</c:v>
                </c:pt>
                <c:pt idx="80">
                  <c:v>42156</c:v>
                </c:pt>
                <c:pt idx="81">
                  <c:v>42186</c:v>
                </c:pt>
                <c:pt idx="82">
                  <c:v>42217</c:v>
                </c:pt>
                <c:pt idx="83">
                  <c:v>42248</c:v>
                </c:pt>
                <c:pt idx="84">
                  <c:v>42278</c:v>
                </c:pt>
                <c:pt idx="85">
                  <c:v>42309</c:v>
                </c:pt>
                <c:pt idx="86">
                  <c:v>42339</c:v>
                </c:pt>
                <c:pt idx="87">
                  <c:v>42370</c:v>
                </c:pt>
                <c:pt idx="88">
                  <c:v>42401</c:v>
                </c:pt>
                <c:pt idx="89">
                  <c:v>42430</c:v>
                </c:pt>
                <c:pt idx="90">
                  <c:v>42461</c:v>
                </c:pt>
                <c:pt idx="91">
                  <c:v>42491</c:v>
                </c:pt>
                <c:pt idx="92">
                  <c:v>42522</c:v>
                </c:pt>
                <c:pt idx="93">
                  <c:v>42552</c:v>
                </c:pt>
                <c:pt idx="94">
                  <c:v>42583</c:v>
                </c:pt>
                <c:pt idx="95">
                  <c:v>42614</c:v>
                </c:pt>
                <c:pt idx="96">
                  <c:v>42644</c:v>
                </c:pt>
                <c:pt idx="97">
                  <c:v>42675</c:v>
                </c:pt>
                <c:pt idx="98">
                  <c:v>42705</c:v>
                </c:pt>
                <c:pt idx="99">
                  <c:v>42736</c:v>
                </c:pt>
                <c:pt idx="100">
                  <c:v>42767</c:v>
                </c:pt>
                <c:pt idx="101">
                  <c:v>42795</c:v>
                </c:pt>
                <c:pt idx="102">
                  <c:v>42826</c:v>
                </c:pt>
                <c:pt idx="103">
                  <c:v>42856</c:v>
                </c:pt>
                <c:pt idx="104">
                  <c:v>42887</c:v>
                </c:pt>
                <c:pt idx="105">
                  <c:v>42917</c:v>
                </c:pt>
                <c:pt idx="106">
                  <c:v>42948</c:v>
                </c:pt>
                <c:pt idx="107">
                  <c:v>42979</c:v>
                </c:pt>
                <c:pt idx="108">
                  <c:v>43009</c:v>
                </c:pt>
                <c:pt idx="109">
                  <c:v>43040</c:v>
                </c:pt>
                <c:pt idx="110">
                  <c:v>43070</c:v>
                </c:pt>
                <c:pt idx="111">
                  <c:v>43101</c:v>
                </c:pt>
                <c:pt idx="112">
                  <c:v>43132</c:v>
                </c:pt>
                <c:pt idx="113">
                  <c:v>43160</c:v>
                </c:pt>
                <c:pt idx="114">
                  <c:v>43191</c:v>
                </c:pt>
                <c:pt idx="115">
                  <c:v>43221</c:v>
                </c:pt>
                <c:pt idx="116">
                  <c:v>43252</c:v>
                </c:pt>
                <c:pt idx="117">
                  <c:v>43282</c:v>
                </c:pt>
                <c:pt idx="118">
                  <c:v>43313</c:v>
                </c:pt>
                <c:pt idx="119">
                  <c:v>43344</c:v>
                </c:pt>
                <c:pt idx="120">
                  <c:v>43374</c:v>
                </c:pt>
                <c:pt idx="121">
                  <c:v>43405</c:v>
                </c:pt>
                <c:pt idx="122">
                  <c:v>43435</c:v>
                </c:pt>
                <c:pt idx="123">
                  <c:v>43466</c:v>
                </c:pt>
                <c:pt idx="124">
                  <c:v>43497</c:v>
                </c:pt>
                <c:pt idx="125">
                  <c:v>43525</c:v>
                </c:pt>
                <c:pt idx="126">
                  <c:v>43556</c:v>
                </c:pt>
                <c:pt idx="127">
                  <c:v>43586</c:v>
                </c:pt>
                <c:pt idx="128">
                  <c:v>43617</c:v>
                </c:pt>
                <c:pt idx="129">
                  <c:v>43647</c:v>
                </c:pt>
                <c:pt idx="130">
                  <c:v>43678</c:v>
                </c:pt>
                <c:pt idx="131">
                  <c:v>43709</c:v>
                </c:pt>
                <c:pt idx="132">
                  <c:v>43739</c:v>
                </c:pt>
                <c:pt idx="133">
                  <c:v>43770</c:v>
                </c:pt>
                <c:pt idx="134">
                  <c:v>43800</c:v>
                </c:pt>
                <c:pt idx="135">
                  <c:v>43831</c:v>
                </c:pt>
                <c:pt idx="136">
                  <c:v>43862</c:v>
                </c:pt>
                <c:pt idx="137">
                  <c:v>43891</c:v>
                </c:pt>
                <c:pt idx="138">
                  <c:v>43922</c:v>
                </c:pt>
                <c:pt idx="139">
                  <c:v>43952</c:v>
                </c:pt>
                <c:pt idx="140">
                  <c:v>43983</c:v>
                </c:pt>
                <c:pt idx="141">
                  <c:v>44013</c:v>
                </c:pt>
                <c:pt idx="142">
                  <c:v>44044</c:v>
                </c:pt>
                <c:pt idx="143">
                  <c:v>44075</c:v>
                </c:pt>
                <c:pt idx="144">
                  <c:v>44105</c:v>
                </c:pt>
                <c:pt idx="145">
                  <c:v>44136</c:v>
                </c:pt>
                <c:pt idx="146">
                  <c:v>44166</c:v>
                </c:pt>
                <c:pt idx="147">
                  <c:v>44197</c:v>
                </c:pt>
                <c:pt idx="148">
                  <c:v>44228</c:v>
                </c:pt>
                <c:pt idx="149">
                  <c:v>44256</c:v>
                </c:pt>
                <c:pt idx="150">
                  <c:v>44287</c:v>
                </c:pt>
                <c:pt idx="151">
                  <c:v>44317</c:v>
                </c:pt>
                <c:pt idx="152">
                  <c:v>44348</c:v>
                </c:pt>
                <c:pt idx="153">
                  <c:v>44378</c:v>
                </c:pt>
                <c:pt idx="154">
                  <c:v>44409</c:v>
                </c:pt>
                <c:pt idx="155">
                  <c:v>44440</c:v>
                </c:pt>
                <c:pt idx="156">
                  <c:v>44470</c:v>
                </c:pt>
                <c:pt idx="157">
                  <c:v>44501</c:v>
                </c:pt>
                <c:pt idx="158">
                  <c:v>44531</c:v>
                </c:pt>
                <c:pt idx="159">
                  <c:v>44562</c:v>
                </c:pt>
                <c:pt idx="160">
                  <c:v>44593</c:v>
                </c:pt>
                <c:pt idx="161">
                  <c:v>44621</c:v>
                </c:pt>
                <c:pt idx="162">
                  <c:v>44652</c:v>
                </c:pt>
                <c:pt idx="163">
                  <c:v>44682</c:v>
                </c:pt>
                <c:pt idx="164">
                  <c:v>44713</c:v>
                </c:pt>
                <c:pt idx="165">
                  <c:v>44743</c:v>
                </c:pt>
                <c:pt idx="166">
                  <c:v>44774</c:v>
                </c:pt>
                <c:pt idx="167">
                  <c:v>44805</c:v>
                </c:pt>
                <c:pt idx="168">
                  <c:v>44835</c:v>
                </c:pt>
                <c:pt idx="169">
                  <c:v>44866</c:v>
                </c:pt>
                <c:pt idx="170">
                  <c:v>44896</c:v>
                </c:pt>
                <c:pt idx="171">
                  <c:v>44927</c:v>
                </c:pt>
                <c:pt idx="172">
                  <c:v>44958</c:v>
                </c:pt>
                <c:pt idx="173">
                  <c:v>44986</c:v>
                </c:pt>
                <c:pt idx="174">
                  <c:v>45017</c:v>
                </c:pt>
                <c:pt idx="175">
                  <c:v>45047</c:v>
                </c:pt>
                <c:pt idx="176">
                  <c:v>45078</c:v>
                </c:pt>
                <c:pt idx="177">
                  <c:v>45108</c:v>
                </c:pt>
                <c:pt idx="178">
                  <c:v>45139</c:v>
                </c:pt>
                <c:pt idx="179">
                  <c:v>45170</c:v>
                </c:pt>
                <c:pt idx="180">
                  <c:v>45200</c:v>
                </c:pt>
                <c:pt idx="181">
                  <c:v>45231</c:v>
                </c:pt>
                <c:pt idx="182">
                  <c:v>45261</c:v>
                </c:pt>
                <c:pt idx="183">
                  <c:v>45292</c:v>
                </c:pt>
                <c:pt idx="184">
                  <c:v>45323</c:v>
                </c:pt>
                <c:pt idx="185">
                  <c:v>45352</c:v>
                </c:pt>
                <c:pt idx="186">
                  <c:v>45383</c:v>
                </c:pt>
                <c:pt idx="187">
                  <c:v>45413</c:v>
                </c:pt>
                <c:pt idx="188">
                  <c:v>45444</c:v>
                </c:pt>
                <c:pt idx="189">
                  <c:v>45474</c:v>
                </c:pt>
                <c:pt idx="190">
                  <c:v>45505</c:v>
                </c:pt>
                <c:pt idx="191">
                  <c:v>45536</c:v>
                </c:pt>
                <c:pt idx="192">
                  <c:v>45566</c:v>
                </c:pt>
                <c:pt idx="193">
                  <c:v>45597</c:v>
                </c:pt>
                <c:pt idx="194">
                  <c:v>45627</c:v>
                </c:pt>
                <c:pt idx="195">
                  <c:v>45658</c:v>
                </c:pt>
                <c:pt idx="196">
                  <c:v>45689</c:v>
                </c:pt>
                <c:pt idx="197">
                  <c:v>45717</c:v>
                </c:pt>
                <c:pt idx="198">
                  <c:v>45748</c:v>
                </c:pt>
                <c:pt idx="199">
                  <c:v>45778</c:v>
                </c:pt>
                <c:pt idx="200">
                  <c:v>45809</c:v>
                </c:pt>
                <c:pt idx="201">
                  <c:v>45839</c:v>
                </c:pt>
                <c:pt idx="202">
                  <c:v>45870</c:v>
                </c:pt>
                <c:pt idx="203">
                  <c:v>45901</c:v>
                </c:pt>
                <c:pt idx="204">
                  <c:v>45931</c:v>
                </c:pt>
                <c:pt idx="205">
                  <c:v>45962</c:v>
                </c:pt>
                <c:pt idx="206">
                  <c:v>45992</c:v>
                </c:pt>
                <c:pt idx="207">
                  <c:v>46023</c:v>
                </c:pt>
                <c:pt idx="208">
                  <c:v>46054</c:v>
                </c:pt>
                <c:pt idx="209">
                  <c:v>46082</c:v>
                </c:pt>
                <c:pt idx="210">
                  <c:v>46113</c:v>
                </c:pt>
                <c:pt idx="211">
                  <c:v>46143</c:v>
                </c:pt>
                <c:pt idx="212">
                  <c:v>46174</c:v>
                </c:pt>
                <c:pt idx="213">
                  <c:v>46204</c:v>
                </c:pt>
                <c:pt idx="214">
                  <c:v>46235</c:v>
                </c:pt>
                <c:pt idx="215">
                  <c:v>46266</c:v>
                </c:pt>
                <c:pt idx="216">
                  <c:v>46296</c:v>
                </c:pt>
                <c:pt idx="217">
                  <c:v>46327</c:v>
                </c:pt>
                <c:pt idx="218">
                  <c:v>46357</c:v>
                </c:pt>
                <c:pt idx="219">
                  <c:v>46388</c:v>
                </c:pt>
                <c:pt idx="220">
                  <c:v>46419</c:v>
                </c:pt>
                <c:pt idx="221">
                  <c:v>46447</c:v>
                </c:pt>
                <c:pt idx="222">
                  <c:v>46478</c:v>
                </c:pt>
                <c:pt idx="223">
                  <c:v>46508</c:v>
                </c:pt>
                <c:pt idx="224">
                  <c:v>46539</c:v>
                </c:pt>
                <c:pt idx="225">
                  <c:v>46569</c:v>
                </c:pt>
                <c:pt idx="226">
                  <c:v>46600</c:v>
                </c:pt>
                <c:pt idx="227">
                  <c:v>46631</c:v>
                </c:pt>
                <c:pt idx="228">
                  <c:v>46661</c:v>
                </c:pt>
                <c:pt idx="229">
                  <c:v>46692</c:v>
                </c:pt>
                <c:pt idx="230">
                  <c:v>46722</c:v>
                </c:pt>
                <c:pt idx="231">
                  <c:v>46753</c:v>
                </c:pt>
                <c:pt idx="232">
                  <c:v>46784</c:v>
                </c:pt>
                <c:pt idx="233">
                  <c:v>46813</c:v>
                </c:pt>
                <c:pt idx="234">
                  <c:v>46844</c:v>
                </c:pt>
                <c:pt idx="235">
                  <c:v>46874</c:v>
                </c:pt>
                <c:pt idx="236">
                  <c:v>46905</c:v>
                </c:pt>
                <c:pt idx="237">
                  <c:v>46935</c:v>
                </c:pt>
                <c:pt idx="238">
                  <c:v>46966</c:v>
                </c:pt>
                <c:pt idx="239">
                  <c:v>46997</c:v>
                </c:pt>
                <c:pt idx="240">
                  <c:v>47027</c:v>
                </c:pt>
                <c:pt idx="241">
                  <c:v>47058</c:v>
                </c:pt>
                <c:pt idx="242">
                  <c:v>47088</c:v>
                </c:pt>
                <c:pt idx="243">
                  <c:v>47119</c:v>
                </c:pt>
                <c:pt idx="244">
                  <c:v>47150</c:v>
                </c:pt>
                <c:pt idx="245">
                  <c:v>47178</c:v>
                </c:pt>
                <c:pt idx="246">
                  <c:v>47209</c:v>
                </c:pt>
                <c:pt idx="247">
                  <c:v>47239</c:v>
                </c:pt>
                <c:pt idx="248">
                  <c:v>47270</c:v>
                </c:pt>
                <c:pt idx="249">
                  <c:v>47300</c:v>
                </c:pt>
                <c:pt idx="250">
                  <c:v>47331</c:v>
                </c:pt>
                <c:pt idx="251">
                  <c:v>47362</c:v>
                </c:pt>
                <c:pt idx="252">
                  <c:v>47392</c:v>
                </c:pt>
                <c:pt idx="253">
                  <c:v>47423</c:v>
                </c:pt>
                <c:pt idx="254">
                  <c:v>47453</c:v>
                </c:pt>
                <c:pt idx="255">
                  <c:v>47484</c:v>
                </c:pt>
                <c:pt idx="256">
                  <c:v>47515</c:v>
                </c:pt>
                <c:pt idx="257">
                  <c:v>47543</c:v>
                </c:pt>
                <c:pt idx="258">
                  <c:v>47574</c:v>
                </c:pt>
                <c:pt idx="259">
                  <c:v>47604</c:v>
                </c:pt>
                <c:pt idx="260">
                  <c:v>47635</c:v>
                </c:pt>
                <c:pt idx="261">
                  <c:v>47665</c:v>
                </c:pt>
                <c:pt idx="262">
                  <c:v>47696</c:v>
                </c:pt>
                <c:pt idx="263">
                  <c:v>47727</c:v>
                </c:pt>
                <c:pt idx="264">
                  <c:v>47757</c:v>
                </c:pt>
                <c:pt idx="265">
                  <c:v>47788</c:v>
                </c:pt>
                <c:pt idx="266">
                  <c:v>47818</c:v>
                </c:pt>
                <c:pt idx="267">
                  <c:v>47849</c:v>
                </c:pt>
                <c:pt idx="268">
                  <c:v>47880</c:v>
                </c:pt>
                <c:pt idx="269">
                  <c:v>47908</c:v>
                </c:pt>
                <c:pt idx="270">
                  <c:v>47939</c:v>
                </c:pt>
                <c:pt idx="271">
                  <c:v>47969</c:v>
                </c:pt>
                <c:pt idx="272">
                  <c:v>48000</c:v>
                </c:pt>
                <c:pt idx="273">
                  <c:v>48030</c:v>
                </c:pt>
                <c:pt idx="274">
                  <c:v>48061</c:v>
                </c:pt>
                <c:pt idx="275">
                  <c:v>48092</c:v>
                </c:pt>
                <c:pt idx="276">
                  <c:v>48122</c:v>
                </c:pt>
                <c:pt idx="277">
                  <c:v>48153</c:v>
                </c:pt>
                <c:pt idx="278">
                  <c:v>48183</c:v>
                </c:pt>
                <c:pt idx="279">
                  <c:v>48214</c:v>
                </c:pt>
                <c:pt idx="280">
                  <c:v>48245</c:v>
                </c:pt>
                <c:pt idx="281">
                  <c:v>48274</c:v>
                </c:pt>
                <c:pt idx="282">
                  <c:v>48305</c:v>
                </c:pt>
                <c:pt idx="283">
                  <c:v>48335</c:v>
                </c:pt>
                <c:pt idx="284">
                  <c:v>48366</c:v>
                </c:pt>
                <c:pt idx="285">
                  <c:v>48396</c:v>
                </c:pt>
                <c:pt idx="286">
                  <c:v>48427</c:v>
                </c:pt>
                <c:pt idx="287">
                  <c:v>48458</c:v>
                </c:pt>
                <c:pt idx="288">
                  <c:v>48488</c:v>
                </c:pt>
                <c:pt idx="289">
                  <c:v>48519</c:v>
                </c:pt>
                <c:pt idx="290">
                  <c:v>48549</c:v>
                </c:pt>
                <c:pt idx="291">
                  <c:v>48580</c:v>
                </c:pt>
                <c:pt idx="292">
                  <c:v>48611</c:v>
                </c:pt>
                <c:pt idx="293">
                  <c:v>48639</c:v>
                </c:pt>
                <c:pt idx="294">
                  <c:v>48670</c:v>
                </c:pt>
                <c:pt idx="295">
                  <c:v>48700</c:v>
                </c:pt>
                <c:pt idx="296">
                  <c:v>48731</c:v>
                </c:pt>
                <c:pt idx="297">
                  <c:v>48761</c:v>
                </c:pt>
                <c:pt idx="298">
                  <c:v>48792</c:v>
                </c:pt>
                <c:pt idx="299">
                  <c:v>48823</c:v>
                </c:pt>
                <c:pt idx="300">
                  <c:v>48853</c:v>
                </c:pt>
                <c:pt idx="301">
                  <c:v>48884</c:v>
                </c:pt>
                <c:pt idx="302">
                  <c:v>48914</c:v>
                </c:pt>
                <c:pt idx="303">
                  <c:v>48945</c:v>
                </c:pt>
                <c:pt idx="304">
                  <c:v>48976</c:v>
                </c:pt>
                <c:pt idx="305">
                  <c:v>49004</c:v>
                </c:pt>
                <c:pt idx="306">
                  <c:v>49035</c:v>
                </c:pt>
                <c:pt idx="307">
                  <c:v>49065</c:v>
                </c:pt>
                <c:pt idx="308">
                  <c:v>49096</c:v>
                </c:pt>
                <c:pt idx="309">
                  <c:v>49126</c:v>
                </c:pt>
                <c:pt idx="310">
                  <c:v>49157</c:v>
                </c:pt>
                <c:pt idx="311">
                  <c:v>49188</c:v>
                </c:pt>
                <c:pt idx="312">
                  <c:v>49218</c:v>
                </c:pt>
                <c:pt idx="313">
                  <c:v>49249</c:v>
                </c:pt>
                <c:pt idx="314">
                  <c:v>49279</c:v>
                </c:pt>
                <c:pt idx="315">
                  <c:v>49310</c:v>
                </c:pt>
                <c:pt idx="316">
                  <c:v>49341</c:v>
                </c:pt>
                <c:pt idx="317">
                  <c:v>49369</c:v>
                </c:pt>
                <c:pt idx="318">
                  <c:v>49400</c:v>
                </c:pt>
                <c:pt idx="319">
                  <c:v>49430</c:v>
                </c:pt>
                <c:pt idx="320">
                  <c:v>49461</c:v>
                </c:pt>
                <c:pt idx="321">
                  <c:v>49491</c:v>
                </c:pt>
                <c:pt idx="322">
                  <c:v>49522</c:v>
                </c:pt>
                <c:pt idx="323">
                  <c:v>49553</c:v>
                </c:pt>
                <c:pt idx="324">
                  <c:v>49583</c:v>
                </c:pt>
                <c:pt idx="325">
                  <c:v>49614</c:v>
                </c:pt>
                <c:pt idx="326">
                  <c:v>49644</c:v>
                </c:pt>
                <c:pt idx="327">
                  <c:v>49675</c:v>
                </c:pt>
                <c:pt idx="328">
                  <c:v>49706</c:v>
                </c:pt>
                <c:pt idx="329">
                  <c:v>49735</c:v>
                </c:pt>
                <c:pt idx="330">
                  <c:v>49766</c:v>
                </c:pt>
                <c:pt idx="331">
                  <c:v>49796</c:v>
                </c:pt>
                <c:pt idx="332">
                  <c:v>49827</c:v>
                </c:pt>
                <c:pt idx="333">
                  <c:v>49857</c:v>
                </c:pt>
                <c:pt idx="334">
                  <c:v>49888</c:v>
                </c:pt>
                <c:pt idx="335">
                  <c:v>49919</c:v>
                </c:pt>
                <c:pt idx="336">
                  <c:v>49949</c:v>
                </c:pt>
                <c:pt idx="337">
                  <c:v>49980</c:v>
                </c:pt>
                <c:pt idx="338">
                  <c:v>50010</c:v>
                </c:pt>
                <c:pt idx="339">
                  <c:v>50041</c:v>
                </c:pt>
                <c:pt idx="340">
                  <c:v>50072</c:v>
                </c:pt>
                <c:pt idx="341">
                  <c:v>50100</c:v>
                </c:pt>
                <c:pt idx="342">
                  <c:v>50131</c:v>
                </c:pt>
                <c:pt idx="343">
                  <c:v>50161</c:v>
                </c:pt>
                <c:pt idx="344">
                  <c:v>50192</c:v>
                </c:pt>
                <c:pt idx="345">
                  <c:v>50222</c:v>
                </c:pt>
                <c:pt idx="346">
                  <c:v>50253</c:v>
                </c:pt>
                <c:pt idx="347">
                  <c:v>50284</c:v>
                </c:pt>
                <c:pt idx="348">
                  <c:v>50314</c:v>
                </c:pt>
                <c:pt idx="349">
                  <c:v>50345</c:v>
                </c:pt>
                <c:pt idx="350">
                  <c:v>50375</c:v>
                </c:pt>
                <c:pt idx="351">
                  <c:v>50406</c:v>
                </c:pt>
                <c:pt idx="352">
                  <c:v>50437</c:v>
                </c:pt>
                <c:pt idx="353">
                  <c:v>50465</c:v>
                </c:pt>
                <c:pt idx="354">
                  <c:v>50496</c:v>
                </c:pt>
                <c:pt idx="355">
                  <c:v>50526</c:v>
                </c:pt>
                <c:pt idx="356">
                  <c:v>50557</c:v>
                </c:pt>
                <c:pt idx="357">
                  <c:v>50587</c:v>
                </c:pt>
                <c:pt idx="358">
                  <c:v>50618</c:v>
                </c:pt>
              </c:numCache>
            </c:numRef>
          </c:cat>
          <c:val>
            <c:numRef>
              <c:f>'15Y Forecast'!$D$2:$D$360</c:f>
              <c:numCache>
                <c:formatCode>General</c:formatCode>
                <c:ptCount val="359"/>
                <c:pt idx="180" formatCode="_ [$₹-4009]\ * #,##0.00_ ;_ [$₹-4009]\ * \-#,##0.00_ ;_ [$₹-4009]\ * &quot;-&quot;??_ ;_ @_ ">
                  <c:v>2263.1999999999998</c:v>
                </c:pt>
                <c:pt idx="181" formatCode="_ [$₹-4009]\ * #,##0.00_ ;_ [$₹-4009]\ * \-#,##0.00_ ;_ [$₹-4009]\ * &quot;-&quot;??_ ;_ @_ ">
                  <c:v>2136.7511323599797</c:v>
                </c:pt>
                <c:pt idx="182" formatCode="_ [$₹-4009]\ * #,##0.00_ ;_ [$₹-4009]\ * \-#,##0.00_ ;_ [$₹-4009]\ * &quot;-&quot;??_ ;_ @_ ">
                  <c:v>2106.4720271438491</c:v>
                </c:pt>
                <c:pt idx="183" formatCode="_ [$₹-4009]\ * #,##0.00_ ;_ [$₹-4009]\ * \-#,##0.00_ ;_ [$₹-4009]\ * &quot;-&quot;??_ ;_ @_ ">
                  <c:v>2083.2229569433807</c:v>
                </c:pt>
                <c:pt idx="184" formatCode="_ [$₹-4009]\ * #,##0.00_ ;_ [$₹-4009]\ * \-#,##0.00_ ;_ [$₹-4009]\ * &quot;-&quot;??_ ;_ @_ ">
                  <c:v>2064.3104766702322</c:v>
                </c:pt>
                <c:pt idx="185" formatCode="_ [$₹-4009]\ * #,##0.00_ ;_ [$₹-4009]\ * \-#,##0.00_ ;_ [$₹-4009]\ * &quot;-&quot;??_ ;_ @_ ">
                  <c:v>2048.4153070384987</c:v>
                </c:pt>
                <c:pt idx="186" formatCode="_ [$₹-4009]\ * #,##0.00_ ;_ [$₹-4009]\ * \-#,##0.00_ ;_ [$₹-4009]\ * &quot;-&quot;??_ ;_ @_ ">
                  <c:v>2034.7745742761704</c:v>
                </c:pt>
                <c:pt idx="187" formatCode="_ [$₹-4009]\ * #,##0.00_ ;_ [$₹-4009]\ * \-#,##0.00_ ;_ [$₹-4009]\ * &quot;-&quot;??_ ;_ @_ ">
                  <c:v>2022.9001003936432</c:v>
                </c:pt>
                <c:pt idx="188" formatCode="_ [$₹-4009]\ * #,##0.00_ ;_ [$₹-4009]\ * \-#,##0.00_ ;_ [$₹-4009]\ * &quot;-&quot;??_ ;_ @_ ">
                  <c:v>2012.4571885505143</c:v>
                </c:pt>
                <c:pt idx="189" formatCode="_ [$₹-4009]\ * #,##0.00_ ;_ [$₹-4009]\ * \-#,##0.00_ ;_ [$₹-4009]\ * &quot;-&quot;??_ ;_ @_ ">
                  <c:v>2003.2045622537441</c:v>
                </c:pt>
                <c:pt idx="190" formatCode="_ [$₹-4009]\ * #,##0.00_ ;_ [$₹-4009]\ * \-#,##0.00_ ;_ [$₹-4009]\ * &quot;-&quot;??_ ;_ @_ ">
                  <c:v>1994.9615119517271</c:v>
                </c:pt>
                <c:pt idx="191" formatCode="_ [$₹-4009]\ * #,##0.00_ ;_ [$₹-4009]\ * \-#,##0.00_ ;_ [$₹-4009]\ * &quot;-&quot;??_ ;_ @_ ">
                  <c:v>1987.5885503448803</c:v>
                </c:pt>
                <c:pt idx="192" formatCode="_ [$₹-4009]\ * #,##0.00_ ;_ [$₹-4009]\ * \-#,##0.00_ ;_ [$₹-4009]\ * &quot;-&quot;??_ ;_ @_ ">
                  <c:v>1980.9753513010291</c:v>
                </c:pt>
                <c:pt idx="193" formatCode="_ [$₹-4009]\ * #,##0.00_ ;_ [$₹-4009]\ * \-#,##0.00_ ;_ [$₹-4009]\ * &quot;-&quot;??_ ;_ @_ ">
                  <c:v>1975.0328775019757</c:v>
                </c:pt>
                <c:pt idx="194" formatCode="_ [$₹-4009]\ * #,##0.00_ ;_ [$₹-4009]\ * \-#,##0.00_ ;_ [$₹-4009]\ * &quot;-&quot;??_ ;_ @_ ">
                  <c:v>1969.6880454364573</c:v>
                </c:pt>
                <c:pt idx="195" formatCode="_ [$₹-4009]\ * #,##0.00_ ;_ [$₹-4009]\ * \-#,##0.00_ ;_ [$₹-4009]\ * &quot;-&quot;??_ ;_ @_ ">
                  <c:v>1964.8799946482472</c:v>
                </c:pt>
                <c:pt idx="196" formatCode="_ [$₹-4009]\ * #,##0.00_ ;_ [$₹-4009]\ * \-#,##0.00_ ;_ [$₹-4009]\ * &quot;-&quot;??_ ;_ @_ ">
                  <c:v>1960.5574084074694</c:v>
                </c:pt>
                <c:pt idx="197" formatCode="_ [$₹-4009]\ * #,##0.00_ ;_ [$₹-4009]\ * \-#,##0.00_ ;_ [$₹-4009]\ * &quot;-&quot;??_ ;_ @_ ">
                  <c:v>1956.67654491249</c:v>
                </c:pt>
                <c:pt idx="198" formatCode="_ [$₹-4009]\ * #,##0.00_ ;_ [$₹-4009]\ * \-#,##0.00_ ;_ [$₹-4009]\ * &quot;-&quot;??_ ;_ @_ ">
                  <c:v>1953.1997615108314</c:v>
                </c:pt>
                <c:pt idx="199" formatCode="_ [$₹-4009]\ * #,##0.00_ ;_ [$₹-4009]\ * \-#,##0.00_ ;_ [$₹-4009]\ * &quot;-&quot;??_ ;_ @_ ">
                  <c:v>1950.0943889869072</c:v>
                </c:pt>
                <c:pt idx="200" formatCode="_ [$₹-4009]\ * #,##0.00_ ;_ [$₹-4009]\ * \-#,##0.00_ ;_ [$₹-4009]\ * &quot;-&quot;??_ ;_ @_ ">
                  <c:v>1947.3318595047658</c:v>
                </c:pt>
                <c:pt idx="201" formatCode="_ [$₹-4009]\ * #,##0.00_ ;_ [$₹-4009]\ * \-#,##0.00_ ;_ [$₹-4009]\ * &quot;-&quot;??_ ;_ @_ ">
                  <c:v>1944.8870216819921</c:v>
                </c:pt>
                <c:pt idx="202" formatCode="_ [$₹-4009]\ * #,##0.00_ ;_ [$₹-4009]\ * \-#,##0.00_ ;_ [$₹-4009]\ * &quot;-&quot;??_ ;_ @_ ">
                  <c:v>1942.7375959530275</c:v>
                </c:pt>
                <c:pt idx="203" formatCode="_ [$₹-4009]\ * #,##0.00_ ;_ [$₹-4009]\ * \-#,##0.00_ ;_ [$₹-4009]\ * &quot;-&quot;??_ ;_ @_ ">
                  <c:v>1940.8637366347782</c:v>
                </c:pt>
                <c:pt idx="204" formatCode="_ [$₹-4009]\ * #,##0.00_ ;_ [$₹-4009]\ * \-#,##0.00_ ;_ [$₹-4009]\ * &quot;-&quot;??_ ;_ @_ ">
                  <c:v>1939.247676214462</c:v>
                </c:pt>
                <c:pt idx="205" formatCode="_ [$₹-4009]\ * #,##0.00_ ;_ [$₹-4009]\ * \-#,##0.00_ ;_ [$₹-4009]\ * &quot;-&quot;??_ ;_ @_ ">
                  <c:v>1937.8734337512931</c:v>
                </c:pt>
                <c:pt idx="206" formatCode="_ [$₹-4009]\ * #,##0.00_ ;_ [$₹-4009]\ * \-#,##0.00_ ;_ [$₹-4009]\ * &quot;-&quot;??_ ;_ @_ ">
                  <c:v>1936.7265738152769</c:v>
                </c:pt>
                <c:pt idx="207" formatCode="_ [$₹-4009]\ * #,##0.00_ ;_ [$₹-4009]\ * \-#,##0.00_ ;_ [$₹-4009]\ * &quot;-&quot;??_ ;_ @_ ">
                  <c:v>1935.7940056579669</c:v>
                </c:pt>
                <c:pt idx="208" formatCode="_ [$₹-4009]\ * #,##0.00_ ;_ [$₹-4009]\ * \-#,##0.00_ ;_ [$₹-4009]\ * &quot;-&quot;??_ ;_ @_ ">
                  <c:v>1935.0638147044856</c:v>
                </c:pt>
                <c:pt idx="209" formatCode="_ [$₹-4009]\ * #,##0.00_ ;_ [$₹-4009]\ * \-#,##0.00_ ;_ [$₹-4009]\ * &quot;-&quot;??_ ;_ @_ ">
                  <c:v>1934.5251202307486</c:v>
                </c:pt>
                <c:pt idx="210" formatCode="_ [$₹-4009]\ * #,##0.00_ ;_ [$₹-4009]\ * \-#,##0.00_ ;_ [$₹-4009]\ * &quot;-&quot;??_ ;_ @_ ">
                  <c:v>1934.1679544204367</c:v>
                </c:pt>
                <c:pt idx="211" formatCode="_ [$₹-4009]\ * #,##0.00_ ;_ [$₹-4009]\ * \-#,##0.00_ ;_ [$₹-4009]\ * &quot;-&quot;??_ ;_ @_ ">
                  <c:v>1933.9831590046961</c:v>
                </c:pt>
                <c:pt idx="212" formatCode="_ [$₹-4009]\ * #,##0.00_ ;_ [$₹-4009]\ * \-#,##0.00_ ;_ [$₹-4009]\ * &quot;-&quot;??_ ;_ @_ ">
                  <c:v>1933.9622964594514</c:v>
                </c:pt>
                <c:pt idx="213" formatCode="_ [$₹-4009]\ * #,##0.00_ ;_ [$₹-4009]\ * \-#,##0.00_ ;_ [$₹-4009]\ * &quot;-&quot;??_ ;_ @_ ">
                  <c:v>1934.097573331539</c:v>
                </c:pt>
                <c:pt idx="214" formatCode="_ [$₹-4009]\ * #,##0.00_ ;_ [$₹-4009]\ * \-#,##0.00_ ;_ [$₹-4009]\ * &quot;-&quot;??_ ;_ @_ ">
                  <c:v>1934.3817737295826</c:v>
                </c:pt>
                <c:pt idx="215" formatCode="_ [$₹-4009]\ * #,##0.00_ ;_ [$₹-4009]\ * \-#,##0.00_ ;_ [$₹-4009]\ * &quot;-&quot;??_ ;_ @_ ">
                  <c:v>1934.8082013805817</c:v>
                </c:pt>
                <c:pt idx="216" formatCode="_ [$₹-4009]\ * #,##0.00_ ;_ [$₹-4009]\ * \-#,##0.00_ ;_ [$₹-4009]\ * &quot;-&quot;??_ ;_ @_ ">
                  <c:v>1935.3706289421202</c:v>
                </c:pt>
                <c:pt idx="217" formatCode="_ [$₹-4009]\ * #,##0.00_ ;_ [$₹-4009]\ * \-#,##0.00_ ;_ [$₹-4009]\ * &quot;-&quot;??_ ;_ @_ ">
                  <c:v>1936.0632534904498</c:v>
                </c:pt>
                <c:pt idx="218" formatCode="_ [$₹-4009]\ * #,##0.00_ ;_ [$₹-4009]\ * \-#,##0.00_ ;_ [$₹-4009]\ * &quot;-&quot;??_ ;_ @_ ">
                  <c:v>1936.8806572895473</c:v>
                </c:pt>
                <c:pt idx="219" formatCode="_ [$₹-4009]\ * #,##0.00_ ;_ [$₹-4009]\ * \-#,##0.00_ ;_ [$₹-4009]\ * &quot;-&quot;??_ ;_ @_ ">
                  <c:v>1937.8177730955142</c:v>
                </c:pt>
                <c:pt idx="220" formatCode="_ [$₹-4009]\ * #,##0.00_ ;_ [$₹-4009]\ * \-#,##0.00_ ;_ [$₹-4009]\ * &quot;-&quot;??_ ;_ @_ ">
                  <c:v>1938.869853371953</c:v>
                </c:pt>
                <c:pt idx="221" formatCode="_ [$₹-4009]\ * #,##0.00_ ;_ [$₹-4009]\ * \-#,##0.00_ ;_ [$₹-4009]\ * &quot;-&quot;??_ ;_ @_ ">
                  <c:v>1940.0324428910317</c:v>
                </c:pt>
                <c:pt idx="222" formatCode="_ [$₹-4009]\ * #,##0.00_ ;_ [$₹-4009]\ * \-#,##0.00_ ;_ [$₹-4009]\ * &quot;-&quot;??_ ;_ @_ ">
                  <c:v>1941.3013542763101</c:v>
                </c:pt>
                <c:pt idx="223" formatCode="_ [$₹-4009]\ * #,##0.00_ ;_ [$₹-4009]\ * \-#,##0.00_ ;_ [$₹-4009]\ * &quot;-&quot;??_ ;_ @_ ">
                  <c:v>1942.6726461105577</c:v>
                </c:pt>
                <c:pt idx="224" formatCode="_ [$₹-4009]\ * #,##0.00_ ;_ [$₹-4009]\ * \-#,##0.00_ ;_ [$₹-4009]\ * &quot;-&quot;??_ ;_ @_ ">
                  <c:v>1944.1426032875161</c:v>
                </c:pt>
                <c:pt idx="225" formatCode="_ [$₹-4009]\ * #,##0.00_ ;_ [$₹-4009]\ * \-#,##0.00_ ;_ [$₹-4009]\ * &quot;-&quot;??_ ;_ @_ ">
                  <c:v>1945.7077193329717</c:v>
                </c:pt>
                <c:pt idx="226" formatCode="_ [$₹-4009]\ * #,##0.00_ ;_ [$₹-4009]\ * \-#,##0.00_ ;_ [$₹-4009]\ * &quot;-&quot;??_ ;_ @_ ">
                  <c:v>1947.3646804593354</c:v>
                </c:pt>
                <c:pt idx="227" formatCode="_ [$₹-4009]\ * #,##0.00_ ;_ [$₹-4009]\ * \-#,##0.00_ ;_ [$₹-4009]\ * &quot;-&quot;??_ ;_ @_ ">
                  <c:v>1949.1103511505896</c:v>
                </c:pt>
                <c:pt idx="228" formatCode="_ [$₹-4009]\ * #,##0.00_ ;_ [$₹-4009]\ * \-#,##0.00_ ;_ [$₹-4009]\ * &quot;-&quot;??_ ;_ @_ ">
                  <c:v>1950.9417611019828</c:v>
                </c:pt>
                <c:pt idx="229" formatCode="_ [$₹-4009]\ * #,##0.00_ ;_ [$₹-4009]\ * \-#,##0.00_ ;_ [$₹-4009]\ * &quot;-&quot;??_ ;_ @_ ">
                  <c:v>1952.8560933621734</c:v>
                </c:pt>
                <c:pt idx="230" formatCode="_ [$₹-4009]\ * #,##0.00_ ;_ [$₹-4009]\ * \-#,##0.00_ ;_ [$₹-4009]\ * &quot;-&quot;??_ ;_ @_ ">
                  <c:v>1954.8506735453552</c:v>
                </c:pt>
                <c:pt idx="231" formatCode="_ [$₹-4009]\ * #,##0.00_ ;_ [$₹-4009]\ * \-#,##0.00_ ;_ [$₹-4009]\ * &quot;-&quot;??_ ;_ @_ ">
                  <c:v>1956.9229599977866</c:v>
                </c:pt>
                <c:pt idx="232" formatCode="_ [$₹-4009]\ * #,##0.00_ ;_ [$₹-4009]\ * \-#,##0.00_ ;_ [$₹-4009]\ * &quot;-&quot;??_ ;_ @_ ">
                  <c:v>1959.0705348176048</c:v>
                </c:pt>
                <c:pt idx="233" formatCode="_ [$₹-4009]\ * #,##0.00_ ;_ [$₹-4009]\ * \-#,##0.00_ ;_ [$₹-4009]\ * &quot;-&quot;??_ ;_ @_ ">
                  <c:v>1961.2910956392407</c:v>
                </c:pt>
                <c:pt idx="234" formatCode="_ [$₹-4009]\ * #,##0.00_ ;_ [$₹-4009]\ * \-#,##0.00_ ;_ [$₹-4009]\ * &quot;-&quot;??_ ;_ @_ ">
                  <c:v>1963.5824481044165</c:v>
                </c:pt>
                <c:pt idx="235" formatCode="_ [$₹-4009]\ * #,##0.00_ ;_ [$₹-4009]\ * \-#,##0.00_ ;_ [$₹-4009]\ * &quot;-&quot;??_ ;_ @_ ">
                  <c:v>1965.9424989509489</c:v>
                </c:pt>
                <c:pt idx="236" formatCode="_ [$₹-4009]\ * #,##0.00_ ;_ [$₹-4009]\ * \-#,##0.00_ ;_ [$₹-4009]\ * &quot;-&quot;??_ ;_ @_ ">
                  <c:v>1968.3692496585713</c:v>
                </c:pt>
                <c:pt idx="237" formatCode="_ [$₹-4009]\ * #,##0.00_ ;_ [$₹-4009]\ * \-#,##0.00_ ;_ [$₹-4009]\ * &quot;-&quot;??_ ;_ @_ ">
                  <c:v>1970.860790597932</c:v>
                </c:pt>
                <c:pt idx="238" formatCode="_ [$₹-4009]\ * #,##0.00_ ;_ [$₹-4009]\ * \-#,##0.00_ ;_ [$₹-4009]\ * &quot;-&quot;??_ ;_ @_ ">
                  <c:v>1973.4152956349599</c:v>
                </c:pt>
                <c:pt idx="239" formatCode="_ [$₹-4009]\ * #,##0.00_ ;_ [$₹-4009]\ * \-#,##0.00_ ;_ [$₹-4009]\ * &quot;-&quot;??_ ;_ @_ ">
                  <c:v>1976.0310171480705</c:v>
                </c:pt>
                <c:pt idx="240" formatCode="_ [$₹-4009]\ * #,##0.00_ ;_ [$₹-4009]\ * \-#,##0.00_ ;_ [$₹-4009]\ * &quot;-&quot;??_ ;_ @_ ">
                  <c:v>1978.7062814202898</c:v>
                </c:pt>
                <c:pt idx="241" formatCode="_ [$₹-4009]\ * #,##0.00_ ;_ [$₹-4009]\ * \-#,##0.00_ ;_ [$₹-4009]\ * &quot;-&quot;??_ ;_ @_ ">
                  <c:v>1981.4394843724292</c:v>
                </c:pt>
                <c:pt idx="242" formatCode="_ [$₹-4009]\ * #,##0.00_ ;_ [$₹-4009]\ * \-#,##0.00_ ;_ [$₹-4009]\ * &quot;-&quot;??_ ;_ @_ ">
                  <c:v>1984.229087606996</c:v>
                </c:pt>
                <c:pt idx="243" formatCode="_ [$₹-4009]\ * #,##0.00_ ;_ [$₹-4009]\ * \-#,##0.00_ ;_ [$₹-4009]\ * &quot;-&quot;??_ ;_ @_ ">
                  <c:v>1987.0736147356452</c:v>
                </c:pt>
                <c:pt idx="244" formatCode="_ [$₹-4009]\ * #,##0.00_ ;_ [$₹-4009]\ * \-#,##0.00_ ;_ [$₹-4009]\ * &quot;-&quot;??_ ;_ @_ ">
                  <c:v>1989.9716479657698</c:v>
                </c:pt>
                <c:pt idx="245" formatCode="_ [$₹-4009]\ * #,##0.00_ ;_ [$₹-4009]\ * \-#,##0.00_ ;_ [$₹-4009]\ * &quot;-&quot;??_ ;_ @_ ">
                  <c:v>1992.921824924244</c:v>
                </c:pt>
                <c:pt idx="246" formatCode="_ [$₹-4009]\ * #,##0.00_ ;_ [$₹-4009]\ * \-#,##0.00_ ;_ [$₹-4009]\ * &quot;-&quot;??_ ;_ @_ ">
                  <c:v>1995.922835698512</c:v>
                </c:pt>
                <c:pt idx="247" formatCode="_ [$₹-4009]\ * #,##0.00_ ;_ [$₹-4009]\ * \-#,##0.00_ ;_ [$₹-4009]\ * &quot;-&quot;??_ ;_ @_ ">
                  <c:v>1998.9734200771502</c:v>
                </c:pt>
                <c:pt idx="248" formatCode="_ [$₹-4009]\ * #,##0.00_ ;_ [$₹-4009]\ * \-#,##0.00_ ;_ [$₹-4009]\ * &quot;-&quot;??_ ;_ @_ ">
                  <c:v>2002.0723649737263</c:v>
                </c:pt>
                <c:pt idx="249" formatCode="_ [$₹-4009]\ * #,##0.00_ ;_ [$₹-4009]\ * \-#,##0.00_ ;_ [$₹-4009]\ * &quot;-&quot;??_ ;_ @_ ">
                  <c:v>2005.2185020193031</c:v>
                </c:pt>
                <c:pt idx="250" formatCode="_ [$₹-4009]\ * #,##0.00_ ;_ [$₹-4009]\ * \-#,##0.00_ ;_ [$₹-4009]\ * &quot;-&quot;??_ ;_ @_ ">
                  <c:v>2008.4107053103221</c:v>
                </c:pt>
                <c:pt idx="251" formatCode="_ [$₹-4009]\ * #,##0.00_ ;_ [$₹-4009]\ * \-#,##0.00_ ;_ [$₹-4009]\ * &quot;-&quot;??_ ;_ @_ ">
                  <c:v>2011.6478892997884</c:v>
                </c:pt>
                <c:pt idx="252" formatCode="_ [$₹-4009]\ * #,##0.00_ ;_ [$₹-4009]\ * \-#,##0.00_ ;_ [$₹-4009]\ * &quot;-&quot;??_ ;_ @_ ">
                  <c:v>2014.9290068207824</c:v>
                </c:pt>
                <c:pt idx="253" formatCode="_ [$₹-4009]\ * #,##0.00_ ;_ [$₹-4009]\ * \-#,##0.00_ ;_ [$₹-4009]\ * &quot;-&quot;??_ ;_ @_ ">
                  <c:v>2018.2530472323153</c:v>
                </c:pt>
                <c:pt idx="254" formatCode="_ [$₹-4009]\ * #,##0.00_ ;_ [$₹-4009]\ * \-#,##0.00_ ;_ [$₹-4009]\ * &quot;-&quot;??_ ;_ @_ ">
                  <c:v>2021.6190346784012</c:v>
                </c:pt>
                <c:pt idx="255" formatCode="_ [$₹-4009]\ * #,##0.00_ ;_ [$₹-4009]\ * \-#,##0.00_ ;_ [$₹-4009]\ * &quot;-&quot;??_ ;_ @_ ">
                  <c:v>2025.0260264520246</c:v>
                </c:pt>
                <c:pt idx="256" formatCode="_ [$₹-4009]\ * #,##0.00_ ;_ [$₹-4009]\ * \-#,##0.00_ ;_ [$₹-4009]\ * &quot;-&quot;??_ ;_ @_ ">
                  <c:v>2028.4731114563967</c:v>
                </c:pt>
                <c:pt idx="257" formatCode="_ [$₹-4009]\ * #,##0.00_ ;_ [$₹-4009]\ * \-#,##0.00_ ;_ [$₹-4009]\ * &quot;-&quot;??_ ;_ @_ ">
                  <c:v>2031.9594087565279</c:v>
                </c:pt>
                <c:pt idx="258" formatCode="_ [$₹-4009]\ * #,##0.00_ ;_ [$₹-4009]\ * \-#,##0.00_ ;_ [$₹-4009]\ * &quot;-&quot;??_ ;_ @_ ">
                  <c:v>2035.4840662147308</c:v>
                </c:pt>
                <c:pt idx="259" formatCode="_ [$₹-4009]\ * #,##0.00_ ;_ [$₹-4009]\ * \-#,##0.00_ ;_ [$₹-4009]\ * &quot;-&quot;??_ ;_ @_ ">
                  <c:v>2039.0462592041983</c:v>
                </c:pt>
                <c:pt idx="260" formatCode="_ [$₹-4009]\ * #,##0.00_ ;_ [$₹-4009]\ * \-#,##0.00_ ;_ [$₹-4009]\ * &quot;-&quot;??_ ;_ @_ ">
                  <c:v>2042.6451893952726</c:v>
                </c:pt>
                <c:pt idx="261" formatCode="_ [$₹-4009]\ * #,##0.00_ ;_ [$₹-4009]\ * \-#,##0.00_ ;_ [$₹-4009]\ * &quot;-&quot;??_ ;_ @_ ">
                  <c:v>2046.2800836094505</c:v>
                </c:pt>
                <c:pt idx="262" formatCode="_ [$₹-4009]\ * #,##0.00_ ;_ [$₹-4009]\ * \-#,##0.00_ ;_ [$₹-4009]\ * &quot;-&quot;??_ ;_ @_ ">
                  <c:v>2049.9501927365768</c:v>
                </c:pt>
                <c:pt idx="263" formatCode="_ [$₹-4009]\ * #,##0.00_ ;_ [$₹-4009]\ * \-#,##0.00_ ;_ [$₹-4009]\ * &quot;-&quot;??_ ;_ @_ ">
                  <c:v>2053.6547907110216</c:v>
                </c:pt>
                <c:pt idx="264" formatCode="_ [$₹-4009]\ * #,##0.00_ ;_ [$₹-4009]\ * \-#,##0.00_ ;_ [$₹-4009]\ * &quot;-&quot;??_ ;_ @_ ">
                  <c:v>2057.3931735429669</c:v>
                </c:pt>
                <c:pt idx="265" formatCode="_ [$₹-4009]\ * #,##0.00_ ;_ [$₹-4009]\ * \-#,##0.00_ ;_ [$₹-4009]\ * &quot;-&quot;??_ ;_ @_ ">
                  <c:v>2061.164658401231</c:v>
                </c:pt>
                <c:pt idx="266" formatCode="_ [$₹-4009]\ * #,##0.00_ ;_ [$₹-4009]\ * \-#,##0.00_ ;_ [$₹-4009]\ * &quot;-&quot;??_ ;_ @_ ">
                  <c:v>2064.9685827443191</c:v>
                </c:pt>
                <c:pt idx="267" formatCode="_ [$₹-4009]\ * #,##0.00_ ;_ [$₹-4009]\ * \-#,##0.00_ ;_ [$₹-4009]\ * &quot;-&quot;??_ ;_ @_ ">
                  <c:v>2068.804303496644</c:v>
                </c:pt>
                <c:pt idx="268" formatCode="_ [$₹-4009]\ * #,##0.00_ ;_ [$₹-4009]\ * \-#,##0.00_ ;_ [$₹-4009]\ * &quot;-&quot;??_ ;_ @_ ">
                  <c:v>2072.6711962670897</c:v>
                </c:pt>
                <c:pt idx="269" formatCode="_ [$₹-4009]\ * #,##0.00_ ;_ [$₹-4009]\ * \-#,##0.00_ ;_ [$₹-4009]\ * &quot;-&quot;??_ ;_ @_ ">
                  <c:v>2076.568654607282</c:v>
                </c:pt>
                <c:pt idx="270" formatCode="_ [$₹-4009]\ * #,##0.00_ ;_ [$₹-4009]\ * \-#,##0.00_ ;_ [$₹-4009]\ * &quot;-&quot;??_ ;_ @_ ">
                  <c:v>2080.496089307142</c:v>
                </c:pt>
                <c:pt idx="271" formatCode="_ [$₹-4009]\ * #,##0.00_ ;_ [$₹-4009]\ * \-#,##0.00_ ;_ [$₹-4009]\ * &quot;-&quot;??_ ;_ @_ ">
                  <c:v>2084.4529277254624</c:v>
                </c:pt>
                <c:pt idx="272" formatCode="_ [$₹-4009]\ * #,##0.00_ ;_ [$₹-4009]\ * \-#,##0.00_ ;_ [$₹-4009]\ * &quot;-&quot;??_ ;_ @_ ">
                  <c:v>2088.4386131533902</c:v>
                </c:pt>
                <c:pt idx="273" formatCode="_ [$₹-4009]\ * #,##0.00_ ;_ [$₹-4009]\ * \-#,##0.00_ ;_ [$₹-4009]\ * &quot;-&quot;??_ ;_ @_ ">
                  <c:v>2092.4526042088874</c:v>
                </c:pt>
                <c:pt idx="274" formatCode="_ [$₹-4009]\ * #,##0.00_ ;_ [$₹-4009]\ * \-#,##0.00_ ;_ [$₹-4009]\ * &quot;-&quot;??_ ;_ @_ ">
                  <c:v>2096.49437426033</c:v>
                </c:pt>
                <c:pt idx="275" formatCode="_ [$₹-4009]\ * #,##0.00_ ;_ [$₹-4009]\ * \-#,##0.00_ ;_ [$₹-4009]\ * &quot;-&quot;??_ ;_ @_ ">
                  <c:v>2100.5634108775657</c:v>
                </c:pt>
                <c:pt idx="276" formatCode="_ [$₹-4009]\ * #,##0.00_ ;_ [$₹-4009]\ * \-#,##0.00_ ;_ [$₹-4009]\ * &quot;-&quot;??_ ;_ @_ ">
                  <c:v>2104.6592153088409</c:v>
                </c:pt>
                <c:pt idx="277" formatCode="_ [$₹-4009]\ * #,##0.00_ ;_ [$₹-4009]\ * \-#,##0.00_ ;_ [$₹-4009]\ * &quot;-&quot;??_ ;_ @_ ">
                  <c:v>2108.7813019821415</c:v>
                </c:pt>
                <c:pt idx="278" formatCode="_ [$₹-4009]\ * #,##0.00_ ;_ [$₹-4009]\ * \-#,##0.00_ ;_ [$₹-4009]\ * &quot;-&quot;??_ ;_ @_ ">
                  <c:v>2112.9291980295493</c:v>
                </c:pt>
                <c:pt idx="279" formatCode="_ [$₹-4009]\ * #,##0.00_ ;_ [$₹-4009]\ * \-#,##0.00_ ;_ [$₹-4009]\ * &quot;-&quot;??_ ;_ @_ ">
                  <c:v>2117.1024428333558</c:v>
                </c:pt>
                <c:pt idx="280" formatCode="_ [$₹-4009]\ * #,##0.00_ ;_ [$₹-4009]\ * \-#,##0.00_ ;_ [$₹-4009]\ * &quot;-&quot;??_ ;_ @_ ">
                  <c:v>2121.3005875927101</c:v>
                </c:pt>
                <c:pt idx="281" formatCode="_ [$₹-4009]\ * #,##0.00_ ;_ [$₹-4009]\ * \-#,##0.00_ ;_ [$₹-4009]\ * &quot;-&quot;??_ ;_ @_ ">
                  <c:v>2125.5231949096965</c:v>
                </c:pt>
                <c:pt idx="282" formatCode="_ [$₹-4009]\ * #,##0.00_ ;_ [$₹-4009]\ * \-#,##0.00_ ;_ [$₹-4009]\ * &quot;-&quot;??_ ;_ @_ ">
                  <c:v>2129.7698383937768</c:v>
                </c:pt>
                <c:pt idx="283" formatCode="_ [$₹-4009]\ * #,##0.00_ ;_ [$₹-4009]\ * \-#,##0.00_ ;_ [$₹-4009]\ * &quot;-&quot;??_ ;_ @_ ">
                  <c:v>2134.0401022836222</c:v>
                </c:pt>
                <c:pt idx="284" formatCode="_ [$₹-4009]\ * #,##0.00_ ;_ [$₹-4009]\ * \-#,##0.00_ ;_ [$₹-4009]\ * &quot;-&quot;??_ ;_ @_ ">
                  <c:v>2138.3335810854064</c:v>
                </c:pt>
                <c:pt idx="285" formatCode="_ [$₹-4009]\ * #,##0.00_ ;_ [$₹-4009]\ * \-#,##0.00_ ;_ [$₹-4009]\ * &quot;-&quot;??_ ;_ @_ ">
                  <c:v>2142.6498792266957</c:v>
                </c:pt>
                <c:pt idx="286" formatCode="_ [$₹-4009]\ * #,##0.00_ ;_ [$₹-4009]\ * \-#,##0.00_ ;_ [$₹-4009]\ * &quot;-&quot;??_ ;_ @_ ">
                  <c:v>2146.9886107251268</c:v>
                </c:pt>
                <c:pt idx="287" formatCode="_ [$₹-4009]\ * #,##0.00_ ;_ [$₹-4009]\ * \-#,##0.00_ ;_ [$₹-4009]\ * &quot;-&quot;??_ ;_ @_ ">
                  <c:v>2151.3493988711016</c:v>
                </c:pt>
                <c:pt idx="288" formatCode="_ [$₹-4009]\ * #,##0.00_ ;_ [$₹-4009]\ * \-#,##0.00_ ;_ [$₹-4009]\ * &quot;-&quot;??_ ;_ @_ ">
                  <c:v>2155.7318759237914</c:v>
                </c:pt>
                <c:pt idx="289" formatCode="_ [$₹-4009]\ * #,##0.00_ ;_ [$₹-4009]\ * \-#,##0.00_ ;_ [$₹-4009]\ * &quot;-&quot;??_ ;_ @_ ">
                  <c:v>2160.1356828197722</c:v>
                </c:pt>
                <c:pt idx="290" formatCode="_ [$₹-4009]\ * #,##0.00_ ;_ [$₹-4009]\ * \-#,##0.00_ ;_ [$₹-4009]\ * &quot;-&quot;??_ ;_ @_ ">
                  <c:v>2164.5604688936505</c:v>
                </c:pt>
                <c:pt idx="291" formatCode="_ [$₹-4009]\ * #,##0.00_ ;_ [$₹-4009]\ * \-#,##0.00_ ;_ [$₹-4009]\ * &quot;-&quot;??_ ;_ @_ ">
                  <c:v>2169.0058916100998</c:v>
                </c:pt>
                <c:pt idx="292" formatCode="_ [$₹-4009]\ * #,##0.00_ ;_ [$₹-4009]\ * \-#,##0.00_ ;_ [$₹-4009]\ * &quot;-&quot;??_ ;_ @_ ">
                  <c:v>2173.4716163067242</c:v>
                </c:pt>
                <c:pt idx="293" formatCode="_ [$₹-4009]\ * #,##0.00_ ;_ [$₹-4009]\ * \-#,##0.00_ ;_ [$₹-4009]\ * &quot;-&quot;??_ ;_ @_ ">
                  <c:v>2177.9573159472361</c:v>
                </c:pt>
                <c:pt idx="294" formatCode="_ [$₹-4009]\ * #,##0.00_ ;_ [$₹-4009]\ * \-#,##0.00_ ;_ [$₹-4009]\ * &quot;-&quot;??_ ;_ @_ ">
                  <c:v>2182.4626708844435</c:v>
                </c:pt>
                <c:pt idx="295" formatCode="_ [$₹-4009]\ * #,##0.00_ ;_ [$₹-4009]\ * \-#,##0.00_ ;_ [$₹-4009]\ * &quot;-&quot;??_ ;_ @_ ">
                  <c:v>2186.9873686325718</c:v>
                </c:pt>
                <c:pt idx="296" formatCode="_ [$₹-4009]\ * #,##0.00_ ;_ [$₹-4009]\ * \-#,##0.00_ ;_ [$₹-4009]\ * &quot;-&quot;??_ ;_ @_ ">
                  <c:v>2191.5311036484782</c:v>
                </c:pt>
                <c:pt idx="297" formatCode="_ [$₹-4009]\ * #,##0.00_ ;_ [$₹-4009]\ * \-#,##0.00_ ;_ [$₹-4009]\ * &quot;-&quot;??_ ;_ @_ ">
                  <c:v>2196.0935771213435</c:v>
                </c:pt>
                <c:pt idx="298" formatCode="_ [$₹-4009]\ * #,##0.00_ ;_ [$₹-4009]\ * \-#,##0.00_ ;_ [$₹-4009]\ * &quot;-&quot;??_ ;_ @_ ">
                  <c:v>2200.6744967704353</c:v>
                </c:pt>
                <c:pt idx="299" formatCode="_ [$₹-4009]\ * #,##0.00_ ;_ [$₹-4009]\ * \-#,##0.00_ ;_ [$₹-4009]\ * &quot;-&quot;??_ ;_ @_ ">
                  <c:v>2205.2735766505766</c:v>
                </c:pt>
                <c:pt idx="300" formatCode="_ [$₹-4009]\ * #,##0.00_ ;_ [$₹-4009]\ * \-#,##0.00_ ;_ [$₹-4009]\ * &quot;-&quot;??_ ;_ @_ ">
                  <c:v>2209.8905369649615</c:v>
                </c:pt>
                <c:pt idx="301" formatCode="_ [$₹-4009]\ * #,##0.00_ ;_ [$₹-4009]\ * \-#,##0.00_ ;_ [$₹-4009]\ * &quot;-&quot;??_ ;_ @_ ">
                  <c:v>2214.5251038849756</c:v>
                </c:pt>
                <c:pt idx="302" formatCode="_ [$₹-4009]\ * #,##0.00_ ;_ [$₹-4009]\ * \-#,##0.00_ ;_ [$₹-4009]\ * &quot;-&quot;??_ ;_ @_ ">
                  <c:v>2219.1770093767218</c:v>
                </c:pt>
                <c:pt idx="303" formatCode="_ [$₹-4009]\ * #,##0.00_ ;_ [$₹-4009]\ * \-#,##0.00_ ;_ [$₹-4009]\ * &quot;-&quot;??_ ;_ @_ ">
                  <c:v>2223.8459910339302</c:v>
                </c:pt>
                <c:pt idx="304" formatCode="_ [$₹-4009]\ * #,##0.00_ ;_ [$₹-4009]\ * \-#,##0.00_ ;_ [$₹-4009]\ * &quot;-&quot;??_ ;_ @_ ">
                  <c:v>2228.5317919169797</c:v>
                </c:pt>
                <c:pt idx="305" formatCode="_ [$₹-4009]\ * #,##0.00_ ;_ [$₹-4009]\ * \-#,##0.00_ ;_ [$₹-4009]\ * &quot;-&quot;??_ ;_ @_ ">
                  <c:v>2233.2341603977575</c:v>
                </c:pt>
                <c:pt idx="306" formatCode="_ [$₹-4009]\ * #,##0.00_ ;_ [$₹-4009]\ * \-#,##0.00_ ;_ [$₹-4009]\ * &quot;-&quot;??_ ;_ @_ ">
                  <c:v>2237.9528500101037</c:v>
                </c:pt>
                <c:pt idx="307" formatCode="_ [$₹-4009]\ * #,##0.00_ ;_ [$₹-4009]\ * \-#,##0.00_ ;_ [$₹-4009]\ * &quot;-&quot;??_ ;_ @_ ">
                  <c:v>2242.6876193055896</c:v>
                </c:pt>
                <c:pt idx="308" formatCode="_ [$₹-4009]\ * #,##0.00_ ;_ [$₹-4009]\ * \-#,##0.00_ ;_ [$₹-4009]\ * &quot;-&quot;??_ ;_ @_ ">
                  <c:v>2247.4382317144095</c:v>
                </c:pt>
                <c:pt idx="309" formatCode="_ [$₹-4009]\ * #,##0.00_ ;_ [$₹-4009]\ * \-#,##0.00_ ;_ [$₹-4009]\ * &quot;-&quot;??_ ;_ @_ ">
                  <c:v>2252.2044554111635</c:v>
                </c:pt>
                <c:pt idx="310" formatCode="_ [$₹-4009]\ * #,##0.00_ ;_ [$₹-4009]\ * \-#,##0.00_ ;_ [$₹-4009]\ * &quot;-&quot;??_ ;_ @_ ">
                  <c:v>2256.9860631853176</c:v>
                </c:pt>
                <c:pt idx="311" formatCode="_ [$₹-4009]\ * #,##0.00_ ;_ [$₹-4009]\ * \-#,##0.00_ ;_ [$₹-4009]\ * &quot;-&quot;??_ ;_ @_ ">
                  <c:v>2261.7828323161498</c:v>
                </c:pt>
                <c:pt idx="312" formatCode="_ [$₹-4009]\ * #,##0.00_ ;_ [$₹-4009]\ * \-#,##0.00_ ;_ [$₹-4009]\ * &quot;-&quot;??_ ;_ @_ ">
                  <c:v>2266.5945444520003</c:v>
                </c:pt>
                <c:pt idx="313" formatCode="_ [$₹-4009]\ * #,##0.00_ ;_ [$₹-4009]\ * \-#,##0.00_ ;_ [$₹-4009]\ * &quot;-&quot;??_ ;_ @_ ">
                  <c:v>2271.4209854936239</c:v>
                </c:pt>
                <c:pt idx="314" formatCode="_ [$₹-4009]\ * #,##0.00_ ;_ [$₹-4009]\ * \-#,##0.00_ ;_ [$₹-4009]\ * &quot;-&quot;??_ ;_ @_ ">
                  <c:v>2276.2619454815117</c:v>
                </c:pt>
                <c:pt idx="315" formatCode="_ [$₹-4009]\ * #,##0.00_ ;_ [$₹-4009]\ * \-#,##0.00_ ;_ [$₹-4009]\ * &quot;-&quot;??_ ;_ @_ ">
                  <c:v>2281.1172184869829</c:v>
                </c:pt>
                <c:pt idx="316" formatCode="_ [$₹-4009]\ * #,##0.00_ ;_ [$₹-4009]\ * \-#,##0.00_ ;_ [$₹-4009]\ * &quot;-&quot;??_ ;_ @_ ">
                  <c:v>2285.9866025069114</c:v>
                </c:pt>
                <c:pt idx="317" formatCode="_ [$₹-4009]\ * #,##0.00_ ;_ [$₹-4009]\ * \-#,##0.00_ ;_ [$₹-4009]\ * &quot;-&quot;??_ ;_ @_ ">
                  <c:v>2290.86989936195</c:v>
                </c:pt>
                <c:pt idx="318" formatCode="_ [$₹-4009]\ * #,##0.00_ ;_ [$₹-4009]\ * \-#,##0.00_ ;_ [$₹-4009]\ * &quot;-&quot;??_ ;_ @_ ">
                  <c:v>2295.7669145980908</c:v>
                </c:pt>
                <c:pt idx="319" formatCode="_ [$₹-4009]\ * #,##0.00_ ;_ [$₹-4009]\ * \-#,##0.00_ ;_ [$₹-4009]\ * &quot;-&quot;??_ ;_ @_ ">
                  <c:v>2300.6774573914345</c:v>
                </c:pt>
                <c:pt idx="320" formatCode="_ [$₹-4009]\ * #,##0.00_ ;_ [$₹-4009]\ * \-#,##0.00_ ;_ [$₹-4009]\ * &quot;-&quot;??_ ;_ @_ ">
                  <c:v>2305.6013404560645</c:v>
                </c:pt>
                <c:pt idx="321" formatCode="_ [$₹-4009]\ * #,##0.00_ ;_ [$₹-4009]\ * \-#,##0.00_ ;_ [$₹-4009]\ * &quot;-&quot;??_ ;_ @_ ">
                  <c:v>2310.5383799548654</c:v>
                </c:pt>
                <c:pt idx="322" formatCode="_ [$₹-4009]\ * #,##0.00_ ;_ [$₹-4009]\ * \-#,##0.00_ ;_ [$₹-4009]\ * &quot;-&quot;??_ ;_ @_ ">
                  <c:v>2315.4883954132056</c:v>
                </c:pt>
                <c:pt idx="323" formatCode="_ [$₹-4009]\ * #,##0.00_ ;_ [$₹-4009]\ * \-#,##0.00_ ;_ [$₹-4009]\ * &quot;-&quot;??_ ;_ @_ ">
                  <c:v>2320.4512096353556</c:v>
                </c:pt>
                <c:pt idx="324" formatCode="_ [$₹-4009]\ * #,##0.00_ ;_ [$₹-4009]\ * \-#,##0.00_ ;_ [$₹-4009]\ * &quot;-&quot;??_ ;_ @_ ">
                  <c:v>2325.4266486235406</c:v>
                </c:pt>
                <c:pt idx="325" formatCode="_ [$₹-4009]\ * #,##0.00_ ;_ [$₹-4009]\ * \-#,##0.00_ ;_ [$₹-4009]\ * &quot;-&quot;??_ ;_ @_ ">
                  <c:v>2330.4145414995219</c:v>
                </c:pt>
                <c:pt idx="326" formatCode="_ [$₹-4009]\ * #,##0.00_ ;_ [$₹-4009]\ * \-#,##0.00_ ;_ [$₹-4009]\ * &quot;-&quot;??_ ;_ @_ ">
                  <c:v>2335.4147204286282</c:v>
                </c:pt>
                <c:pt idx="327" formatCode="_ [$₹-4009]\ * #,##0.00_ ;_ [$₹-4009]\ * \-#,##0.00_ ;_ [$₹-4009]\ * &quot;-&quot;??_ ;_ @_ ">
                  <c:v>2340.4270205461235</c:v>
                </c:pt>
                <c:pt idx="328" formatCode="_ [$₹-4009]\ * #,##0.00_ ;_ [$₹-4009]\ * \-#,##0.00_ ;_ [$₹-4009]\ * &quot;-&quot;??_ ;_ @_ ">
                  <c:v>2345.4512798858345</c:v>
                </c:pt>
                <c:pt idx="329" formatCode="_ [$₹-4009]\ * #,##0.00_ ;_ [$₹-4009]\ * \-#,##0.00_ ;_ [$₹-4009]\ * &quot;-&quot;??_ ;_ @_ ">
                  <c:v>2350.487339310961</c:v>
                </c:pt>
                <c:pt idx="330" formatCode="_ [$₹-4009]\ * #,##0.00_ ;_ [$₹-4009]\ * \-#,##0.00_ ;_ [$₹-4009]\ * &quot;-&quot;??_ ;_ @_ ">
                  <c:v>2355.5350424469684</c:v>
                </c:pt>
                <c:pt idx="331" formatCode="_ [$₹-4009]\ * #,##0.00_ ;_ [$₹-4009]\ * \-#,##0.00_ ;_ [$₹-4009]\ * &quot;-&quot;??_ ;_ @_ ">
                  <c:v>2360.5942356165078</c:v>
                </c:pt>
                <c:pt idx="332" formatCode="_ [$₹-4009]\ * #,##0.00_ ;_ [$₹-4009]\ * \-#,##0.00_ ;_ [$₹-4009]\ * &quot;-&quot;??_ ;_ @_ ">
                  <c:v>2365.6647677762776</c:v>
                </c:pt>
                <c:pt idx="333" formatCode="_ [$₹-4009]\ * #,##0.00_ ;_ [$₹-4009]\ * \-#,##0.00_ ;_ [$₹-4009]\ * &quot;-&quot;??_ ;_ @_ ">
                  <c:v>2370.7464904557596</c:v>
                </c:pt>
                <c:pt idx="334" formatCode="_ [$₹-4009]\ * #,##0.00_ ;_ [$₹-4009]\ * \-#,##0.00_ ;_ [$₹-4009]\ * &quot;-&quot;??_ ;_ @_ ">
                  <c:v>2375.8392576977567</c:v>
                </c:pt>
                <c:pt idx="335" formatCode="_ [$₹-4009]\ * #,##0.00_ ;_ [$₹-4009]\ * \-#,##0.00_ ;_ [$₹-4009]\ * &quot;-&quot;??_ ;_ @_ ">
                  <c:v>2380.9429260006841</c:v>
                </c:pt>
                <c:pt idx="336" formatCode="_ [$₹-4009]\ * #,##0.00_ ;_ [$₹-4009]\ * \-#,##0.00_ ;_ [$₹-4009]\ * &quot;-&quot;??_ ;_ @_ ">
                  <c:v>2386.0573542625307</c:v>
                </c:pt>
                <c:pt idx="337" formatCode="_ [$₹-4009]\ * #,##0.00_ ;_ [$₹-4009]\ * \-#,##0.00_ ;_ [$₹-4009]\ * &quot;-&quot;??_ ;_ @_ ">
                  <c:v>2391.182403726445</c:v>
                </c:pt>
                <c:pt idx="338" formatCode="_ [$₹-4009]\ * #,##0.00_ ;_ [$₹-4009]\ * \-#,##0.00_ ;_ [$₹-4009]\ * &quot;-&quot;??_ ;_ @_ ">
                  <c:v>2396.3179379278881</c:v>
                </c:pt>
                <c:pt idx="339" formatCode="_ [$₹-4009]\ * #,##0.00_ ;_ [$₹-4009]\ * \-#,##0.00_ ;_ [$₹-4009]\ * &quot;-&quot;??_ ;_ @_ ">
                  <c:v>2401.4638226432958</c:v>
                </c:pt>
                <c:pt idx="340" formatCode="_ [$₹-4009]\ * #,##0.00_ ;_ [$₹-4009]\ * \-#,##0.00_ ;_ [$₹-4009]\ * &quot;-&quot;??_ ;_ @_ ">
                  <c:v>2406.6199258401912</c:v>
                </c:pt>
                <c:pt idx="341" formatCode="_ [$₹-4009]\ * #,##0.00_ ;_ [$₹-4009]\ * \-#,##0.00_ ;_ [$₹-4009]\ * &quot;-&quot;??_ ;_ @_ ">
                  <c:v>2411.7861176287215</c:v>
                </c:pt>
                <c:pt idx="342" formatCode="_ [$₹-4009]\ * #,##0.00_ ;_ [$₹-4009]\ * \-#,##0.00_ ;_ [$₹-4009]\ * &quot;-&quot;??_ ;_ @_ ">
                  <c:v>2416.9622702145343</c:v>
                </c:pt>
                <c:pt idx="343" formatCode="_ [$₹-4009]\ * #,##0.00_ ;_ [$₹-4009]\ * \-#,##0.00_ ;_ [$₹-4009]\ * &quot;-&quot;??_ ;_ @_ ">
                  <c:v>2422.1482578529858</c:v>
                </c:pt>
                <c:pt idx="344" formatCode="_ [$₹-4009]\ * #,##0.00_ ;_ [$₹-4009]\ * \-#,##0.00_ ;_ [$₹-4009]\ * &quot;-&quot;??_ ;_ @_ ">
                  <c:v>2427.3439568046033</c:v>
                </c:pt>
                <c:pt idx="345" formatCode="_ [$₹-4009]\ * #,##0.00_ ;_ [$₹-4009]\ * \-#,##0.00_ ;_ [$₹-4009]\ * &quot;-&quot;??_ ;_ @_ ">
                  <c:v>2432.5492452917852</c:v>
                </c:pt>
                <c:pt idx="346" formatCode="_ [$₹-4009]\ * #,##0.00_ ;_ [$₹-4009]\ * \-#,##0.00_ ;_ [$₹-4009]\ * &quot;-&quot;??_ ;_ @_ ">
                  <c:v>2437.7640034566803</c:v>
                </c:pt>
                <c:pt idx="347" formatCode="_ [$₹-4009]\ * #,##0.00_ ;_ [$₹-4009]\ * \-#,##0.00_ ;_ [$₹-4009]\ * &quot;-&quot;??_ ;_ @_ ">
                  <c:v>2442.9881133202143</c:v>
                </c:pt>
                <c:pt idx="348" formatCode="_ [$₹-4009]\ * #,##0.00_ ;_ [$₹-4009]\ * \-#,##0.00_ ;_ [$₹-4009]\ * &quot;-&quot;??_ ;_ @_ ">
                  <c:v>2448.2214587422304</c:v>
                </c:pt>
                <c:pt idx="349" formatCode="_ [$₹-4009]\ * #,##0.00_ ;_ [$₹-4009]\ * \-#,##0.00_ ;_ [$₹-4009]\ * &quot;-&quot;??_ ;_ @_ ">
                  <c:v>2453.4639253826954</c:v>
                </c:pt>
                <c:pt idx="350" formatCode="_ [$₹-4009]\ * #,##0.00_ ;_ [$₹-4009]\ * \-#,##0.00_ ;_ [$₹-4009]\ * &quot;-&quot;??_ ;_ @_ ">
                  <c:v>2458.715400663943</c:v>
                </c:pt>
                <c:pt idx="351" formatCode="_ [$₹-4009]\ * #,##0.00_ ;_ [$₹-4009]\ * \-#,##0.00_ ;_ [$₹-4009]\ * &quot;-&quot;??_ ;_ @_ ">
                  <c:v>2463.9757737339278</c:v>
                </c:pt>
                <c:pt idx="352" formatCode="_ [$₹-4009]\ * #,##0.00_ ;_ [$₹-4009]\ * \-#,##0.00_ ;_ [$₹-4009]\ * &quot;-&quot;??_ ;_ @_ ">
                  <c:v>2469.2449354304472</c:v>
                </c:pt>
                <c:pt idx="353" formatCode="_ [$₹-4009]\ * #,##0.00_ ;_ [$₹-4009]\ * \-#,##0.00_ ;_ [$₹-4009]\ * &quot;-&quot;??_ ;_ @_ ">
                  <c:v>2474.5227782462962</c:v>
                </c:pt>
                <c:pt idx="354" formatCode="_ [$₹-4009]\ * #,##0.00_ ;_ [$₹-4009]\ * \-#,##0.00_ ;_ [$₹-4009]\ * &quot;-&quot;??_ ;_ @_ ">
                  <c:v>2479.8091962953504</c:v>
                </c:pt>
                <c:pt idx="355" formatCode="_ [$₹-4009]\ * #,##0.00_ ;_ [$₹-4009]\ * \-#,##0.00_ ;_ [$₹-4009]\ * &quot;-&quot;??_ ;_ @_ ">
                  <c:v>2485.1040852795104</c:v>
                </c:pt>
                <c:pt idx="356" formatCode="_ [$₹-4009]\ * #,##0.00_ ;_ [$₹-4009]\ * \-#,##0.00_ ;_ [$₹-4009]\ * &quot;-&quot;??_ ;_ @_ ">
                  <c:v>2490.407342456514</c:v>
                </c:pt>
                <c:pt idx="357" formatCode="_ [$₹-4009]\ * #,##0.00_ ;_ [$₹-4009]\ * \-#,##0.00_ ;_ [$₹-4009]\ * &quot;-&quot;??_ ;_ @_ ">
                  <c:v>2495.7188666085713</c:v>
                </c:pt>
                <c:pt idx="358" formatCode="_ [$₹-4009]\ * #,##0.00_ ;_ [$₹-4009]\ * \-#,##0.00_ ;_ [$₹-4009]\ * &quot;-&quot;??_ ;_ @_ ">
                  <c:v>2501.0385580118018</c:v>
                </c:pt>
              </c:numCache>
            </c:numRef>
          </c:val>
          <c:smooth val="0"/>
          <c:extLst>
            <c:ext xmlns:c16="http://schemas.microsoft.com/office/drawing/2014/chart" uri="{C3380CC4-5D6E-409C-BE32-E72D297353CC}">
              <c16:uniqueId val="{00000002-C865-4CE2-96BB-5793A33E5BDE}"/>
            </c:ext>
          </c:extLst>
        </c:ser>
        <c:ser>
          <c:idx val="3"/>
          <c:order val="3"/>
          <c:tx>
            <c:strRef>
              <c:f>'15Y Forecast'!$E$1</c:f>
              <c:strCache>
                <c:ptCount val="1"/>
                <c:pt idx="0">
                  <c:v>Upper Confidence Bound(Values)</c:v>
                </c:pt>
              </c:strCache>
            </c:strRef>
          </c:tx>
          <c:spPr>
            <a:ln w="12700" cap="rnd">
              <a:solidFill>
                <a:srgbClr val="ED7D31"/>
              </a:solidFill>
              <a:prstDash val="solid"/>
              <a:round/>
            </a:ln>
            <a:effectLst/>
          </c:spPr>
          <c:marker>
            <c:symbol val="none"/>
          </c:marker>
          <c:cat>
            <c:numRef>
              <c:f>'15Y Forecast'!$A$2:$A$360</c:f>
              <c:numCache>
                <c:formatCode>m/d/yyyy</c:formatCode>
                <c:ptCount val="359"/>
                <c:pt idx="0">
                  <c:v>39722</c:v>
                </c:pt>
                <c:pt idx="1">
                  <c:v>39753</c:v>
                </c:pt>
                <c:pt idx="2">
                  <c:v>39783</c:v>
                </c:pt>
                <c:pt idx="3">
                  <c:v>39814</c:v>
                </c:pt>
                <c:pt idx="4">
                  <c:v>39845</c:v>
                </c:pt>
                <c:pt idx="5">
                  <c:v>39873</c:v>
                </c:pt>
                <c:pt idx="6">
                  <c:v>39904</c:v>
                </c:pt>
                <c:pt idx="7">
                  <c:v>39934</c:v>
                </c:pt>
                <c:pt idx="8">
                  <c:v>39965</c:v>
                </c:pt>
                <c:pt idx="9">
                  <c:v>39995</c:v>
                </c:pt>
                <c:pt idx="10">
                  <c:v>40026</c:v>
                </c:pt>
                <c:pt idx="11">
                  <c:v>40057</c:v>
                </c:pt>
                <c:pt idx="12">
                  <c:v>40087</c:v>
                </c:pt>
                <c:pt idx="13">
                  <c:v>40118</c:v>
                </c:pt>
                <c:pt idx="14">
                  <c:v>40148</c:v>
                </c:pt>
                <c:pt idx="15">
                  <c:v>40179</c:v>
                </c:pt>
                <c:pt idx="16">
                  <c:v>40210</c:v>
                </c:pt>
                <c:pt idx="17">
                  <c:v>40238</c:v>
                </c:pt>
                <c:pt idx="18">
                  <c:v>40269</c:v>
                </c:pt>
                <c:pt idx="19">
                  <c:v>40299</c:v>
                </c:pt>
                <c:pt idx="20">
                  <c:v>40330</c:v>
                </c:pt>
                <c:pt idx="21">
                  <c:v>40360</c:v>
                </c:pt>
                <c:pt idx="22">
                  <c:v>40391</c:v>
                </c:pt>
                <c:pt idx="23">
                  <c:v>40422</c:v>
                </c:pt>
                <c:pt idx="24">
                  <c:v>40452</c:v>
                </c:pt>
                <c:pt idx="25">
                  <c:v>40483</c:v>
                </c:pt>
                <c:pt idx="26">
                  <c:v>40513</c:v>
                </c:pt>
                <c:pt idx="27">
                  <c:v>40544</c:v>
                </c:pt>
                <c:pt idx="28">
                  <c:v>40575</c:v>
                </c:pt>
                <c:pt idx="29">
                  <c:v>40603</c:v>
                </c:pt>
                <c:pt idx="30">
                  <c:v>40634</c:v>
                </c:pt>
                <c:pt idx="31">
                  <c:v>40664</c:v>
                </c:pt>
                <c:pt idx="32">
                  <c:v>40695</c:v>
                </c:pt>
                <c:pt idx="33">
                  <c:v>40725</c:v>
                </c:pt>
                <c:pt idx="34">
                  <c:v>40756</c:v>
                </c:pt>
                <c:pt idx="35">
                  <c:v>40787</c:v>
                </c:pt>
                <c:pt idx="36">
                  <c:v>40817</c:v>
                </c:pt>
                <c:pt idx="37">
                  <c:v>40848</c:v>
                </c:pt>
                <c:pt idx="38">
                  <c:v>40878</c:v>
                </c:pt>
                <c:pt idx="39">
                  <c:v>40909</c:v>
                </c:pt>
                <c:pt idx="40">
                  <c:v>40940</c:v>
                </c:pt>
                <c:pt idx="41">
                  <c:v>40969</c:v>
                </c:pt>
                <c:pt idx="42">
                  <c:v>41000</c:v>
                </c:pt>
                <c:pt idx="43">
                  <c:v>41030</c:v>
                </c:pt>
                <c:pt idx="44">
                  <c:v>41061</c:v>
                </c:pt>
                <c:pt idx="45">
                  <c:v>41091</c:v>
                </c:pt>
                <c:pt idx="46">
                  <c:v>41122</c:v>
                </c:pt>
                <c:pt idx="47">
                  <c:v>41153</c:v>
                </c:pt>
                <c:pt idx="48">
                  <c:v>41183</c:v>
                </c:pt>
                <c:pt idx="49">
                  <c:v>41214</c:v>
                </c:pt>
                <c:pt idx="50">
                  <c:v>41244</c:v>
                </c:pt>
                <c:pt idx="51">
                  <c:v>41275</c:v>
                </c:pt>
                <c:pt idx="52">
                  <c:v>41306</c:v>
                </c:pt>
                <c:pt idx="53">
                  <c:v>41334</c:v>
                </c:pt>
                <c:pt idx="54">
                  <c:v>41365</c:v>
                </c:pt>
                <c:pt idx="55">
                  <c:v>41395</c:v>
                </c:pt>
                <c:pt idx="56">
                  <c:v>41426</c:v>
                </c:pt>
                <c:pt idx="57">
                  <c:v>41456</c:v>
                </c:pt>
                <c:pt idx="58">
                  <c:v>41487</c:v>
                </c:pt>
                <c:pt idx="59">
                  <c:v>41518</c:v>
                </c:pt>
                <c:pt idx="60">
                  <c:v>41548</c:v>
                </c:pt>
                <c:pt idx="61">
                  <c:v>41579</c:v>
                </c:pt>
                <c:pt idx="62">
                  <c:v>41609</c:v>
                </c:pt>
                <c:pt idx="63">
                  <c:v>41640</c:v>
                </c:pt>
                <c:pt idx="64">
                  <c:v>41671</c:v>
                </c:pt>
                <c:pt idx="65">
                  <c:v>41699</c:v>
                </c:pt>
                <c:pt idx="66">
                  <c:v>41730</c:v>
                </c:pt>
                <c:pt idx="67">
                  <c:v>41760</c:v>
                </c:pt>
                <c:pt idx="68">
                  <c:v>41791</c:v>
                </c:pt>
                <c:pt idx="69">
                  <c:v>41821</c:v>
                </c:pt>
                <c:pt idx="70">
                  <c:v>41852</c:v>
                </c:pt>
                <c:pt idx="71">
                  <c:v>41883</c:v>
                </c:pt>
                <c:pt idx="72">
                  <c:v>41913</c:v>
                </c:pt>
                <c:pt idx="73">
                  <c:v>41944</c:v>
                </c:pt>
                <c:pt idx="74">
                  <c:v>41974</c:v>
                </c:pt>
                <c:pt idx="75">
                  <c:v>42005</c:v>
                </c:pt>
                <c:pt idx="76">
                  <c:v>42036</c:v>
                </c:pt>
                <c:pt idx="77">
                  <c:v>42064</c:v>
                </c:pt>
                <c:pt idx="78">
                  <c:v>42095</c:v>
                </c:pt>
                <c:pt idx="79">
                  <c:v>42125</c:v>
                </c:pt>
                <c:pt idx="80">
                  <c:v>42156</c:v>
                </c:pt>
                <c:pt idx="81">
                  <c:v>42186</c:v>
                </c:pt>
                <c:pt idx="82">
                  <c:v>42217</c:v>
                </c:pt>
                <c:pt idx="83">
                  <c:v>42248</c:v>
                </c:pt>
                <c:pt idx="84">
                  <c:v>42278</c:v>
                </c:pt>
                <c:pt idx="85">
                  <c:v>42309</c:v>
                </c:pt>
                <c:pt idx="86">
                  <c:v>42339</c:v>
                </c:pt>
                <c:pt idx="87">
                  <c:v>42370</c:v>
                </c:pt>
                <c:pt idx="88">
                  <c:v>42401</c:v>
                </c:pt>
                <c:pt idx="89">
                  <c:v>42430</c:v>
                </c:pt>
                <c:pt idx="90">
                  <c:v>42461</c:v>
                </c:pt>
                <c:pt idx="91">
                  <c:v>42491</c:v>
                </c:pt>
                <c:pt idx="92">
                  <c:v>42522</c:v>
                </c:pt>
                <c:pt idx="93">
                  <c:v>42552</c:v>
                </c:pt>
                <c:pt idx="94">
                  <c:v>42583</c:v>
                </c:pt>
                <c:pt idx="95">
                  <c:v>42614</c:v>
                </c:pt>
                <c:pt idx="96">
                  <c:v>42644</c:v>
                </c:pt>
                <c:pt idx="97">
                  <c:v>42675</c:v>
                </c:pt>
                <c:pt idx="98">
                  <c:v>42705</c:v>
                </c:pt>
                <c:pt idx="99">
                  <c:v>42736</c:v>
                </c:pt>
                <c:pt idx="100">
                  <c:v>42767</c:v>
                </c:pt>
                <c:pt idx="101">
                  <c:v>42795</c:v>
                </c:pt>
                <c:pt idx="102">
                  <c:v>42826</c:v>
                </c:pt>
                <c:pt idx="103">
                  <c:v>42856</c:v>
                </c:pt>
                <c:pt idx="104">
                  <c:v>42887</c:v>
                </c:pt>
                <c:pt idx="105">
                  <c:v>42917</c:v>
                </c:pt>
                <c:pt idx="106">
                  <c:v>42948</c:v>
                </c:pt>
                <c:pt idx="107">
                  <c:v>42979</c:v>
                </c:pt>
                <c:pt idx="108">
                  <c:v>43009</c:v>
                </c:pt>
                <c:pt idx="109">
                  <c:v>43040</c:v>
                </c:pt>
                <c:pt idx="110">
                  <c:v>43070</c:v>
                </c:pt>
                <c:pt idx="111">
                  <c:v>43101</c:v>
                </c:pt>
                <c:pt idx="112">
                  <c:v>43132</c:v>
                </c:pt>
                <c:pt idx="113">
                  <c:v>43160</c:v>
                </c:pt>
                <c:pt idx="114">
                  <c:v>43191</c:v>
                </c:pt>
                <c:pt idx="115">
                  <c:v>43221</c:v>
                </c:pt>
                <c:pt idx="116">
                  <c:v>43252</c:v>
                </c:pt>
                <c:pt idx="117">
                  <c:v>43282</c:v>
                </c:pt>
                <c:pt idx="118">
                  <c:v>43313</c:v>
                </c:pt>
                <c:pt idx="119">
                  <c:v>43344</c:v>
                </c:pt>
                <c:pt idx="120">
                  <c:v>43374</c:v>
                </c:pt>
                <c:pt idx="121">
                  <c:v>43405</c:v>
                </c:pt>
                <c:pt idx="122">
                  <c:v>43435</c:v>
                </c:pt>
                <c:pt idx="123">
                  <c:v>43466</c:v>
                </c:pt>
                <c:pt idx="124">
                  <c:v>43497</c:v>
                </c:pt>
                <c:pt idx="125">
                  <c:v>43525</c:v>
                </c:pt>
                <c:pt idx="126">
                  <c:v>43556</c:v>
                </c:pt>
                <c:pt idx="127">
                  <c:v>43586</c:v>
                </c:pt>
                <c:pt idx="128">
                  <c:v>43617</c:v>
                </c:pt>
                <c:pt idx="129">
                  <c:v>43647</c:v>
                </c:pt>
                <c:pt idx="130">
                  <c:v>43678</c:v>
                </c:pt>
                <c:pt idx="131">
                  <c:v>43709</c:v>
                </c:pt>
                <c:pt idx="132">
                  <c:v>43739</c:v>
                </c:pt>
                <c:pt idx="133">
                  <c:v>43770</c:v>
                </c:pt>
                <c:pt idx="134">
                  <c:v>43800</c:v>
                </c:pt>
                <c:pt idx="135">
                  <c:v>43831</c:v>
                </c:pt>
                <c:pt idx="136">
                  <c:v>43862</c:v>
                </c:pt>
                <c:pt idx="137">
                  <c:v>43891</c:v>
                </c:pt>
                <c:pt idx="138">
                  <c:v>43922</c:v>
                </c:pt>
                <c:pt idx="139">
                  <c:v>43952</c:v>
                </c:pt>
                <c:pt idx="140">
                  <c:v>43983</c:v>
                </c:pt>
                <c:pt idx="141">
                  <c:v>44013</c:v>
                </c:pt>
                <c:pt idx="142">
                  <c:v>44044</c:v>
                </c:pt>
                <c:pt idx="143">
                  <c:v>44075</c:v>
                </c:pt>
                <c:pt idx="144">
                  <c:v>44105</c:v>
                </c:pt>
                <c:pt idx="145">
                  <c:v>44136</c:v>
                </c:pt>
                <c:pt idx="146">
                  <c:v>44166</c:v>
                </c:pt>
                <c:pt idx="147">
                  <c:v>44197</c:v>
                </c:pt>
                <c:pt idx="148">
                  <c:v>44228</c:v>
                </c:pt>
                <c:pt idx="149">
                  <c:v>44256</c:v>
                </c:pt>
                <c:pt idx="150">
                  <c:v>44287</c:v>
                </c:pt>
                <c:pt idx="151">
                  <c:v>44317</c:v>
                </c:pt>
                <c:pt idx="152">
                  <c:v>44348</c:v>
                </c:pt>
                <c:pt idx="153">
                  <c:v>44378</c:v>
                </c:pt>
                <c:pt idx="154">
                  <c:v>44409</c:v>
                </c:pt>
                <c:pt idx="155">
                  <c:v>44440</c:v>
                </c:pt>
                <c:pt idx="156">
                  <c:v>44470</c:v>
                </c:pt>
                <c:pt idx="157">
                  <c:v>44501</c:v>
                </c:pt>
                <c:pt idx="158">
                  <c:v>44531</c:v>
                </c:pt>
                <c:pt idx="159">
                  <c:v>44562</c:v>
                </c:pt>
                <c:pt idx="160">
                  <c:v>44593</c:v>
                </c:pt>
                <c:pt idx="161">
                  <c:v>44621</c:v>
                </c:pt>
                <c:pt idx="162">
                  <c:v>44652</c:v>
                </c:pt>
                <c:pt idx="163">
                  <c:v>44682</c:v>
                </c:pt>
                <c:pt idx="164">
                  <c:v>44713</c:v>
                </c:pt>
                <c:pt idx="165">
                  <c:v>44743</c:v>
                </c:pt>
                <c:pt idx="166">
                  <c:v>44774</c:v>
                </c:pt>
                <c:pt idx="167">
                  <c:v>44805</c:v>
                </c:pt>
                <c:pt idx="168">
                  <c:v>44835</c:v>
                </c:pt>
                <c:pt idx="169">
                  <c:v>44866</c:v>
                </c:pt>
                <c:pt idx="170">
                  <c:v>44896</c:v>
                </c:pt>
                <c:pt idx="171">
                  <c:v>44927</c:v>
                </c:pt>
                <c:pt idx="172">
                  <c:v>44958</c:v>
                </c:pt>
                <c:pt idx="173">
                  <c:v>44986</c:v>
                </c:pt>
                <c:pt idx="174">
                  <c:v>45017</c:v>
                </c:pt>
                <c:pt idx="175">
                  <c:v>45047</c:v>
                </c:pt>
                <c:pt idx="176">
                  <c:v>45078</c:v>
                </c:pt>
                <c:pt idx="177">
                  <c:v>45108</c:v>
                </c:pt>
                <c:pt idx="178">
                  <c:v>45139</c:v>
                </c:pt>
                <c:pt idx="179">
                  <c:v>45170</c:v>
                </c:pt>
                <c:pt idx="180">
                  <c:v>45200</c:v>
                </c:pt>
                <c:pt idx="181">
                  <c:v>45231</c:v>
                </c:pt>
                <c:pt idx="182">
                  <c:v>45261</c:v>
                </c:pt>
                <c:pt idx="183">
                  <c:v>45292</c:v>
                </c:pt>
                <c:pt idx="184">
                  <c:v>45323</c:v>
                </c:pt>
                <c:pt idx="185">
                  <c:v>45352</c:v>
                </c:pt>
                <c:pt idx="186">
                  <c:v>45383</c:v>
                </c:pt>
                <c:pt idx="187">
                  <c:v>45413</c:v>
                </c:pt>
                <c:pt idx="188">
                  <c:v>45444</c:v>
                </c:pt>
                <c:pt idx="189">
                  <c:v>45474</c:v>
                </c:pt>
                <c:pt idx="190">
                  <c:v>45505</c:v>
                </c:pt>
                <c:pt idx="191">
                  <c:v>45536</c:v>
                </c:pt>
                <c:pt idx="192">
                  <c:v>45566</c:v>
                </c:pt>
                <c:pt idx="193">
                  <c:v>45597</c:v>
                </c:pt>
                <c:pt idx="194">
                  <c:v>45627</c:v>
                </c:pt>
                <c:pt idx="195">
                  <c:v>45658</c:v>
                </c:pt>
                <c:pt idx="196">
                  <c:v>45689</c:v>
                </c:pt>
                <c:pt idx="197">
                  <c:v>45717</c:v>
                </c:pt>
                <c:pt idx="198">
                  <c:v>45748</c:v>
                </c:pt>
                <c:pt idx="199">
                  <c:v>45778</c:v>
                </c:pt>
                <c:pt idx="200">
                  <c:v>45809</c:v>
                </c:pt>
                <c:pt idx="201">
                  <c:v>45839</c:v>
                </c:pt>
                <c:pt idx="202">
                  <c:v>45870</c:v>
                </c:pt>
                <c:pt idx="203">
                  <c:v>45901</c:v>
                </c:pt>
                <c:pt idx="204">
                  <c:v>45931</c:v>
                </c:pt>
                <c:pt idx="205">
                  <c:v>45962</c:v>
                </c:pt>
                <c:pt idx="206">
                  <c:v>45992</c:v>
                </c:pt>
                <c:pt idx="207">
                  <c:v>46023</c:v>
                </c:pt>
                <c:pt idx="208">
                  <c:v>46054</c:v>
                </c:pt>
                <c:pt idx="209">
                  <c:v>46082</c:v>
                </c:pt>
                <c:pt idx="210">
                  <c:v>46113</c:v>
                </c:pt>
                <c:pt idx="211">
                  <c:v>46143</c:v>
                </c:pt>
                <c:pt idx="212">
                  <c:v>46174</c:v>
                </c:pt>
                <c:pt idx="213">
                  <c:v>46204</c:v>
                </c:pt>
                <c:pt idx="214">
                  <c:v>46235</c:v>
                </c:pt>
                <c:pt idx="215">
                  <c:v>46266</c:v>
                </c:pt>
                <c:pt idx="216">
                  <c:v>46296</c:v>
                </c:pt>
                <c:pt idx="217">
                  <c:v>46327</c:v>
                </c:pt>
                <c:pt idx="218">
                  <c:v>46357</c:v>
                </c:pt>
                <c:pt idx="219">
                  <c:v>46388</c:v>
                </c:pt>
                <c:pt idx="220">
                  <c:v>46419</c:v>
                </c:pt>
                <c:pt idx="221">
                  <c:v>46447</c:v>
                </c:pt>
                <c:pt idx="222">
                  <c:v>46478</c:v>
                </c:pt>
                <c:pt idx="223">
                  <c:v>46508</c:v>
                </c:pt>
                <c:pt idx="224">
                  <c:v>46539</c:v>
                </c:pt>
                <c:pt idx="225">
                  <c:v>46569</c:v>
                </c:pt>
                <c:pt idx="226">
                  <c:v>46600</c:v>
                </c:pt>
                <c:pt idx="227">
                  <c:v>46631</c:v>
                </c:pt>
                <c:pt idx="228">
                  <c:v>46661</c:v>
                </c:pt>
                <c:pt idx="229">
                  <c:v>46692</c:v>
                </c:pt>
                <c:pt idx="230">
                  <c:v>46722</c:v>
                </c:pt>
                <c:pt idx="231">
                  <c:v>46753</c:v>
                </c:pt>
                <c:pt idx="232">
                  <c:v>46784</c:v>
                </c:pt>
                <c:pt idx="233">
                  <c:v>46813</c:v>
                </c:pt>
                <c:pt idx="234">
                  <c:v>46844</c:v>
                </c:pt>
                <c:pt idx="235">
                  <c:v>46874</c:v>
                </c:pt>
                <c:pt idx="236">
                  <c:v>46905</c:v>
                </c:pt>
                <c:pt idx="237">
                  <c:v>46935</c:v>
                </c:pt>
                <c:pt idx="238">
                  <c:v>46966</c:v>
                </c:pt>
                <c:pt idx="239">
                  <c:v>46997</c:v>
                </c:pt>
                <c:pt idx="240">
                  <c:v>47027</c:v>
                </c:pt>
                <c:pt idx="241">
                  <c:v>47058</c:v>
                </c:pt>
                <c:pt idx="242">
                  <c:v>47088</c:v>
                </c:pt>
                <c:pt idx="243">
                  <c:v>47119</c:v>
                </c:pt>
                <c:pt idx="244">
                  <c:v>47150</c:v>
                </c:pt>
                <c:pt idx="245">
                  <c:v>47178</c:v>
                </c:pt>
                <c:pt idx="246">
                  <c:v>47209</c:v>
                </c:pt>
                <c:pt idx="247">
                  <c:v>47239</c:v>
                </c:pt>
                <c:pt idx="248">
                  <c:v>47270</c:v>
                </c:pt>
                <c:pt idx="249">
                  <c:v>47300</c:v>
                </c:pt>
                <c:pt idx="250">
                  <c:v>47331</c:v>
                </c:pt>
                <c:pt idx="251">
                  <c:v>47362</c:v>
                </c:pt>
                <c:pt idx="252">
                  <c:v>47392</c:v>
                </c:pt>
                <c:pt idx="253">
                  <c:v>47423</c:v>
                </c:pt>
                <c:pt idx="254">
                  <c:v>47453</c:v>
                </c:pt>
                <c:pt idx="255">
                  <c:v>47484</c:v>
                </c:pt>
                <c:pt idx="256">
                  <c:v>47515</c:v>
                </c:pt>
                <c:pt idx="257">
                  <c:v>47543</c:v>
                </c:pt>
                <c:pt idx="258">
                  <c:v>47574</c:v>
                </c:pt>
                <c:pt idx="259">
                  <c:v>47604</c:v>
                </c:pt>
                <c:pt idx="260">
                  <c:v>47635</c:v>
                </c:pt>
                <c:pt idx="261">
                  <c:v>47665</c:v>
                </c:pt>
                <c:pt idx="262">
                  <c:v>47696</c:v>
                </c:pt>
                <c:pt idx="263">
                  <c:v>47727</c:v>
                </c:pt>
                <c:pt idx="264">
                  <c:v>47757</c:v>
                </c:pt>
                <c:pt idx="265">
                  <c:v>47788</c:v>
                </c:pt>
                <c:pt idx="266">
                  <c:v>47818</c:v>
                </c:pt>
                <c:pt idx="267">
                  <c:v>47849</c:v>
                </c:pt>
                <c:pt idx="268">
                  <c:v>47880</c:v>
                </c:pt>
                <c:pt idx="269">
                  <c:v>47908</c:v>
                </c:pt>
                <c:pt idx="270">
                  <c:v>47939</c:v>
                </c:pt>
                <c:pt idx="271">
                  <c:v>47969</c:v>
                </c:pt>
                <c:pt idx="272">
                  <c:v>48000</c:v>
                </c:pt>
                <c:pt idx="273">
                  <c:v>48030</c:v>
                </c:pt>
                <c:pt idx="274">
                  <c:v>48061</c:v>
                </c:pt>
                <c:pt idx="275">
                  <c:v>48092</c:v>
                </c:pt>
                <c:pt idx="276">
                  <c:v>48122</c:v>
                </c:pt>
                <c:pt idx="277">
                  <c:v>48153</c:v>
                </c:pt>
                <c:pt idx="278">
                  <c:v>48183</c:v>
                </c:pt>
                <c:pt idx="279">
                  <c:v>48214</c:v>
                </c:pt>
                <c:pt idx="280">
                  <c:v>48245</c:v>
                </c:pt>
                <c:pt idx="281">
                  <c:v>48274</c:v>
                </c:pt>
                <c:pt idx="282">
                  <c:v>48305</c:v>
                </c:pt>
                <c:pt idx="283">
                  <c:v>48335</c:v>
                </c:pt>
                <c:pt idx="284">
                  <c:v>48366</c:v>
                </c:pt>
                <c:pt idx="285">
                  <c:v>48396</c:v>
                </c:pt>
                <c:pt idx="286">
                  <c:v>48427</c:v>
                </c:pt>
                <c:pt idx="287">
                  <c:v>48458</c:v>
                </c:pt>
                <c:pt idx="288">
                  <c:v>48488</c:v>
                </c:pt>
                <c:pt idx="289">
                  <c:v>48519</c:v>
                </c:pt>
                <c:pt idx="290">
                  <c:v>48549</c:v>
                </c:pt>
                <c:pt idx="291">
                  <c:v>48580</c:v>
                </c:pt>
                <c:pt idx="292">
                  <c:v>48611</c:v>
                </c:pt>
                <c:pt idx="293">
                  <c:v>48639</c:v>
                </c:pt>
                <c:pt idx="294">
                  <c:v>48670</c:v>
                </c:pt>
                <c:pt idx="295">
                  <c:v>48700</c:v>
                </c:pt>
                <c:pt idx="296">
                  <c:v>48731</c:v>
                </c:pt>
                <c:pt idx="297">
                  <c:v>48761</c:v>
                </c:pt>
                <c:pt idx="298">
                  <c:v>48792</c:v>
                </c:pt>
                <c:pt idx="299">
                  <c:v>48823</c:v>
                </c:pt>
                <c:pt idx="300">
                  <c:v>48853</c:v>
                </c:pt>
                <c:pt idx="301">
                  <c:v>48884</c:v>
                </c:pt>
                <c:pt idx="302">
                  <c:v>48914</c:v>
                </c:pt>
                <c:pt idx="303">
                  <c:v>48945</c:v>
                </c:pt>
                <c:pt idx="304">
                  <c:v>48976</c:v>
                </c:pt>
                <c:pt idx="305">
                  <c:v>49004</c:v>
                </c:pt>
                <c:pt idx="306">
                  <c:v>49035</c:v>
                </c:pt>
                <c:pt idx="307">
                  <c:v>49065</c:v>
                </c:pt>
                <c:pt idx="308">
                  <c:v>49096</c:v>
                </c:pt>
                <c:pt idx="309">
                  <c:v>49126</c:v>
                </c:pt>
                <c:pt idx="310">
                  <c:v>49157</c:v>
                </c:pt>
                <c:pt idx="311">
                  <c:v>49188</c:v>
                </c:pt>
                <c:pt idx="312">
                  <c:v>49218</c:v>
                </c:pt>
                <c:pt idx="313">
                  <c:v>49249</c:v>
                </c:pt>
                <c:pt idx="314">
                  <c:v>49279</c:v>
                </c:pt>
                <c:pt idx="315">
                  <c:v>49310</c:v>
                </c:pt>
                <c:pt idx="316">
                  <c:v>49341</c:v>
                </c:pt>
                <c:pt idx="317">
                  <c:v>49369</c:v>
                </c:pt>
                <c:pt idx="318">
                  <c:v>49400</c:v>
                </c:pt>
                <c:pt idx="319">
                  <c:v>49430</c:v>
                </c:pt>
                <c:pt idx="320">
                  <c:v>49461</c:v>
                </c:pt>
                <c:pt idx="321">
                  <c:v>49491</c:v>
                </c:pt>
                <c:pt idx="322">
                  <c:v>49522</c:v>
                </c:pt>
                <c:pt idx="323">
                  <c:v>49553</c:v>
                </c:pt>
                <c:pt idx="324">
                  <c:v>49583</c:v>
                </c:pt>
                <c:pt idx="325">
                  <c:v>49614</c:v>
                </c:pt>
                <c:pt idx="326">
                  <c:v>49644</c:v>
                </c:pt>
                <c:pt idx="327">
                  <c:v>49675</c:v>
                </c:pt>
                <c:pt idx="328">
                  <c:v>49706</c:v>
                </c:pt>
                <c:pt idx="329">
                  <c:v>49735</c:v>
                </c:pt>
                <c:pt idx="330">
                  <c:v>49766</c:v>
                </c:pt>
                <c:pt idx="331">
                  <c:v>49796</c:v>
                </c:pt>
                <c:pt idx="332">
                  <c:v>49827</c:v>
                </c:pt>
                <c:pt idx="333">
                  <c:v>49857</c:v>
                </c:pt>
                <c:pt idx="334">
                  <c:v>49888</c:v>
                </c:pt>
                <c:pt idx="335">
                  <c:v>49919</c:v>
                </c:pt>
                <c:pt idx="336">
                  <c:v>49949</c:v>
                </c:pt>
                <c:pt idx="337">
                  <c:v>49980</c:v>
                </c:pt>
                <c:pt idx="338">
                  <c:v>50010</c:v>
                </c:pt>
                <c:pt idx="339">
                  <c:v>50041</c:v>
                </c:pt>
                <c:pt idx="340">
                  <c:v>50072</c:v>
                </c:pt>
                <c:pt idx="341">
                  <c:v>50100</c:v>
                </c:pt>
                <c:pt idx="342">
                  <c:v>50131</c:v>
                </c:pt>
                <c:pt idx="343">
                  <c:v>50161</c:v>
                </c:pt>
                <c:pt idx="344">
                  <c:v>50192</c:v>
                </c:pt>
                <c:pt idx="345">
                  <c:v>50222</c:v>
                </c:pt>
                <c:pt idx="346">
                  <c:v>50253</c:v>
                </c:pt>
                <c:pt idx="347">
                  <c:v>50284</c:v>
                </c:pt>
                <c:pt idx="348">
                  <c:v>50314</c:v>
                </c:pt>
                <c:pt idx="349">
                  <c:v>50345</c:v>
                </c:pt>
                <c:pt idx="350">
                  <c:v>50375</c:v>
                </c:pt>
                <c:pt idx="351">
                  <c:v>50406</c:v>
                </c:pt>
                <c:pt idx="352">
                  <c:v>50437</c:v>
                </c:pt>
                <c:pt idx="353">
                  <c:v>50465</c:v>
                </c:pt>
                <c:pt idx="354">
                  <c:v>50496</c:v>
                </c:pt>
                <c:pt idx="355">
                  <c:v>50526</c:v>
                </c:pt>
                <c:pt idx="356">
                  <c:v>50557</c:v>
                </c:pt>
                <c:pt idx="357">
                  <c:v>50587</c:v>
                </c:pt>
                <c:pt idx="358">
                  <c:v>50618</c:v>
                </c:pt>
              </c:numCache>
            </c:numRef>
          </c:cat>
          <c:val>
            <c:numRef>
              <c:f>'15Y Forecast'!$E$2:$E$360</c:f>
              <c:numCache>
                <c:formatCode>General</c:formatCode>
                <c:ptCount val="359"/>
                <c:pt idx="180" formatCode="_ [$₹-4009]\ * #,##0.00_ ;_ [$₹-4009]\ * \-#,##0.00_ ;_ [$₹-4009]\ * &quot;-&quot;??_ ;_ @_ ">
                  <c:v>2263.1999999999998</c:v>
                </c:pt>
                <c:pt idx="181" formatCode="_ [$₹-4009]\ * #,##0.00_ ;_ [$₹-4009]\ * \-#,##0.00_ ;_ [$₹-4009]\ * &quot;-&quot;??_ ;_ @_ ">
                  <c:v>2472.1683377838476</c:v>
                </c:pt>
                <c:pt idx="182" formatCode="_ [$₹-4009]\ * #,##0.00_ ;_ [$₹-4009]\ * \-#,##0.00_ ;_ [$₹-4009]\ * &quot;-&quot;??_ ;_ @_ ">
                  <c:v>2525.9448700725379</c:v>
                </c:pt>
                <c:pt idx="183" formatCode="_ [$₹-4009]\ * #,##0.00_ ;_ [$₹-4009]\ * \-#,##0.00_ ;_ [$₹-4009]\ * &quot;-&quot;??_ ;_ @_ ">
                  <c:v>2572.691367345567</c:v>
                </c:pt>
                <c:pt idx="184" formatCode="_ [$₹-4009]\ * #,##0.00_ ;_ [$₹-4009]\ * \-#,##0.00_ ;_ [$₹-4009]\ * &quot;-&quot;??_ ;_ @_ ">
                  <c:v>2615.1012746912761</c:v>
                </c:pt>
                <c:pt idx="185" formatCode="_ [$₹-4009]\ * #,##0.00_ ;_ [$₹-4009]\ * \-#,##0.00_ ;_ [$₹-4009]\ * &quot;-&quot;??_ ;_ @_ ">
                  <c:v>2654.4938713955694</c:v>
                </c:pt>
                <c:pt idx="186" formatCode="_ [$₹-4009]\ * #,##0.00_ ;_ [$₹-4009]\ * \-#,##0.00_ ;_ [$₹-4009]\ * &quot;-&quot;??_ ;_ @_ ">
                  <c:v>2691.6320312304583</c:v>
                </c:pt>
                <c:pt idx="187" formatCode="_ [$₹-4009]\ * #,##0.00_ ;_ [$₹-4009]\ * \-#,##0.00_ ;_ [$₹-4009]\ * &quot;-&quot;??_ ;_ @_ ">
                  <c:v>2727.0039321855461</c:v>
                </c:pt>
                <c:pt idx="188" formatCode="_ [$₹-4009]\ * #,##0.00_ ;_ [$₹-4009]\ * \-#,##0.00_ ;_ [$₹-4009]\ * &quot;-&quot;??_ ;_ @_ ">
                  <c:v>2760.9442711012357</c:v>
                </c:pt>
                <c:pt idx="189" formatCode="_ [$₹-4009]\ * #,##0.00_ ;_ [$₹-4009]\ * \-#,##0.00_ ;_ [$₹-4009]\ * &quot;-&quot;??_ ;_ @_ ">
                  <c:v>2793.6943244705658</c:v>
                </c:pt>
                <c:pt idx="190" formatCode="_ [$₹-4009]\ * #,##0.00_ ;_ [$₹-4009]\ * \-#,##0.00_ ;_ [$₹-4009]\ * &quot;-&quot;??_ ;_ @_ ">
                  <c:v>2825.4348018451433</c:v>
                </c:pt>
                <c:pt idx="191" formatCode="_ [$₹-4009]\ * #,##0.00_ ;_ [$₹-4009]\ * \-#,##0.00_ ;_ [$₹-4009]\ * &quot;-&quot;??_ ;_ @_ ">
                  <c:v>2856.3051905245507</c:v>
                </c:pt>
                <c:pt idx="192" formatCode="_ [$₹-4009]\ * #,##0.00_ ;_ [$₹-4009]\ * \-#,##0.00_ ;_ [$₹-4009]\ * &quot;-&quot;??_ ;_ @_ ">
                  <c:v>2886.4158166409616</c:v>
                </c:pt>
                <c:pt idx="193" formatCode="_ [$₹-4009]\ * #,##0.00_ ;_ [$₹-4009]\ * \-#,##0.00_ ;_ [$₹-4009]\ * &quot;-&quot;??_ ;_ @_ ">
                  <c:v>2915.8557175125757</c:v>
                </c:pt>
                <c:pt idx="194" formatCode="_ [$₹-4009]\ * #,##0.00_ ;_ [$₹-4009]\ * \-#,##0.00_ ;_ [$₹-4009]\ * &quot;-&quot;??_ ;_ @_ ">
                  <c:v>2944.6979766506547</c:v>
                </c:pt>
                <c:pt idx="195" formatCode="_ [$₹-4009]\ * #,##0.00_ ;_ [$₹-4009]\ * \-#,##0.00_ ;_ [$₹-4009]\ * &quot;-&quot;??_ ;_ @_ ">
                  <c:v>2973.0034545114245</c:v>
                </c:pt>
                <c:pt idx="196" formatCode="_ [$₹-4009]\ * #,##0.00_ ;_ [$₹-4009]\ * \-#,##0.00_ ;_ [$₹-4009]\ * &quot;-&quot;??_ ;_ @_ ">
                  <c:v>3000.8234678247627</c:v>
                </c:pt>
                <c:pt idx="197" formatCode="_ [$₹-4009]\ * #,##0.00_ ;_ [$₹-4009]\ * \-#,##0.00_ ;_ [$₹-4009]\ * &quot;-&quot;??_ ;_ @_ ">
                  <c:v>3028.201758392303</c:v>
                </c:pt>
                <c:pt idx="198" formatCode="_ [$₹-4009]\ * #,##0.00_ ;_ [$₹-4009]\ * \-#,##0.00_ ;_ [$₹-4009]\ * &quot;-&quot;??_ ;_ @_ ">
                  <c:v>3055.1759688665215</c:v>
                </c:pt>
                <c:pt idx="199" formatCode="_ [$₹-4009]\ * #,##0.00_ ;_ [$₹-4009]\ * \-#,##0.00_ ;_ [$₹-4009]\ * &quot;-&quot;??_ ;_ @_ ">
                  <c:v>3081.7787684630061</c:v>
                </c:pt>
                <c:pt idx="200" formatCode="_ [$₹-4009]\ * #,##0.00_ ;_ [$₹-4009]\ * \-#,##0.00_ ;_ [$₹-4009]\ * &quot;-&quot;??_ ;_ @_ ">
                  <c:v>3108.0387250177082</c:v>
                </c:pt>
                <c:pt idx="201" formatCode="_ [$₹-4009]\ * #,##0.00_ ;_ [$₹-4009]\ * \-#,##0.00_ ;_ [$₹-4009]\ * &quot;-&quot;??_ ;_ @_ ">
                  <c:v>3133.9809899130414</c:v>
                </c:pt>
                <c:pt idx="202" formatCode="_ [$₹-4009]\ * #,##0.00_ ;_ [$₹-4009]\ * \-#,##0.00_ ;_ [$₹-4009]\ * &quot;-&quot;??_ ;_ @_ ">
                  <c:v>3159.6278427145671</c:v>
                </c:pt>
                <c:pt idx="203" formatCode="_ [$₹-4009]\ * #,##0.00_ ;_ [$₹-4009]\ * \-#,##0.00_ ;_ [$₹-4009]\ * &quot;-&quot;??_ ;_ @_ ">
                  <c:v>3184.9991291053766</c:v>
                </c:pt>
                <c:pt idx="204" formatCode="_ [$₹-4009]\ * #,##0.00_ ;_ [$₹-4009]\ * \-#,##0.00_ ;_ [$₹-4009]\ * &quot;-&quot;??_ ;_ @_ ">
                  <c:v>3210.1126165982537</c:v>
                </c:pt>
                <c:pt idx="205" formatCode="_ [$₹-4009]\ * #,##0.00_ ;_ [$₹-4009]\ * \-#,##0.00_ ;_ [$₹-4009]\ * &quot;-&quot;??_ ;_ @_ ">
                  <c:v>3234.9842861339821</c:v>
                </c:pt>
                <c:pt idx="206" formatCode="_ [$₹-4009]\ * #,##0.00_ ;_ [$₹-4009]\ * \-#,##0.00_ ;_ [$₹-4009]\ * &quot;-&quot;??_ ;_ @_ ">
                  <c:v>3259.6285731425592</c:v>
                </c:pt>
                <c:pt idx="207" formatCode="_ [$₹-4009]\ * #,##0.00_ ;_ [$₹-4009]\ * \-#,##0.00_ ;_ [$₹-4009]\ * &quot;-&quot;??_ ;_ @_ ">
                  <c:v>3284.0585683724298</c:v>
                </c:pt>
                <c:pt idx="208" formatCode="_ [$₹-4009]\ * #,##0.00_ ;_ [$₹-4009]\ * \-#,##0.00_ ;_ [$₹-4009]\ * &quot;-&quot;??_ ;_ @_ ">
                  <c:v>3308.2861863984708</c:v>
                </c:pt>
                <c:pt idx="209" formatCode="_ [$₹-4009]\ * #,##0.00_ ;_ [$₹-4009]\ * \-#,##0.00_ ;_ [$₹-4009]\ * &quot;-&quot;??_ ;_ @_ ">
                  <c:v>3332.3223079447685</c:v>
                </c:pt>
                <c:pt idx="210" formatCode="_ [$₹-4009]\ * #,##0.00_ ;_ [$₹-4009]\ * \-#,##0.00_ ;_ [$₹-4009]\ * &quot;-&quot;??_ ;_ @_ ">
                  <c:v>3356.176900827641</c:v>
                </c:pt>
                <c:pt idx="211" formatCode="_ [$₹-4009]\ * #,##0.00_ ;_ [$₹-4009]\ * \-#,##0.00_ ;_ [$₹-4009]\ * &quot;-&quot;??_ ;_ @_ ">
                  <c:v>3379.8591233159414</c:v>
                </c:pt>
                <c:pt idx="212" formatCode="_ [$₹-4009]\ * #,##0.00_ ;_ [$₹-4009]\ * \-#,##0.00_ ;_ [$₹-4009]\ * &quot;-&quot;??_ ;_ @_ ">
                  <c:v>3403.3774129337467</c:v>
                </c:pt>
                <c:pt idx="213" formatCode="_ [$₹-4009]\ * #,##0.00_ ;_ [$₹-4009]\ * \-#,##0.00_ ;_ [$₹-4009]\ * &quot;-&quot;??_ ;_ @_ ">
                  <c:v>3426.7395631342197</c:v>
                </c:pt>
                <c:pt idx="214" formatCode="_ [$₹-4009]\ * #,##0.00_ ;_ [$₹-4009]\ * \-#,##0.00_ ;_ [$₹-4009]\ * &quot;-&quot;??_ ;_ @_ ">
                  <c:v>3449.9527898087367</c:v>
                </c:pt>
                <c:pt idx="215" formatCode="_ [$₹-4009]\ * #,##0.00_ ;_ [$₹-4009]\ * \-#,##0.00_ ;_ [$₹-4009]\ * &quot;-&quot;??_ ;_ @_ ">
                  <c:v>3473.0237892302976</c:v>
                </c:pt>
                <c:pt idx="216" formatCode="_ [$₹-4009]\ * #,##0.00_ ;_ [$₹-4009]\ * \-#,##0.00_ ;_ [$₹-4009]\ * &quot;-&quot;??_ ;_ @_ ">
                  <c:v>3495.9587887413195</c:v>
                </c:pt>
                <c:pt idx="217" formatCode="_ [$₹-4009]\ * #,##0.00_ ;_ [$₹-4009]\ * \-#,##0.00_ ;_ [$₹-4009]\ * &quot;-&quot;??_ ;_ @_ ">
                  <c:v>3518.7635912655505</c:v>
                </c:pt>
                <c:pt idx="218" formatCode="_ [$₹-4009]\ * #,##0.00_ ;_ [$₹-4009]\ * \-#,##0.00_ ;_ [$₹-4009]\ * &quot;-&quot;??_ ;_ @_ ">
                  <c:v>3541.4436145390127</c:v>
                </c:pt>
                <c:pt idx="219" formatCode="_ [$₹-4009]\ * #,##0.00_ ;_ [$₹-4009]\ * \-#,##0.00_ ;_ [$₹-4009]\ * &quot;-&quot;??_ ;_ @_ ">
                  <c:v>3564.0039258056067</c:v>
                </c:pt>
                <c:pt idx="220" formatCode="_ [$₹-4009]\ * #,##0.00_ ;_ [$₹-4009]\ * \-#,##0.00_ ;_ [$₹-4009]\ * &quot;-&quot;??_ ;_ @_ ">
                  <c:v>3586.4492726017284</c:v>
                </c:pt>
                <c:pt idx="221" formatCode="_ [$₹-4009]\ * #,##0.00_ ;_ [$₹-4009]\ * \-#,##0.00_ ;_ [$₹-4009]\ * &quot;-&quot;??_ ;_ @_ ">
                  <c:v>3608.7841101552094</c:v>
                </c:pt>
                <c:pt idx="222" formatCode="_ [$₹-4009]\ * #,##0.00_ ;_ [$₹-4009]\ * \-#,##0.00_ ;_ [$₹-4009]\ * &quot;-&quot;??_ ;_ @_ ">
                  <c:v>3631.0126258424916</c:v>
                </c:pt>
                <c:pt idx="223" formatCode="_ [$₹-4009]\ * #,##0.00_ ;_ [$₹-4009]\ * \-#,##0.00_ ;_ [$₹-4009]\ * &quot;-&quot;??_ ;_ @_ ">
                  <c:v>3653.1387610808047</c:v>
                </c:pt>
                <c:pt idx="224" formatCode="_ [$₹-4009]\ * #,##0.00_ ;_ [$₹-4009]\ * \-#,##0.00_ ;_ [$₹-4009]\ * &quot;-&quot;??_ ;_ @_ ">
                  <c:v>3675.166230976406</c:v>
                </c:pt>
                <c:pt idx="225" formatCode="_ [$₹-4009]\ * #,##0.00_ ;_ [$₹-4009]\ * \-#,##0.00_ ;_ [$₹-4009]\ * &quot;-&quot;??_ ;_ @_ ">
                  <c:v>3697.0985420035113</c:v>
                </c:pt>
                <c:pt idx="226" formatCode="_ [$₹-4009]\ * #,##0.00_ ;_ [$₹-4009]\ * \-#,##0.00_ ;_ [$₹-4009]\ * &quot;-&quot;??_ ;_ @_ ">
                  <c:v>3718.939007949708</c:v>
                </c:pt>
                <c:pt idx="227" formatCode="_ [$₹-4009]\ * #,##0.00_ ;_ [$₹-4009]\ * \-#,##0.00_ ;_ [$₹-4009]\ * &quot;-&quot;??_ ;_ @_ ">
                  <c:v>3740.6907643310133</c:v>
                </c:pt>
                <c:pt idx="228" formatCode="_ [$₹-4009]\ * #,##0.00_ ;_ [$₹-4009]\ * \-#,##0.00_ ;_ [$₹-4009]\ * &quot;-&quot;??_ ;_ @_ ">
                  <c:v>3762.3567814521812</c:v>
                </c:pt>
                <c:pt idx="229" formatCode="_ [$₹-4009]\ * #,##0.00_ ;_ [$₹-4009]\ * \-#,##0.00_ ;_ [$₹-4009]\ * &quot;-&quot;??_ ;_ @_ ">
                  <c:v>3783.939876264551</c:v>
                </c:pt>
                <c:pt idx="230" formatCode="_ [$₹-4009]\ * #,##0.00_ ;_ [$₹-4009]\ * \-#,##0.00_ ;_ [$₹-4009]\ * &quot;-&quot;??_ ;_ @_ ">
                  <c:v>3805.4427231539289</c:v>
                </c:pt>
                <c:pt idx="231" formatCode="_ [$₹-4009]\ * #,##0.00_ ;_ [$₹-4009]\ * \-#,##0.00_ ;_ [$₹-4009]\ * &quot;-&quot;??_ ;_ @_ ">
                  <c:v>3826.8678637740582</c:v>
                </c:pt>
                <c:pt idx="232" formatCode="_ [$₹-4009]\ * #,##0.00_ ;_ [$₹-4009]\ * \-#,##0.00_ ;_ [$₹-4009]\ * &quot;-&quot;??_ ;_ @_ ">
                  <c:v>3848.2177160268006</c:v>
                </c:pt>
                <c:pt idx="233" formatCode="_ [$₹-4009]\ * #,##0.00_ ;_ [$₹-4009]\ * \-#,##0.00_ ;_ [$₹-4009]\ * &quot;-&quot;??_ ;_ @_ ">
                  <c:v>3869.4945822777254</c:v>
                </c:pt>
                <c:pt idx="234" formatCode="_ [$₹-4009]\ * #,##0.00_ ;_ [$₹-4009]\ * \-#,##0.00_ ;_ [$₹-4009]\ * &quot;-&quot;??_ ;_ @_ ">
                  <c:v>3890.7006568851093</c:v>
                </c:pt>
                <c:pt idx="235" formatCode="_ [$₹-4009]\ * #,##0.00_ ;_ [$₹-4009]\ * \-#,##0.00_ ;_ [$₹-4009]\ * &quot;-&quot;??_ ;_ @_ ">
                  <c:v>3911.8380331111375</c:v>
                </c:pt>
                <c:pt idx="236" formatCode="_ [$₹-4009]\ * #,##0.00_ ;_ [$₹-4009]\ * \-#,##0.00_ ;_ [$₹-4009]\ * &quot;-&quot;??_ ;_ @_ ">
                  <c:v>3932.9087094760757</c:v>
                </c:pt>
                <c:pt idx="237" formatCode="_ [$₹-4009]\ * #,##0.00_ ;_ [$₹-4009]\ * \-#,##0.00_ ;_ [$₹-4009]\ * &quot;-&quot;??_ ;_ @_ ">
                  <c:v>3953.9145956092757</c:v>
                </c:pt>
                <c:pt idx="238" formatCode="_ [$₹-4009]\ * #,##0.00_ ;_ [$₹-4009]\ * \-#,##0.00_ ;_ [$₹-4009]\ * &quot;-&quot;??_ ;_ @_ ">
                  <c:v>3974.8575176448076</c:v>
                </c:pt>
                <c:pt idx="239" formatCode="_ [$₹-4009]\ * #,##0.00_ ;_ [$₹-4009]\ * \-#,##0.00_ ;_ [$₹-4009]\ * &quot;-&quot;??_ ;_ @_ ">
                  <c:v>3995.7392232042575</c:v>
                </c:pt>
                <c:pt idx="240" formatCode="_ [$₹-4009]\ * #,##0.00_ ;_ [$₹-4009]\ * \-#,##0.00_ ;_ [$₹-4009]\ * &quot;-&quot;??_ ;_ @_ ">
                  <c:v>4016.5613860045987</c:v>
                </c:pt>
                <c:pt idx="241" formatCode="_ [$₹-4009]\ * #,##0.00_ ;_ [$₹-4009]\ * \-#,##0.00_ ;_ [$₹-4009]\ * &quot;-&quot;??_ ;_ @_ ">
                  <c:v>4037.325610125019</c:v>
                </c:pt>
                <c:pt idx="242" formatCode="_ [$₹-4009]\ * #,##0.00_ ;_ [$₹-4009]\ * \-#,##0.00_ ;_ [$₹-4009]\ * &quot;-&quot;??_ ;_ @_ ">
                  <c:v>4058.0334339630131</c:v>
                </c:pt>
                <c:pt idx="243" formatCode="_ [$₹-4009]\ * #,##0.00_ ;_ [$₹-4009]\ * \-#,##0.00_ ;_ [$₹-4009]\ * &quot;-&quot;??_ ;_ @_ ">
                  <c:v>4078.6863339069246</c:v>
                </c:pt>
                <c:pt idx="244" formatCode="_ [$₹-4009]\ * #,##0.00_ ;_ [$₹-4009]\ * \-#,##0.00_ ;_ [$₹-4009]\ * &quot;-&quot;??_ ;_ @_ ">
                  <c:v>4099.2857277493595</c:v>
                </c:pt>
                <c:pt idx="245" formatCode="_ [$₹-4009]\ * #,##0.00_ ;_ [$₹-4009]\ * \-#,##0.00_ ;_ [$₹-4009]\ * &quot;-&quot;??_ ;_ @_ ">
                  <c:v>4119.8329778634461</c:v>
                </c:pt>
                <c:pt idx="246" formatCode="_ [$₹-4009]\ * #,##0.00_ ;_ [$₹-4009]\ * \-#,##0.00_ ;_ [$₹-4009]\ * &quot;-&quot;??_ ;_ @_ ">
                  <c:v>4140.3293941617385</c:v>
                </c:pt>
                <c:pt idx="247" formatCode="_ [$₹-4009]\ * #,##0.00_ ;_ [$₹-4009]\ * \-#,##0.00_ ;_ [$₹-4009]\ * &quot;-&quot;??_ ;_ @_ ">
                  <c:v>4160.7762368556605</c:v>
                </c:pt>
                <c:pt idx="248" formatCode="_ [$₹-4009]\ * #,##0.00_ ;_ [$₹-4009]\ * \-#,##0.00_ ;_ [$₹-4009]\ * &quot;-&quot;??_ ;_ @_ ">
                  <c:v>4181.1747190316446</c:v>
                </c:pt>
                <c:pt idx="249" formatCode="_ [$₹-4009]\ * #,##0.00_ ;_ [$₹-4009]\ * \-#,##0.00_ ;_ [$₹-4009]\ * &quot;-&quot;??_ ;_ @_ ">
                  <c:v>4201.5260090586289</c:v>
                </c:pt>
                <c:pt idx="250" formatCode="_ [$₹-4009]\ * #,##0.00_ ;_ [$₹-4009]\ * \-#,##0.00_ ;_ [$₹-4009]\ * &quot;-&quot;??_ ;_ @_ ">
                  <c:v>4221.8312328401698</c:v>
                </c:pt>
                <c:pt idx="251" formatCode="_ [$₹-4009]\ * #,##0.00_ ;_ [$₹-4009]\ * \-#,##0.00_ ;_ [$₹-4009]\ * &quot;-&quot;??_ ;_ @_ ">
                  <c:v>4242.0914759232637</c:v>
                </c:pt>
                <c:pt idx="252" formatCode="_ [$₹-4009]\ * #,##0.00_ ;_ [$₹-4009]\ * \-#,##0.00_ ;_ [$₹-4009]\ * &quot;-&quot;??_ ;_ @_ ">
                  <c:v>4262.3077854748299</c:v>
                </c:pt>
                <c:pt idx="253" formatCode="_ [$₹-4009]\ * #,##0.00_ ;_ [$₹-4009]\ * \-#,##0.00_ ;_ [$₹-4009]\ * &quot;-&quot;??_ ;_ @_ ">
                  <c:v>4282.4811721358574</c:v>
                </c:pt>
                <c:pt idx="254" formatCode="_ [$₹-4009]\ * #,##0.00_ ;_ [$₹-4009]\ * \-#,##0.00_ ;_ [$₹-4009]\ * &quot;-&quot;??_ ;_ @_ ">
                  <c:v>4302.6126117623317</c:v>
                </c:pt>
                <c:pt idx="255" formatCode="_ [$₹-4009]\ * #,##0.00_ ;_ [$₹-4009]\ * \-#,##0.00_ ;_ [$₹-4009]\ * &quot;-&quot;??_ ;_ @_ ">
                  <c:v>4322.703047061269</c:v>
                </c:pt>
                <c:pt idx="256" formatCode="_ [$₹-4009]\ * #,##0.00_ ;_ [$₹-4009]\ * \-#,##0.00_ ;_ [$₹-4009]\ * &quot;-&quot;??_ ;_ @_ ">
                  <c:v>4342.753389129457</c:v>
                </c:pt>
                <c:pt idx="257" formatCode="_ [$₹-4009]\ * #,##0.00_ ;_ [$₹-4009]\ * \-#,##0.00_ ;_ [$₹-4009]\ * &quot;-&quot;??_ ;_ @_ ">
                  <c:v>4362.7645189018858</c:v>
                </c:pt>
                <c:pt idx="258" formatCode="_ [$₹-4009]\ * #,##0.00_ ;_ [$₹-4009]\ * \-#,##0.00_ ;_ [$₹-4009]\ * &quot;-&quot;??_ ;_ @_ ">
                  <c:v>4382.737288516244</c:v>
                </c:pt>
                <c:pt idx="259" formatCode="_ [$₹-4009]\ * #,##0.00_ ;_ [$₹-4009]\ * \-#,##0.00_ ;_ [$₹-4009]\ * &quot;-&quot;??_ ;_ @_ ">
                  <c:v>4402.6725225993359</c:v>
                </c:pt>
                <c:pt idx="260" formatCode="_ [$₹-4009]\ * #,##0.00_ ;_ [$₹-4009]\ * \-#,##0.00_ ;_ [$₹-4009]\ * &quot;-&quot;??_ ;_ @_ ">
                  <c:v>4422.5710194808225</c:v>
                </c:pt>
                <c:pt idx="261" formatCode="_ [$₹-4009]\ * #,##0.00_ ;_ [$₹-4009]\ * \-#,##0.00_ ;_ [$₹-4009]\ * &quot;-&quot;??_ ;_ @_ ">
                  <c:v>4442.4335523392056</c:v>
                </c:pt>
                <c:pt idx="262" formatCode="_ [$₹-4009]\ * #,##0.00_ ;_ [$₹-4009]\ * \-#,##0.00_ ;_ [$₹-4009]\ * &quot;-&quot;??_ ;_ @_ ">
                  <c:v>4462.2608702846392</c:v>
                </c:pt>
                <c:pt idx="263" formatCode="_ [$₹-4009]\ * #,##0.00_ ;_ [$₹-4009]\ * \-#,##0.00_ ;_ [$₹-4009]\ * &quot;-&quot;??_ ;_ @_ ">
                  <c:v>4482.0536993827554</c:v>
                </c:pt>
                <c:pt idx="264" formatCode="_ [$₹-4009]\ * #,##0.00_ ;_ [$₹-4009]\ * \-#,##0.00_ ;_ [$₹-4009]\ * &quot;-&quot;??_ ;_ @_ ">
                  <c:v>4501.8127436233699</c:v>
                </c:pt>
                <c:pt idx="265" formatCode="_ [$₹-4009]\ * #,##0.00_ ;_ [$₹-4009]\ * \-#,##0.00_ ;_ [$₹-4009]\ * &quot;-&quot;??_ ;_ @_ ">
                  <c:v>4521.538685837666</c:v>
                </c:pt>
                <c:pt idx="266" formatCode="_ [$₹-4009]\ * #,##0.00_ ;_ [$₹-4009]\ * \-#,##0.00_ ;_ [$₹-4009]\ * &quot;-&quot;??_ ;_ @_ ">
                  <c:v>4541.232188567139</c:v>
                </c:pt>
                <c:pt idx="267" formatCode="_ [$₹-4009]\ * #,##0.00_ ;_ [$₹-4009]\ * \-#,##0.00_ ;_ [$₹-4009]\ * &quot;-&quot;??_ ;_ @_ ">
                  <c:v>4560.8938948873738</c:v>
                </c:pt>
                <c:pt idx="268" formatCode="_ [$₹-4009]\ * #,##0.00_ ;_ [$₹-4009]\ * \-#,##0.00_ ;_ [$₹-4009]\ * &quot;-&quot;??_ ;_ @_ ">
                  <c:v>4580.5244291894887</c:v>
                </c:pt>
                <c:pt idx="269" formatCode="_ [$₹-4009]\ * #,##0.00_ ;_ [$₹-4009]\ * \-#,##0.00_ ;_ [$₹-4009]\ * &quot;-&quot;??_ ;_ @_ ">
                  <c:v>4600.1243979218571</c:v>
                </c:pt>
                <c:pt idx="270" formatCode="_ [$₹-4009]\ * #,##0.00_ ;_ [$₹-4009]\ * \-#,##0.00_ ;_ [$₹-4009]\ * &quot;-&quot;??_ ;_ @_ ">
                  <c:v>4619.6943902945568</c:v>
                </c:pt>
                <c:pt idx="271" formatCode="_ [$₹-4009]\ * #,##0.00_ ;_ [$₹-4009]\ * \-#,##0.00_ ;_ [$₹-4009]\ * &quot;-&quot;??_ ;_ @_ ">
                  <c:v>4639.2349789487971</c:v>
                </c:pt>
                <c:pt idx="272" formatCode="_ [$₹-4009]\ * #,##0.00_ ;_ [$₹-4009]\ * \-#,##0.00_ ;_ [$₹-4009]\ * &quot;-&quot;??_ ;_ @_ ">
                  <c:v>4658.7467205934299</c:v>
                </c:pt>
                <c:pt idx="273" formatCode="_ [$₹-4009]\ * #,##0.00_ ;_ [$₹-4009]\ * \-#,##0.00_ ;_ [$₹-4009]\ * &quot;-&quot;??_ ;_ @_ ">
                  <c:v>4678.2301566104925</c:v>
                </c:pt>
                <c:pt idx="274" formatCode="_ [$₹-4009]\ * #,##0.00_ ;_ [$₹-4009]\ * \-#,##0.00_ ;_ [$₹-4009]\ * &quot;-&quot;??_ ;_ @_ ">
                  <c:v>4697.6858136316105</c:v>
                </c:pt>
                <c:pt idx="275" formatCode="_ [$₹-4009]\ * #,##0.00_ ;_ [$₹-4009]\ * \-#,##0.00_ ;_ [$₹-4009]\ * &quot;-&quot;??_ ;_ @_ ">
                  <c:v>4717.1142040869354</c:v>
                </c:pt>
                <c:pt idx="276" formatCode="_ [$₹-4009]\ * #,##0.00_ ;_ [$₹-4009]\ * \-#,##0.00_ ;_ [$₹-4009]\ * &quot;-&quot;??_ ;_ @_ ">
                  <c:v>4736.5158267282204</c:v>
                </c:pt>
                <c:pt idx="277" formatCode="_ [$₹-4009]\ * #,##0.00_ ;_ [$₹-4009]\ * \-#,##0.00_ ;_ [$₹-4009]\ * &quot;-&quot;??_ ;_ @_ ">
                  <c:v>4755.89116712748</c:v>
                </c:pt>
                <c:pt idx="278" formatCode="_ [$₹-4009]\ * #,##0.00_ ;_ [$₹-4009]\ * \-#,##0.00_ ;_ [$₹-4009]\ * &quot;-&quot;??_ ;_ @_ ">
                  <c:v>4775.2406981526328</c:v>
                </c:pt>
                <c:pt idx="279" formatCode="_ [$₹-4009]\ * #,##0.00_ ;_ [$₹-4009]\ * \-#,##0.00_ ;_ [$₹-4009]\ * &quot;-&quot;??_ ;_ @_ ">
                  <c:v>4794.5648804213861</c:v>
                </c:pt>
                <c:pt idx="280" formatCode="_ [$₹-4009]\ * #,##0.00_ ;_ [$₹-4009]\ * \-#,##0.00_ ;_ [$₹-4009]\ * &quot;-&quot;??_ ;_ @_ ">
                  <c:v>4813.8641627345924</c:v>
                </c:pt>
                <c:pt idx="281" formatCode="_ [$₹-4009]\ * #,##0.00_ ;_ [$₹-4009]\ * \-#,##0.00_ ;_ [$₹-4009]\ * &quot;-&quot;??_ ;_ @_ ">
                  <c:v>4833.1389824901671</c:v>
                </c:pt>
                <c:pt idx="282" formatCode="_ [$₹-4009]\ * #,##0.00_ ;_ [$₹-4009]\ * \-#,##0.00_ ;_ [$₹-4009]\ * &quot;-&quot;??_ ;_ @_ ">
                  <c:v>4852.3897660786461</c:v>
                </c:pt>
                <c:pt idx="283" formatCode="_ [$₹-4009]\ * #,##0.00_ ;_ [$₹-4009]\ * \-#,##0.00_ ;_ [$₹-4009]\ * &quot;-&quot;??_ ;_ @_ ">
                  <c:v>4871.6169292613613</c:v>
                </c:pt>
                <c:pt idx="284" formatCode="_ [$₹-4009]\ * #,##0.00_ ;_ [$₹-4009]\ * \-#,##0.00_ ;_ [$₹-4009]\ * &quot;-&quot;??_ ;_ @_ ">
                  <c:v>4890.8208775321382</c:v>
                </c:pt>
                <c:pt idx="285" formatCode="_ [$₹-4009]\ * #,##0.00_ ;_ [$₹-4009]\ * \-#,##0.00_ ;_ [$₹-4009]\ * &quot;-&quot;??_ ;_ @_ ">
                  <c:v>4910.0020064634082</c:v>
                </c:pt>
                <c:pt idx="286" formatCode="_ [$₹-4009]\ * #,##0.00_ ;_ [$₹-4009]\ * \-#,##0.00_ ;_ [$₹-4009]\ * &quot;-&quot;??_ ;_ @_ ">
                  <c:v>4929.1607020375386</c:v>
                </c:pt>
                <c:pt idx="287" formatCode="_ [$₹-4009]\ * #,##0.00_ ;_ [$₹-4009]\ * \-#,##0.00_ ;_ [$₹-4009]\ * &quot;-&quot;??_ ;_ @_ ">
                  <c:v>4948.2973409641236</c:v>
                </c:pt>
                <c:pt idx="288" formatCode="_ [$₹-4009]\ * #,##0.00_ ;_ [$₹-4009]\ * \-#,##0.00_ ;_ [$₹-4009]\ * &quot;-&quot;??_ ;_ @_ ">
                  <c:v>4967.4122909839934</c:v>
                </c:pt>
                <c:pt idx="289" formatCode="_ [$₹-4009]\ * #,##0.00_ ;_ [$₹-4009]\ * \-#,##0.00_ ;_ [$₹-4009]\ * &quot;-&quot;??_ ;_ @_ ">
                  <c:v>4986.5059111605742</c:v>
                </c:pt>
                <c:pt idx="290" formatCode="_ [$₹-4009]\ * #,##0.00_ ;_ [$₹-4009]\ * \-#,##0.00_ ;_ [$₹-4009]\ * &quot;-&quot;??_ ;_ @_ ">
                  <c:v>5005.5785521592552</c:v>
                </c:pt>
                <c:pt idx="291" formatCode="_ [$₹-4009]\ * #,##0.00_ ;_ [$₹-4009]\ * \-#,##0.00_ ;_ [$₹-4009]\ * &quot;-&quot;??_ ;_ @_ ">
                  <c:v>5024.6305565153662</c:v>
                </c:pt>
                <c:pt idx="292" formatCode="_ [$₹-4009]\ * #,##0.00_ ;_ [$₹-4009]\ * \-#,##0.00_ ;_ [$₹-4009]\ * &quot;-&quot;??_ ;_ @_ ">
                  <c:v>5043.6622588913033</c:v>
                </c:pt>
                <c:pt idx="293" formatCode="_ [$₹-4009]\ * #,##0.00_ ;_ [$₹-4009]\ * \-#,##0.00_ ;_ [$₹-4009]\ * &quot;-&quot;??_ ;_ @_ ">
                  <c:v>5062.6739863233506</c:v>
                </c:pt>
                <c:pt idx="294" formatCode="_ [$₹-4009]\ * #,##0.00_ ;_ [$₹-4009]\ * \-#,##0.00_ ;_ [$₹-4009]\ * &quot;-&quot;??_ ;_ @_ ">
                  <c:v>5081.6660584587044</c:v>
                </c:pt>
                <c:pt idx="295" formatCode="_ [$₹-4009]\ * #,##0.00_ ;_ [$₹-4009]\ * \-#,##0.00_ ;_ [$₹-4009]\ * &quot;-&quot;??_ ;_ @_ ">
                  <c:v>5100.6387877831366</c:v>
                </c:pt>
                <c:pt idx="296" formatCode="_ [$₹-4009]\ * #,##0.00_ ;_ [$₹-4009]\ * \-#,##0.00_ ;_ [$₹-4009]\ * &quot;-&quot;??_ ;_ @_ ">
                  <c:v>5119.59247983979</c:v>
                </c:pt>
                <c:pt idx="297" formatCode="_ [$₹-4009]\ * #,##0.00_ ;_ [$₹-4009]\ * \-#,##0.00_ ;_ [$₹-4009]\ * &quot;-&quot;??_ ;_ @_ ">
                  <c:v>5138.5274334394853</c:v>
                </c:pt>
                <c:pt idx="298" formatCode="_ [$₹-4009]\ * #,##0.00_ ;_ [$₹-4009]\ * \-#,##0.00_ ;_ [$₹-4009]\ * &quot;-&quot;??_ ;_ @_ ">
                  <c:v>5157.4439408629542</c:v>
                </c:pt>
                <c:pt idx="299" formatCode="_ [$₹-4009]\ * #,##0.00_ ;_ [$₹-4009]\ * \-#,##0.00_ ;_ [$₹-4009]\ * &quot;-&quot;??_ ;_ @_ ">
                  <c:v>5176.3422880553726</c:v>
                </c:pt>
                <c:pt idx="300" formatCode="_ [$₹-4009]\ * #,##0.00_ ;_ [$₹-4009]\ * \-#,##0.00_ ;_ [$₹-4009]\ * &quot;-&quot;??_ ;_ @_ ">
                  <c:v>5195.2227548135488</c:v>
                </c:pt>
                <c:pt idx="301" formatCode="_ [$₹-4009]\ * #,##0.00_ ;_ [$₹-4009]\ * \-#,##0.00_ ;_ [$₹-4009]\ * &quot;-&quot;??_ ;_ @_ ">
                  <c:v>5214.0856149660949</c:v>
                </c:pt>
                <c:pt idx="302" formatCode="_ [$₹-4009]\ * #,##0.00_ ;_ [$₹-4009]\ * \-#,##0.00_ ;_ [$₹-4009]\ * &quot;-&quot;??_ ;_ @_ ">
                  <c:v>5232.9311365469084</c:v>
                </c:pt>
                <c:pt idx="303" formatCode="_ [$₹-4009]\ * #,##0.00_ ;_ [$₹-4009]\ * \-#,##0.00_ ;_ [$₹-4009]\ * &quot;-&quot;??_ ;_ @_ ">
                  <c:v>5251.7595819622602</c:v>
                </c:pt>
                <c:pt idx="304" formatCode="_ [$₹-4009]\ * #,##0.00_ ;_ [$₹-4009]\ * \-#,##0.00_ ;_ [$₹-4009]\ * &quot;-&quot;??_ ;_ @_ ">
                  <c:v>5270.5712081517722</c:v>
                </c:pt>
                <c:pt idx="305" formatCode="_ [$₹-4009]\ * #,##0.00_ ;_ [$₹-4009]\ * \-#,##0.00_ ;_ [$₹-4009]\ * &quot;-&quot;??_ ;_ @_ ">
                  <c:v>5289.3662667435538</c:v>
                </c:pt>
                <c:pt idx="306" formatCode="_ [$₹-4009]\ * #,##0.00_ ;_ [$₹-4009]\ * \-#,##0.00_ ;_ [$₹-4009]\ * &quot;-&quot;??_ ;_ @_ ">
                  <c:v>5308.1450042037686</c:v>
                </c:pt>
                <c:pt idx="307" formatCode="_ [$₹-4009]\ * #,##0.00_ ;_ [$₹-4009]\ * \-#,##0.00_ ;_ [$₹-4009]\ * &quot;-&quot;??_ ;_ @_ ">
                  <c:v>5326.9076619808429</c:v>
                </c:pt>
                <c:pt idx="308" formatCode="_ [$₹-4009]\ * #,##0.00_ ;_ [$₹-4009]\ * \-#,##0.00_ ;_ [$₹-4009]\ * &quot;-&quot;??_ ;_ @_ ">
                  <c:v>5345.6544766445822</c:v>
                </c:pt>
                <c:pt idx="309" formatCode="_ [$₹-4009]\ * #,##0.00_ ;_ [$₹-4009]\ * \-#,##0.00_ ;_ [$₹-4009]\ * &quot;-&quot;??_ ;_ @_ ">
                  <c:v>5364.3856800203894</c:v>
                </c:pt>
                <c:pt idx="310" formatCode="_ [$₹-4009]\ * #,##0.00_ ;_ [$₹-4009]\ * \-#,##0.00_ ;_ [$₹-4009]\ * &quot;-&quot;??_ ;_ @_ ">
                  <c:v>5383.1014993187964</c:v>
                </c:pt>
                <c:pt idx="311" formatCode="_ [$₹-4009]\ * #,##0.00_ ;_ [$₹-4009]\ * \-#,##0.00_ ;_ [$₹-4009]\ * &quot;-&quot;??_ ;_ @_ ">
                  <c:v>5401.802157260523</c:v>
                </c:pt>
                <c:pt idx="312" formatCode="_ [$₹-4009]\ * #,##0.00_ ;_ [$₹-4009]\ * \-#,##0.00_ ;_ [$₹-4009]\ * &quot;-&quot;??_ ;_ @_ ">
                  <c:v>5420.4878721972345</c:v>
                </c:pt>
                <c:pt idx="313" formatCode="_ [$₹-4009]\ * #,##0.00_ ;_ [$₹-4009]\ * \-#,##0.00_ ;_ [$₹-4009]\ * &quot;-&quot;??_ ;_ @_ ">
                  <c:v>5439.1588582281711</c:v>
                </c:pt>
                <c:pt idx="314" formatCode="_ [$₹-4009]\ * #,##0.00_ ;_ [$₹-4009]\ * \-#,##0.00_ ;_ [$₹-4009]\ * &quot;-&quot;??_ ;_ @_ ">
                  <c:v>5457.8153253128421</c:v>
                </c:pt>
                <c:pt idx="315" formatCode="_ [$₹-4009]\ * #,##0.00_ ;_ [$₹-4009]\ * \-#,##0.00_ ;_ [$₹-4009]\ * &quot;-&quot;??_ ;_ @_ ">
                  <c:v>5476.4574793799329</c:v>
                </c:pt>
                <c:pt idx="316" formatCode="_ [$₹-4009]\ * #,##0.00_ ;_ [$₹-4009]\ * \-#,##0.00_ ;_ [$₹-4009]\ * &quot;-&quot;??_ ;_ @_ ">
                  <c:v>5495.0855224325642</c:v>
                </c:pt>
                <c:pt idx="317" formatCode="_ [$₹-4009]\ * #,##0.00_ ;_ [$₹-4009]\ * \-#,##0.00_ ;_ [$₹-4009]\ * &quot;-&quot;??_ ;_ @_ ">
                  <c:v>5513.6996526500852</c:v>
                </c:pt>
                <c:pt idx="318" formatCode="_ [$₹-4009]\ * #,##0.00_ ;_ [$₹-4009]\ * \-#,##0.00_ ;_ [$₹-4009]\ * &quot;-&quot;??_ ;_ @_ ">
                  <c:v>5532.300064486506</c:v>
                </c:pt>
                <c:pt idx="319" formatCode="_ [$₹-4009]\ * #,##0.00_ ;_ [$₹-4009]\ * \-#,##0.00_ ;_ [$₹-4009]\ * &quot;-&quot;??_ ;_ @_ ">
                  <c:v>5550.8869487657221</c:v>
                </c:pt>
                <c:pt idx="320" formatCode="_ [$₹-4009]\ * #,##0.00_ ;_ [$₹-4009]\ * \-#,##0.00_ ;_ [$₹-4009]\ * &quot;-&quot;??_ ;_ @_ ">
                  <c:v>5569.4604927736527</c:v>
                </c:pt>
                <c:pt idx="321" formatCode="_ [$₹-4009]\ * #,##0.00_ ;_ [$₹-4009]\ * \-#,##0.00_ ;_ [$₹-4009]\ * &quot;-&quot;??_ ;_ @_ ">
                  <c:v>5588.0208803474125</c:v>
                </c:pt>
                <c:pt idx="322" formatCode="_ [$₹-4009]\ * #,##0.00_ ;_ [$₹-4009]\ * \-#,##0.00_ ;_ [$₹-4009]\ * &quot;-&quot;??_ ;_ @_ ">
                  <c:v>5606.568291961632</c:v>
                </c:pt>
                <c:pt idx="323" formatCode="_ [$₹-4009]\ * #,##0.00_ ;_ [$₹-4009]\ * \-#,##0.00_ ;_ [$₹-4009]\ * &quot;-&quot;??_ ;_ @_ ">
                  <c:v>5625.1029048120427</c:v>
                </c:pt>
                <c:pt idx="324" formatCode="_ [$₹-4009]\ * #,##0.00_ ;_ [$₹-4009]\ * \-#,##0.00_ ;_ [$₹-4009]\ * &quot;-&quot;??_ ;_ @_ ">
                  <c:v>5643.6248928964178</c:v>
                </c:pt>
                <c:pt idx="325" formatCode="_ [$₹-4009]\ * #,##0.00_ ;_ [$₹-4009]\ * \-#,##0.00_ ;_ [$₹-4009]\ * &quot;-&quot;??_ ;_ @_ ">
                  <c:v>5662.1344270929967</c:v>
                </c:pt>
                <c:pt idx="326" formatCode="_ [$₹-4009]\ * #,##0.00_ ;_ [$₹-4009]\ * \-#,##0.00_ ;_ [$₹-4009]\ * &quot;-&quot;??_ ;_ @_ ">
                  <c:v>5680.631675236451</c:v>
                </c:pt>
                <c:pt idx="327" formatCode="_ [$₹-4009]\ * #,##0.00_ ;_ [$₹-4009]\ * \-#,##0.00_ ;_ [$₹-4009]\ * &quot;-&quot;??_ ;_ @_ ">
                  <c:v>5699.1168021915164</c:v>
                </c:pt>
                <c:pt idx="328" formatCode="_ [$₹-4009]\ * #,##0.00_ ;_ [$₹-4009]\ * \-#,##0.00_ ;_ [$₹-4009]\ * &quot;-&quot;??_ ;_ @_ ">
                  <c:v>5717.5899699243655</c:v>
                </c:pt>
                <c:pt idx="329" formatCode="_ [$₹-4009]\ * #,##0.00_ ;_ [$₹-4009]\ * \-#,##0.00_ ;_ [$₹-4009]\ * &quot;-&quot;??_ ;_ @_ ">
                  <c:v>5736.0513375717992</c:v>
                </c:pt>
                <c:pt idx="330" formatCode="_ [$₹-4009]\ * #,##0.00_ ;_ [$₹-4009]\ * \-#,##0.00_ ;_ [$₹-4009]\ * &quot;-&quot;??_ ;_ @_ ">
                  <c:v>5754.501061508352</c:v>
                </c:pt>
                <c:pt idx="331" formatCode="_ [$₹-4009]\ * #,##0.00_ ;_ [$₹-4009]\ * \-#,##0.00_ ;_ [$₹-4009]\ * &quot;-&quot;??_ ;_ @_ ">
                  <c:v>5772.9392954113728</c:v>
                </c:pt>
                <c:pt idx="332" formatCode="_ [$₹-4009]\ * #,##0.00_ ;_ [$₹-4009]\ * \-#,##0.00_ ;_ [$₹-4009]\ * &quot;-&quot;??_ ;_ @_ ">
                  <c:v>5791.3661903241637</c:v>
                </c:pt>
                <c:pt idx="333" formatCode="_ [$₹-4009]\ * #,##0.00_ ;_ [$₹-4009]\ * \-#,##0.00_ ;_ [$₹-4009]\ * &quot;-&quot;??_ ;_ @_ ">
                  <c:v>5809.7818947172418</c:v>
                </c:pt>
                <c:pt idx="334" formatCode="_ [$₹-4009]\ * #,##0.00_ ;_ [$₹-4009]\ * \-#,##0.00_ ;_ [$₹-4009]\ * &quot;-&quot;??_ ;_ @_ ">
                  <c:v>5828.1865545478049</c:v>
                </c:pt>
                <c:pt idx="335" formatCode="_ [$₹-4009]\ * #,##0.00_ ;_ [$₹-4009]\ * \-#,##0.00_ ;_ [$₹-4009]\ * &quot;-&quot;??_ ;_ @_ ">
                  <c:v>5846.5803133174377</c:v>
                </c:pt>
                <c:pt idx="336" formatCode="_ [$₹-4009]\ * #,##0.00_ ;_ [$₹-4009]\ * \-#,##0.00_ ;_ [$₹-4009]\ * &quot;-&quot;??_ ;_ @_ ">
                  <c:v>5864.9633121281522</c:v>
                </c:pt>
                <c:pt idx="337" formatCode="_ [$₹-4009]\ * #,##0.00_ ;_ [$₹-4009]\ * \-#,##0.00_ ;_ [$₹-4009]\ * &quot;-&quot;??_ ;_ @_ ">
                  <c:v>5883.3356897367976</c:v>
                </c:pt>
                <c:pt idx="338" formatCode="_ [$₹-4009]\ * #,##0.00_ ;_ [$₹-4009]\ * \-#,##0.00_ ;_ [$₹-4009]\ * &quot;-&quot;??_ ;_ @_ ">
                  <c:v>5901.6975826079142</c:v>
                </c:pt>
                <c:pt idx="339" formatCode="_ [$₹-4009]\ * #,##0.00_ ;_ [$₹-4009]\ * \-#,##0.00_ ;_ [$₹-4009]\ * &quot;-&quot;??_ ;_ @_ ">
                  <c:v>5920.0491249650677</c:v>
                </c:pt>
                <c:pt idx="340" formatCode="_ [$₹-4009]\ * #,##0.00_ ;_ [$₹-4009]\ * \-#,##0.00_ ;_ [$₹-4009]\ * &quot;-&quot;??_ ;_ @_ ">
                  <c:v>5938.3904488407325</c:v>
                </c:pt>
                <c:pt idx="341" formatCode="_ [$₹-4009]\ * #,##0.00_ ;_ [$₹-4009]\ * \-#,##0.00_ ;_ [$₹-4009]\ * &quot;-&quot;??_ ;_ @_ ">
                  <c:v>5956.7216841247637</c:v>
                </c:pt>
                <c:pt idx="342" formatCode="_ [$₹-4009]\ * #,##0.00_ ;_ [$₹-4009]\ * \-#,##0.00_ ;_ [$₹-4009]\ * &quot;-&quot;??_ ;_ @_ ">
                  <c:v>5975.0429586115106</c:v>
                </c:pt>
                <c:pt idx="343" formatCode="_ [$₹-4009]\ * #,##0.00_ ;_ [$₹-4009]\ * \-#,##0.00_ ;_ [$₹-4009]\ * &quot;-&quot;??_ ;_ @_ ">
                  <c:v>5993.3543980456188</c:v>
                </c:pt>
                <c:pt idx="344" formatCode="_ [$₹-4009]\ * #,##0.00_ ;_ [$₹-4009]\ * \-#,##0.00_ ;_ [$₹-4009]\ * &quot;-&quot;??_ ;_ @_ ">
                  <c:v>6011.6561261665629</c:v>
                </c:pt>
                <c:pt idx="345" formatCode="_ [$₹-4009]\ * #,##0.00_ ;_ [$₹-4009]\ * \-#,##0.00_ ;_ [$₹-4009]\ * &quot;-&quot;??_ ;_ @_ ">
                  <c:v>6029.9482647519408</c:v>
                </c:pt>
                <c:pt idx="346" formatCode="_ [$₹-4009]\ * #,##0.00_ ;_ [$₹-4009]\ * \-#,##0.00_ ;_ [$₹-4009]\ * &quot;-&quot;??_ ;_ @_ ">
                  <c:v>6048.2309336596072</c:v>
                </c:pt>
                <c:pt idx="347" formatCode="_ [$₹-4009]\ * #,##0.00_ ;_ [$₹-4009]\ * \-#,##0.00_ ;_ [$₹-4009]\ * &quot;-&quot;??_ ;_ @_ ">
                  <c:v>6066.5042508686329</c:v>
                </c:pt>
                <c:pt idx="348" formatCode="_ [$₹-4009]\ * #,##0.00_ ;_ [$₹-4009]\ * \-#,##0.00_ ;_ [$₹-4009]\ * &quot;-&quot;??_ ;_ @_ ">
                  <c:v>6084.7683325191765</c:v>
                </c:pt>
                <c:pt idx="349" formatCode="_ [$₹-4009]\ * #,##0.00_ ;_ [$₹-4009]\ * \-#,##0.00_ ;_ [$₹-4009]\ * &quot;-&quot;??_ ;_ @_ ">
                  <c:v>6103.0232929512731</c:v>
                </c:pt>
                <c:pt idx="350" formatCode="_ [$₹-4009]\ * #,##0.00_ ;_ [$₹-4009]\ * \-#,##0.00_ ;_ [$₹-4009]\ * &quot;-&quot;??_ ;_ @_ ">
                  <c:v>6121.2692447425852</c:v>
                </c:pt>
                <c:pt idx="351" formatCode="_ [$₹-4009]\ * #,##0.00_ ;_ [$₹-4009]\ * \-#,##0.00_ ;_ [$₹-4009]\ * &quot;-&quot;??_ ;_ @_ ">
                  <c:v>6139.5062987451602</c:v>
                </c:pt>
                <c:pt idx="352" formatCode="_ [$₹-4009]\ * #,##0.00_ ;_ [$₹-4009]\ * \-#,##0.00_ ;_ [$₹-4009]\ * &quot;-&quot;??_ ;_ @_ ">
                  <c:v>6157.7345641212023</c:v>
                </c:pt>
                <c:pt idx="353" formatCode="_ [$₹-4009]\ * #,##0.00_ ;_ [$₹-4009]\ * \-#,##0.00_ ;_ [$₹-4009]\ * &quot;-&quot;??_ ;_ @_ ">
                  <c:v>6175.954148377913</c:v>
                </c:pt>
                <c:pt idx="354" formatCode="_ [$₹-4009]\ * #,##0.00_ ;_ [$₹-4009]\ * \-#,##0.00_ ;_ [$₹-4009]\ * &quot;-&quot;??_ ;_ @_ ">
                  <c:v>6194.1651574014186</c:v>
                </c:pt>
                <c:pt idx="355" formatCode="_ [$₹-4009]\ * #,##0.00_ ;_ [$₹-4009]\ * \-#,##0.00_ ;_ [$₹-4009]\ * &quot;-&quot;??_ ;_ @_ ">
                  <c:v>6212.3676954898201</c:v>
                </c:pt>
                <c:pt idx="356" formatCode="_ [$₹-4009]\ * #,##0.00_ ;_ [$₹-4009]\ * \-#,##0.00_ ;_ [$₹-4009]\ * &quot;-&quot;??_ ;_ @_ ">
                  <c:v>6230.5618653853762</c:v>
                </c:pt>
                <c:pt idx="357" formatCode="_ [$₹-4009]\ * #,##0.00_ ;_ [$₹-4009]\ * \-#,##0.00_ ;_ [$₹-4009]\ * &quot;-&quot;??_ ;_ @_ ">
                  <c:v>6248.7477683058787</c:v>
                </c:pt>
                <c:pt idx="358" formatCode="_ [$₹-4009]\ * #,##0.00_ ;_ [$₹-4009]\ * \-#,##0.00_ ;_ [$₹-4009]\ * &quot;-&quot;??_ ;_ @_ ">
                  <c:v>6266.9255039752097</c:v>
                </c:pt>
              </c:numCache>
            </c:numRef>
          </c:val>
          <c:smooth val="0"/>
          <c:extLst>
            <c:ext xmlns:c16="http://schemas.microsoft.com/office/drawing/2014/chart" uri="{C3380CC4-5D6E-409C-BE32-E72D297353CC}">
              <c16:uniqueId val="{00000003-C865-4CE2-96BB-5793A33E5BDE}"/>
            </c:ext>
          </c:extLst>
        </c:ser>
        <c:dLbls>
          <c:showLegendKey val="0"/>
          <c:showVal val="0"/>
          <c:showCatName val="0"/>
          <c:showSerName val="0"/>
          <c:showPercent val="0"/>
          <c:showBubbleSize val="0"/>
        </c:dLbls>
        <c:smooth val="0"/>
        <c:axId val="883543455"/>
        <c:axId val="926313711"/>
      </c:lineChart>
      <c:catAx>
        <c:axId val="883543455"/>
        <c:scaling>
          <c:orientation val="minMax"/>
        </c:scaling>
        <c:delete val="1"/>
        <c:axPos val="b"/>
        <c:majorTickMark val="none"/>
        <c:minorTickMark val="none"/>
        <c:tickLblPos val="low"/>
        <c:crossAx val="926313711"/>
        <c:crosses val="autoZero"/>
        <c:auto val="1"/>
        <c:lblAlgn val="ctr"/>
        <c:lblOffset val="100"/>
        <c:noMultiLvlLbl val="0"/>
      </c:catAx>
      <c:valAx>
        <c:axId val="926313711"/>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543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3.xml"/><Relationship Id="rId4" Type="http://schemas.openxmlformats.org/officeDocument/2006/relationships/image" Target="../media/image2.svg"/></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50801</xdr:colOff>
      <xdr:row>19</xdr:row>
      <xdr:rowOff>76202</xdr:rowOff>
    </xdr:from>
    <xdr:to>
      <xdr:col>2</xdr:col>
      <xdr:colOff>939801</xdr:colOff>
      <xdr:row>35</xdr:row>
      <xdr:rowOff>50800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448731</xdr:colOff>
      <xdr:row>19</xdr:row>
      <xdr:rowOff>118534</xdr:rowOff>
    </xdr:from>
    <xdr:to>
      <xdr:col>6</xdr:col>
      <xdr:colOff>651933</xdr:colOff>
      <xdr:row>35</xdr:row>
      <xdr:rowOff>42334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xdr:row>
      <xdr:rowOff>16934</xdr:rowOff>
    </xdr:from>
    <xdr:to>
      <xdr:col>3</xdr:col>
      <xdr:colOff>381000</xdr:colOff>
      <xdr:row>2</xdr:row>
      <xdr:rowOff>211668</xdr:rowOff>
    </xdr:to>
    <xdr:pic>
      <xdr:nvPicPr>
        <xdr:cNvPr id="6" name="Graphic 5" descr="Upward trend with solid fill">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351867" y="152401"/>
          <a:ext cx="381000" cy="381000"/>
        </a:xfrm>
        <a:prstGeom prst="rect">
          <a:avLst/>
        </a:prstGeom>
      </xdr:spPr>
    </xdr:pic>
    <xdr:clientData/>
  </xdr:twoCellAnchor>
  <xdr:twoCellAnchor>
    <xdr:from>
      <xdr:col>6</xdr:col>
      <xdr:colOff>855133</xdr:colOff>
      <xdr:row>21</xdr:row>
      <xdr:rowOff>8466</xdr:rowOff>
    </xdr:from>
    <xdr:to>
      <xdr:col>10</xdr:col>
      <xdr:colOff>965200</xdr:colOff>
      <xdr:row>35</xdr:row>
      <xdr:rowOff>50800</xdr:rowOff>
    </xdr:to>
    <xdr:graphicFrame macro="">
      <xdr:nvGraphicFramePr>
        <xdr:cNvPr id="2" name="Chart 1">
          <a:extLst>
            <a:ext uri="{FF2B5EF4-FFF2-40B4-BE49-F238E27FC236}">
              <a16:creationId xmlns:a16="http://schemas.microsoft.com/office/drawing/2014/main" id="{A7615960-FABA-418A-BD8D-F9B7D70914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0.00774</cdr:x>
      <cdr:y>0.8414</cdr:y>
    </cdr:from>
    <cdr:to>
      <cdr:x>0.15474</cdr:x>
      <cdr:y>0.91426</cdr:y>
    </cdr:to>
    <cdr:sp macro="" textlink="">
      <cdr:nvSpPr>
        <cdr:cNvPr id="2" name="TextBox 1">
          <a:extLst xmlns:a="http://schemas.openxmlformats.org/drawingml/2006/main">
            <a:ext uri="{FF2B5EF4-FFF2-40B4-BE49-F238E27FC236}">
              <a16:creationId xmlns:a16="http://schemas.microsoft.com/office/drawing/2014/main" id="{99B49B4E-732B-14AA-DF86-A6E88956110E}"/>
            </a:ext>
          </a:extLst>
        </cdr:cNvPr>
        <cdr:cNvSpPr txBox="1"/>
      </cdr:nvSpPr>
      <cdr:spPr>
        <a:xfrm xmlns:a="http://schemas.openxmlformats.org/drawingml/2006/main">
          <a:off x="32569" y="2372246"/>
          <a:ext cx="618567" cy="20541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900"/>
            <a:t>Reliance</a:t>
          </a:r>
        </a:p>
      </cdr:txBody>
    </cdr:sp>
  </cdr:relSizeAnchor>
  <cdr:relSizeAnchor xmlns:cdr="http://schemas.openxmlformats.org/drawingml/2006/chartDrawing">
    <cdr:from>
      <cdr:x>0.12959</cdr:x>
      <cdr:y>0.8414</cdr:y>
    </cdr:from>
    <cdr:to>
      <cdr:x>0.29014</cdr:x>
      <cdr:y>0.98713</cdr:y>
    </cdr:to>
    <cdr:sp macro="" textlink="">
      <cdr:nvSpPr>
        <cdr:cNvPr id="3" name="TextBox 2">
          <a:extLst xmlns:a="http://schemas.openxmlformats.org/drawingml/2006/main">
            <a:ext uri="{FF2B5EF4-FFF2-40B4-BE49-F238E27FC236}">
              <a16:creationId xmlns:a16="http://schemas.microsoft.com/office/drawing/2014/main" id="{83CE0335-BC07-23E0-2E1A-13EDC87BEE3B}"/>
            </a:ext>
          </a:extLst>
        </cdr:cNvPr>
        <cdr:cNvSpPr txBox="1"/>
      </cdr:nvSpPr>
      <cdr:spPr>
        <a:xfrm xmlns:a="http://schemas.openxmlformats.org/drawingml/2006/main">
          <a:off x="545306" y="2372246"/>
          <a:ext cx="675584" cy="4108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900"/>
            <a:t>HDFC BANK</a:t>
          </a:r>
        </a:p>
      </cdr:txBody>
    </cdr:sp>
  </cdr:relSizeAnchor>
  <cdr:relSizeAnchor xmlns:cdr="http://schemas.openxmlformats.org/drawingml/2006/chartDrawing">
    <cdr:from>
      <cdr:x>0.25145</cdr:x>
      <cdr:y>0.8414</cdr:y>
    </cdr:from>
    <cdr:to>
      <cdr:x>0.39845</cdr:x>
      <cdr:y>0.91426</cdr:y>
    </cdr:to>
    <cdr:sp macro="" textlink="">
      <cdr:nvSpPr>
        <cdr:cNvPr id="4" name="TextBox 3">
          <a:extLst xmlns:a="http://schemas.openxmlformats.org/drawingml/2006/main">
            <a:ext uri="{FF2B5EF4-FFF2-40B4-BE49-F238E27FC236}">
              <a16:creationId xmlns:a16="http://schemas.microsoft.com/office/drawing/2014/main" id="{4B3AD837-C6E5-E06C-6290-3DFCEA45A85F}"/>
            </a:ext>
          </a:extLst>
        </cdr:cNvPr>
        <cdr:cNvSpPr txBox="1"/>
      </cdr:nvSpPr>
      <cdr:spPr>
        <a:xfrm xmlns:a="http://schemas.openxmlformats.org/drawingml/2006/main">
          <a:off x="1058085" y="2372246"/>
          <a:ext cx="618566" cy="20541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900"/>
            <a:t>AirtelPP</a:t>
          </a:r>
        </a:p>
      </cdr:txBody>
    </cdr:sp>
  </cdr:relSizeAnchor>
  <cdr:relSizeAnchor xmlns:cdr="http://schemas.openxmlformats.org/drawingml/2006/chartDrawing">
    <cdr:from>
      <cdr:x>0.37524</cdr:x>
      <cdr:y>0.82632</cdr:y>
    </cdr:from>
    <cdr:to>
      <cdr:x>0.52224</cdr:x>
      <cdr:y>0.99193</cdr:y>
    </cdr:to>
    <cdr:sp macro="" textlink="">
      <cdr:nvSpPr>
        <cdr:cNvPr id="5" name="TextBox 4">
          <a:extLst xmlns:a="http://schemas.openxmlformats.org/drawingml/2006/main">
            <a:ext uri="{FF2B5EF4-FFF2-40B4-BE49-F238E27FC236}">
              <a16:creationId xmlns:a16="http://schemas.microsoft.com/office/drawing/2014/main" id="{50D2DAE1-0287-FA1C-A099-E7A160CA6CC5}"/>
            </a:ext>
          </a:extLst>
        </cdr:cNvPr>
        <cdr:cNvSpPr txBox="1"/>
      </cdr:nvSpPr>
      <cdr:spPr>
        <a:xfrm xmlns:a="http://schemas.openxmlformats.org/drawingml/2006/main">
          <a:off x="1578985" y="2329730"/>
          <a:ext cx="618566" cy="4669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900"/>
            <a:t>Sun</a:t>
          </a:r>
        </a:p>
        <a:p xmlns:a="http://schemas.openxmlformats.org/drawingml/2006/main">
          <a:pPr algn="ctr"/>
          <a:r>
            <a:rPr lang="en-IN" sz="900"/>
            <a:t>Pharma</a:t>
          </a:r>
        </a:p>
      </cdr:txBody>
    </cdr:sp>
  </cdr:relSizeAnchor>
  <cdr:relSizeAnchor xmlns:cdr="http://schemas.openxmlformats.org/drawingml/2006/chartDrawing">
    <cdr:from>
      <cdr:x>0.49323</cdr:x>
      <cdr:y>0.83135</cdr:y>
    </cdr:from>
    <cdr:to>
      <cdr:x>0.64023</cdr:x>
      <cdr:y>0.99033</cdr:y>
    </cdr:to>
    <cdr:sp macro="" textlink="">
      <cdr:nvSpPr>
        <cdr:cNvPr id="6" name="TextBox 5">
          <a:extLst xmlns:a="http://schemas.openxmlformats.org/drawingml/2006/main">
            <a:ext uri="{FF2B5EF4-FFF2-40B4-BE49-F238E27FC236}">
              <a16:creationId xmlns:a16="http://schemas.microsoft.com/office/drawing/2014/main" id="{B2317F1E-49DF-CFC5-44BC-3A8B82B6AAED}"/>
            </a:ext>
          </a:extLst>
        </cdr:cNvPr>
        <cdr:cNvSpPr txBox="1"/>
      </cdr:nvSpPr>
      <cdr:spPr>
        <a:xfrm xmlns:a="http://schemas.openxmlformats.org/drawingml/2006/main">
          <a:off x="2075479" y="2343912"/>
          <a:ext cx="618567" cy="44821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900"/>
            <a:t>TATA</a:t>
          </a:r>
        </a:p>
        <a:p xmlns:a="http://schemas.openxmlformats.org/drawingml/2006/main">
          <a:pPr algn="ctr"/>
          <a:r>
            <a:rPr lang="en-IN" sz="900"/>
            <a:t>Steel</a:t>
          </a:r>
        </a:p>
      </cdr:txBody>
    </cdr:sp>
  </cdr:relSizeAnchor>
  <cdr:relSizeAnchor xmlns:cdr="http://schemas.openxmlformats.org/drawingml/2006/chartDrawing">
    <cdr:from>
      <cdr:x>0.74275</cdr:x>
      <cdr:y>0.82381</cdr:y>
    </cdr:from>
    <cdr:to>
      <cdr:x>0.88975</cdr:x>
      <cdr:y>0.99273</cdr:y>
    </cdr:to>
    <cdr:sp macro="" textlink="">
      <cdr:nvSpPr>
        <cdr:cNvPr id="7" name="TextBox 6">
          <a:extLst xmlns:a="http://schemas.openxmlformats.org/drawingml/2006/main">
            <a:ext uri="{FF2B5EF4-FFF2-40B4-BE49-F238E27FC236}">
              <a16:creationId xmlns:a16="http://schemas.microsoft.com/office/drawing/2014/main" id="{8514782F-2FD2-B38F-CCE2-8EA4142181CD}"/>
            </a:ext>
          </a:extLst>
        </cdr:cNvPr>
        <cdr:cNvSpPr txBox="1"/>
      </cdr:nvSpPr>
      <cdr:spPr>
        <a:xfrm xmlns:a="http://schemas.openxmlformats.org/drawingml/2006/main">
          <a:off x="3125443" y="2322653"/>
          <a:ext cx="618566" cy="47624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900"/>
            <a:t>Asian </a:t>
          </a:r>
        </a:p>
        <a:p xmlns:a="http://schemas.openxmlformats.org/drawingml/2006/main">
          <a:pPr algn="ctr"/>
          <a:r>
            <a:rPr lang="en-IN" sz="900"/>
            <a:t>Paints</a:t>
          </a:r>
        </a:p>
      </cdr:txBody>
    </cdr:sp>
  </cdr:relSizeAnchor>
  <cdr:relSizeAnchor xmlns:cdr="http://schemas.openxmlformats.org/drawingml/2006/chartDrawing">
    <cdr:from>
      <cdr:x>0.853</cdr:x>
      <cdr:y>0.83386</cdr:y>
    </cdr:from>
    <cdr:to>
      <cdr:x>1</cdr:x>
      <cdr:y>0.97297</cdr:y>
    </cdr:to>
    <cdr:sp macro="" textlink="">
      <cdr:nvSpPr>
        <cdr:cNvPr id="8" name="TextBox 7">
          <a:extLst xmlns:a="http://schemas.openxmlformats.org/drawingml/2006/main">
            <a:ext uri="{FF2B5EF4-FFF2-40B4-BE49-F238E27FC236}">
              <a16:creationId xmlns:a16="http://schemas.microsoft.com/office/drawing/2014/main" id="{F20D6146-6CE5-BFF0-F3D8-52603C30D4BB}"/>
            </a:ext>
          </a:extLst>
        </cdr:cNvPr>
        <cdr:cNvSpPr txBox="1"/>
      </cdr:nvSpPr>
      <cdr:spPr>
        <a:xfrm xmlns:a="http://schemas.openxmlformats.org/drawingml/2006/main">
          <a:off x="3589368" y="2350988"/>
          <a:ext cx="618566" cy="3922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800"/>
            <a:t>Tech </a:t>
          </a:r>
        </a:p>
        <a:p xmlns:a="http://schemas.openxmlformats.org/drawingml/2006/main">
          <a:pPr algn="ctr"/>
          <a:r>
            <a:rPr lang="en-IN" sz="800"/>
            <a:t>Mahindra</a:t>
          </a:r>
        </a:p>
      </cdr:txBody>
    </cdr:sp>
  </cdr:relSizeAnchor>
  <cdr:relSizeAnchor xmlns:cdr="http://schemas.openxmlformats.org/drawingml/2006/chartDrawing">
    <cdr:from>
      <cdr:x>0.62476</cdr:x>
      <cdr:y>0.82632</cdr:y>
    </cdr:from>
    <cdr:to>
      <cdr:x>0.77176</cdr:x>
      <cdr:y>0.97868</cdr:y>
    </cdr:to>
    <cdr:sp macro="" textlink="">
      <cdr:nvSpPr>
        <cdr:cNvPr id="9" name="TextBox 8">
          <a:extLst xmlns:a="http://schemas.openxmlformats.org/drawingml/2006/main">
            <a:ext uri="{FF2B5EF4-FFF2-40B4-BE49-F238E27FC236}">
              <a16:creationId xmlns:a16="http://schemas.microsoft.com/office/drawing/2014/main" id="{52E8E5A3-5728-629B-BE74-C871340CEA23}"/>
            </a:ext>
          </a:extLst>
        </cdr:cNvPr>
        <cdr:cNvSpPr txBox="1"/>
      </cdr:nvSpPr>
      <cdr:spPr>
        <a:xfrm xmlns:a="http://schemas.openxmlformats.org/drawingml/2006/main">
          <a:off x="2628949" y="2329730"/>
          <a:ext cx="618566" cy="4295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900"/>
            <a:t>Eicher</a:t>
          </a:r>
        </a:p>
        <a:p xmlns:a="http://schemas.openxmlformats.org/drawingml/2006/main">
          <a:pPr algn="ctr"/>
          <a:r>
            <a:rPr lang="en-IN" sz="900"/>
            <a:t>Motors</a:t>
          </a:r>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1287780</xdr:colOff>
      <xdr:row>8</xdr:row>
      <xdr:rowOff>133350</xdr:rowOff>
    </xdr:from>
    <xdr:to>
      <xdr:col>14</xdr:col>
      <xdr:colOff>215265</xdr:colOff>
      <xdr:row>28</xdr:row>
      <xdr:rowOff>142875</xdr:rowOff>
    </xdr:to>
    <xdr:graphicFrame macro="">
      <xdr:nvGraphicFramePr>
        <xdr:cNvPr id="2" name="Chart 1">
          <a:extLst>
            <a:ext uri="{FF2B5EF4-FFF2-40B4-BE49-F238E27FC236}">
              <a16:creationId xmlns:a16="http://schemas.microsoft.com/office/drawing/2014/main" id="{64E07A0F-7CF5-6B67-6BFD-C970930EF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190500</xdr:colOff>
      <xdr:row>8</xdr:row>
      <xdr:rowOff>102870</xdr:rowOff>
    </xdr:from>
    <xdr:to>
      <xdr:col>17</xdr:col>
      <xdr:colOff>588645</xdr:colOff>
      <xdr:row>28</xdr:row>
      <xdr:rowOff>112395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716280</xdr:colOff>
      <xdr:row>9</xdr:row>
      <xdr:rowOff>3810</xdr:rowOff>
    </xdr:from>
    <xdr:to>
      <xdr:col>9</xdr:col>
      <xdr:colOff>596265</xdr:colOff>
      <xdr:row>29</xdr:row>
      <xdr:rowOff>13335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8">
  <a r="1" c="181">
    <v t="i">0</v>
    <v t="i">30</v>
    <v t="i">61</v>
    <v t="i">91</v>
    <v t="i">122</v>
    <v t="i">153</v>
    <v t="i">183</v>
    <v t="i">214</v>
    <v t="i">244</v>
    <v t="i">275</v>
    <v t="i">306</v>
    <v t="i">334</v>
    <v t="i">365</v>
    <v t="i">395</v>
    <v t="i">426</v>
    <v t="i">456</v>
    <v t="i">487</v>
    <v t="i">518</v>
    <v t="i">548</v>
    <v t="i">579</v>
    <v t="i">609</v>
    <v t="i">640</v>
    <v t="i">671</v>
    <v t="i">699</v>
    <v t="i">730</v>
    <v t="i">760</v>
    <v t="i">791</v>
    <v t="i">821</v>
    <v t="i">852</v>
    <v t="i">883</v>
    <v t="i">913</v>
    <v t="i">944</v>
    <v t="i">974</v>
    <v t="i">1005</v>
    <v t="i">1036</v>
    <v t="i">1065</v>
    <v t="i">1096</v>
    <v t="i">1126</v>
    <v t="i">1157</v>
    <v t="i">1187</v>
    <v t="i">1218</v>
    <v t="i">1249</v>
    <v t="i">1279</v>
    <v t="i">1310</v>
    <v t="i">1340</v>
    <v t="i">1371</v>
    <v t="i">1402</v>
    <v t="i">1430</v>
    <v t="i">1461</v>
    <v t="i">1491</v>
    <v t="i">1522</v>
    <v t="i">1552</v>
    <v t="i">1583</v>
    <v t="i">1614</v>
    <v t="i">1644</v>
    <v t="i">1675</v>
    <v t="i">1705</v>
    <v t="i">1736</v>
    <v t="i">1767</v>
    <v t="i">1795</v>
    <v t="i">1826</v>
    <v t="i">1856</v>
    <v t="i">1887</v>
    <v t="i">1917</v>
    <v t="i">1948</v>
    <v t="i">1979</v>
    <v t="i">2009</v>
    <v t="i">2040</v>
    <v t="i">2070</v>
    <v t="i">2101</v>
    <v t="i">2132</v>
    <v t="i">2160</v>
    <v t="i">2191</v>
    <v t="i">2221</v>
    <v t="i">2252</v>
    <v t="i">2282</v>
    <v t="i">2313</v>
    <v t="i">2344</v>
    <v t="i">2374</v>
    <v t="i">2405</v>
    <v t="i">2435</v>
    <v t="i">2466</v>
    <v t="i">2497</v>
    <v t="i">2526</v>
    <v t="i">2557</v>
    <v t="i">2587</v>
    <v t="i">2618</v>
    <v t="i">2648</v>
    <v t="i">2679</v>
    <v t="i">2710</v>
    <v t="i">2740</v>
    <v t="i">2771</v>
    <v t="i">2801</v>
    <v t="i">2832</v>
    <v t="i">2863</v>
    <v t="i">2891</v>
    <v t="i">2922</v>
    <v t="i">2952</v>
    <v t="i">2983</v>
    <v t="i">3013</v>
    <v t="i">3044</v>
    <v t="i">3075</v>
    <v t="i">3105</v>
    <v t="i">3136</v>
    <v t="i">3166</v>
    <v t="i">3197</v>
    <v t="i">3228</v>
    <v t="i">3256</v>
    <v t="i">3287</v>
    <v t="i">3317</v>
    <v t="i">3348</v>
    <v t="i">3378</v>
    <v t="i">3409</v>
    <v t="i">3440</v>
    <v t="i">3470</v>
    <v t="i">3501</v>
    <v t="i">3531</v>
    <v t="i">3562</v>
    <v t="i">3593</v>
    <v t="i">3621</v>
    <v t="i">3652</v>
    <v t="i">3682</v>
    <v t="i">3713</v>
    <v t="i">3743</v>
    <v t="i">3774</v>
    <v t="i">3805</v>
    <v t="i">3835</v>
    <v t="i">3866</v>
    <v t="i">3896</v>
    <v t="i">3927</v>
    <v t="i">3958</v>
    <v t="i">3987</v>
    <v t="i">4018</v>
    <v t="i">4048</v>
    <v t="i">4079</v>
    <v t="i">4109</v>
    <v t="i">4140</v>
    <v t="i">4171</v>
    <v t="i">4201</v>
    <v t="i">4232</v>
    <v t="i">4262</v>
    <v t="i">4293</v>
    <v t="i">4324</v>
    <v t="i">4352</v>
    <v t="i">4383</v>
    <v t="i">4413</v>
    <v t="i">4444</v>
    <v t="i">4474</v>
    <v t="i">4505</v>
    <v t="i">4536</v>
    <v t="i">4566</v>
    <v t="i">4597</v>
    <v t="i">4627</v>
    <v t="i">4658</v>
    <v t="i">4689</v>
    <v t="i">4717</v>
    <v t="i">4748</v>
    <v t="i">4778</v>
    <v t="i">4809</v>
    <v t="i">4839</v>
    <v t="i">4870</v>
    <v t="i">4901</v>
    <v t="i">4931</v>
    <v t="i">4962</v>
    <v t="i">4992</v>
    <v t="i">5023</v>
    <v t="i">5054</v>
    <v t="i">5082</v>
    <v t="i">5113</v>
    <v t="i">5143</v>
    <v t="i">5174</v>
    <v t="i">5204</v>
    <v t="i">5235</v>
    <v t="i">5266</v>
    <v t="i">5296</v>
    <v t="i">5327</v>
    <v t="i">5357</v>
    <v t="i">5388</v>
    <v t="i">5419</v>
    <v t="i">5448</v>
    <v t="i">5479</v>
  </a>
  <a r="1" c="181">
    <v>409.95549999999997</v>
    <v>515.64179999999999</v>
    <v>459.24099999999999</v>
    <v>443.80739999999997</v>
    <v>455.08749999999998</v>
    <v>499.69749999999999</v>
    <v>438.30349999999999</v>
    <v>482.75459999999998</v>
    <v>495.03339999999997</v>
    <v>474.90159999999997</v>
    <v>444.37479999999999</v>
    <v>487.6343</v>
    <v>469.18200000000002</v>
    <v>474.62920000000003</v>
    <v>494.71559999999999</v>
    <v>458.31040000000002</v>
    <v>417.2525</v>
    <v>448.14240000000001</v>
    <v>497.62079999999997</v>
    <v>447.39339999999999</v>
    <v>480.57569999999998</v>
    <v>417.2978</v>
    <v>437.702</v>
    <v>476.21800000000002</v>
    <v>446.55360000000002</v>
    <v>432.07330000000002</v>
    <v>407.85610000000003</v>
    <v>375.8313</v>
    <v>355.24560000000002</v>
    <v>366.93430000000001</v>
    <v>398.34629999999999</v>
    <v>353.27100000000002</v>
    <v>314.55079999999998</v>
    <v>370.90620000000001</v>
    <v>372.56299999999999</v>
    <v>340.7199</v>
    <v>338.22320000000002</v>
    <v>320.29300000000001</v>
    <v>334.9323</v>
    <v>337.54230000000001</v>
    <v>347.892</v>
    <v>380.03019999999998</v>
    <v>365.64060000000001</v>
    <v>360.2842</v>
    <v>381.09690000000001</v>
    <v>402.47699999999998</v>
    <v>369.43090000000001</v>
    <v>350.84249999999997</v>
    <v>357.7876</v>
    <v>366.00380000000001</v>
    <v>391.56</v>
    <v>395.84969999999998</v>
    <v>387.5881</v>
    <v>373.31200000000001</v>
    <v>415.20979999999997</v>
    <v>387.29309999999998</v>
    <v>406.35809999999998</v>
    <v>377.28390000000002</v>
    <v>363.12130000000002</v>
    <v>422.49529999999999</v>
    <v>424.78769999999997</v>
    <v>483.29930000000002</v>
    <v>460.9205</v>
    <v>456.8578</v>
    <v>453.3399</v>
    <v>429.28160000000003</v>
    <v>454.17970000000003</v>
    <v>450.11700000000002</v>
    <v>404.5197</v>
    <v>415.45940000000002</v>
    <v>388.35980000000001</v>
    <v>374.94619999999998</v>
    <v>391.44650000000001</v>
    <v>398.09660000000002</v>
    <v>453.97539999999998</v>
    <v>454.76979999999998</v>
    <v>388.51870000000002</v>
    <v>391.42380000000003</v>
    <v>430.18950000000001</v>
    <v>438.42829999999998</v>
    <v>460.55739999999997</v>
    <v>469.9991</v>
    <v>438.79140000000001</v>
    <v>474.44760000000002</v>
    <v>446.077</v>
    <v>434.79689999999999</v>
    <v>439.92630000000003</v>
    <v>460.6936</v>
    <v>481.16579999999999</v>
    <v>491.9239</v>
    <v>478.87349999999998</v>
    <v>449.41340000000002</v>
    <v>491.3338</v>
    <v>474.44760000000002</v>
    <v>561.98800000000006</v>
    <v>599.59609999999998</v>
    <v>633.32309999999995</v>
    <v>608.58399999999995</v>
    <v>626.42340000000002</v>
    <v>733.18769999999995</v>
    <v>723.79139999999995</v>
    <v>708.9479</v>
    <v>854.16010000000006</v>
    <v>836.63840000000005</v>
    <v>836.18449999999996</v>
    <v>872.72580000000005</v>
    <v>866.59780000000001</v>
    <v>801.36800000000005</v>
    <v>874.54150000000004</v>
    <v>836.45680000000004</v>
    <v>882.84849999999994</v>
    <v>1076.722</v>
    <v>1127.2444</v>
    <v>1142.0425</v>
    <v>963.46640000000002</v>
    <v>1059.9719</v>
    <v>1017.938</v>
    <v>1114.0804000000001</v>
    <v>1117.6211000000001</v>
    <v>1237.6401000000001</v>
    <v>1264.4674</v>
    <v>1207.5899999999999</v>
    <v>1137.6394</v>
    <v>1058.7917</v>
    <v>1133.5085999999999</v>
    <v>1209.4965</v>
    <v>1329.4248</v>
    <v>1408.2270000000001</v>
    <v>1374.5454</v>
    <v>1281.5806</v>
    <v>1206.2282</v>
    <v>1011.1291</v>
    <v>1330.9228000000001</v>
    <v>1329.4702</v>
    <v>1547.0842</v>
    <v>1876.6374000000001</v>
    <v>1888.9843000000001</v>
    <v>2028.4770000000001</v>
    <v>1865.1984</v>
    <v>1751.9882</v>
    <v>1802.3744999999999</v>
    <v>1672.2327</v>
    <v>1893.6143999999999</v>
    <v>1818.5344</v>
    <v>1810.7267999999999</v>
    <v>1961.25</v>
    <v>1916.1747</v>
    <v>1847.7674999999999</v>
    <v>2050.0841</v>
    <v>2287.1262999999999</v>
    <v>2302.5599000000002</v>
    <v>2183.7664</v>
    <v>2149.9486999999999</v>
    <v>2166.6986999999999</v>
    <v>2142.1410999999998</v>
    <v>2391.9841000000001</v>
    <v>2533.1563999999998</v>
    <v>2390.0776000000001</v>
    <v>2356.4868000000001</v>
    <v>2278.2293</v>
    <v>2394.8892999999998</v>
    <v>2158.6641</v>
    <v>2314.6799000000001</v>
    <v>2479.6833999999999</v>
    <v>2312.5010000000002</v>
    <v>2136.9663</v>
    <v>2108.5502000000001</v>
    <v>2116.2671</v>
    <v>2197.4751000000001</v>
    <v>2242.3234000000002</v>
    <v>2315.27</v>
    <v>2549.25</v>
    <v>2407</v>
    <v>2345</v>
    <v>2287.9</v>
    <v>2377.4499999999998</v>
    <v>2584.9499999999998</v>
    <v>2853.25</v>
    <v>2921.6</v>
    <v>2971.7</v>
    <v>2940.25</v>
  </a>
  <a r="1" c="121">
    <v t="i">0</v>
    <v t="i">30</v>
    <v t="i">61</v>
    <v t="i">91</v>
    <v t="i">122</v>
    <v t="i">153</v>
    <v t="i">183</v>
    <v t="i">214</v>
    <v t="i">244</v>
    <v t="i">275</v>
    <v t="i">306</v>
    <v t="i">334</v>
    <v t="i">365</v>
    <v t="i">395</v>
    <v t="i">426</v>
    <v t="i">456</v>
    <v t="i">487</v>
    <v t="i">518</v>
    <v t="i">548</v>
    <v t="i">579</v>
    <v t="i">609</v>
    <v t="i">640</v>
    <v t="i">671</v>
    <v t="i">700</v>
    <v t="i">731</v>
    <v t="i">761</v>
    <v t="i">792</v>
    <v t="i">822</v>
    <v t="i">853</v>
    <v t="i">884</v>
    <v t="i">914</v>
    <v t="i">945</v>
    <v t="i">975</v>
    <v t="i">1006</v>
    <v t="i">1037</v>
    <v t="i">1065</v>
    <v t="i">1096</v>
    <v t="i">1126</v>
    <v t="i">1157</v>
    <v t="i">1187</v>
    <v t="i">1218</v>
    <v t="i">1249</v>
    <v t="i">1279</v>
    <v t="i">1310</v>
    <v t="i">1340</v>
    <v t="i">1371</v>
    <v t="i">1402</v>
    <v t="i">1430</v>
    <v t="i">1461</v>
    <v t="i">1491</v>
    <v t="i">1522</v>
    <v t="i">1552</v>
    <v t="i">1583</v>
    <v t="i">1614</v>
    <v t="i">1644</v>
    <v t="i">1675</v>
    <v t="i">1705</v>
    <v t="i">1736</v>
    <v t="i">1767</v>
    <v t="i">1795</v>
    <v t="i">1826</v>
    <v t="i">1856</v>
    <v t="i">1887</v>
    <v t="i">1917</v>
    <v t="i">1948</v>
    <v t="i">1979</v>
    <v t="i">2009</v>
    <v t="i">2040</v>
    <v t="i">2070</v>
    <v t="i">2101</v>
    <v t="i">2132</v>
    <v t="i">2161</v>
    <v t="i">2192</v>
    <v t="i">2222</v>
    <v t="i">2253</v>
    <v t="i">2283</v>
    <v t="i">2314</v>
    <v t="i">2345</v>
    <v t="i">2375</v>
    <v t="i">2406</v>
    <v t="i">2436</v>
    <v t="i">2467</v>
    <v t="i">2498</v>
    <v t="i">2526</v>
    <v t="i">2557</v>
    <v t="i">2587</v>
    <v t="i">2618</v>
    <v t="i">2648</v>
    <v t="i">2679</v>
    <v t="i">2710</v>
    <v t="i">2740</v>
    <v t="i">2771</v>
    <v t="i">2801</v>
    <v t="i">2832</v>
    <v t="i">2863</v>
    <v t="i">2891</v>
    <v t="i">2922</v>
    <v t="i">2952</v>
    <v t="i">2983</v>
    <v t="i">3013</v>
    <v t="i">3044</v>
    <v t="i">3075</v>
    <v t="i">3105</v>
    <v t="i">3136</v>
    <v t="i">3166</v>
    <v t="i">3197</v>
    <v t="i">3228</v>
    <v t="i">3256</v>
    <v t="i">3287</v>
    <v t="i">3317</v>
    <v t="i">3348</v>
    <v t="i">3378</v>
    <v t="i">3409</v>
    <v t="i">3440</v>
    <v t="i">3470</v>
    <v t="i">3501</v>
    <v t="i">3531</v>
    <v t="i">3562</v>
    <v t="i">3593</v>
    <v t="i">3622</v>
    <v t="i">3653</v>
  </a>
  <a r="1" c="121">
    <v>424.78769999999997</v>
    <v>483.29930000000002</v>
    <v>460.9205</v>
    <v>456.8578</v>
    <v>453.3399</v>
    <v>429.28160000000003</v>
    <v>454.17970000000003</v>
    <v>450.11700000000002</v>
    <v>404.5197</v>
    <v>415.45940000000002</v>
    <v>388.35980000000001</v>
    <v>374.94619999999998</v>
    <v>391.44650000000001</v>
    <v>398.09660000000002</v>
    <v>453.97539999999998</v>
    <v>454.76979999999998</v>
    <v>388.51870000000002</v>
    <v>391.42380000000003</v>
    <v>430.18950000000001</v>
    <v>438.42829999999998</v>
    <v>460.55739999999997</v>
    <v>469.9991</v>
    <v>438.79140000000001</v>
    <v>474.44760000000002</v>
    <v>446.077</v>
    <v>434.79689999999999</v>
    <v>439.92630000000003</v>
    <v>460.6936</v>
    <v>481.16579999999999</v>
    <v>491.9239</v>
    <v>478.87349999999998</v>
    <v>449.41340000000002</v>
    <v>491.3338</v>
    <v>474.44760000000002</v>
    <v>561.98800000000006</v>
    <v>599.59609999999998</v>
    <v>633.32309999999995</v>
    <v>608.58399999999995</v>
    <v>626.42340000000002</v>
    <v>733.18769999999995</v>
    <v>723.79139999999995</v>
    <v>708.9479</v>
    <v>854.16010000000006</v>
    <v>836.63840000000005</v>
    <v>836.18449999999996</v>
    <v>872.72580000000005</v>
    <v>866.59780000000001</v>
    <v>801.36800000000005</v>
    <v>874.54150000000004</v>
    <v>836.45680000000004</v>
    <v>882.84849999999994</v>
    <v>1076.722</v>
    <v>1127.2444</v>
    <v>1142.0425</v>
    <v>963.46640000000002</v>
    <v>1059.9719</v>
    <v>1017.938</v>
    <v>1114.0804000000001</v>
    <v>1117.6211000000001</v>
    <v>1237.6401000000001</v>
    <v>1264.4674</v>
    <v>1207.5899999999999</v>
    <v>1137.6394</v>
    <v>1058.7917</v>
    <v>1133.5085999999999</v>
    <v>1209.4965</v>
    <v>1329.4248</v>
    <v>1408.2270000000001</v>
    <v>1374.5454</v>
    <v>1281.5806</v>
    <v>1206.2282</v>
    <v>1011.1291</v>
    <v>1330.9228000000001</v>
    <v>1329.4702</v>
    <v>1547.0842</v>
    <v>1876.6374000000001</v>
    <v>1888.9843000000001</v>
    <v>2028.4770000000001</v>
    <v>1865.1984</v>
    <v>1751.9882</v>
    <v>1802.3744999999999</v>
    <v>1672.2327</v>
    <v>1893.6143999999999</v>
    <v>1818.5344</v>
    <v>1810.7267999999999</v>
    <v>1961.25</v>
    <v>1916.1747</v>
    <v>1847.7674999999999</v>
    <v>2050.0841</v>
    <v>2287.1262999999999</v>
    <v>2302.5599000000002</v>
    <v>2183.7664</v>
    <v>2149.9486999999999</v>
    <v>2166.6986999999999</v>
    <v>2142.1410999999998</v>
    <v>2391.9841000000001</v>
    <v>2533.1563999999998</v>
    <v>2390.0776000000001</v>
    <v>2356.4868000000001</v>
    <v>2278.2293</v>
    <v>2394.8892999999998</v>
    <v>2158.6641</v>
    <v>2314.6799000000001</v>
    <v>2479.6833999999999</v>
    <v>2312.5010000000002</v>
    <v>2136.9663</v>
    <v>2108.5502000000001</v>
    <v>2116.2671</v>
    <v>2197.4751000000001</v>
    <v>2242.3234000000002</v>
    <v>2315.27</v>
    <v>2549.25</v>
    <v>2407</v>
    <v>2345</v>
    <v>2287.9</v>
    <v>2377.4499999999998</v>
    <v>2584.9499999999998</v>
    <v>2853.25</v>
    <v>2921.6</v>
    <v>2971.7</v>
    <v>2940.25</v>
  </a>
  <a r="1" c="61">
    <v t="i">0</v>
    <v t="i">30</v>
    <v t="i">61</v>
    <v t="i">91</v>
    <v t="i">122</v>
    <v t="i">153</v>
    <v t="i">183</v>
    <v t="i">214</v>
    <v t="i">244</v>
    <v t="i">275</v>
    <v t="i">306</v>
    <v t="i">335</v>
    <v t="i">366</v>
    <v t="i">396</v>
    <v t="i">427</v>
    <v t="i">457</v>
    <v t="i">488</v>
    <v t="i">519</v>
    <v t="i">549</v>
    <v t="i">580</v>
    <v t="i">610</v>
    <v t="i">641</v>
    <v t="i">672</v>
    <v t="i">700</v>
    <v t="i">731</v>
    <v t="i">761</v>
    <v t="i">792</v>
    <v t="i">822</v>
    <v t="i">853</v>
    <v t="i">884</v>
    <v t="i">914</v>
    <v t="i">945</v>
    <v t="i">975</v>
    <v t="i">1006</v>
    <v t="i">1037</v>
    <v t="i">1065</v>
    <v t="i">1096</v>
    <v t="i">1126</v>
    <v t="i">1157</v>
    <v t="i">1187</v>
    <v t="i">1218</v>
    <v t="i">1249</v>
    <v t="i">1279</v>
    <v t="i">1310</v>
    <v t="i">1340</v>
    <v t="i">1371</v>
    <v t="i">1402</v>
    <v t="i">1430</v>
    <v t="i">1461</v>
    <v t="i">1491</v>
    <v t="i">1522</v>
    <v t="i">1552</v>
    <v t="i">1583</v>
    <v t="i">1614</v>
    <v t="i">1644</v>
    <v t="i">1675</v>
    <v t="i">1705</v>
    <v t="i">1736</v>
    <v t="i">1767</v>
    <v t="i">1796</v>
    <v t="i">1827</v>
  </a>
  <a r="1" c="61">
    <v>1264.4674</v>
    <v>1207.5899999999999</v>
    <v>1137.6394</v>
    <v>1058.7917</v>
    <v>1133.5085999999999</v>
    <v>1209.4965</v>
    <v>1329.4248</v>
    <v>1408.2270000000001</v>
    <v>1374.5454</v>
    <v>1281.5806</v>
    <v>1206.2282</v>
    <v>1011.1291</v>
    <v>1330.9228000000001</v>
    <v>1329.4702</v>
    <v>1547.0842</v>
    <v>1876.6374000000001</v>
    <v>1888.9843000000001</v>
    <v>2028.4770000000001</v>
    <v>1865.1984</v>
    <v>1751.9882</v>
    <v>1802.3744999999999</v>
    <v>1672.2327</v>
    <v>1893.6143999999999</v>
    <v>1818.5344</v>
    <v>1810.7267999999999</v>
    <v>1961.25</v>
    <v>1916.1747</v>
    <v>1847.7674999999999</v>
    <v>2050.0841</v>
    <v>2287.1262999999999</v>
    <v>2302.5599000000002</v>
    <v>2183.7664</v>
    <v>2149.9486999999999</v>
    <v>2166.6986999999999</v>
    <v>2142.1410999999998</v>
    <v>2391.9841000000001</v>
    <v>2533.1563999999998</v>
    <v>2390.0776000000001</v>
    <v>2356.4868000000001</v>
    <v>2278.2293</v>
    <v>2394.8892999999998</v>
    <v>2158.6641</v>
    <v>2314.6799000000001</v>
    <v>2479.6833999999999</v>
    <v>2312.5010000000002</v>
    <v>2136.9663</v>
    <v>2108.5502000000001</v>
    <v>2116.2671</v>
    <v>2197.4751000000001</v>
    <v>2242.3234000000002</v>
    <v>2315.27</v>
    <v>2549.25</v>
    <v>2407</v>
    <v>2345</v>
    <v>2287.9</v>
    <v>2377.4499999999998</v>
    <v>2584.9499999999998</v>
    <v>2853.25</v>
    <v>2921.6</v>
    <v>2971.7</v>
    <v>2940.25</v>
  </a>
  <a r="1" c="248">
    <v t="i">0</v>
    <v t="i">3</v>
    <v t="i">4</v>
    <v t="i">5</v>
    <v t="i">6</v>
    <v t="i">7</v>
    <v t="i">11</v>
    <v t="i">12</v>
    <v t="i">13</v>
    <v t="i">14</v>
    <v t="i">17</v>
    <v t="i">18</v>
    <v t="i">19</v>
    <v t="i">20</v>
    <v t="i">21</v>
    <v t="i">24</v>
    <v t="i">25</v>
    <v t="i">26</v>
    <v t="i">27</v>
    <v t="i">28</v>
    <v t="i">31</v>
    <v t="i">32</v>
    <v t="i">33</v>
    <v t="i">34</v>
    <v t="i">35</v>
    <v t="i">38</v>
    <v t="i">39</v>
    <v t="i">40</v>
    <v t="i">41</v>
    <v t="i">42</v>
    <v t="i">45</v>
    <v t="i">46</v>
    <v t="i">47</v>
    <v t="i">48</v>
    <v t="i">49</v>
    <v t="i">52</v>
    <v t="i">53</v>
    <v t="i">54</v>
    <v t="i">55</v>
    <v t="i">56</v>
    <v t="i">59</v>
    <v t="i">60</v>
    <v t="i">61</v>
    <v t="i">62</v>
    <v t="i">63</v>
    <v t="i">66</v>
    <v t="i">67</v>
    <v t="i">68</v>
    <v t="i">70</v>
    <v t="i">73</v>
    <v t="i">74</v>
    <v t="i">75</v>
    <v t="i">76</v>
    <v t="i">77</v>
    <v t="i">80</v>
    <v t="i">81</v>
    <v t="i">82</v>
    <v t="i">83</v>
    <v t="i">84</v>
    <v t="i">87</v>
    <v t="i">88</v>
    <v t="i">89</v>
    <v t="i">90</v>
    <v t="i">91</v>
    <v t="i">94</v>
    <v t="i">95</v>
    <v t="i">96</v>
    <v t="i">97</v>
    <v t="i">98</v>
    <v t="i">101</v>
    <v t="i">102</v>
    <v t="i">103</v>
    <v t="i">104</v>
    <v t="i">105</v>
    <v t="i">108</v>
    <v t="i">109</v>
    <v t="i">110</v>
    <v t="i">111</v>
    <v t="i">112</v>
    <v t="i">115</v>
    <v t="i">117</v>
    <v t="i">118</v>
    <v t="i">119</v>
    <v t="i">122</v>
    <v t="i">123</v>
    <v t="i">124</v>
    <v t="i">125</v>
    <v t="i">126</v>
    <v t="i">129</v>
    <v t="i">130</v>
    <v t="i">131</v>
    <v t="i">132</v>
    <v t="i">133</v>
    <v t="i">136</v>
    <v t="i">137</v>
    <v t="i">138</v>
    <v t="i">139</v>
    <v t="i">140</v>
    <v t="i">143</v>
    <v t="i">144</v>
    <v t="i">145</v>
    <v t="i">146</v>
    <v t="i">147</v>
    <v t="i">150</v>
    <v t="i">152</v>
    <v t="i">153</v>
    <v t="i">154</v>
    <v t="i">157</v>
    <v t="i">158</v>
    <v t="i">159</v>
    <v t="i">160</v>
    <v t="i">161</v>
    <v t="i">165</v>
    <v t="i">166</v>
    <v t="i">167</v>
    <v t="i">168</v>
    <v t="i">171</v>
    <v t="i">172</v>
    <v t="i">173</v>
    <v t="i">174</v>
    <v t="i">175</v>
    <v t="i">178</v>
    <v t="i">179</v>
    <v t="i">180</v>
    <v t="i">181</v>
    <v t="i">182</v>
    <v t="i">185</v>
    <v t="i">187</v>
    <v t="i">188</v>
    <v t="i">189</v>
    <v t="i">192</v>
    <v t="i">193</v>
    <v t="i">194</v>
    <v t="i">195</v>
    <v t="i">196</v>
    <v t="i">199</v>
    <v t="i">200</v>
    <v t="i">201</v>
    <v t="i">202</v>
    <v t="i">203</v>
    <v t="i">205</v>
    <v t="i">206</v>
    <v t="i">208</v>
    <v t="i">209</v>
    <v t="i">210</v>
    <v t="i">213</v>
    <v t="i">214</v>
    <v t="i">215</v>
    <v t="i">216</v>
    <v t="i">217</v>
    <v t="i">221</v>
    <v t="i">222</v>
    <v t="i">223</v>
    <v t="i">224</v>
    <v t="i">227</v>
    <v t="i">228</v>
    <v t="i">229</v>
    <v t="i">230</v>
    <v t="i">231</v>
    <v t="i">234</v>
    <v t="i">235</v>
    <v t="i">236</v>
    <v t="i">237</v>
    <v t="i">238</v>
    <v t="i">241</v>
    <v t="i">242</v>
    <v t="i">243</v>
    <v t="i">244</v>
    <v t="i">245</v>
    <v t="i">249</v>
    <v t="i">250</v>
    <v t="i">251</v>
    <v t="i">252</v>
    <v t="i">255</v>
    <v t="i">256</v>
    <v t="i">257</v>
    <v t="i">258</v>
    <v t="i">259</v>
    <v t="i">262</v>
    <v t="i">263</v>
    <v t="i">264</v>
    <v t="i">265</v>
    <v t="i">266</v>
    <v t="i">269</v>
    <v t="i">270</v>
    <v t="i">271</v>
    <v t="i">272</v>
    <v t="i">273</v>
    <v t="i">274</v>
    <v t="i">277</v>
    <v t="i">278</v>
    <v t="i">279</v>
    <v t="i">283</v>
    <v t="i">284</v>
    <v t="i">285</v>
    <v t="i">286</v>
    <v t="i">287</v>
    <v t="i">290</v>
    <v t="i">291</v>
    <v t="i">292</v>
    <v t="i">293</v>
    <v t="i">294</v>
    <v t="i">297</v>
    <v t="i">298</v>
    <v t="i">299</v>
    <v t="i">300</v>
    <v t="i">301</v>
    <v t="i">304</v>
    <v t="i">305</v>
    <v t="i">306</v>
    <v t="i">307</v>
    <v t="i">308</v>
    <v t="i">311</v>
    <v t="i">312</v>
    <v t="i">313</v>
    <v t="i">314</v>
    <v t="i">315</v>
    <v t="i">316</v>
    <v t="i">318</v>
    <v t="i">319</v>
    <v t="i">320</v>
    <v t="i">321</v>
    <v t="i">325</v>
    <v t="i">326</v>
    <v t="i">327</v>
    <v t="i">328</v>
    <v t="i">329</v>
    <v t="i">332</v>
    <v t="i">333</v>
    <v t="i">334</v>
    <v t="i">335</v>
    <v t="i">336</v>
    <v t="i">340</v>
    <v t="i">341</v>
    <v t="i">342</v>
    <v t="i">346</v>
    <v t="i">347</v>
    <v t="i">348</v>
    <v t="i">349</v>
    <v t="i">350</v>
    <v t="i">353</v>
    <v t="i">354</v>
    <v t="i">355</v>
    <v t="i">357</v>
    <v t="i">360</v>
    <v t="i">361</v>
    <v t="i">363</v>
    <v t="i">364</v>
  </a>
  <a r="1" c="248">
    <v>1674.6</v>
    <v>1688.15</v>
    <v>1664.15</v>
    <v>1671.8</v>
    <v>1681</v>
    <v>1687.6</v>
    <v>1687.25</v>
    <v>1693.15</v>
    <v>1727.8</v>
    <v>1625.65</v>
    <v>1644.45</v>
    <v>1644.5</v>
    <v>1652.1</v>
    <v>1653.2</v>
    <v>1667.8</v>
    <v>1675.8</v>
    <v>1647.3</v>
    <v>1638.45</v>
    <v>1645</v>
    <v>1646.9</v>
    <v>1641.05</v>
    <v>1637.2</v>
    <v>1615.8</v>
    <v>1609.6</v>
    <v>1615.8</v>
    <v>1635.5</v>
    <v>1636.75</v>
    <v>1610.85</v>
    <v>1604</v>
    <v>1606.5</v>
    <v>1604.4</v>
    <v>1599.4</v>
    <v>1607.7</v>
    <v>1608.7</v>
    <v>1610.6</v>
    <v>1600.8</v>
    <v>1603.5</v>
    <v>1601.75</v>
    <v>1582.05</v>
    <v>1602.75</v>
    <v>1604.15</v>
    <v>1607.5</v>
    <v>1635.6</v>
    <v>1643.6</v>
    <v>1643.5</v>
    <v>1635.55</v>
    <v>1658.6</v>
    <v>1676.15</v>
    <v>1701.4</v>
    <v>1719.8</v>
    <v>1728.2</v>
    <v>1673.3</v>
    <v>1675</v>
    <v>1660.4</v>
    <v>1656.45</v>
    <v>1648.4</v>
    <v>1632.95</v>
    <v>1641.1</v>
    <v>1644.5</v>
    <v>1678.9</v>
    <v>1677.5</v>
    <v>1685.1</v>
    <v>1688.75</v>
    <v>1675.75</v>
    <v>1678.4</v>
    <v>1696.6</v>
    <v>1690.7</v>
    <v>1673.15</v>
    <v>1643.5</v>
    <v>1651.2</v>
    <v>1662.25</v>
    <v>1640.5</v>
    <v>1628.65</v>
    <v>1652.2</v>
    <v>1651.25</v>
    <v>1649.9</v>
    <v>1650.5</v>
    <v>1635.85</v>
    <v>1618.8</v>
    <v>1610.9</v>
    <v>1606.2</v>
    <v>1597.3</v>
    <v>1590.75</v>
    <v>1589.5</v>
    <v>1582.7</v>
    <v>1586.6</v>
    <v>1579.3</v>
    <v>1561.5</v>
    <v>1577.75</v>
    <v>1590.3</v>
    <v>1578.7</v>
    <v>1571.45</v>
    <v>1574.7</v>
    <v>1584.55</v>
    <v>1574.9</v>
    <v>1595.5</v>
    <v>1610.85</v>
    <v>1623.4</v>
    <v>1631.8</v>
    <v>1636.9</v>
    <v>1643.9</v>
    <v>1642.9</v>
    <v>1661.75</v>
    <v>1629.05</v>
    <v>1563.7</v>
    <v>1553.35</v>
    <v>1529.65</v>
    <v>1531</v>
    <v>1537.65</v>
    <v>1526.85</v>
    <v>1523.7</v>
    <v>1526.3</v>
    <v>1508.05</v>
    <v>1529.55</v>
    <v>1535.75</v>
    <v>1534.05</v>
    <v>1516.25</v>
    <v>1524.85</v>
    <v>1539.6</v>
    <v>1549.85</v>
    <v>1535.75</v>
    <v>1529.6</v>
    <v>1541.2</v>
    <v>1519.75</v>
    <v>1514.95</v>
    <v>1522.8</v>
    <v>1506.05</v>
    <v>1496.5</v>
    <v>1463.4</v>
    <v>1469.15</v>
    <v>1485.1</v>
    <v>1476.5</v>
    <v>1474.5</v>
    <v>1476.75</v>
    <v>1483.75</v>
    <v>1494.5</v>
    <v>1487.25</v>
    <v>1491.55</v>
    <v>1485.65</v>
    <v>1491.5</v>
    <v>1500</v>
    <v>1488.8</v>
    <v>1504.4</v>
    <v>1508.35</v>
    <v>1505.1</v>
    <v>1505.2</v>
    <v>1517.95</v>
    <v>1512.55</v>
    <v>1521.3</v>
    <v>1532.1</v>
    <v>1528.65</v>
    <v>1559.15</v>
    <v>1558.8</v>
    <v>1555.4</v>
    <v>1609.4</v>
    <v>1623.7</v>
    <v>1627.8</v>
    <v>1630.45</v>
    <v>1653.2</v>
    <v>1651</v>
    <v>1634.6</v>
    <v>1630.9</v>
    <v>1650.15</v>
    <v>1656.55</v>
    <v>1655.7</v>
    <v>1652.9</v>
    <v>1657</v>
    <v>1686.7</v>
    <v>1670.85</v>
    <v>1682.45</v>
    <v>1703.3</v>
    <v>1705.25</v>
    <v>1709.25</v>
    <v>1698.1</v>
    <v>1699.1</v>
    <v>1672.9</v>
    <v>1690.85</v>
    <v>1682.2</v>
    <v>1663.45</v>
    <v>1650.5</v>
    <v>1655.95</v>
    <v>1649</v>
    <v>1641.2</v>
    <v>1672.8</v>
    <v>1679.15</v>
    <v>1537.5</v>
    <v>1486.15</v>
    <v>1470.65</v>
    <v>1478.85</v>
    <v>1427.35</v>
    <v>1455.9</v>
    <v>1434.9</v>
    <v>1454.65</v>
    <v>1444.3</v>
    <v>1462.55</v>
    <v>1466.35</v>
    <v>1446.15</v>
    <v>1444.85</v>
    <v>1444.1</v>
    <v>1429.95</v>
    <v>1403.05</v>
    <v>1403.6</v>
    <v>1390</v>
    <v>1394.45</v>
    <v>1384.05</v>
    <v>1414.05</v>
    <v>1419.9</v>
    <v>1417.1</v>
    <v>1454.3</v>
    <v>1439.15</v>
    <v>1419.55</v>
    <v>1420.6</v>
    <v>1422.3</v>
    <v>1420.15</v>
    <v>1409.4</v>
    <v>1403.4</v>
    <v>1430.75</v>
    <v>1430.75</v>
    <v>1432.7</v>
    <v>1440.85</v>
    <v>1442.6</v>
    <v>1446.1</v>
    <v>1427.8</v>
    <v>1459.55</v>
    <v>1460.4</v>
    <v>1455.45</v>
    <v>1452.65</v>
    <v>1446.05</v>
    <v>1449.35</v>
    <v>1431.05</v>
    <v>1445.75</v>
    <v>1442.85</v>
    <v>1425.4</v>
    <v>1440.7</v>
    <v>1447.9</v>
    <v>1470.5</v>
    <v>1480.15</v>
    <v>1482.3</v>
    <v>1527.6</v>
    <v>1549.55</v>
    <v>1546.6</v>
    <v>1548.55</v>
    <v>1536.35</v>
    <v>1518.95</v>
    <v>1494.7</v>
    <v>1509.25</v>
    <v>1494.7</v>
    <v>1531.3</v>
  </a>
</arrayData>
</file>

<file path=xl/richData/rdrichvalue.xml><?xml version="1.0" encoding="utf-8"?>
<rvData xmlns="http://schemas.microsoft.com/office/spreadsheetml/2017/richdata" count="867">
  <rv s="0">
    <v>https://www.bing.com/financeapi/forcetrigger?t=ahjo52&amp;q=XNSE%3aRELIANCE&amp;form=skydnc</v>
    <v>Learn more on Bing</v>
  </rv>
  <rv s="1">
    <v>en-IN</v>
    <v>ahjo52</v>
    <v>268435456</v>
    <v>1</v>
    <v>Powered by Refinitiv</v>
    <v>0</v>
    <v>RELIANCE INDUSTRIES LIMITED (XNSE:RELIANCE)</v>
    <v>2</v>
    <v>3</v>
    <v>Finance</v>
    <v>4</v>
    <v>3024.9</v>
    <v>2111.6799999999998</v>
    <v>1.0077</v>
    <v>11.6</v>
    <v>3.9610000000000001E-3</v>
    <v>INR</v>
    <v>Reliance Industries Limited is an India-based company, which is engaged in the activities of hydrocarbon exploration and production, petroleum refining and marketing, petrochemicals, advanced materials and composites, renewables (solar and hydrogen), retail and digital services. The Company's segments include Oil to Chemicals (O2C), Oil and Gas, Retail and Digital Services. O2C segment includes refining, petrochemicals, fuel retailing, aviation fuel and bulk wholesale marketing, and also includes transportation fuels, polymers, polyesters and elastomers. O2C business assets include aromatics, gasification, multi-feed and gas crackers along with downstream manufacturing facilities, logistics and supply-chain infrastructure. Oil and Gas segment is engaged in exploration, development and production of crude oil and natural gas. Retail segment includes consumer retail and a range of related services. Digital Services segment is engaged in the provision of a range of digital services.</v>
    <v>389414</v>
    <v>National Stock Exchange of India</v>
    <v>XNSE</v>
    <v>XNSE</v>
    <v>Maker Chambers IV, Nariman Point, MUMBAI, MAHARASHTRA, 400021 IN</v>
    <v>2948</v>
    <v>Oil &amp; Gas</v>
    <v>Stock</v>
    <v>45401.493356481478</v>
    <v>0</v>
    <v>2886.05</v>
    <v>19892810000000</v>
    <v>RELIANCE INDUSTRIES LIMITED</v>
    <v>RELIANCE INDUSTRIES LIMITED</v>
    <v>2913.55</v>
    <v>28.49</v>
    <v>2928.65</v>
    <v>2940.25</v>
    <v>6766109000</v>
    <v>RELIANCE</v>
    <v>RELIANCE INDUSTRIES LIMITED (XNSE:RELIANCE)</v>
    <v>7870889</v>
    <v>5953310</v>
    <v>1973</v>
  </rv>
  <rv s="2">
    <v>1</v>
  </rv>
  <rv s="0">
    <v>https://www.bing.com/financeapi/forcetrigger?t=ahi3jc&amp;q=XNSE%3aHDFCBANK&amp;form=skydnc</v>
    <v>Learn more on Bing</v>
  </rv>
  <rv s="1">
    <v>en-IN</v>
    <v>ahi3jc</v>
    <v>268435456</v>
    <v>1</v>
    <v>Powered by Refinitiv</v>
    <v>0</v>
    <v>HDFC BANK LIMITED (XNSE:HDFCBANK)</v>
    <v>2</v>
    <v>3</v>
    <v>Finance</v>
    <v>4</v>
    <v>1757.5</v>
    <v>1363.55</v>
    <v>1.1237999999999999</v>
    <v>36.6</v>
    <v>2.4487000000000002E-2</v>
    <v>INR</v>
    <v>HDFC Bank Limited (the Bank) is a financial services conglomerate that offers a full suite of financial services, from banking to insurance, and mutual funds through its subsidiaries. The Bank caters to a range of banking services covering commercial and investment banking and transactional/branch banking. Its Treasury segment includes net interest earnings from its investment portfolio, money market borrowing and lending, gains or losses on investment operations and on account of trading in foreign exchange and derivative contracts. The Retail Banking segment includes Digital Banking, and Other retail banking. The Wholesale Banking segment provides loans, non-fund facilities and transaction services to large corporates, public sector units, government bodies, financial institutions and medium scale enterprises. Its subsidiaries include HDFC Securities Ltd., HDB Financial Services Ltd., HDFC Asset Management Co. Ltd, and HDFC ERGO General Insurance Co. Ltd.</v>
    <v>208066</v>
    <v>National Stock Exchange of India</v>
    <v>XNSE</v>
    <v>XNSE</v>
    <v>'Hdfc Bank House', Senapati Bapat Road, Lower Parel (West), MUMBAI, MAHARASHTRA, 400013 IN</v>
    <v>1534.95</v>
    <v>Banking Services</v>
    <v>Stock</v>
    <v>45401.493356481478</v>
    <v>3</v>
    <v>1480.25</v>
    <v>11633130000000</v>
    <v>HDFC BANK LIMITED</v>
    <v>HDFC BANK LIMITED</v>
    <v>1486.55</v>
    <v>16.61</v>
    <v>1494.7</v>
    <v>1531.3</v>
    <v>7596898000</v>
    <v>HDFCBANK</v>
    <v>HDFC BANK LIMITED (XNSE:HDFCBANK)</v>
    <v>17288217</v>
    <v>18611070</v>
    <v>1994</v>
  </rv>
  <rv s="2">
    <v>4</v>
  </rv>
  <rv s="0">
    <v>https://www.bing.com/financeapi/forcetrigger?t=ahdj4c&amp;q=XBOM%3a532454&amp;form=skydnc</v>
    <v>Learn more on Bing</v>
  </rv>
  <rv s="1">
    <v>en-IN</v>
    <v>ahdj4c</v>
    <v>268435456</v>
    <v>1</v>
    <v>Powered by Refinitiv</v>
    <v>0</v>
    <v>Bharti Airtel Limited (XBOM:532454)</v>
    <v>2</v>
    <v>3</v>
    <v>Finance</v>
    <v>5</v>
    <v>1296.45</v>
    <v>752.7</v>
    <v>0.59089999999999998</v>
    <v>22.1</v>
    <v>1.7440000000000001E-2</v>
    <v>INR</v>
    <v>Bharti Airtel Limited is a global telecommunication company. It operates through five segments: Mobile Services, Homes Services, Digital TV Services, Airtel Business, and South Asia. The Mobile Services India segment includes voice and data telecom services provided through wireless technology (2G / 3G / 4G) in India. The Homes Services segment provides fixed-line telephone and broadband services for homes in 1,225 cities pan-India. The Digital TV Services segment offers both standard and high definition (HD) digital TV services with 3D capabilities and Dolby surround sound. It offers a total of 706 channels including 86 HD channels, 4 international channels and 4 interactive services. The Airtel Business segment is engaged in providing information and communications technology (ICT) services with a diverse portfolio of services to enterprises, governments, carriers, and small and medium business. The South Asia segment represents its operations in Sri Lanka and Bangladesh.</v>
    <v>23571</v>
    <v>Bombay Stock Exchange</v>
    <v>XBOM</v>
    <v>XBOM</v>
    <v>Bharti Crescent 1, Nelson Mandela Road,, Vasant Kunj, Phase II, NEW DELHI, DELHI, 110070 IN</v>
    <v>1296.45</v>
    <v>Telecommunications Services</v>
    <v>Stock</v>
    <v>45401.438622685186</v>
    <v>6</v>
    <v>1253.1500000000001</v>
    <v>7655725000000</v>
    <v>Bharti Airtel Limited</v>
    <v>Bharti Airtel Limited</v>
    <v>1278.7</v>
    <v>85.75</v>
    <v>1267.2</v>
    <v>1289.3</v>
    <v>6057756000</v>
    <v>532454</v>
    <v>Bharti Airtel Limited (XBOM:532454)</v>
    <v>308645</v>
    <v>7663600</v>
    <v>1995</v>
  </rv>
  <rv s="2">
    <v>7</v>
  </rv>
  <rv s="0">
    <v>https://www.bing.com/financeapi/forcetrigger?t=ahk6a2&amp;q=XNSE%3aSUNPHARMA&amp;form=skydnc</v>
    <v>Learn more on Bing</v>
  </rv>
  <rv s="1">
    <v>en-IN</v>
    <v>ahk6a2</v>
    <v>268435456</v>
    <v>1</v>
    <v>Powered by Refinitiv</v>
    <v>0</v>
    <v>SUN PHARMACEUTICAL INDUSTRIES LIMITED (XNSE:SUNPHARMA)</v>
    <v>2</v>
    <v>3</v>
    <v>Finance</v>
    <v>4</v>
    <v>1638.85</v>
    <v>922.45</v>
    <v>0.72940000000000005</v>
    <v>6.4</v>
    <v>4.2209999999999999E-3</v>
    <v>INR</v>
    <v>Sun Pharmaceutical Industries Limited is an India-based specialty generic pharmaceutical company. The Company is engaged in the business of manufacturing, developing and marketing a wide range of branded and generic formulation and active pharmaceutical ingredients (APIs). It produces a comprehensive, diverse and complementary portfolio of generic and specialty medicines targeting a wide spectrum of chronic and acute treatments. The Company's vertically integrated network enables it to produce a wide range of pharmaceuticals, including oncology, hormones, peptides, and steroidal drugs. The Company also has a product portfolio in RoW markets, including injectables, hospital products and retail products. It offers a variety of dosage forms, including orals, creams, ointments, injectables, sprays, and liquids. Its marketed specialty portfolio includes Ilumya/ Ilumetri, Winlevi, Levulan Kerastick + BLU-U, Absorica LD, Odomzo, Cequa, Bromsite, Xelpros, Yonsa, Sezaby and Sprinkle portfolio.</v>
    <v>41000</v>
    <v>National Stock Exchange of India</v>
    <v>XNSE</v>
    <v>XNSE</v>
    <v>17/B, Mahal Industrial Estate, Mahakali Caves Road, Andeheri (East), MUMBAI, MAHARASHTRA, 400 093 IN</v>
    <v>1528.3</v>
    <v>Pharmaceuticals</v>
    <v>Stock</v>
    <v>45401.493356481478</v>
    <v>9</v>
    <v>1503.7</v>
    <v>3653707000000</v>
    <v>SUN PHARMACEUTICAL INDUSTRIES LIMITED</v>
    <v>SUN PHARMACEUTICAL INDUSTRIES LIMITED</v>
    <v>1505</v>
    <v>40.86</v>
    <v>1516.4</v>
    <v>1522.8</v>
    <v>2399335000</v>
    <v>SUNPHARMA</v>
    <v>SUN PHARMACEUTICAL INDUSTRIES LIMITED (XNSE:SUNPHARMA)</v>
    <v>2536516</v>
    <v>2707120</v>
    <v>1993</v>
  </rv>
  <rv s="2">
    <v>10</v>
  </rv>
  <rv s="0">
    <v>https://www.bing.com/financeapi/forcetrigger?t=ahkaa2&amp;q=XNSE%3aTATASTEEL&amp;form=skydnc</v>
    <v>Learn more on Bing</v>
  </rv>
  <rv s="1">
    <v>en-IN</v>
    <v>ahkaa2</v>
    <v>268435456</v>
    <v>1</v>
    <v>Powered by Refinitiv</v>
    <v>0</v>
    <v>TATA STEEL LIMITED (XNSE:TATASTEEL)</v>
    <v>2</v>
    <v>3</v>
    <v>Finance</v>
    <v>4</v>
    <v>169.8</v>
    <v>104.05</v>
    <v>1.5005999999999999</v>
    <v>2.0499999999999998</v>
    <v>1.2808E-2</v>
    <v>INR</v>
    <v>Tata Steel Ltd is an India-based steel company. The Company is engaged in the manufacturing and marketing of crude steel products. It operates through three segments: flat products, long products and special products. Its flat products include flat steel, plate, and sheet steel; hot and cold rolled coils; electrical steels, such as mild and high-strength steel bars, wire rods, wires and cables; and stainless steel.</v>
    <v>75263</v>
    <v>National Stock Exchange of India</v>
    <v>XNSE</v>
    <v>XNSE</v>
    <v>Bombay House, 24, Homi Modi Street, MUMBAI, MAHARASHTRA, 400001 IN</v>
    <v>162.5</v>
    <v>Metals &amp; Mining</v>
    <v>Stock</v>
    <v>45401.50104166667</v>
    <v>12</v>
    <v>157.30000000000001</v>
    <v>2023581000000</v>
    <v>TATA STEEL LIMITED</v>
    <v>TATA STEEL LIMITED</v>
    <v>160</v>
    <v>0</v>
    <v>160.05000000000001</v>
    <v>162.1</v>
    <v>12485450000</v>
    <v>TATASTEEL</v>
    <v>TATA STEEL LIMITED (XNSE:TATASTEEL)</v>
    <v>60078229</v>
    <v>57334520</v>
    <v>1907</v>
  </rv>
  <rv s="2">
    <v>13</v>
  </rv>
  <rv s="0">
    <v>https://www.bing.com/financeapi/forcetrigger?t=ah8par&amp;q=XBOM%3a505200&amp;form=skydnc</v>
    <v>Learn more on Bing</v>
  </rv>
  <rv s="1">
    <v>en-IN</v>
    <v>ah8par</v>
    <v>268435456</v>
    <v>1</v>
    <v>Powered by Refinitiv</v>
    <v>0</v>
    <v>EICHER MOTORS LIMITED (XBOM:505200)</v>
    <v>2</v>
    <v>3</v>
    <v>Finance</v>
    <v>5</v>
    <v>4440.8999999999996</v>
    <v>3156.75</v>
    <v>0.9395</v>
    <v>-12.55</v>
    <v>-2.8830000000000001E-3</v>
    <v>INR</v>
    <v>Eicher Motors Limited is an India-based multinational automobile company. The Company is engaged in the manufacturing and selling of motorcycles, spare parts and related services. The Company primarily operates in the automotive segment. The automotive segment includes all activities related to development, design, manufacture, assembly and sale of two-wheelers as well as sale of related parts and accessories. Its flagship brand Royal Enfield, which is engaged in motorcycle business. Royal Enfield's motorcycle products include Interceptor 650, Continental GT 650, Classic, Bullet and Himalayan. Royal Enfield's portfolio also includes apparels and motorcycle accessories, including protective riding apparel, riding accessories, protective seats, bodywork, controls, wheels, luggage and engine. Its commercial vehicle business is led by VE Commercial Vehicles. Its joint venture with AB Volvo, VE Commercial Vehicles Limited (VECV), includes a range of Eicher branded trucks and buses.</v>
    <v>5002</v>
    <v>Bombay Stock Exchange</v>
    <v>XBOM</v>
    <v>XBOM</v>
    <v>#96, Sector 32, GURGAON, HARYANA, 122001 IN</v>
    <v>4367.95</v>
    <v>Automobiles &amp; Auto Parts</v>
    <v>Stock</v>
    <v>45401.438634259262</v>
    <v>15</v>
    <v>4262.8500000000004</v>
    <v>1189453000000</v>
    <v>EICHER MOTORS LIMITED</v>
    <v>EICHER MOTORS LIMITED</v>
    <v>4340.45</v>
    <v>31.05</v>
    <v>4352.55</v>
    <v>4340</v>
    <v>273805600</v>
    <v>505200</v>
    <v>EICHER MOTORS LIMITED (XBOM:505200)</v>
    <v>15292</v>
    <v>1112180</v>
    <v>1982</v>
  </rv>
  <rv s="2">
    <v>16</v>
  </rv>
  <rv s="0">
    <v>https://www.bing.com/financeapi/forcetrigger?t=ah8b3m&amp;q=XBOM%3a500820&amp;form=skydnc</v>
    <v>Learn more on Bing</v>
  </rv>
  <rv s="1">
    <v>en-IN</v>
    <v>ah8b3m</v>
    <v>268435456</v>
    <v>1</v>
    <v>Powered by Refinitiv</v>
    <v>0</v>
    <v>ASIAN PAINTS LIMITED (XBOM:500820)</v>
    <v>2</v>
    <v>3</v>
    <v>Finance</v>
    <v>5</v>
    <v>3566.9</v>
    <v>2766.05</v>
    <v>0.6351</v>
    <v>-6.3</v>
    <v>-2.238E-3</v>
    <v>INR</v>
    <v>Asian Paints Limited is an India-based company, which is engaged in the business of manufacturing, selling and distribution of paints, coatings, products related to home decor, bath fittings and providing related services. The Company operates through the Paints and Home Decor segment. The Company manufactures paints, varnishes, enamels, and thinners. It also manufactures organic and inorganic chemical compounds; metal sanitary ware such as bath, sinks, washbasins and similar articles and cosmetics and toiletries. Its Home Decor business offers modular kitchens and wardrobes, bath fittings and sanitaryware, decorative lightings, unplasticized polyvinyl chloride (uPVC) windows and doors, wall coverings, furniture, furnishing, and rugs. It offers a range of services, such as interior design service, safe painting service, wood solutions, waterproofing solutions, color consultancy online and contractor finder services.</v>
    <v>8056</v>
    <v>Bombay Stock Exchange</v>
    <v>XBOM</v>
    <v>XBOM</v>
    <v>Asian Paints House, 6A, Shantinagar, Santacruz (EAST), MUMBAI, MAHARASHTRA, 400055 IN</v>
    <v>2822</v>
    <v>Chemicals</v>
    <v>Stock</v>
    <v>45401.438622685186</v>
    <v>18</v>
    <v>2766.05</v>
    <v>2692956000000</v>
    <v>ASIAN PAINTS LIMITED</v>
    <v>ASIAN PAINTS LIMITED</v>
    <v>2791</v>
    <v>49.56</v>
    <v>2814.75</v>
    <v>2808.45</v>
    <v>958842200</v>
    <v>500820</v>
    <v>ASIAN PAINTS LIMITED (XBOM:500820)</v>
    <v>108398</v>
    <v>1194820</v>
    <v>1945</v>
  </rv>
  <rv s="2">
    <v>19</v>
  </rv>
  <rv s="0">
    <v>https://www.bing.com/financeapi/forcetrigger?t=ahdwnm&amp;q=XBOM%3a532755&amp;form=skydnc</v>
    <v>Learn more on Bing</v>
  </rv>
  <rv s="1">
    <v>en-IN</v>
    <v>ahdwnm</v>
    <v>268435456</v>
    <v>1</v>
    <v>Powered by Refinitiv</v>
    <v>0</v>
    <v>TECH MAHINDRA LIMITED (XBOM:532755)</v>
    <v>2</v>
    <v>3</v>
    <v>Finance</v>
    <v>5</v>
    <v>1416</v>
    <v>982.95</v>
    <v>0.93269999999999997</v>
    <v>13.9</v>
    <v>1.1781E-2</v>
    <v>INR</v>
    <v>Tech Mahindra Limited is an India-based provider of digital transformation, consulting and business re-engineering services and solutions. The Company operates through two segments: Information Technology (IT) Services and Business Processing Outsourcing (BPO). Its geographical segments include the Americas, Europe region, India and the Rest of the world. The Company’s products/services include telecom services, consulting, application outsourcing, infrastructure outsourcing, engineering services, business services group, platform solutions and mobile value-added services. The Company serves industries, including communications, manufacturing, technology, media and entertainment, banking, financial services and insurance, and retail, transport and logistics. The Company’s subsidiaries include Tech Mahindra Luxembourg S.a r.l., Yabx India Private Limited, Tech Mahindra Credit Solutions Inc, Tech Mahindra Technology Services LLC and Zen3 Infosolutions (America) Inc.</v>
    <v>152400</v>
    <v>Bombay Stock Exchange</v>
    <v>XBOM</v>
    <v>XBOM</v>
    <v>Sharda Centre, Off Karve Road,, PUNE, MAHARASHTRA, 411004 IN</v>
    <v>1204.95</v>
    <v>Software &amp; IT Services</v>
    <v>Stock</v>
    <v>45401.438622685186</v>
    <v>21</v>
    <v>1163.7</v>
    <v>1165908000000</v>
    <v>TECH MAHINDRA LIMITED</v>
    <v>TECH MAHINDRA LIMITED</v>
    <v>1164.95</v>
    <v>37.04</v>
    <v>1179.8499999999999</v>
    <v>1193.75</v>
    <v>976758500</v>
    <v>532755</v>
    <v>TECH MAHINDRA LIMITED (XBOM:532755)</v>
    <v>181948</v>
    <v>2046520</v>
    <v>1986</v>
  </rv>
  <rv s="2">
    <v>22</v>
  </rv>
  <rv s="3">
    <fb>45037</fb>
    <v>6</v>
  </rv>
  <rv s="3">
    <fb>1674.6</fb>
    <v>7</v>
  </rv>
  <rv s="3">
    <fb>45040</fb>
    <v>6</v>
  </rv>
  <rv s="3">
    <fb>1688.15</fb>
    <v>7</v>
  </rv>
  <rv s="3">
    <fb>45041</fb>
    <v>6</v>
  </rv>
  <rv s="3">
    <fb>1664.15</fb>
    <v>7</v>
  </rv>
  <rv s="3">
    <fb>45042</fb>
    <v>6</v>
  </rv>
  <rv s="3">
    <fb>1671.8</fb>
    <v>7</v>
  </rv>
  <rv s="3">
    <fb>45043</fb>
    <v>6</v>
  </rv>
  <rv s="3">
    <fb>1681</fb>
    <v>7</v>
  </rv>
  <rv s="3">
    <fb>45044</fb>
    <v>6</v>
  </rv>
  <rv s="3">
    <fb>1687.6</fb>
    <v>7</v>
  </rv>
  <rv s="3">
    <fb>45048</fb>
    <v>6</v>
  </rv>
  <rv s="3">
    <fb>1687.25</fb>
    <v>7</v>
  </rv>
  <rv s="3">
    <fb>45049</fb>
    <v>6</v>
  </rv>
  <rv s="3">
    <fb>1693.15</fb>
    <v>7</v>
  </rv>
  <rv s="3">
    <fb>45050</fb>
    <v>6</v>
  </rv>
  <rv s="3">
    <fb>1727.8</fb>
    <v>7</v>
  </rv>
  <rv s="3">
    <fb>45051</fb>
    <v>6</v>
  </rv>
  <rv s="3">
    <fb>1625.65</fb>
    <v>7</v>
  </rv>
  <rv s="3">
    <fb>45054</fb>
    <v>6</v>
  </rv>
  <rv s="3">
    <fb>1644.45</fb>
    <v>7</v>
  </rv>
  <rv s="3">
    <fb>45055</fb>
    <v>6</v>
  </rv>
  <rv s="3">
    <fb>1644.5</fb>
    <v>7</v>
  </rv>
  <rv s="3">
    <fb>45056</fb>
    <v>6</v>
  </rv>
  <rv s="3">
    <fb>1652.1</fb>
    <v>7</v>
  </rv>
  <rv s="3">
    <fb>45057</fb>
    <v>6</v>
  </rv>
  <rv s="3">
    <fb>1653.2</fb>
    <v>7</v>
  </rv>
  <rv s="3">
    <fb>45058</fb>
    <v>6</v>
  </rv>
  <rv s="3">
    <fb>1667.8</fb>
    <v>7</v>
  </rv>
  <rv s="3">
    <fb>45061</fb>
    <v>6</v>
  </rv>
  <rv s="3">
    <fb>1675.8</fb>
    <v>7</v>
  </rv>
  <rv s="3">
    <fb>45062</fb>
    <v>6</v>
  </rv>
  <rv s="3">
    <fb>1647.3</fb>
    <v>7</v>
  </rv>
  <rv s="3">
    <fb>45063</fb>
    <v>6</v>
  </rv>
  <rv s="3">
    <fb>1638.45</fb>
    <v>7</v>
  </rv>
  <rv s="3">
    <fb>45064</fb>
    <v>6</v>
  </rv>
  <rv s="3">
    <fb>1645</fb>
    <v>7</v>
  </rv>
  <rv s="3">
    <fb>45065</fb>
    <v>6</v>
  </rv>
  <rv s="3">
    <fb>1646.9</fb>
    <v>7</v>
  </rv>
  <rv s="3">
    <fb>45068</fb>
    <v>6</v>
  </rv>
  <rv s="3">
    <fb>1641.05</fb>
    <v>7</v>
  </rv>
  <rv s="3">
    <fb>45069</fb>
    <v>6</v>
  </rv>
  <rv s="3">
    <fb>1637.2</fb>
    <v>7</v>
  </rv>
  <rv s="3">
    <fb>45070</fb>
    <v>6</v>
  </rv>
  <rv s="3">
    <fb>1615.8</fb>
    <v>7</v>
  </rv>
  <rv s="3">
    <fb>45071</fb>
    <v>6</v>
  </rv>
  <rv s="3">
    <fb>1609.6</fb>
    <v>7</v>
  </rv>
  <rv s="3">
    <fb>45072</fb>
    <v>6</v>
  </rv>
  <rv s="3">
    <fb>45075</fb>
    <v>6</v>
  </rv>
  <rv s="3">
    <fb>1635.5</fb>
    <v>7</v>
  </rv>
  <rv s="3">
    <fb>45076</fb>
    <v>6</v>
  </rv>
  <rv s="3">
    <fb>1636.75</fb>
    <v>7</v>
  </rv>
  <rv s="3">
    <fb>45077</fb>
    <v>6</v>
  </rv>
  <rv s="3">
    <fb>1610.85</fb>
    <v>7</v>
  </rv>
  <rv s="3">
    <fb>45078</fb>
    <v>6</v>
  </rv>
  <rv s="3">
    <fb>1604</fb>
    <v>7</v>
  </rv>
  <rv s="3">
    <fb>45079</fb>
    <v>6</v>
  </rv>
  <rv s="3">
    <fb>1606.5</fb>
    <v>7</v>
  </rv>
  <rv s="3">
    <fb>45082</fb>
    <v>6</v>
  </rv>
  <rv s="3">
    <fb>1604.4</fb>
    <v>7</v>
  </rv>
  <rv s="3">
    <fb>45083</fb>
    <v>6</v>
  </rv>
  <rv s="3">
    <fb>1599.4</fb>
    <v>7</v>
  </rv>
  <rv s="3">
    <fb>45084</fb>
    <v>6</v>
  </rv>
  <rv s="3">
    <fb>1607.7</fb>
    <v>7</v>
  </rv>
  <rv s="3">
    <fb>45085</fb>
    <v>6</v>
  </rv>
  <rv s="3">
    <fb>1608.7</fb>
    <v>7</v>
  </rv>
  <rv s="3">
    <fb>45086</fb>
    <v>6</v>
  </rv>
  <rv s="3">
    <fb>1610.6</fb>
    <v>7</v>
  </rv>
  <rv s="3">
    <fb>45089</fb>
    <v>6</v>
  </rv>
  <rv s="3">
    <fb>1600.8</fb>
    <v>7</v>
  </rv>
  <rv s="3">
    <fb>45090</fb>
    <v>6</v>
  </rv>
  <rv s="3">
    <fb>1603.5</fb>
    <v>7</v>
  </rv>
  <rv s="3">
    <fb>45091</fb>
    <v>6</v>
  </rv>
  <rv s="3">
    <fb>1601.75</fb>
    <v>7</v>
  </rv>
  <rv s="3">
    <fb>45092</fb>
    <v>6</v>
  </rv>
  <rv s="3">
    <fb>1582.05</fb>
    <v>7</v>
  </rv>
  <rv s="3">
    <fb>45093</fb>
    <v>6</v>
  </rv>
  <rv s="3">
    <fb>1602.75</fb>
    <v>7</v>
  </rv>
  <rv s="3">
    <fb>45096</fb>
    <v>6</v>
  </rv>
  <rv s="3">
    <fb>1604.15</fb>
    <v>7</v>
  </rv>
  <rv s="3">
    <fb>45097</fb>
    <v>6</v>
  </rv>
  <rv s="3">
    <fb>1607.5</fb>
    <v>7</v>
  </rv>
  <rv s="3">
    <fb>45098</fb>
    <v>6</v>
  </rv>
  <rv s="3">
    <fb>1635.6</fb>
    <v>7</v>
  </rv>
  <rv s="3">
    <fb>45099</fb>
    <v>6</v>
  </rv>
  <rv s="3">
    <fb>1643.6</fb>
    <v>7</v>
  </rv>
  <rv s="3">
    <fb>45100</fb>
    <v>6</v>
  </rv>
  <rv s="3">
    <fb>1643.5</fb>
    <v>7</v>
  </rv>
  <rv s="3">
    <fb>45103</fb>
    <v>6</v>
  </rv>
  <rv s="3">
    <fb>1635.55</fb>
    <v>7</v>
  </rv>
  <rv s="3">
    <fb>45104</fb>
    <v>6</v>
  </rv>
  <rv s="3">
    <fb>1658.6</fb>
    <v>7</v>
  </rv>
  <rv s="3">
    <fb>45105</fb>
    <v>6</v>
  </rv>
  <rv s="3">
    <fb>1676.15</fb>
    <v>7</v>
  </rv>
  <rv s="3">
    <fb>45107</fb>
    <v>6</v>
  </rv>
  <rv s="3">
    <fb>1701.4</fb>
    <v>7</v>
  </rv>
  <rv s="3">
    <fb>45110</fb>
    <v>6</v>
  </rv>
  <rv s="3">
    <fb>1719.8</fb>
    <v>7</v>
  </rv>
  <rv s="3">
    <fb>45111</fb>
    <v>6</v>
  </rv>
  <rv s="3">
    <fb>1728.2</fb>
    <v>7</v>
  </rv>
  <rv s="3">
    <fb>45112</fb>
    <v>6</v>
  </rv>
  <rv s="3">
    <fb>1673.3</fb>
    <v>7</v>
  </rv>
  <rv s="3">
    <fb>45113</fb>
    <v>6</v>
  </rv>
  <rv s="3">
    <fb>1675</fb>
    <v>7</v>
  </rv>
  <rv s="3">
    <fb>45114</fb>
    <v>6</v>
  </rv>
  <rv s="3">
    <fb>1660.4</fb>
    <v>7</v>
  </rv>
  <rv s="3">
    <fb>45117</fb>
    <v>6</v>
  </rv>
  <rv s="3">
    <fb>1656.45</fb>
    <v>7</v>
  </rv>
  <rv s="3">
    <fb>45118</fb>
    <v>6</v>
  </rv>
  <rv s="3">
    <fb>1648.4</fb>
    <v>7</v>
  </rv>
  <rv s="3">
    <fb>45119</fb>
    <v>6</v>
  </rv>
  <rv s="3">
    <fb>1632.95</fb>
    <v>7</v>
  </rv>
  <rv s="3">
    <fb>45120</fb>
    <v>6</v>
  </rv>
  <rv s="3">
    <fb>1641.1</fb>
    <v>7</v>
  </rv>
  <rv s="3">
    <fb>45121</fb>
    <v>6</v>
  </rv>
  <rv s="3">
    <fb>45124</fb>
    <v>6</v>
  </rv>
  <rv s="3">
    <fb>1678.9</fb>
    <v>7</v>
  </rv>
  <rv s="3">
    <fb>45125</fb>
    <v>6</v>
  </rv>
  <rv s="3">
    <fb>1677.5</fb>
    <v>7</v>
  </rv>
  <rv s="3">
    <fb>45126</fb>
    <v>6</v>
  </rv>
  <rv s="3">
    <fb>1685.1</fb>
    <v>7</v>
  </rv>
  <rv s="3">
    <fb>45127</fb>
    <v>6</v>
  </rv>
  <rv s="3">
    <fb>1688.75</fb>
    <v>7</v>
  </rv>
  <rv s="3">
    <fb>45128</fb>
    <v>6</v>
  </rv>
  <rv s="3">
    <fb>1675.75</fb>
    <v>7</v>
  </rv>
  <rv s="3">
    <fb>45131</fb>
    <v>6</v>
  </rv>
  <rv s="3">
    <fb>1678.4</fb>
    <v>7</v>
  </rv>
  <rv s="3">
    <fb>45132</fb>
    <v>6</v>
  </rv>
  <rv s="3">
    <fb>1696.6</fb>
    <v>7</v>
  </rv>
  <rv s="3">
    <fb>45133</fb>
    <v>6</v>
  </rv>
  <rv s="3">
    <fb>1690.7</fb>
    <v>7</v>
  </rv>
  <rv s="3">
    <fb>45134</fb>
    <v>6</v>
  </rv>
  <rv s="3">
    <fb>1673.15</fb>
    <v>7</v>
  </rv>
  <rv s="3">
    <fb>45135</fb>
    <v>6</v>
  </rv>
  <rv s="3">
    <fb>45138</fb>
    <v>6</v>
  </rv>
  <rv s="3">
    <fb>1651.2</fb>
    <v>7</v>
  </rv>
  <rv s="3">
    <fb>45139</fb>
    <v>6</v>
  </rv>
  <rv s="3">
    <fb>1662.25</fb>
    <v>7</v>
  </rv>
  <rv s="3">
    <fb>45140</fb>
    <v>6</v>
  </rv>
  <rv s="3">
    <fb>1640.5</fb>
    <v>7</v>
  </rv>
  <rv s="3">
    <fb>45141</fb>
    <v>6</v>
  </rv>
  <rv s="3">
    <fb>1628.65</fb>
    <v>7</v>
  </rv>
  <rv s="3">
    <fb>45142</fb>
    <v>6</v>
  </rv>
  <rv s="3">
    <fb>1652.2</fb>
    <v>7</v>
  </rv>
  <rv s="3">
    <fb>45145</fb>
    <v>6</v>
  </rv>
  <rv s="3">
    <fb>1651.25</fb>
    <v>7</v>
  </rv>
  <rv s="3">
    <fb>45146</fb>
    <v>6</v>
  </rv>
  <rv s="3">
    <fb>1649.9</fb>
    <v>7</v>
  </rv>
  <rv s="3">
    <fb>45147</fb>
    <v>6</v>
  </rv>
  <rv s="3">
    <fb>1650.5</fb>
    <v>7</v>
  </rv>
  <rv s="3">
    <fb>45148</fb>
    <v>6</v>
  </rv>
  <rv s="3">
    <fb>1635.85</fb>
    <v>7</v>
  </rv>
  <rv s="3">
    <fb>45149</fb>
    <v>6</v>
  </rv>
  <rv s="3">
    <fb>1618.8</fb>
    <v>7</v>
  </rv>
  <rv s="3">
    <fb>45152</fb>
    <v>6</v>
  </rv>
  <rv s="3">
    <fb>1610.9</fb>
    <v>7</v>
  </rv>
  <rv s="3">
    <fb>45154</fb>
    <v>6</v>
  </rv>
  <rv s="3">
    <fb>1606.2</fb>
    <v>7</v>
  </rv>
  <rv s="3">
    <fb>45155</fb>
    <v>6</v>
  </rv>
  <rv s="3">
    <fb>1597.3</fb>
    <v>7</v>
  </rv>
  <rv s="3">
    <fb>45156</fb>
    <v>6</v>
  </rv>
  <rv s="3">
    <fb>1590.75</fb>
    <v>7</v>
  </rv>
  <rv s="3">
    <fb>45159</fb>
    <v>6</v>
  </rv>
  <rv s="3">
    <fb>1589.5</fb>
    <v>7</v>
  </rv>
  <rv s="3">
    <fb>45160</fb>
    <v>6</v>
  </rv>
  <rv s="3">
    <fb>1582.7</fb>
    <v>7</v>
  </rv>
  <rv s="3">
    <fb>45161</fb>
    <v>6</v>
  </rv>
  <rv s="3">
    <fb>1586.6</fb>
    <v>7</v>
  </rv>
  <rv s="3">
    <fb>45162</fb>
    <v>6</v>
  </rv>
  <rv s="3">
    <fb>1579.3</fb>
    <v>7</v>
  </rv>
  <rv s="3">
    <fb>45163</fb>
    <v>6</v>
  </rv>
  <rv s="3">
    <fb>1561.5</fb>
    <v>7</v>
  </rv>
  <rv s="3">
    <fb>45166</fb>
    <v>6</v>
  </rv>
  <rv s="3">
    <fb>1577.75</fb>
    <v>7</v>
  </rv>
  <rv s="3">
    <fb>45167</fb>
    <v>6</v>
  </rv>
  <rv s="3">
    <fb>1590.3</fb>
    <v>7</v>
  </rv>
  <rv s="3">
    <fb>45168</fb>
    <v>6</v>
  </rv>
  <rv s="3">
    <fb>1578.7</fb>
    <v>7</v>
  </rv>
  <rv s="3">
    <fb>45169</fb>
    <v>6</v>
  </rv>
  <rv s="3">
    <fb>1571.45</fb>
    <v>7</v>
  </rv>
  <rv s="3">
    <fb>45170</fb>
    <v>6</v>
  </rv>
  <rv s="3">
    <fb>1574.7</fb>
    <v>7</v>
  </rv>
  <rv s="3">
    <fb>45173</fb>
    <v>6</v>
  </rv>
  <rv s="3">
    <fb>1584.55</fb>
    <v>7</v>
  </rv>
  <rv s="3">
    <fb>45174</fb>
    <v>6</v>
  </rv>
  <rv s="3">
    <fb>1574.9</fb>
    <v>7</v>
  </rv>
  <rv s="3">
    <fb>45175</fb>
    <v>6</v>
  </rv>
  <rv s="3">
    <fb>1595.5</fb>
    <v>7</v>
  </rv>
  <rv s="3">
    <fb>45176</fb>
    <v>6</v>
  </rv>
  <rv s="3">
    <fb>45177</fb>
    <v>6</v>
  </rv>
  <rv s="3">
    <fb>1623.4</fb>
    <v>7</v>
  </rv>
  <rv s="3">
    <fb>45180</fb>
    <v>6</v>
  </rv>
  <rv s="3">
    <fb>1631.8</fb>
    <v>7</v>
  </rv>
  <rv s="3">
    <fb>45181</fb>
    <v>6</v>
  </rv>
  <rv s="3">
    <fb>1636.9</fb>
    <v>7</v>
  </rv>
  <rv s="3">
    <fb>45182</fb>
    <v>6</v>
  </rv>
  <rv s="3">
    <fb>1643.9</fb>
    <v>7</v>
  </rv>
  <rv s="3">
    <fb>45183</fb>
    <v>6</v>
  </rv>
  <rv s="3">
    <fb>1642.9</fb>
    <v>7</v>
  </rv>
  <rv s="3">
    <fb>45184</fb>
    <v>6</v>
  </rv>
  <rv s="3">
    <fb>1661.75</fb>
    <v>7</v>
  </rv>
  <rv s="3">
    <fb>45187</fb>
    <v>6</v>
  </rv>
  <rv s="3">
    <fb>1629.05</fb>
    <v>7</v>
  </rv>
  <rv s="3">
    <fb>45189</fb>
    <v>6</v>
  </rv>
  <rv s="3">
    <fb>1563.7</fb>
    <v>7</v>
  </rv>
  <rv s="3">
    <fb>45190</fb>
    <v>6</v>
  </rv>
  <rv s="3">
    <fb>1553.35</fb>
    <v>7</v>
  </rv>
  <rv s="3">
    <fb>45191</fb>
    <v>6</v>
  </rv>
  <rv s="3">
    <fb>1529.65</fb>
    <v>7</v>
  </rv>
  <rv s="3">
    <fb>45194</fb>
    <v>6</v>
  </rv>
  <rv s="3">
    <fb>1531</fb>
    <v>7</v>
  </rv>
  <rv s="3">
    <fb>45195</fb>
    <v>6</v>
  </rv>
  <rv s="3">
    <fb>1537.65</fb>
    <v>7</v>
  </rv>
  <rv s="3">
    <fb>45196</fb>
    <v>6</v>
  </rv>
  <rv s="3">
    <fb>1526.85</fb>
    <v>7</v>
  </rv>
  <rv s="3">
    <fb>45197</fb>
    <v>6</v>
  </rv>
  <rv s="3">
    <fb>1523.7</fb>
    <v>7</v>
  </rv>
  <rv s="3">
    <fb>45198</fb>
    <v>6</v>
  </rv>
  <rv s="3">
    <fb>1526.3</fb>
    <v>7</v>
  </rv>
  <rv s="3">
    <fb>45202</fb>
    <v>6</v>
  </rv>
  <rv s="3">
    <fb>1508.05</fb>
    <v>7</v>
  </rv>
  <rv s="3">
    <fb>45203</fb>
    <v>6</v>
  </rv>
  <rv s="3">
    <fb>1529.55</fb>
    <v>7</v>
  </rv>
  <rv s="3">
    <fb>45204</fb>
    <v>6</v>
  </rv>
  <rv s="3">
    <fb>1535.75</fb>
    <v>7</v>
  </rv>
  <rv s="3">
    <fb>45205</fb>
    <v>6</v>
  </rv>
  <rv s="3">
    <fb>1534.05</fb>
    <v>7</v>
  </rv>
  <rv s="3">
    <fb>45208</fb>
    <v>6</v>
  </rv>
  <rv s="3">
    <fb>1516.25</fb>
    <v>7</v>
  </rv>
  <rv s="3">
    <fb>45209</fb>
    <v>6</v>
  </rv>
  <rv s="3">
    <fb>1524.85</fb>
    <v>7</v>
  </rv>
  <rv s="3">
    <fb>45210</fb>
    <v>6</v>
  </rv>
  <rv s="3">
    <fb>1539.6</fb>
    <v>7</v>
  </rv>
  <rv s="3">
    <fb>45211</fb>
    <v>6</v>
  </rv>
  <rv s="3">
    <fb>1549.85</fb>
    <v>7</v>
  </rv>
  <rv s="3">
    <fb>45212</fb>
    <v>6</v>
  </rv>
  <rv s="3">
    <fb>45215</fb>
    <v>6</v>
  </rv>
  <rv s="3">
    <fb>1529.6</fb>
    <v>7</v>
  </rv>
  <rv s="3">
    <fb>45216</fb>
    <v>6</v>
  </rv>
  <rv s="3">
    <fb>1541.2</fb>
    <v>7</v>
  </rv>
  <rv s="3">
    <fb>45217</fb>
    <v>6</v>
  </rv>
  <rv s="3">
    <fb>1519.75</fb>
    <v>7</v>
  </rv>
  <rv s="3">
    <fb>45218</fb>
    <v>6</v>
  </rv>
  <rv s="3">
    <fb>1514.95</fb>
    <v>7</v>
  </rv>
  <rv s="3">
    <fb>45219</fb>
    <v>6</v>
  </rv>
  <rv s="3">
    <fb>1522.8</fb>
    <v>7</v>
  </rv>
  <rv s="3">
    <fb>45222</fb>
    <v>6</v>
  </rv>
  <rv s="3">
    <fb>1506.05</fb>
    <v>7</v>
  </rv>
  <rv s="3">
    <fb>45224</fb>
    <v>6</v>
  </rv>
  <rv s="3">
    <fb>1496.5</fb>
    <v>7</v>
  </rv>
  <rv s="3">
    <fb>45225</fb>
    <v>6</v>
  </rv>
  <rv s="3">
    <fb>1463.4</fb>
    <v>7</v>
  </rv>
  <rv s="3">
    <fb>45226</fb>
    <v>6</v>
  </rv>
  <rv s="3">
    <fb>1469.15</fb>
    <v>7</v>
  </rv>
  <rv s="3">
    <fb>45229</fb>
    <v>6</v>
  </rv>
  <rv s="3">
    <fb>1485.1</fb>
    <v>7</v>
  </rv>
  <rv s="3">
    <fb>45230</fb>
    <v>6</v>
  </rv>
  <rv s="3">
    <fb>1476.5</fb>
    <v>7</v>
  </rv>
  <rv s="3">
    <fb>45231</fb>
    <v>6</v>
  </rv>
  <rv s="3">
    <fb>1474.5</fb>
    <v>7</v>
  </rv>
  <rv s="3">
    <fb>45232</fb>
    <v>6</v>
  </rv>
  <rv s="3">
    <fb>1476.75</fb>
    <v>7</v>
  </rv>
  <rv s="3">
    <fb>45233</fb>
    <v>6</v>
  </rv>
  <rv s="3">
    <fb>1483.75</fb>
    <v>7</v>
  </rv>
  <rv s="3">
    <fb>45236</fb>
    <v>6</v>
  </rv>
  <rv s="3">
    <fb>1494.5</fb>
    <v>7</v>
  </rv>
  <rv s="3">
    <fb>45237</fb>
    <v>6</v>
  </rv>
  <rv s="3">
    <fb>1487.25</fb>
    <v>7</v>
  </rv>
  <rv s="3">
    <fb>45238</fb>
    <v>6</v>
  </rv>
  <rv s="3">
    <fb>1491.55</fb>
    <v>7</v>
  </rv>
  <rv s="3">
    <fb>45239</fb>
    <v>6</v>
  </rv>
  <rv s="3">
    <fb>1485.65</fb>
    <v>7</v>
  </rv>
  <rv s="3">
    <fb>45240</fb>
    <v>6</v>
  </rv>
  <rv s="3">
    <fb>1491.5</fb>
    <v>7</v>
  </rv>
  <rv s="3">
    <fb>45242</fb>
    <v>6</v>
  </rv>
  <rv s="3">
    <fb>1500</fb>
    <v>7</v>
  </rv>
  <rv s="3">
    <fb>45243</fb>
    <v>6</v>
  </rv>
  <rv s="3">
    <fb>1488.8</fb>
    <v>7</v>
  </rv>
  <rv s="3">
    <fb>45245</fb>
    <v>6</v>
  </rv>
  <rv s="3">
    <fb>1504.4</fb>
    <v>7</v>
  </rv>
  <rv s="3">
    <fb>45246</fb>
    <v>6</v>
  </rv>
  <rv s="3">
    <fb>1508.35</fb>
    <v>7</v>
  </rv>
  <rv s="3">
    <fb>45247</fb>
    <v>6</v>
  </rv>
  <rv s="3">
    <fb>1505.1</fb>
    <v>7</v>
  </rv>
  <rv s="3">
    <fb>45250</fb>
    <v>6</v>
  </rv>
  <rv s="3">
    <fb>1505.2</fb>
    <v>7</v>
  </rv>
  <rv s="3">
    <fb>45251</fb>
    <v>6</v>
  </rv>
  <rv s="3">
    <fb>1517.95</fb>
    <v>7</v>
  </rv>
  <rv s="3">
    <fb>45252</fb>
    <v>6</v>
  </rv>
  <rv s="3">
    <fb>1512.55</fb>
    <v>7</v>
  </rv>
  <rv s="3">
    <fb>45253</fb>
    <v>6</v>
  </rv>
  <rv s="3">
    <fb>1521.3</fb>
    <v>7</v>
  </rv>
  <rv s="3">
    <fb>45254</fb>
    <v>6</v>
  </rv>
  <rv s="3">
    <fb>1532.1</fb>
    <v>7</v>
  </rv>
  <rv s="3">
    <fb>45258</fb>
    <v>6</v>
  </rv>
  <rv s="3">
    <fb>1528.65</fb>
    <v>7</v>
  </rv>
  <rv s="3">
    <fb>45259</fb>
    <v>6</v>
  </rv>
  <rv s="3">
    <fb>1559.15</fb>
    <v>7</v>
  </rv>
  <rv s="3">
    <fb>45260</fb>
    <v>6</v>
  </rv>
  <rv s="3">
    <fb>1558.8</fb>
    <v>7</v>
  </rv>
  <rv s="3">
    <fb>45261</fb>
    <v>6</v>
  </rv>
  <rv s="3">
    <fb>1555.4</fb>
    <v>7</v>
  </rv>
  <rv s="3">
    <fb>45264</fb>
    <v>6</v>
  </rv>
  <rv s="3">
    <fb>1609.4</fb>
    <v>7</v>
  </rv>
  <rv s="3">
    <fb>45265</fb>
    <v>6</v>
  </rv>
  <rv s="3">
    <fb>1623.7</fb>
    <v>7</v>
  </rv>
  <rv s="3">
    <fb>45266</fb>
    <v>6</v>
  </rv>
  <rv s="3">
    <fb>1627.8</fb>
    <v>7</v>
  </rv>
  <rv s="3">
    <fb>45267</fb>
    <v>6</v>
  </rv>
  <rv s="3">
    <fb>1630.45</fb>
    <v>7</v>
  </rv>
  <rv s="3">
    <fb>45268</fb>
    <v>6</v>
  </rv>
  <rv s="3">
    <fb>45271</fb>
    <v>6</v>
  </rv>
  <rv s="3">
    <fb>1651</fb>
    <v>7</v>
  </rv>
  <rv s="3">
    <fb>45272</fb>
    <v>6</v>
  </rv>
  <rv s="3">
    <fb>1634.6</fb>
    <v>7</v>
  </rv>
  <rv s="3">
    <fb>45273</fb>
    <v>6</v>
  </rv>
  <rv s="3">
    <fb>1630.9</fb>
    <v>7</v>
  </rv>
  <rv s="3">
    <fb>45274</fb>
    <v>6</v>
  </rv>
  <rv s="3">
    <fb>1650.15</fb>
    <v>7</v>
  </rv>
  <rv s="3">
    <fb>45275</fb>
    <v>6</v>
  </rv>
  <rv s="3">
    <fb>1656.55</fb>
    <v>7</v>
  </rv>
  <rv s="3">
    <fb>45278</fb>
    <v>6</v>
  </rv>
  <rv s="3">
    <fb>1655.7</fb>
    <v>7</v>
  </rv>
  <rv s="3">
    <fb>45279</fb>
    <v>6</v>
  </rv>
  <rv s="3">
    <fb>1652.9</fb>
    <v>7</v>
  </rv>
  <rv s="3">
    <fb>45280</fb>
    <v>6</v>
  </rv>
  <rv s="3">
    <fb>1657</fb>
    <v>7</v>
  </rv>
  <rv s="3">
    <fb>45281</fb>
    <v>6</v>
  </rv>
  <rv s="3">
    <fb>1686.7</fb>
    <v>7</v>
  </rv>
  <rv s="3">
    <fb>45282</fb>
    <v>6</v>
  </rv>
  <rv s="3">
    <fb>1670.85</fb>
    <v>7</v>
  </rv>
  <rv s="3">
    <fb>45286</fb>
    <v>6</v>
  </rv>
  <rv s="3">
    <fb>1682.45</fb>
    <v>7</v>
  </rv>
  <rv s="3">
    <fb>45287</fb>
    <v>6</v>
  </rv>
  <rv s="3">
    <fb>1703.3</fb>
    <v>7</v>
  </rv>
  <rv s="3">
    <fb>45288</fb>
    <v>6</v>
  </rv>
  <rv s="3">
    <fb>1705.25</fb>
    <v>7</v>
  </rv>
  <rv s="3">
    <fb>45289</fb>
    <v>6</v>
  </rv>
  <rv s="3">
    <fb>1709.25</fb>
    <v>7</v>
  </rv>
  <rv s="3">
    <fb>45292</fb>
    <v>6</v>
  </rv>
  <rv s="3">
    <fb>1698.1</fb>
    <v>7</v>
  </rv>
  <rv s="3">
    <fb>45293</fb>
    <v>6</v>
  </rv>
  <rv s="3">
    <fb>1699.1</fb>
    <v>7</v>
  </rv>
  <rv s="3">
    <fb>45294</fb>
    <v>6</v>
  </rv>
  <rv s="3">
    <fb>1672.9</fb>
    <v>7</v>
  </rv>
  <rv s="3">
    <fb>45295</fb>
    <v>6</v>
  </rv>
  <rv s="3">
    <fb>1690.85</fb>
    <v>7</v>
  </rv>
  <rv s="3">
    <fb>45296</fb>
    <v>6</v>
  </rv>
  <rv s="3">
    <fb>1682.2</fb>
    <v>7</v>
  </rv>
  <rv s="3">
    <fb>45299</fb>
    <v>6</v>
  </rv>
  <rv s="3">
    <fb>1663.45</fb>
    <v>7</v>
  </rv>
  <rv s="3">
    <fb>45300</fb>
    <v>6</v>
  </rv>
  <rv s="3">
    <fb>45301</fb>
    <v>6</v>
  </rv>
  <rv s="3">
    <fb>1655.95</fb>
    <v>7</v>
  </rv>
  <rv s="3">
    <fb>45302</fb>
    <v>6</v>
  </rv>
  <rv s="3">
    <fb>1649</fb>
    <v>7</v>
  </rv>
  <rv s="3">
    <fb>45303</fb>
    <v>6</v>
  </rv>
  <rv s="3">
    <fb>1641.2</fb>
    <v>7</v>
  </rv>
  <rv s="3">
    <fb>45306</fb>
    <v>6</v>
  </rv>
  <rv s="3">
    <fb>1672.8</fb>
    <v>7</v>
  </rv>
  <rv s="3">
    <fb>45307</fb>
    <v>6</v>
  </rv>
  <rv s="3">
    <fb>1679.15</fb>
    <v>7</v>
  </rv>
  <rv s="3">
    <fb>45308</fb>
    <v>6</v>
  </rv>
  <rv s="3">
    <fb>1537.5</fb>
    <v>7</v>
  </rv>
  <rv s="3">
    <fb>45309</fb>
    <v>6</v>
  </rv>
  <rv s="3">
    <fb>1486.15</fb>
    <v>7</v>
  </rv>
  <rv s="3">
    <fb>45310</fb>
    <v>6</v>
  </rv>
  <rv s="3">
    <fb>1470.65</fb>
    <v>7</v>
  </rv>
  <rv s="3">
    <fb>45311</fb>
    <v>6</v>
  </rv>
  <rv s="3">
    <fb>1478.85</fb>
    <v>7</v>
  </rv>
  <rv s="3">
    <fb>45314</fb>
    <v>6</v>
  </rv>
  <rv s="3">
    <fb>1427.35</fb>
    <v>7</v>
  </rv>
  <rv s="3">
    <fb>45315</fb>
    <v>6</v>
  </rv>
  <rv s="3">
    <fb>1455.9</fb>
    <v>7</v>
  </rv>
  <rv s="3">
    <fb>45316</fb>
    <v>6</v>
  </rv>
  <rv s="3">
    <fb>1434.9</fb>
    <v>7</v>
  </rv>
  <rv s="3">
    <fb>45320</fb>
    <v>6</v>
  </rv>
  <rv s="3">
    <fb>1454.65</fb>
    <v>7</v>
  </rv>
  <rv s="3">
    <fb>45321</fb>
    <v>6</v>
  </rv>
  <rv s="3">
    <fb>1444.3</fb>
    <v>7</v>
  </rv>
  <rv s="3">
    <fb>45322</fb>
    <v>6</v>
  </rv>
  <rv s="3">
    <fb>1462.55</fb>
    <v>7</v>
  </rv>
  <rv s="3">
    <fb>45323</fb>
    <v>6</v>
  </rv>
  <rv s="3">
    <fb>1466.35</fb>
    <v>7</v>
  </rv>
  <rv s="3">
    <fb>45324</fb>
    <v>6</v>
  </rv>
  <rv s="3">
    <fb>1446.15</fb>
    <v>7</v>
  </rv>
  <rv s="3">
    <fb>45327</fb>
    <v>6</v>
  </rv>
  <rv s="3">
    <fb>1444.85</fb>
    <v>7</v>
  </rv>
  <rv s="3">
    <fb>45328</fb>
    <v>6</v>
  </rv>
  <rv s="3">
    <fb>1444.1</fb>
    <v>7</v>
  </rv>
  <rv s="3">
    <fb>45329</fb>
    <v>6</v>
  </rv>
  <rv s="3">
    <fb>1429.95</fb>
    <v>7</v>
  </rv>
  <rv s="3">
    <fb>45330</fb>
    <v>6</v>
  </rv>
  <rv s="3">
    <fb>1403.05</fb>
    <v>7</v>
  </rv>
  <rv s="3">
    <fb>45331</fb>
    <v>6</v>
  </rv>
  <rv s="3">
    <fb>1403.6</fb>
    <v>7</v>
  </rv>
  <rv s="3">
    <fb>45334</fb>
    <v>6</v>
  </rv>
  <rv s="3">
    <fb>1390</fb>
    <v>7</v>
  </rv>
  <rv s="3">
    <fb>45335</fb>
    <v>6</v>
  </rv>
  <rv s="3">
    <fb>1394.45</fb>
    <v>7</v>
  </rv>
  <rv s="3">
    <fb>45336</fb>
    <v>6</v>
  </rv>
  <rv s="3">
    <fb>1384.05</fb>
    <v>7</v>
  </rv>
  <rv s="3">
    <fb>45337</fb>
    <v>6</v>
  </rv>
  <rv s="3">
    <fb>1414.05</fb>
    <v>7</v>
  </rv>
  <rv s="3">
    <fb>45338</fb>
    <v>6</v>
  </rv>
  <rv s="3">
    <fb>1419.9</fb>
    <v>7</v>
  </rv>
  <rv s="3">
    <fb>45341</fb>
    <v>6</v>
  </rv>
  <rv s="3">
    <fb>1417.1</fb>
    <v>7</v>
  </rv>
  <rv s="3">
    <fb>45342</fb>
    <v>6</v>
  </rv>
  <rv s="3">
    <fb>1454.3</fb>
    <v>7</v>
  </rv>
  <rv s="3">
    <fb>45343</fb>
    <v>6</v>
  </rv>
  <rv s="3">
    <fb>1439.15</fb>
    <v>7</v>
  </rv>
  <rv s="3">
    <fb>45344</fb>
    <v>6</v>
  </rv>
  <rv s="3">
    <fb>1419.55</fb>
    <v>7</v>
  </rv>
  <rv s="3">
    <fb>45345</fb>
    <v>6</v>
  </rv>
  <rv s="3">
    <fb>1420.6</fb>
    <v>7</v>
  </rv>
  <rv s="3">
    <fb>45348</fb>
    <v>6</v>
  </rv>
  <rv s="3">
    <fb>1422.3</fb>
    <v>7</v>
  </rv>
  <rv s="3">
    <fb>45349</fb>
    <v>6</v>
  </rv>
  <rv s="3">
    <fb>1420.15</fb>
    <v>7</v>
  </rv>
  <rv s="3">
    <fb>45350</fb>
    <v>6</v>
  </rv>
  <rv s="3">
    <fb>1409.4</fb>
    <v>7</v>
  </rv>
  <rv s="3">
    <fb>45351</fb>
    <v>6</v>
  </rv>
  <rv s="3">
    <fb>1403.4</fb>
    <v>7</v>
  </rv>
  <rv s="3">
    <fb>45352</fb>
    <v>6</v>
  </rv>
  <rv s="3">
    <fb>1430.75</fb>
    <v>7</v>
  </rv>
  <rv s="3">
    <fb>45353</fb>
    <v>6</v>
  </rv>
  <rv s="3">
    <fb>45355</fb>
    <v>6</v>
  </rv>
  <rv s="3">
    <fb>1432.7</fb>
    <v>7</v>
  </rv>
  <rv s="3">
    <fb>45356</fb>
    <v>6</v>
  </rv>
  <rv s="3">
    <fb>1440.85</fb>
    <v>7</v>
  </rv>
  <rv s="3">
    <fb>45357</fb>
    <v>6</v>
  </rv>
  <rv s="3">
    <fb>1442.6</fb>
    <v>7</v>
  </rv>
  <rv s="3">
    <fb>45358</fb>
    <v>6</v>
  </rv>
  <rv s="3">
    <fb>1446.1</fb>
    <v>7</v>
  </rv>
  <rv s="3">
    <fb>45362</fb>
    <v>6</v>
  </rv>
  <rv s="3">
    <fb>1427.8</fb>
    <v>7</v>
  </rv>
  <rv s="3">
    <fb>45363</fb>
    <v>6</v>
  </rv>
  <rv s="3">
    <fb>1459.55</fb>
    <v>7</v>
  </rv>
  <rv s="3">
    <fb>45364</fb>
    <v>6</v>
  </rv>
  <rv s="3">
    <fb>1460.4</fb>
    <v>7</v>
  </rv>
  <rv s="3">
    <fb>45365</fb>
    <v>6</v>
  </rv>
  <rv s="3">
    <fb>1455.45</fb>
    <v>7</v>
  </rv>
  <rv s="3">
    <fb>45366</fb>
    <v>6</v>
  </rv>
  <rv s="3">
    <fb>1452.65</fb>
    <v>7</v>
  </rv>
  <rv s="3">
    <fb>45369</fb>
    <v>6</v>
  </rv>
  <rv s="3">
    <fb>1446.05</fb>
    <v>7</v>
  </rv>
  <rv s="3">
    <fb>45370</fb>
    <v>6</v>
  </rv>
  <rv s="3">
    <fb>1449.35</fb>
    <v>7</v>
  </rv>
  <rv s="3">
    <fb>45371</fb>
    <v>6</v>
  </rv>
  <rv s="3">
    <fb>1431.05</fb>
    <v>7</v>
  </rv>
  <rv s="3">
    <fb>45372</fb>
    <v>6</v>
  </rv>
  <rv s="3">
    <fb>1445.75</fb>
    <v>7</v>
  </rv>
  <rv s="3">
    <fb>45373</fb>
    <v>6</v>
  </rv>
  <rv s="3">
    <fb>1442.85</fb>
    <v>7</v>
  </rv>
  <rv s="3">
    <fb>45377</fb>
    <v>6</v>
  </rv>
  <rv s="3">
    <fb>1425.4</fb>
    <v>7</v>
  </rv>
  <rv s="3">
    <fb>45378</fb>
    <v>6</v>
  </rv>
  <rv s="3">
    <fb>1440.7</fb>
    <v>7</v>
  </rv>
  <rv s="3">
    <fb>45379</fb>
    <v>6</v>
  </rv>
  <rv s="3">
    <fb>1447.9</fb>
    <v>7</v>
  </rv>
  <rv s="3">
    <fb>45383</fb>
    <v>6</v>
  </rv>
  <rv s="3">
    <fb>1470.5</fb>
    <v>7</v>
  </rv>
  <rv s="3">
    <fb>45384</fb>
    <v>6</v>
  </rv>
  <rv s="3">
    <fb>1480.15</fb>
    <v>7</v>
  </rv>
  <rv s="3">
    <fb>45385</fb>
    <v>6</v>
  </rv>
  <rv s="3">
    <fb>1482.3</fb>
    <v>7</v>
  </rv>
  <rv s="3">
    <fb>45386</fb>
    <v>6</v>
  </rv>
  <rv s="3">
    <fb>1527.6</fb>
    <v>7</v>
  </rv>
  <rv s="3">
    <fb>45387</fb>
    <v>6</v>
  </rv>
  <rv s="3">
    <fb>1549.55</fb>
    <v>7</v>
  </rv>
  <rv s="3">
    <fb>45390</fb>
    <v>6</v>
  </rv>
  <rv s="3">
    <fb>1546.6</fb>
    <v>7</v>
  </rv>
  <rv s="3">
    <fb>45391</fb>
    <v>6</v>
  </rv>
  <rv s="3">
    <fb>1548.55</fb>
    <v>7</v>
  </rv>
  <rv s="3">
    <fb>45392</fb>
    <v>6</v>
  </rv>
  <rv s="3">
    <fb>1536.35</fb>
    <v>7</v>
  </rv>
  <rv s="3">
    <fb>45394</fb>
    <v>6</v>
  </rv>
  <rv s="3">
    <fb>1518.95</fb>
    <v>7</v>
  </rv>
  <rv s="3">
    <fb>45397</fb>
    <v>6</v>
  </rv>
  <rv s="3">
    <fb>1494.7</fb>
    <v>7</v>
  </rv>
  <rv s="3">
    <fb>45398</fb>
    <v>6</v>
  </rv>
  <rv s="3">
    <fb>1509.25</fb>
    <v>7</v>
  </rv>
  <rv s="3">
    <fb>45400</fb>
    <v>6</v>
  </rv>
  <rv s="3">
    <fb>45401</fb>
    <v>6</v>
  </rv>
  <rv s="3">
    <fb>1531.3</fb>
    <v>7</v>
  </rv>
  <rv s="3">
    <fb>43556</fb>
    <v>6</v>
  </rv>
  <rv s="3">
    <fb>1264.4674</fb>
    <v>7</v>
  </rv>
  <rv s="3">
    <fb>41730</fb>
    <v>6</v>
  </rv>
  <rv s="3">
    <fb>424.78769999999997</fb>
    <v>7</v>
  </rv>
  <rv s="3">
    <fb>39904</fb>
    <v>6</v>
  </rv>
  <rv s="3">
    <fb>409.95549999999997</fb>
    <v>7</v>
  </rv>
  <rv s="3">
    <fb>43586</fb>
    <v>6</v>
  </rv>
  <rv s="3">
    <fb>1207.5899999999999</fb>
    <v>7</v>
  </rv>
  <rv s="3">
    <fb>41760</fb>
    <v>6</v>
  </rv>
  <rv s="3">
    <fb>483.29930000000002</fb>
    <v>7</v>
  </rv>
  <rv s="3">
    <fb>39934</fb>
    <v>6</v>
  </rv>
  <rv s="3">
    <fb>515.64179999999999</fb>
    <v>7</v>
  </rv>
  <rv s="3">
    <fb>43617</fb>
    <v>6</v>
  </rv>
  <rv s="3">
    <fb>1137.6394</fb>
    <v>7</v>
  </rv>
  <rv s="3">
    <fb>41791</fb>
    <v>6</v>
  </rv>
  <rv s="3">
    <fb>460.9205</fb>
    <v>7</v>
  </rv>
  <rv s="3">
    <fb>39965</fb>
    <v>6</v>
  </rv>
  <rv s="3">
    <fb>459.24099999999999</fb>
    <v>7</v>
  </rv>
  <rv s="3">
    <fb>43647</fb>
    <v>6</v>
  </rv>
  <rv s="3">
    <fb>1058.7917</fb>
    <v>7</v>
  </rv>
  <rv s="3">
    <fb>41821</fb>
    <v>6</v>
  </rv>
  <rv s="3">
    <fb>456.8578</fb>
    <v>7</v>
  </rv>
  <rv s="3">
    <fb>39995</fb>
    <v>6</v>
  </rv>
  <rv s="3">
    <fb>443.80739999999997</fb>
    <v>7</v>
  </rv>
  <rv s="3">
    <fb>43678</fb>
    <v>6</v>
  </rv>
  <rv s="3">
    <fb>1133.5085999999999</fb>
    <v>7</v>
  </rv>
  <rv s="3">
    <fb>41852</fb>
    <v>6</v>
  </rv>
  <rv s="3">
    <fb>453.3399</fb>
    <v>7</v>
  </rv>
  <rv s="3">
    <fb>40026</fb>
    <v>6</v>
  </rv>
  <rv s="3">
    <fb>455.08749999999998</fb>
    <v>7</v>
  </rv>
  <rv s="3">
    <fb>43709</fb>
    <v>6</v>
  </rv>
  <rv s="3">
    <fb>1209.4965</fb>
    <v>7</v>
  </rv>
  <rv s="3">
    <fb>41883</fb>
    <v>6</v>
  </rv>
  <rv s="3">
    <fb>429.28160000000003</fb>
    <v>7</v>
  </rv>
  <rv s="3">
    <fb>40057</fb>
    <v>6</v>
  </rv>
  <rv s="3">
    <fb>499.69749999999999</fb>
    <v>7</v>
  </rv>
  <rv s="3">
    <fb>43739</fb>
    <v>6</v>
  </rv>
  <rv s="3">
    <fb>1329.4248</fb>
    <v>7</v>
  </rv>
  <rv s="3">
    <fb>41913</fb>
    <v>6</v>
  </rv>
  <rv s="3">
    <fb>454.17970000000003</fb>
    <v>7</v>
  </rv>
  <rv s="3">
    <fb>40087</fb>
    <v>6</v>
  </rv>
  <rv s="3">
    <fb>438.30349999999999</fb>
    <v>7</v>
  </rv>
  <rv s="3">
    <fb>43770</fb>
    <v>6</v>
  </rv>
  <rv s="3">
    <fb>1408.2270000000001</fb>
    <v>7</v>
  </rv>
  <rv s="3">
    <fb>41944</fb>
    <v>6</v>
  </rv>
  <rv s="3">
    <fb>450.11700000000002</fb>
    <v>7</v>
  </rv>
  <rv s="3">
    <fb>40118</fb>
    <v>6</v>
  </rv>
  <rv s="3">
    <fb>482.75459999999998</fb>
    <v>7</v>
  </rv>
  <rv s="3">
    <fb>43800</fb>
    <v>6</v>
  </rv>
  <rv s="3">
    <fb>1374.5454</fb>
    <v>7</v>
  </rv>
  <rv s="3">
    <fb>41974</fb>
    <v>6</v>
  </rv>
  <rv s="3">
    <fb>404.5197</fb>
    <v>7</v>
  </rv>
  <rv s="3">
    <fb>40148</fb>
    <v>6</v>
  </rv>
  <rv s="3">
    <fb>495.03339999999997</fb>
    <v>7</v>
  </rv>
  <rv s="3">
    <fb>43831</fb>
    <v>6</v>
  </rv>
  <rv s="3">
    <fb>1281.5806</fb>
    <v>7</v>
  </rv>
  <rv s="3">
    <fb>42005</fb>
    <v>6</v>
  </rv>
  <rv s="3">
    <fb>415.45940000000002</fb>
    <v>7</v>
  </rv>
  <rv s="3">
    <fb>40179</fb>
    <v>6</v>
  </rv>
  <rv s="3">
    <fb>474.90159999999997</fb>
    <v>7</v>
  </rv>
  <rv s="3">
    <fb>43862</fb>
    <v>6</v>
  </rv>
  <rv s="3">
    <fb>1206.2282</fb>
    <v>7</v>
  </rv>
  <rv s="3">
    <fb>42036</fb>
    <v>6</v>
  </rv>
  <rv s="3">
    <fb>388.35980000000001</fb>
    <v>7</v>
  </rv>
  <rv s="3">
    <fb>40210</fb>
    <v>6</v>
  </rv>
  <rv s="3">
    <fb>444.37479999999999</fb>
    <v>7</v>
  </rv>
  <rv s="3">
    <fb>43891</fb>
    <v>6</v>
  </rv>
  <rv s="3">
    <fb>1011.1291</fb>
    <v>7</v>
  </rv>
  <rv s="3">
    <fb>42064</fb>
    <v>6</v>
  </rv>
  <rv s="3">
    <fb>374.94619999999998</fb>
    <v>7</v>
  </rv>
  <rv s="3">
    <fb>40238</fb>
    <v>6</v>
  </rv>
  <rv s="3">
    <fb>487.6343</fb>
    <v>7</v>
  </rv>
  <rv s="3">
    <fb>43922</fb>
    <v>6</v>
  </rv>
  <rv s="3">
    <fb>1330.9228000000001</fb>
    <v>7</v>
  </rv>
  <rv s="3">
    <fb>42095</fb>
    <v>6</v>
  </rv>
  <rv s="3">
    <fb>391.44650000000001</fb>
    <v>7</v>
  </rv>
  <rv s="3">
    <fb>40269</fb>
    <v>6</v>
  </rv>
  <rv s="3">
    <fb>469.18200000000002</fb>
    <v>7</v>
  </rv>
  <rv s="3">
    <fb>43952</fb>
    <v>6</v>
  </rv>
  <rv s="3">
    <fb>1329.4702</fb>
    <v>7</v>
  </rv>
  <rv s="3">
    <fb>42125</fb>
    <v>6</v>
  </rv>
  <rv s="3">
    <fb>398.09660000000002</fb>
    <v>7</v>
  </rv>
  <rv s="3">
    <fb>40299</fb>
    <v>6</v>
  </rv>
  <rv s="3">
    <fb>474.62920000000003</fb>
    <v>7</v>
  </rv>
  <rv s="3">
    <fb>43983</fb>
    <v>6</v>
  </rv>
  <rv s="3">
    <fb>1547.0842</fb>
    <v>7</v>
  </rv>
  <rv s="3">
    <fb>42156</fb>
    <v>6</v>
  </rv>
  <rv s="3">
    <fb>453.97539999999998</fb>
    <v>7</v>
  </rv>
  <rv s="3">
    <fb>40330</fb>
    <v>6</v>
  </rv>
  <rv s="3">
    <fb>494.71559999999999</fb>
    <v>7</v>
  </rv>
  <rv s="3">
    <fb>44013</fb>
    <v>6</v>
  </rv>
  <rv s="3">
    <fb>1876.6374000000001</fb>
    <v>7</v>
  </rv>
  <rv s="3">
    <fb>42186</fb>
    <v>6</v>
  </rv>
  <rv s="3">
    <fb>454.76979999999998</fb>
    <v>7</v>
  </rv>
  <rv s="3">
    <fb>40360</fb>
    <v>6</v>
  </rv>
  <rv s="3">
    <fb>458.31040000000002</fb>
    <v>7</v>
  </rv>
  <rv s="3">
    <fb>44044</fb>
    <v>6</v>
  </rv>
  <rv s="3">
    <fb>1888.9843000000001</fb>
    <v>7</v>
  </rv>
  <rv s="3">
    <fb>42217</fb>
    <v>6</v>
  </rv>
  <rv s="3">
    <fb>388.51870000000002</fb>
    <v>7</v>
  </rv>
  <rv s="3">
    <fb>40391</fb>
    <v>6</v>
  </rv>
  <rv s="3">
    <fb>417.2525</fb>
    <v>7</v>
  </rv>
  <rv s="3">
    <fb>44075</fb>
    <v>6</v>
  </rv>
  <rv s="3">
    <fb>2028.4770000000001</fb>
    <v>7</v>
  </rv>
  <rv s="3">
    <fb>42248</fb>
    <v>6</v>
  </rv>
  <rv s="3">
    <fb>391.42380000000003</fb>
    <v>7</v>
  </rv>
  <rv s="3">
    <fb>40422</fb>
    <v>6</v>
  </rv>
  <rv s="3">
    <fb>448.14240000000001</fb>
    <v>7</v>
  </rv>
  <rv s="3">
    <fb>44105</fb>
    <v>6</v>
  </rv>
  <rv s="3">
    <fb>1865.1984</fb>
    <v>7</v>
  </rv>
  <rv s="3">
    <fb>42278</fb>
    <v>6</v>
  </rv>
  <rv s="3">
    <fb>430.18950000000001</fb>
    <v>7</v>
  </rv>
  <rv s="3">
    <fb>40452</fb>
    <v>6</v>
  </rv>
  <rv s="3">
    <fb>497.62079999999997</fb>
    <v>7</v>
  </rv>
  <rv s="3">
    <fb>44136</fb>
    <v>6</v>
  </rv>
  <rv s="3">
    <fb>1751.9882</fb>
    <v>7</v>
  </rv>
  <rv s="3">
    <fb>42309</fb>
    <v>6</v>
  </rv>
  <rv s="3">
    <fb>438.42829999999998</fb>
    <v>7</v>
  </rv>
  <rv s="3">
    <fb>40483</fb>
    <v>6</v>
  </rv>
  <rv s="3">
    <fb>447.39339999999999</fb>
    <v>7</v>
  </rv>
  <rv s="3">
    <fb>44166</fb>
    <v>6</v>
  </rv>
  <rv s="3">
    <fb>1802.3744999999999</fb>
    <v>7</v>
  </rv>
  <rv s="3">
    <fb>42339</fb>
    <v>6</v>
  </rv>
  <rv s="3">
    <fb>460.55739999999997</fb>
    <v>7</v>
  </rv>
  <rv s="3">
    <fb>40513</fb>
    <v>6</v>
  </rv>
  <rv s="3">
    <fb>480.57569999999998</fb>
    <v>7</v>
  </rv>
  <rv s="3">
    <fb>44197</fb>
    <v>6</v>
  </rv>
  <rv s="3">
    <fb>1672.2327</fb>
    <v>7</v>
  </rv>
  <rv s="3">
    <fb>42370</fb>
    <v>6</v>
  </rv>
  <rv s="3">
    <fb>469.9991</fb>
    <v>7</v>
  </rv>
  <rv s="3">
    <fb>40544</fb>
    <v>6</v>
  </rv>
  <rv s="3">
    <fb>417.2978</fb>
    <v>7</v>
  </rv>
  <rv s="3">
    <fb>44228</fb>
    <v>6</v>
  </rv>
  <rv s="3">
    <fb>1893.6143999999999</fb>
    <v>7</v>
  </rv>
  <rv s="3">
    <fb>42401</fb>
    <v>6</v>
  </rv>
  <rv s="3">
    <fb>438.79140000000001</fb>
    <v>7</v>
  </rv>
  <rv s="3">
    <fb>40575</fb>
    <v>6</v>
  </rv>
  <rv s="3">
    <fb>437.702</fb>
    <v>7</v>
  </rv>
  <rv s="3">
    <fb>44256</fb>
    <v>6</v>
  </rv>
  <rv s="3">
    <fb>1818.5344</fb>
    <v>7</v>
  </rv>
  <rv s="3">
    <fb>42430</fb>
    <v>6</v>
  </rv>
  <rv s="3">
    <fb>474.44760000000002</fb>
    <v>7</v>
  </rv>
  <rv s="3">
    <fb>40603</fb>
    <v>6</v>
  </rv>
  <rv s="3">
    <fb>476.21800000000002</fb>
    <v>7</v>
  </rv>
  <rv s="3">
    <fb>44287</fb>
    <v>6</v>
  </rv>
  <rv s="3">
    <fb>1810.7267999999999</fb>
    <v>7</v>
  </rv>
  <rv s="3">
    <fb>42461</fb>
    <v>6</v>
  </rv>
  <rv s="3">
    <fb>446.077</fb>
    <v>7</v>
  </rv>
  <rv s="3">
    <fb>40634</fb>
    <v>6</v>
  </rv>
  <rv s="3">
    <fb>446.55360000000002</fb>
    <v>7</v>
  </rv>
  <rv s="3">
    <fb>44317</fb>
    <v>6</v>
  </rv>
  <rv s="3">
    <fb>1961.25</fb>
    <v>7</v>
  </rv>
  <rv s="3">
    <fb>42491</fb>
    <v>6</v>
  </rv>
  <rv s="3">
    <fb>434.79689999999999</fb>
    <v>7</v>
  </rv>
  <rv s="3">
    <fb>40664</fb>
    <v>6</v>
  </rv>
  <rv s="3">
    <fb>432.07330000000002</fb>
    <v>7</v>
  </rv>
  <rv s="3">
    <fb>44348</fb>
    <v>6</v>
  </rv>
  <rv s="3">
    <fb>1916.1747</fb>
    <v>7</v>
  </rv>
  <rv s="3">
    <fb>42522</fb>
    <v>6</v>
  </rv>
  <rv s="3">
    <fb>439.92630000000003</fb>
    <v>7</v>
  </rv>
  <rv s="3">
    <fb>40695</fb>
    <v>6</v>
  </rv>
  <rv s="3">
    <fb>407.85610000000003</fb>
    <v>7</v>
  </rv>
  <rv s="3">
    <fb>44378</fb>
    <v>6</v>
  </rv>
  <rv s="3">
    <fb>1847.7674999999999</fb>
    <v>7</v>
  </rv>
  <rv s="3">
    <fb>42552</fb>
    <v>6</v>
  </rv>
  <rv s="3">
    <fb>460.6936</fb>
    <v>7</v>
  </rv>
  <rv s="3">
    <fb>40725</fb>
    <v>6</v>
  </rv>
  <rv s="3">
    <fb>375.8313</fb>
    <v>7</v>
  </rv>
  <rv s="3">
    <fb>44409</fb>
    <v>6</v>
  </rv>
  <rv s="3">
    <fb>2050.0841</fb>
    <v>7</v>
  </rv>
  <rv s="3">
    <fb>42583</fb>
    <v>6</v>
  </rv>
  <rv s="3">
    <fb>481.16579999999999</fb>
    <v>7</v>
  </rv>
  <rv s="3">
    <fb>40756</fb>
    <v>6</v>
  </rv>
  <rv s="3">
    <fb>355.24560000000002</fb>
    <v>7</v>
  </rv>
  <rv s="3">
    <fb>44440</fb>
    <v>6</v>
  </rv>
  <rv s="3">
    <fb>2287.1262999999999</fb>
    <v>7</v>
  </rv>
  <rv s="3">
    <fb>42614</fb>
    <v>6</v>
  </rv>
  <rv s="3">
    <fb>491.9239</fb>
    <v>7</v>
  </rv>
  <rv s="3">
    <fb>40787</fb>
    <v>6</v>
  </rv>
  <rv s="3">
    <fb>366.93430000000001</fb>
    <v>7</v>
  </rv>
  <rv s="3">
    <fb>44470</fb>
    <v>6</v>
  </rv>
  <rv s="3">
    <fb>2302.5599000000002</fb>
    <v>7</v>
  </rv>
  <rv s="3">
    <fb>42644</fb>
    <v>6</v>
  </rv>
  <rv s="3">
    <fb>478.87349999999998</fb>
    <v>7</v>
  </rv>
  <rv s="3">
    <fb>40817</fb>
    <v>6</v>
  </rv>
  <rv s="3">
    <fb>398.34629999999999</fb>
    <v>7</v>
  </rv>
  <rv s="3">
    <fb>44501</fb>
    <v>6</v>
  </rv>
  <rv s="3">
    <fb>2183.7664</fb>
    <v>7</v>
  </rv>
  <rv s="3">
    <fb>42675</fb>
    <v>6</v>
  </rv>
  <rv s="3">
    <fb>449.41340000000002</fb>
    <v>7</v>
  </rv>
  <rv s="3">
    <fb>40848</fb>
    <v>6</v>
  </rv>
  <rv s="3">
    <fb>353.27100000000002</fb>
    <v>7</v>
  </rv>
  <rv s="3">
    <fb>44531</fb>
    <v>6</v>
  </rv>
  <rv s="3">
    <fb>2149.9486999999999</fb>
    <v>7</v>
  </rv>
  <rv s="3">
    <fb>42705</fb>
    <v>6</v>
  </rv>
  <rv s="3">
    <fb>491.3338</fb>
    <v>7</v>
  </rv>
  <rv s="3">
    <fb>40878</fb>
    <v>6</v>
  </rv>
  <rv s="3">
    <fb>314.55079999999998</fb>
    <v>7</v>
  </rv>
  <rv s="3">
    <fb>44562</fb>
    <v>6</v>
  </rv>
  <rv s="3">
    <fb>2166.6986999999999</fb>
    <v>7</v>
  </rv>
  <rv s="3">
    <fb>42736</fb>
    <v>6</v>
  </rv>
  <rv s="3">
    <fb>40909</fb>
    <v>6</v>
  </rv>
  <rv s="3">
    <fb>370.90620000000001</fb>
    <v>7</v>
  </rv>
  <rv s="3">
    <fb>44593</fb>
    <v>6</v>
  </rv>
  <rv s="3">
    <fb>2142.1410999999998</fb>
    <v>7</v>
  </rv>
  <rv s="3">
    <fb>42767</fb>
    <v>6</v>
  </rv>
  <rv s="3">
    <fb>561.98800000000006</fb>
    <v>7</v>
  </rv>
  <rv s="3">
    <fb>40940</fb>
    <v>6</v>
  </rv>
  <rv s="3">
    <fb>372.56299999999999</fb>
    <v>7</v>
  </rv>
  <rv s="3">
    <fb>44621</fb>
    <v>6</v>
  </rv>
  <rv s="3">
    <fb>2391.9841000000001</fb>
    <v>7</v>
  </rv>
  <rv s="3">
    <fb>42795</fb>
    <v>6</v>
  </rv>
  <rv s="3">
    <fb>599.59609999999998</fb>
    <v>7</v>
  </rv>
  <rv s="3">
    <fb>40969</fb>
    <v>6</v>
  </rv>
  <rv s="3">
    <fb>340.7199</fb>
    <v>7</v>
  </rv>
  <rv s="3">
    <fb>44652</fb>
    <v>6</v>
  </rv>
  <rv s="3">
    <fb>2533.1563999999998</fb>
    <v>7</v>
  </rv>
  <rv s="3">
    <fb>42826</fb>
    <v>6</v>
  </rv>
  <rv s="3">
    <fb>633.32309999999995</fb>
    <v>7</v>
  </rv>
  <rv s="3">
    <fb>41000</fb>
    <v>6</v>
  </rv>
  <rv s="3">
    <fb>338.22320000000002</fb>
    <v>7</v>
  </rv>
  <rv s="3">
    <fb>44682</fb>
    <v>6</v>
  </rv>
  <rv s="3">
    <fb>2390.0776000000001</fb>
    <v>7</v>
  </rv>
  <rv s="3">
    <fb>42856</fb>
    <v>6</v>
  </rv>
  <rv s="3">
    <fb>608.58399999999995</fb>
    <v>7</v>
  </rv>
  <rv s="3">
    <fb>41030</fb>
    <v>6</v>
  </rv>
  <rv s="3">
    <fb>320.29300000000001</fb>
    <v>7</v>
  </rv>
  <rv s="3">
    <fb>44713</fb>
    <v>6</v>
  </rv>
  <rv s="3">
    <fb>2356.4868000000001</fb>
    <v>7</v>
  </rv>
  <rv s="3">
    <fb>42887</fb>
    <v>6</v>
  </rv>
  <rv s="3">
    <fb>626.42340000000002</fb>
    <v>7</v>
  </rv>
  <rv s="3">
    <fb>41061</fb>
    <v>6</v>
  </rv>
  <rv s="3">
    <fb>334.9323</fb>
    <v>7</v>
  </rv>
  <rv s="3">
    <fb>44743</fb>
    <v>6</v>
  </rv>
  <rv s="3">
    <fb>2278.2293</fb>
    <v>7</v>
  </rv>
  <rv s="3">
    <fb>42917</fb>
    <v>6</v>
  </rv>
  <rv s="3">
    <fb>733.18769999999995</fb>
    <v>7</v>
  </rv>
  <rv s="3">
    <fb>41091</fb>
    <v>6</v>
  </rv>
  <rv s="3">
    <fb>337.54230000000001</fb>
    <v>7</v>
  </rv>
  <rv s="3">
    <fb>44774</fb>
    <v>6</v>
  </rv>
  <rv s="3">
    <fb>2394.8892999999998</fb>
    <v>7</v>
  </rv>
  <rv s="3">
    <fb>42948</fb>
    <v>6</v>
  </rv>
  <rv s="3">
    <fb>723.79139999999995</fb>
    <v>7</v>
  </rv>
  <rv s="3">
    <fb>41122</fb>
    <v>6</v>
  </rv>
  <rv s="3">
    <fb>347.892</fb>
    <v>7</v>
  </rv>
  <rv s="3">
    <fb>44805</fb>
    <v>6</v>
  </rv>
  <rv s="3">
    <fb>2158.6641</fb>
    <v>7</v>
  </rv>
  <rv s="3">
    <fb>42979</fb>
    <v>6</v>
  </rv>
  <rv s="3">
    <fb>708.9479</fb>
    <v>7</v>
  </rv>
  <rv s="3">
    <fb>41153</fb>
    <v>6</v>
  </rv>
  <rv s="3">
    <fb>380.03019999999998</fb>
    <v>7</v>
  </rv>
  <rv s="3">
    <fb>44835</fb>
    <v>6</v>
  </rv>
  <rv s="3">
    <fb>2314.6799000000001</fb>
    <v>7</v>
  </rv>
  <rv s="3">
    <fb>43009</fb>
    <v>6</v>
  </rv>
  <rv s="3">
    <fb>854.16010000000006</fb>
    <v>7</v>
  </rv>
  <rv s="3">
    <fb>41183</fb>
    <v>6</v>
  </rv>
  <rv s="3">
    <fb>365.64060000000001</fb>
    <v>7</v>
  </rv>
  <rv s="3">
    <fb>44866</fb>
    <v>6</v>
  </rv>
  <rv s="3">
    <fb>2479.6833999999999</fb>
    <v>7</v>
  </rv>
  <rv s="3">
    <fb>43040</fb>
    <v>6</v>
  </rv>
  <rv s="3">
    <fb>836.63840000000005</fb>
    <v>7</v>
  </rv>
  <rv s="3">
    <fb>41214</fb>
    <v>6</v>
  </rv>
  <rv s="3">
    <fb>360.2842</fb>
    <v>7</v>
  </rv>
  <rv s="3">
    <fb>44896</fb>
    <v>6</v>
  </rv>
  <rv s="3">
    <fb>2312.5010000000002</fb>
    <v>7</v>
  </rv>
  <rv s="3">
    <fb>43070</fb>
    <v>6</v>
  </rv>
  <rv s="3">
    <fb>836.18449999999996</fb>
    <v>7</v>
  </rv>
  <rv s="3">
    <fb>41244</fb>
    <v>6</v>
  </rv>
  <rv s="3">
    <fb>381.09690000000001</fb>
    <v>7</v>
  </rv>
  <rv s="3">
    <fb>44927</fb>
    <v>6</v>
  </rv>
  <rv s="3">
    <fb>2136.9663</fb>
    <v>7</v>
  </rv>
  <rv s="3">
    <fb>43101</fb>
    <v>6</v>
  </rv>
  <rv s="3">
    <fb>872.72580000000005</fb>
    <v>7</v>
  </rv>
  <rv s="3">
    <fb>41275</fb>
    <v>6</v>
  </rv>
  <rv s="3">
    <fb>402.47699999999998</fb>
    <v>7</v>
  </rv>
  <rv s="3">
    <fb>44958</fb>
    <v>6</v>
  </rv>
  <rv s="3">
    <fb>2108.5502000000001</fb>
    <v>7</v>
  </rv>
  <rv s="3">
    <fb>43132</fb>
    <v>6</v>
  </rv>
  <rv s="3">
    <fb>866.59780000000001</fb>
    <v>7</v>
  </rv>
  <rv s="3">
    <fb>41306</fb>
    <v>6</v>
  </rv>
  <rv s="3">
    <fb>369.43090000000001</fb>
    <v>7</v>
  </rv>
  <rv s="3">
    <fb>44986</fb>
    <v>6</v>
  </rv>
  <rv s="3">
    <fb>2116.2671</fb>
    <v>7</v>
  </rv>
  <rv s="3">
    <fb>43160</fb>
    <v>6</v>
  </rv>
  <rv s="3">
    <fb>801.36800000000005</fb>
    <v>7</v>
  </rv>
  <rv s="3">
    <fb>41334</fb>
    <v>6</v>
  </rv>
  <rv s="3">
    <fb>350.84249999999997</fb>
    <v>7</v>
  </rv>
  <rv s="3">
    <fb>45017</fb>
    <v>6</v>
  </rv>
  <rv s="3">
    <fb>2197.4751000000001</fb>
    <v>7</v>
  </rv>
  <rv s="3">
    <fb>43191</fb>
    <v>6</v>
  </rv>
  <rv s="3">
    <fb>874.54150000000004</fb>
    <v>7</v>
  </rv>
  <rv s="3">
    <fb>41365</fb>
    <v>6</v>
  </rv>
  <rv s="3">
    <fb>357.7876</fb>
    <v>7</v>
  </rv>
  <rv s="3">
    <fb>45047</fb>
    <v>6</v>
  </rv>
  <rv s="3">
    <fb>2242.3234000000002</fb>
    <v>7</v>
  </rv>
  <rv s="3">
    <fb>43221</fb>
    <v>6</v>
  </rv>
  <rv s="3">
    <fb>836.45680000000004</fb>
    <v>7</v>
  </rv>
  <rv s="3">
    <fb>41395</fb>
    <v>6</v>
  </rv>
  <rv s="3">
    <fb>366.00380000000001</fb>
    <v>7</v>
  </rv>
  <rv s="3">
    <fb>2315.27</fb>
    <v>7</v>
  </rv>
  <rv s="3">
    <fb>43252</fb>
    <v>6</v>
  </rv>
  <rv s="3">
    <fb>882.84849999999994</fb>
    <v>7</v>
  </rv>
  <rv s="3">
    <fb>41426</fb>
    <v>6</v>
  </rv>
  <rv s="3">
    <fb>391.56</fb>
    <v>7</v>
  </rv>
  <rv s="3">
    <fb>45108</fb>
    <v>6</v>
  </rv>
  <rv s="3">
    <fb>2549.25</fb>
    <v>7</v>
  </rv>
  <rv s="3">
    <fb>43282</fb>
    <v>6</v>
  </rv>
  <rv s="3">
    <fb>1076.722</fb>
    <v>7</v>
  </rv>
  <rv s="3">
    <fb>41456</fb>
    <v>6</v>
  </rv>
  <rv s="3">
    <fb>395.84969999999998</fb>
    <v>7</v>
  </rv>
  <rv s="3">
    <fb>2407</fb>
    <v>7</v>
  </rv>
  <rv s="3">
    <fb>43313</fb>
    <v>6</v>
  </rv>
  <rv s="3">
    <fb>1127.2444</fb>
    <v>7</v>
  </rv>
  <rv s="3">
    <fb>41487</fb>
    <v>6</v>
  </rv>
  <rv s="3">
    <fb>387.5881</fb>
    <v>7</v>
  </rv>
  <rv s="3">
    <fb>2345</fb>
    <v>7</v>
  </rv>
  <rv s="3">
    <fb>43344</fb>
    <v>6</v>
  </rv>
  <rv s="3">
    <fb>1142.0425</fb>
    <v>7</v>
  </rv>
  <rv s="3">
    <fb>41518</fb>
    <v>6</v>
  </rv>
  <rv s="3">
    <fb>373.31200000000001</fb>
    <v>7</v>
  </rv>
  <rv s="3">
    <fb>45200</fb>
    <v>6</v>
  </rv>
  <rv s="3">
    <fb>2287.9</fb>
    <v>7</v>
  </rv>
  <rv s="3">
    <fb>43374</fb>
    <v>6</v>
  </rv>
  <rv s="3">
    <fb>963.46640000000002</fb>
    <v>7</v>
  </rv>
  <rv s="3">
    <fb>41548</fb>
    <v>6</v>
  </rv>
  <rv s="3">
    <fb>415.20979999999997</fb>
    <v>7</v>
  </rv>
  <rv s="3">
    <fb>2377.4499999999998</fb>
    <v>7</v>
  </rv>
  <rv s="3">
    <fb>43405</fb>
    <v>6</v>
  </rv>
  <rv s="3">
    <fb>1059.9719</fb>
    <v>7</v>
  </rv>
  <rv s="3">
    <fb>41579</fb>
    <v>6</v>
  </rv>
  <rv s="3">
    <fb>387.29309999999998</fb>
    <v>7</v>
  </rv>
  <rv s="3">
    <fb>2584.9499999999998</fb>
    <v>7</v>
  </rv>
  <rv s="3">
    <fb>43435</fb>
    <v>6</v>
  </rv>
  <rv s="3">
    <fb>1017.938</fb>
    <v>7</v>
  </rv>
  <rv s="3">
    <fb>41609</fb>
    <v>6</v>
  </rv>
  <rv s="3">
    <fb>406.35809999999998</fb>
    <v>7</v>
  </rv>
  <rv s="3">
    <fb>2853.25</fb>
    <v>7</v>
  </rv>
  <rv s="3">
    <fb>43466</fb>
    <v>6</v>
  </rv>
  <rv s="3">
    <fb>1114.0804000000001</fb>
    <v>7</v>
  </rv>
  <rv s="3">
    <fb>41640</fb>
    <v>6</v>
  </rv>
  <rv s="3">
    <fb>377.28390000000002</fb>
    <v>7</v>
  </rv>
  <rv s="3">
    <fb>2921.6</fb>
    <v>7</v>
  </rv>
  <rv s="3">
    <fb>43497</fb>
    <v>6</v>
  </rv>
  <rv s="3">
    <fb>1117.6211000000001</fb>
    <v>7</v>
  </rv>
  <rv s="3">
    <fb>41671</fb>
    <v>6</v>
  </rv>
  <rv s="3">
    <fb>363.12130000000002</fb>
    <v>7</v>
  </rv>
  <rv s="3">
    <fb>2971.7</fb>
    <v>7</v>
  </rv>
  <rv s="3">
    <fb>43525</fb>
    <v>6</v>
  </rv>
  <rv s="3">
    <fb>1237.6401000000001</fb>
    <v>7</v>
  </rv>
  <rv s="3">
    <fb>41699</fb>
    <v>6</v>
  </rv>
  <rv s="3">
    <fb>422.49529999999999</fb>
    <v>7</v>
  </rv>
  <rv s="3">
    <fb>2940.25</fb>
    <v>7</v>
  </rv>
  <rv s="4">
    <v>8</v>
    <v>RELIANCE</v>
    <v>Monthly</v>
    <v>39904</v>
    <v>45412</v>
    <v>0</v>
    <v>1</v>
    <v>638490816000000000,638493143806877035,0</v>
    <v>0</v>
    <v>ahjo52</v>
    <v>XNSE:RELIANCE</v>
    <v>1</v>
  </rv>
  <rv s="4">
    <v>8</v>
    <v>RELIANCE</v>
    <v>Monthly</v>
    <v>41730</v>
    <v>45412</v>
    <v>0</v>
    <v>1</v>
    <v>638490816000000000,638493143806887411,0</v>
    <v>2</v>
    <v>ahjo52</v>
    <v>XNSE:RELIANCE</v>
    <v>3</v>
  </rv>
  <rv s="4">
    <v>8</v>
    <v>RELIANCE</v>
    <v>Monthly</v>
    <v>43556</v>
    <v>45412</v>
    <v>0</v>
    <v>1</v>
    <v>638490816000000000,638493143806897026,0</v>
    <v>4</v>
    <v>ahjo52</v>
    <v>XNSE:RELIANCE</v>
    <v>5</v>
  </rv>
  <rv s="4">
    <v>8</v>
    <v>HDFCBANK</v>
    <v>Daily</v>
    <v>45037</v>
    <v>45403</v>
    <v>0</v>
    <v>1</v>
    <v>638490816000000000,638493143806855982,0</v>
    <v>6</v>
    <v>ahi3jc</v>
    <v>XNSE:HDFCBANK</v>
    <v>7</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5 minutes</v>
      <v>from previous close</v>
      <v>from previous close</v>
      <v>GMT</v>
    </spb>
    <spb s="4">
      <v>Delayed 15 minutes</v>
      <v>from previous close</v>
      <v>from previous close</v>
      <v>GMT</v>
    </spb>
    <spb s="5">
      <v>10</v>
    </spb>
    <spb s="5">
      <v>1</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BC75AD-8D5D-456E-9529-02A7D8EBA332}" name="Txn_log" displayName="Txn_log" ref="B2:I12" totalsRowShown="0" headerRowDxfId="26" dataDxfId="24" headerRowBorderDxfId="25" tableBorderDxfId="23">
  <autoFilter ref="B2:I12" xr:uid="{EBBC75AD-8D5D-456E-9529-02A7D8EBA332}"/>
  <tableColumns count="8">
    <tableColumn id="1" xr3:uid="{59ADC2D5-B0DA-4727-AE2E-EA4E429B91A0}" name="Date" dataDxfId="22"/>
    <tableColumn id="2" xr3:uid="{0A1A19E1-43A5-4685-958C-8614ED423E1F}" name="Company" dataDxfId="21"/>
    <tableColumn id="3" xr3:uid="{EC402CA4-D924-4CDC-9E94-EAA70533B3F3}" name="Ticker" dataDxfId="20"/>
    <tableColumn id="4" xr3:uid="{F8EFD7A8-DBFE-4C06-82F2-B65425A6528D}" name="Transaction type" dataDxfId="19"/>
    <tableColumn id="5" xr3:uid="{DC78F890-E9EB-4A3B-A5B9-CBD1E0998770}" name="Units" dataDxfId="18"/>
    <tableColumn id="6" xr3:uid="{9880F9B0-FF6F-4C5B-983A-A23F765759AE}" name="Price" dataDxfId="17"/>
    <tableColumn id="7" xr3:uid="{9C218389-A2AA-429E-9D13-DE1A3F5122E3}" name="Total transaction amt." dataDxfId="16"/>
    <tableColumn id="8" xr3:uid="{94E4A674-A2B6-4784-8398-8B2FD4B03E1A}" name="Currency"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C2372-35D9-4DD7-AD0B-9C29BE3EAEBB}" name="Table4" displayName="Table4" ref="A1:E114" totalsRowShown="0">
  <autoFilter ref="A1:E114" xr:uid="{134C2372-35D9-4DD7-AD0B-9C29BE3EAEBB}"/>
  <tableColumns count="5">
    <tableColumn id="1" xr3:uid="{A16859C1-DEA3-4D7F-A9F1-ED528FD41F48}" name="Timeline" dataDxfId="14"/>
    <tableColumn id="2" xr3:uid="{1551CC30-3933-48E8-9600-E5ABAA2EC05D}" name="Values"/>
    <tableColumn id="3" xr3:uid="{451D4234-1278-4E5D-98FD-224356C97FFE}" name="Forecast" dataDxfId="13">
      <calculatedColumnFormula>_xlfn.FORECAST.ETS(A2,$B$2:$B$62,$A$2:$A$62,1,1)</calculatedColumnFormula>
    </tableColumn>
    <tableColumn id="4" xr3:uid="{1F1E84B7-925A-4FA3-8FD4-E539EE76EDF8}" name="Lower Confidence Bound" dataDxfId="12">
      <calculatedColumnFormula>C2-_xlfn.FORECAST.ETS.CONFINT(A2,$B$2:$B$62,$A$2:$A$62,0.95,1,1)</calculatedColumnFormula>
    </tableColumn>
    <tableColumn id="5" xr3:uid="{32210AE4-327D-455E-81B4-6B9E794CAF5F}" name="Upper Confidence Bound" dataDxfId="11">
      <calculatedColumnFormula>C2+_xlfn.FORECAST.ETS.CONFINT(A2,$B$2:$B$62,$A$2:$A$62,0.95,1,1)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E5F6ED-05A8-4D00-9F0E-4DAA4230323C}" name="Table5" displayName="Table5" ref="G1:H8" totalsRowShown="0">
  <autoFilter ref="G1:H8" xr:uid="{B5E5F6ED-05A8-4D00-9F0E-4DAA4230323C}"/>
  <tableColumns count="2">
    <tableColumn id="1" xr3:uid="{DB14FCBF-2B5C-442B-B612-2277556A2072}" name="Statistic"/>
    <tableColumn id="2" xr3:uid="{D31E6567-1CAC-4DA2-93A5-7D05D96FFC9B}" name="Value"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EB89DFE-F76C-4ADE-B9F7-44F8B39A1834}" name="Table9" displayName="Table9" ref="A1:E237" totalsRowShown="0">
  <autoFilter ref="A1:E237" xr:uid="{BEB89DFE-F76C-4ADE-B9F7-44F8B39A1834}"/>
  <tableColumns count="5">
    <tableColumn id="1" xr3:uid="{00DF9471-31FA-4D67-88C7-8402012CCA21}" name="Timeline" dataDxfId="9"/>
    <tableColumn id="2" xr3:uid="{23401618-E897-4DBB-A5E0-0E3159251C4C}" name="Values"/>
    <tableColumn id="3" xr3:uid="{AECE9A46-800C-467A-A726-1098793DCA9F}" name="Forecast(Values)" dataDxfId="8">
      <calculatedColumnFormula>_xlfn.FORECAST.ETS(A2,$B$2:$B$122,$A$2:$A$122,1,1)</calculatedColumnFormula>
    </tableColumn>
    <tableColumn id="4" xr3:uid="{B24F13C2-9DB0-4C88-844C-31967DB34359}" name="Lower Confidence Bound(Values)" dataDxfId="7">
      <calculatedColumnFormula>C2-_xlfn.FORECAST.ETS.CONFINT(A2,$B$2:$B$122,$A$2:$A$122,0.95,1,1)</calculatedColumnFormula>
    </tableColumn>
    <tableColumn id="5" xr3:uid="{96A72A7D-BC4E-473B-8F00-B65F2ED4BFE8}" name="Upper Confidence Bound(Values)" dataDxfId="6">
      <calculatedColumnFormula>C2+_xlfn.FORECAST.ETS.CONFINT(A2,$B$2:$B$122,$A$2:$A$122,0.95,1,1)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A05CEE4-DFB4-452D-B0BB-6354A593DE5F}" name="Table10" displayName="Table10" ref="G1:H8" totalsRowShown="0">
  <autoFilter ref="G1:H8" xr:uid="{9A05CEE4-DFB4-452D-B0BB-6354A593DE5F}"/>
  <tableColumns count="2">
    <tableColumn id="1" xr3:uid="{3E4D5804-B9AB-4A54-9885-863885747D21}" name="Statistic"/>
    <tableColumn id="2" xr3:uid="{673E0A89-1D85-4B1A-BFE6-AD6584A8B191}" name="Value" dataDxfId="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B636F9A-2B85-42E5-936B-6CAA7FFB1B55}" name="Table11" displayName="Table11" ref="A1:E360" totalsRowShown="0">
  <autoFilter ref="A1:E360" xr:uid="{BB636F9A-2B85-42E5-936B-6CAA7FFB1B55}"/>
  <tableColumns count="5">
    <tableColumn id="1" xr3:uid="{61100F68-A558-4F5E-AB4D-421CC018C4E3}" name="Timeline" dataDxfId="4"/>
    <tableColumn id="2" xr3:uid="{260C6371-90C8-4E4C-A3C4-CE03BCA75B81}" name="Values"/>
    <tableColumn id="3" xr3:uid="{DE6D609B-8DFC-48A1-8479-D170601393E0}" name="Forecast(Values)" dataDxfId="3">
      <calculatedColumnFormula>_xlfn.FORECAST.ETS(A2,$B$2:$B$182,$A$2:$A$182,1,1)</calculatedColumnFormula>
    </tableColumn>
    <tableColumn id="4" xr3:uid="{8218231E-D692-4461-AF2D-7FACB2328A86}" name="Lower Confidence Bound(Values)" dataDxfId="2">
      <calculatedColumnFormula>C2-_xlfn.FORECAST.ETS.CONFINT(A2,$B$2:$B$182,$A$2:$A$182,0.95,1,1)</calculatedColumnFormula>
    </tableColumn>
    <tableColumn id="5" xr3:uid="{6ED6B066-B449-43FE-BE12-F5168174AED3}" name="Upper Confidence Bound(Values)" dataDxfId="1">
      <calculatedColumnFormula>C2+_xlfn.FORECAST.ETS.CONFINT(A2,$B$2:$B$182,$A$2:$A$182,0.95,1,1)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44AB9EE-6618-4E15-B583-2D0C54B32DF4}" name="Table12" displayName="Table12" ref="G1:H8" totalsRowShown="0">
  <autoFilter ref="G1:H8" xr:uid="{744AB9EE-6618-4E15-B583-2D0C54B32DF4}"/>
  <tableColumns count="2">
    <tableColumn id="1" xr3:uid="{CEE55473-6B9F-48C1-934B-6552C1A8FDF1}" name="Statistic"/>
    <tableColumn id="2" xr3:uid="{CF49D906-A5A7-4804-BC6B-1F319581ACCF}" name="Value"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6A43F-49D6-4432-AE33-167C6C64635E}">
  <dimension ref="B1:Z32"/>
  <sheetViews>
    <sheetView showGridLines="0" tabSelected="1" zoomScaleNormal="100" workbookViewId="0">
      <selection activeCell="C5" sqref="C5:D6"/>
    </sheetView>
  </sheetViews>
  <sheetFormatPr defaultRowHeight="14.4" x14ac:dyDescent="0.3"/>
  <cols>
    <col min="1" max="1" width="2.88671875" customWidth="1"/>
    <col min="2" max="2" width="47.5546875" bestFit="1" customWidth="1"/>
    <col min="3" max="3" width="14.5546875" customWidth="1"/>
    <col min="4" max="4" width="27.5546875" customWidth="1"/>
    <col min="5" max="5" width="16.33203125" customWidth="1"/>
    <col min="6" max="6" width="14.33203125" customWidth="1"/>
    <col min="7" max="7" width="14.44140625" bestFit="1" customWidth="1"/>
    <col min="8" max="8" width="13.109375" customWidth="1"/>
    <col min="9" max="9" width="16.44140625" bestFit="1" customWidth="1"/>
    <col min="10" max="10" width="14.88671875" bestFit="1" customWidth="1"/>
    <col min="11" max="11" width="14.21875" bestFit="1" customWidth="1"/>
    <col min="12" max="12" width="18.6640625" customWidth="1"/>
  </cols>
  <sheetData>
    <row r="1" spans="2:26" ht="10.8" customHeight="1" x14ac:dyDescent="0.3"/>
    <row r="2" spans="2:26" ht="14.4" customHeight="1" x14ac:dyDescent="0.3">
      <c r="B2" s="63" t="s">
        <v>15</v>
      </c>
      <c r="C2" s="63"/>
      <c r="D2" s="63"/>
      <c r="E2" s="63"/>
      <c r="F2" s="63"/>
      <c r="G2" s="63"/>
      <c r="H2" s="63"/>
      <c r="I2" s="63"/>
      <c r="J2" s="63"/>
      <c r="K2" s="63"/>
      <c r="L2" s="15"/>
      <c r="M2" s="15"/>
      <c r="N2" s="15"/>
      <c r="O2" s="15"/>
      <c r="P2" s="15"/>
      <c r="Q2" s="9"/>
      <c r="R2" s="9"/>
      <c r="S2" s="9"/>
      <c r="T2" s="9"/>
      <c r="U2" s="9"/>
      <c r="V2" s="9"/>
      <c r="W2" s="9"/>
      <c r="X2" s="9"/>
      <c r="Y2" s="9"/>
      <c r="Z2" s="9"/>
    </row>
    <row r="3" spans="2:26" ht="18.600000000000001" customHeight="1" x14ac:dyDescent="0.3">
      <c r="B3" s="63"/>
      <c r="C3" s="63"/>
      <c r="D3" s="63"/>
      <c r="E3" s="63"/>
      <c r="F3" s="63"/>
      <c r="G3" s="63"/>
      <c r="H3" s="63"/>
      <c r="I3" s="63"/>
      <c r="J3" s="63"/>
      <c r="K3" s="63"/>
      <c r="L3" s="15"/>
      <c r="M3" s="15"/>
      <c r="N3" s="15"/>
      <c r="O3" s="15"/>
      <c r="P3" s="15"/>
      <c r="Q3" s="9"/>
      <c r="R3" s="9"/>
      <c r="S3" s="9"/>
      <c r="T3" s="9"/>
      <c r="U3" s="9"/>
      <c r="V3" s="9"/>
      <c r="W3" s="9"/>
      <c r="X3" s="9"/>
      <c r="Y3" s="9"/>
      <c r="Z3" s="9"/>
    </row>
    <row r="4" spans="2:26" ht="18" customHeight="1" x14ac:dyDescent="0.3">
      <c r="B4" s="32" t="s">
        <v>35</v>
      </c>
      <c r="C4" s="65" t="s">
        <v>36</v>
      </c>
      <c r="D4" s="66"/>
      <c r="E4" s="65" t="s">
        <v>37</v>
      </c>
      <c r="F4" s="69"/>
      <c r="G4" s="69"/>
      <c r="H4" s="65" t="s">
        <v>38</v>
      </c>
      <c r="I4" s="69"/>
      <c r="J4" s="69"/>
      <c r="K4" s="69"/>
      <c r="L4" s="9"/>
      <c r="M4" s="9"/>
      <c r="N4" s="9"/>
      <c r="O4" s="9"/>
      <c r="P4" s="9"/>
      <c r="Q4" s="9"/>
      <c r="R4" s="9"/>
      <c r="S4" s="9"/>
      <c r="T4" s="9"/>
      <c r="U4" s="9"/>
      <c r="V4" s="9"/>
      <c r="W4" s="9"/>
      <c r="X4" s="9"/>
      <c r="Y4" s="9"/>
      <c r="Z4" s="9"/>
    </row>
    <row r="5" spans="2:26" ht="10.8" customHeight="1" x14ac:dyDescent="0.3">
      <c r="B5" s="64">
        <f>'Transaction log'!H12</f>
        <v>999532.04999999993</v>
      </c>
      <c r="C5" s="67">
        <f>SUM(K9:K16)</f>
        <v>155752.50000000006</v>
      </c>
      <c r="D5" s="68"/>
      <c r="E5" s="67">
        <f>SUM(I9:I16)</f>
        <v>73.800000000000026</v>
      </c>
      <c r="F5" s="70"/>
      <c r="G5" s="70"/>
      <c r="H5" s="67">
        <f>SUM(G9:G16)</f>
        <v>1155284.55</v>
      </c>
      <c r="I5" s="70"/>
      <c r="J5" s="70"/>
      <c r="K5" s="70"/>
      <c r="L5" s="9"/>
      <c r="M5" s="9"/>
      <c r="N5" s="9"/>
      <c r="O5" s="9"/>
      <c r="P5" s="9"/>
      <c r="Q5" s="9"/>
      <c r="R5" s="9"/>
      <c r="S5" s="9"/>
      <c r="T5" s="9"/>
      <c r="U5" s="9"/>
      <c r="V5" s="9"/>
      <c r="W5" s="9"/>
      <c r="X5" s="9"/>
      <c r="Y5" s="9"/>
      <c r="Z5" s="9"/>
    </row>
    <row r="6" spans="2:26" ht="9" customHeight="1" x14ac:dyDescent="0.3">
      <c r="B6" s="64"/>
      <c r="C6" s="67"/>
      <c r="D6" s="68"/>
      <c r="E6" s="67"/>
      <c r="F6" s="70"/>
      <c r="G6" s="70"/>
      <c r="H6" s="67"/>
      <c r="I6" s="70"/>
      <c r="J6" s="70"/>
      <c r="K6" s="70"/>
      <c r="L6" s="9"/>
      <c r="M6" s="9"/>
      <c r="N6" s="9"/>
      <c r="O6" s="9"/>
      <c r="P6" s="9"/>
      <c r="Q6" s="9"/>
      <c r="R6" s="9"/>
      <c r="S6" s="9"/>
      <c r="T6" s="9"/>
      <c r="U6" s="9"/>
      <c r="V6" s="9"/>
      <c r="W6" s="9"/>
      <c r="X6" s="9"/>
      <c r="Y6" s="9"/>
      <c r="Z6" s="9"/>
    </row>
    <row r="7" spans="2:26" ht="24" customHeight="1" x14ac:dyDescent="0.3">
      <c r="B7" s="62" t="s">
        <v>16</v>
      </c>
      <c r="C7" s="62"/>
      <c r="D7" s="62"/>
      <c r="E7" s="62"/>
      <c r="F7" s="62"/>
      <c r="G7" s="62"/>
      <c r="H7" s="62"/>
      <c r="I7" s="62"/>
      <c r="J7" s="62"/>
      <c r="K7" s="62"/>
    </row>
    <row r="8" spans="2:26" s="4" customFormat="1" ht="29.4" thickBot="1" x14ac:dyDescent="0.35">
      <c r="B8" s="25" t="s">
        <v>1</v>
      </c>
      <c r="C8" s="25" t="s">
        <v>14</v>
      </c>
      <c r="D8" s="25" t="s">
        <v>13</v>
      </c>
      <c r="E8" s="26" t="s">
        <v>12</v>
      </c>
      <c r="F8" s="26" t="s">
        <v>2</v>
      </c>
      <c r="G8" s="25" t="s">
        <v>3</v>
      </c>
      <c r="H8" s="25" t="s">
        <v>10</v>
      </c>
      <c r="I8" s="25" t="s">
        <v>9</v>
      </c>
      <c r="J8" s="27" t="s">
        <v>34</v>
      </c>
      <c r="K8" s="25" t="s">
        <v>11</v>
      </c>
    </row>
    <row r="9" spans="2:26" ht="15" thickTop="1" x14ac:dyDescent="0.3">
      <c r="B9" s="41" t="e" vm="1">
        <v>#VALUE!</v>
      </c>
      <c r="C9" s="42" t="str" cm="1">
        <f t="array" ref="C9">_FV(B9,"Ticker symbol",TRUE)</f>
        <v>RELIANCE</v>
      </c>
      <c r="D9" s="43" t="str" cm="1">
        <f t="array" ref="D9">_FV(B9,"Industry")</f>
        <v>Oil &amp; Gas</v>
      </c>
      <c r="E9" s="44" cm="1">
        <f t="array" ref="E9">_FV(B9,"Price")</f>
        <v>2940.25</v>
      </c>
      <c r="F9" s="45">
        <f>SUMIFS('Transaction log'!$F$3:$F$10,'Transaction log'!$C$3:$C$10,'Portfolio DB'!B9)</f>
        <v>14</v>
      </c>
      <c r="G9" s="44">
        <f>F9*E9</f>
        <v>41163.5</v>
      </c>
      <c r="H9" s="46">
        <f>F9/SUM($F$9:$F$16)</f>
        <v>1.12E-2</v>
      </c>
      <c r="I9" s="44" cm="1">
        <f t="array" ref="I9">_FV(B9,"Change")</f>
        <v>11.6</v>
      </c>
      <c r="J9" s="47" cm="1">
        <f t="array" ref="J9">_FV(B9,"Change (%)",TRUE)</f>
        <v>3.9610000000000001E-3</v>
      </c>
      <c r="K9" s="48">
        <f>G9-SUMIFS('Transaction log'!$H$3:$H$10,'Transaction log'!$C$3:$C$10,'Portfolio DB'!B9)</f>
        <v>8766.1000000000022</v>
      </c>
      <c r="L9" s="58"/>
    </row>
    <row r="10" spans="2:26" ht="15.6" x14ac:dyDescent="0.3">
      <c r="B10" s="49" t="e" vm="2">
        <v>#VALUE!</v>
      </c>
      <c r="C10" s="50" t="str" cm="1">
        <f t="array" ref="C10">_FV(B10,"Ticker symbol",TRUE)</f>
        <v>HDFCBANK</v>
      </c>
      <c r="D10" s="50" t="str" cm="1">
        <f t="array" ref="D10">_FV(B10,"Industry")</f>
        <v>Banking Services</v>
      </c>
      <c r="E10" s="51" cm="1">
        <f t="array" ref="E10">_FV(B10,"Price")</f>
        <v>1531.3</v>
      </c>
      <c r="F10" s="52">
        <f>SUMIFS('Transaction log'!$F$3:$F$11,'Transaction log'!$C$3:$C$11,B10)</f>
        <v>56</v>
      </c>
      <c r="G10" s="51">
        <f t="shared" ref="G10:G16" si="0">E10*F10</f>
        <v>85752.8</v>
      </c>
      <c r="H10" s="53">
        <f t="shared" ref="H10:H16" si="1">F10/SUM($F$9:$F$16)</f>
        <v>4.48E-2</v>
      </c>
      <c r="I10" s="51" cm="1">
        <f t="array" ref="I10">_FV(B10,"Change")</f>
        <v>36.6</v>
      </c>
      <c r="J10" s="54" cm="1">
        <f t="array" ref="J10">_FV(B10,"Change (%)",TRUE)</f>
        <v>2.4487000000000002E-2</v>
      </c>
      <c r="K10" s="55">
        <f>G10-SUMIFS('Transaction log'!$H$3:$H$10,'Transaction log'!$C$3:$C$10,'Portfolio DB'!B10)</f>
        <v>98</v>
      </c>
      <c r="L10" s="58"/>
      <c r="R10" s="75"/>
      <c r="S10" s="76"/>
      <c r="T10" s="76"/>
      <c r="U10" s="76"/>
      <c r="V10" s="76"/>
    </row>
    <row r="11" spans="2:26" x14ac:dyDescent="0.3">
      <c r="B11" s="49" t="e" vm="3">
        <v>#VALUE!</v>
      </c>
      <c r="C11" s="50" t="str" cm="1">
        <f t="array" ref="C11">_FV(B11,"Ticker symbol",TRUE)</f>
        <v>532454</v>
      </c>
      <c r="D11" s="50" t="str" cm="1">
        <f t="array" ref="D11">_FV(B11,"Industry")</f>
        <v>Telecommunications Services</v>
      </c>
      <c r="E11" s="51">
        <v>945.2</v>
      </c>
      <c r="F11" s="52">
        <f>SUMIFS('Transaction log'!$F$3:$F$11,'Transaction log'!$C$3:$C$11,B11)</f>
        <v>254</v>
      </c>
      <c r="G11" s="51">
        <f t="shared" si="0"/>
        <v>240080.80000000002</v>
      </c>
      <c r="H11" s="53">
        <f t="shared" si="1"/>
        <v>0.20319999999999999</v>
      </c>
      <c r="I11" s="51" cm="1">
        <f t="array" ref="I11">_FV(B11,"Change")</f>
        <v>22.1</v>
      </c>
      <c r="J11" s="54" cm="1">
        <f t="array" ref="J11">_FV(B11,"Change (%)",TRUE)</f>
        <v>1.7440000000000001E-2</v>
      </c>
      <c r="K11" s="55">
        <f>G11-SUMIFS('Transaction log'!$H$3:$H$10,'Transaction log'!$C$3:$C$10,'Portfolio DB'!B11)</f>
        <v>4152.9000000000233</v>
      </c>
      <c r="L11" s="58"/>
      <c r="R11" s="78"/>
      <c r="S11" s="78"/>
      <c r="T11" s="78"/>
      <c r="U11" s="78"/>
      <c r="V11" s="78"/>
    </row>
    <row r="12" spans="2:26" ht="35.4" customHeight="1" x14ac:dyDescent="0.3">
      <c r="B12" s="56" t="e" vm="4">
        <v>#VALUE!</v>
      </c>
      <c r="C12" s="50" t="str" cm="1">
        <f t="array" ref="C12">_FV(B12,"Ticker symbol",TRUE)</f>
        <v>SUNPHARMA</v>
      </c>
      <c r="D12" s="50" t="str" cm="1">
        <f t="array" ref="D12">_FV(B12,"Industry")</f>
        <v>Pharmaceuticals</v>
      </c>
      <c r="E12" s="51" cm="1">
        <f t="array" ref="E12">_FV(B12,"Price")</f>
        <v>1522.8</v>
      </c>
      <c r="F12" s="52">
        <f>SUMIFS('Transaction log'!$F$3:$F$11,'Transaction log'!$C$3:$C$11,B12)</f>
        <v>205</v>
      </c>
      <c r="G12" s="51">
        <f t="shared" si="0"/>
        <v>312174</v>
      </c>
      <c r="H12" s="53">
        <f t="shared" si="1"/>
        <v>0.16400000000000001</v>
      </c>
      <c r="I12" s="51" cm="1">
        <f t="array" ref="I12">_FV(B12,"Change")</f>
        <v>6.4</v>
      </c>
      <c r="J12" s="54" cm="1">
        <f t="array" ref="J12">_FV(B12,"Change (%)",TRUE)</f>
        <v>4.2209999999999999E-3</v>
      </c>
      <c r="K12" s="55">
        <f>G12-SUMIFS('Transaction log'!$H$3:$H$10,'Transaction log'!$C$3:$C$10,'Portfolio DB'!B12)</f>
        <v>81938.500000000029</v>
      </c>
      <c r="L12" s="58"/>
      <c r="R12" s="77"/>
      <c r="S12" s="77"/>
      <c r="T12" s="77"/>
      <c r="U12" s="77"/>
      <c r="V12" s="77"/>
    </row>
    <row r="13" spans="2:26" x14ac:dyDescent="0.3">
      <c r="B13" s="49" t="e" vm="5">
        <v>#VALUE!</v>
      </c>
      <c r="C13" s="50" t="str" cm="1">
        <f t="array" ref="C13">_FV(B13,"Ticker symbol",TRUE)</f>
        <v>TATASTEEL</v>
      </c>
      <c r="D13" s="50" t="str" cm="1">
        <f t="array" ref="D13">_FV(B13,"Industry")</f>
        <v>Metals &amp; Mining</v>
      </c>
      <c r="E13" s="51" cm="1">
        <f t="array" ref="E13">_FV(B13,"Price")</f>
        <v>162.1</v>
      </c>
      <c r="F13" s="52">
        <f>SUMIFS('Transaction log'!$F$3:$F$11,'Transaction log'!$C$3:$C$11,B13)</f>
        <v>578</v>
      </c>
      <c r="G13" s="51">
        <f t="shared" si="0"/>
        <v>93693.8</v>
      </c>
      <c r="H13" s="53">
        <f t="shared" si="1"/>
        <v>0.46239999999999998</v>
      </c>
      <c r="I13" s="51" cm="1">
        <f t="array" ref="I13">_FV(B13,"Change")</f>
        <v>2.0499999999999998</v>
      </c>
      <c r="J13" s="54" cm="1">
        <f t="array" ref="J13">_FV(B13,"Change (%)",TRUE)</f>
        <v>1.2808E-2</v>
      </c>
      <c r="K13" s="55">
        <f>G13-SUMIFS('Transaction log'!$H$3:$H$10,'Transaction log'!$C$3:$C$10,'Portfolio DB'!B13)</f>
        <v>21270.400000000009</v>
      </c>
      <c r="L13" s="58"/>
      <c r="R13" s="77"/>
      <c r="S13" s="77"/>
      <c r="T13" s="77"/>
      <c r="U13" s="77"/>
      <c r="V13" s="77"/>
    </row>
    <row r="14" spans="2:26" x14ac:dyDescent="0.3">
      <c r="B14" s="39" t="e" vm="6">
        <v>#VALUE!</v>
      </c>
      <c r="C14" s="28" t="str" cm="1">
        <f t="array" ref="C14">_FV(B14,"Ticker symbol",TRUE)</f>
        <v>505200</v>
      </c>
      <c r="D14" s="28" t="str" cm="1">
        <f t="array" ref="D14">_FV(B14,"Industry")</f>
        <v>Automobiles &amp; Auto Parts</v>
      </c>
      <c r="E14" s="29" cm="1">
        <f t="array" ref="E14">_FV(B14,"Price")</f>
        <v>4340</v>
      </c>
      <c r="F14" s="52">
        <f>SUMIFS('Transaction log'!$F$3:$F$11,'Transaction log'!$C$3:$C$11,B14)</f>
        <v>56</v>
      </c>
      <c r="G14" s="29">
        <f t="shared" si="0"/>
        <v>243040</v>
      </c>
      <c r="H14" s="30">
        <f t="shared" si="1"/>
        <v>4.48E-2</v>
      </c>
      <c r="I14" s="29" cm="1">
        <f t="array" ref="I14">_FV(B14,"Change")</f>
        <v>-12.55</v>
      </c>
      <c r="J14" s="31" cm="1">
        <f t="array" ref="J14">_FV(B14,"Change (%)",TRUE)</f>
        <v>-2.8830000000000001E-3</v>
      </c>
      <c r="K14" s="40">
        <f>G14-SUMIFS('Transaction log'!$H$3:$H$10,'Transaction log'!$C$3:$C$10,'Portfolio DB'!B14)</f>
        <v>47272.399999999994</v>
      </c>
      <c r="L14" s="58"/>
      <c r="R14" s="77"/>
      <c r="S14" s="77"/>
      <c r="T14" s="77"/>
      <c r="U14" s="77"/>
      <c r="V14" s="77"/>
    </row>
    <row r="15" spans="2:26" x14ac:dyDescent="0.3">
      <c r="B15" s="39" t="e" vm="7">
        <v>#VALUE!</v>
      </c>
      <c r="C15" s="28" t="str" cm="1">
        <f t="array" ref="C15">_FV(B15,"Ticker symbol",TRUE)</f>
        <v>500820</v>
      </c>
      <c r="D15" s="28" t="str" cm="1">
        <f t="array" ref="D15">_FV(B15,"Industry")</f>
        <v>Chemicals</v>
      </c>
      <c r="E15" s="29" cm="1">
        <f t="array" ref="E15">_FV(B15,"Price")</f>
        <v>2808.45</v>
      </c>
      <c r="F15" s="52">
        <f>SUMIFS('Transaction log'!$F$3:$F$11,'Transaction log'!$C$3:$C$11,B15)</f>
        <v>22</v>
      </c>
      <c r="G15" s="29">
        <f t="shared" si="0"/>
        <v>61785.899999999994</v>
      </c>
      <c r="H15" s="30">
        <f t="shared" si="1"/>
        <v>1.7600000000000001E-2</v>
      </c>
      <c r="I15" s="29" cm="1">
        <f t="array" ref="I15">_FV(B15,"Change")</f>
        <v>-6.3</v>
      </c>
      <c r="J15" s="31" cm="1">
        <f t="array" ref="J15">_FV(B15,"Change (%)",TRUE)</f>
        <v>-2.238E-3</v>
      </c>
      <c r="K15" s="40">
        <f>G15-SUMIFS('Transaction log'!$H$3:$H$10,'Transaction log'!$C$3:$C$10,'Portfolio DB'!B15)</f>
        <v>-7719.8000000000029</v>
      </c>
      <c r="L15" s="58"/>
      <c r="R15" s="77"/>
      <c r="S15" s="77"/>
      <c r="T15" s="77"/>
      <c r="U15" s="77"/>
      <c r="V15" s="77"/>
    </row>
    <row r="16" spans="2:26" ht="15" thickBot="1" x14ac:dyDescent="0.35">
      <c r="B16" s="33" t="e" vm="8">
        <v>#VALUE!</v>
      </c>
      <c r="C16" s="34" t="str" cm="1">
        <f t="array" ref="C16">_FV(B16,"Ticker symbol",TRUE)</f>
        <v>532755</v>
      </c>
      <c r="D16" s="34" t="str" cm="1">
        <f t="array" ref="D16">_FV(B16,"Industry")</f>
        <v>Software &amp; IT Services</v>
      </c>
      <c r="E16" s="35" cm="1">
        <f t="array" ref="E16">_FV(B16,"Price")</f>
        <v>1193.75</v>
      </c>
      <c r="F16" s="61">
        <f>SUMIFS('Transaction log'!$F$3:$F$11,'Transaction log'!$C$3:$C$11,B16)</f>
        <v>65</v>
      </c>
      <c r="G16" s="35">
        <f t="shared" si="0"/>
        <v>77593.75</v>
      </c>
      <c r="H16" s="36">
        <f t="shared" si="1"/>
        <v>5.1999999999999998E-2</v>
      </c>
      <c r="I16" s="35" cm="1">
        <f t="array" ref="I16">_FV(B16,"Change")</f>
        <v>13.9</v>
      </c>
      <c r="J16" s="37" cm="1">
        <f t="array" ref="J16">_FV(B16,"Change (%)",TRUE)</f>
        <v>1.1781E-2</v>
      </c>
      <c r="K16" s="38">
        <f>G16-SUMIFS('Transaction log'!$H$3:$H$10,'Transaction log'!$C$3:$C$10,'Portfolio DB'!B16)</f>
        <v>-26</v>
      </c>
      <c r="R16" s="77"/>
      <c r="S16" s="77"/>
      <c r="T16" s="77"/>
      <c r="U16" s="77"/>
      <c r="V16" s="77"/>
    </row>
    <row r="17" spans="2:24" ht="9.6" customHeight="1" thickTop="1" x14ac:dyDescent="0.3">
      <c r="R17" s="77"/>
      <c r="S17" s="77"/>
      <c r="T17" s="77"/>
      <c r="U17" s="77"/>
      <c r="V17" s="77"/>
    </row>
    <row r="18" spans="2:24" ht="0.6" customHeight="1" x14ac:dyDescent="0.3">
      <c r="R18" s="77"/>
      <c r="S18" s="77"/>
      <c r="T18" s="77"/>
      <c r="U18" s="77"/>
      <c r="V18" s="77"/>
    </row>
    <row r="19" spans="2:24" ht="15.6" x14ac:dyDescent="0.3">
      <c r="B19" s="71" t="s">
        <v>18</v>
      </c>
      <c r="C19" s="72"/>
      <c r="D19" s="73" t="s">
        <v>17</v>
      </c>
      <c r="E19" s="71"/>
      <c r="F19" s="71"/>
      <c r="G19" s="72"/>
      <c r="H19" s="73" t="s">
        <v>19</v>
      </c>
      <c r="I19" s="71"/>
      <c r="J19" s="71"/>
      <c r="K19" s="72"/>
      <c r="R19" s="77"/>
      <c r="S19" s="77"/>
      <c r="T19" s="77"/>
      <c r="U19" s="77"/>
      <c r="V19" s="77"/>
    </row>
    <row r="20" spans="2:24" x14ac:dyDescent="0.3">
      <c r="F20" s="3"/>
      <c r="H20" s="22" t="s">
        <v>21</v>
      </c>
      <c r="I20" s="23" t="s">
        <v>28</v>
      </c>
      <c r="J20" s="24" t="s">
        <v>20</v>
      </c>
      <c r="K20" s="23">
        <v>12</v>
      </c>
    </row>
    <row r="21" spans="2:24" ht="5.4" customHeight="1" x14ac:dyDescent="0.3">
      <c r="F21" s="3"/>
      <c r="L21">
        <v>5</v>
      </c>
    </row>
    <row r="22" spans="2:24" ht="15.6" x14ac:dyDescent="0.3">
      <c r="G22" s="16"/>
      <c r="H22" s="74"/>
      <c r="I22" s="74"/>
      <c r="J22" s="74"/>
      <c r="K22" s="74"/>
    </row>
    <row r="25" spans="2:24" x14ac:dyDescent="0.3">
      <c r="X25" s="2" t="s">
        <v>27</v>
      </c>
    </row>
    <row r="26" spans="2:24" x14ac:dyDescent="0.3">
      <c r="X26" t="s">
        <v>28</v>
      </c>
    </row>
    <row r="27" spans="2:24" x14ac:dyDescent="0.3">
      <c r="X27" s="4" t="s">
        <v>26</v>
      </c>
    </row>
    <row r="28" spans="2:24" x14ac:dyDescent="0.3">
      <c r="X28" t="s">
        <v>29</v>
      </c>
    </row>
    <row r="29" spans="2:24" x14ac:dyDescent="0.3">
      <c r="X29" t="s">
        <v>33</v>
      </c>
    </row>
    <row r="30" spans="2:24" x14ac:dyDescent="0.3">
      <c r="X30" t="s">
        <v>32</v>
      </c>
    </row>
    <row r="31" spans="2:24" x14ac:dyDescent="0.3">
      <c r="X31" t="s">
        <v>30</v>
      </c>
    </row>
    <row r="32" spans="2:24" x14ac:dyDescent="0.3">
      <c r="X32" t="s">
        <v>31</v>
      </c>
    </row>
  </sheetData>
  <mergeCells count="20">
    <mergeCell ref="B19:C19"/>
    <mergeCell ref="H19:K19"/>
    <mergeCell ref="H22:K22"/>
    <mergeCell ref="D19:G19"/>
    <mergeCell ref="R10:V10"/>
    <mergeCell ref="R15:V16"/>
    <mergeCell ref="R17:V17"/>
    <mergeCell ref="R18:V19"/>
    <mergeCell ref="R11:V11"/>
    <mergeCell ref="R12:V13"/>
    <mergeCell ref="R14:V14"/>
    <mergeCell ref="B7:K7"/>
    <mergeCell ref="B2:K3"/>
    <mergeCell ref="B5:B6"/>
    <mergeCell ref="C4:D4"/>
    <mergeCell ref="C5:D6"/>
    <mergeCell ref="E4:G4"/>
    <mergeCell ref="E5:G6"/>
    <mergeCell ref="H4:K4"/>
    <mergeCell ref="H5:K6"/>
  </mergeCells>
  <conditionalFormatting sqref="C5:D6">
    <cfRule type="dataBar" priority="1">
      <dataBar>
        <cfvo type="min"/>
        <cfvo type="max"/>
        <color rgb="FF63C384"/>
      </dataBar>
      <extLst>
        <ext xmlns:x14="http://schemas.microsoft.com/office/spreadsheetml/2009/9/main" uri="{B025F937-C7B1-47D3-B67F-A62EFF666E3E}">
          <x14:id>{66DA34AE-B4B0-4A58-B227-2B0351AD8BB8}</x14:id>
        </ext>
      </extLst>
    </cfRule>
  </conditionalFormatting>
  <conditionalFormatting sqref="K9:K16">
    <cfRule type="dataBar" priority="2">
      <dataBar>
        <cfvo type="min"/>
        <cfvo type="max"/>
        <color rgb="FF63C384"/>
      </dataBar>
      <extLst>
        <ext xmlns:x14="http://schemas.microsoft.com/office/spreadsheetml/2009/9/main" uri="{B025F937-C7B1-47D3-B67F-A62EFF666E3E}">
          <x14:id>{48840BD0-76D3-411B-B2BA-029E346CCE1F}</x14:id>
        </ext>
      </extLst>
    </cfRule>
  </conditionalFormatting>
  <dataValidations count="2">
    <dataValidation type="list" allowBlank="1" showInputMessage="1" showErrorMessage="1" sqref="I20" xr:uid="{959D358D-1D55-461B-A6C2-A2B27A53F226}">
      <formula1>$X$25:$X$32</formula1>
    </dataValidation>
    <dataValidation type="list" allowBlank="1" showInputMessage="1" showErrorMessage="1" sqref="K20" xr:uid="{D9B79368-92D1-4EC5-A2F6-7A3D0DC057D2}">
      <formula1>"1,3,6,12"</formula1>
    </dataValidation>
  </dataValidations>
  <pageMargins left="0.7" right="0.7" top="0.75" bottom="0.75" header="0.3" footer="0.3"/>
  <pageSetup paperSize="9" orientation="portrait" horizontalDpi="300" verticalDpi="0" r:id="rId1"/>
  <drawing r:id="rId2"/>
  <extLst>
    <ext xmlns:x14="http://schemas.microsoft.com/office/spreadsheetml/2009/9/main" uri="{78C0D931-6437-407d-A8EE-F0AAD7539E65}">
      <x14:conditionalFormattings>
        <x14:conditionalFormatting xmlns:xm="http://schemas.microsoft.com/office/excel/2006/main">
          <x14:cfRule type="dataBar" id="{66DA34AE-B4B0-4A58-B227-2B0351AD8BB8}">
            <x14:dataBar minLength="0" maxLength="100" border="1" negativeBarBorderColorSameAsPositive="0">
              <x14:cfvo type="autoMin"/>
              <x14:cfvo type="autoMax"/>
              <x14:borderColor rgb="FF63C384"/>
              <x14:negativeFillColor rgb="FFFF0000"/>
              <x14:negativeBorderColor rgb="FFFF0000"/>
              <x14:axisColor rgb="FF000000"/>
            </x14:dataBar>
          </x14:cfRule>
          <xm:sqref>C5:D6</xm:sqref>
        </x14:conditionalFormatting>
        <x14:conditionalFormatting xmlns:xm="http://schemas.microsoft.com/office/excel/2006/main">
          <x14:cfRule type="dataBar" id="{48840BD0-76D3-411B-B2BA-029E346CCE1F}">
            <x14:dataBar minLength="0" maxLength="100" border="1" negativeBarBorderColorSameAsPositive="0">
              <x14:cfvo type="autoMin"/>
              <x14:cfvo type="autoMax"/>
              <x14:borderColor rgb="FF63C384"/>
              <x14:negativeFillColor rgb="FFFF0000"/>
              <x14:negativeBorderColor rgb="FFFF0000"/>
              <x14:axisColor rgb="FF000000"/>
            </x14:dataBar>
          </x14:cfRule>
          <xm:sqref>K9:K16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0F57C-7356-4FA6-AA03-F824C58CF043}">
  <dimension ref="B2:I15"/>
  <sheetViews>
    <sheetView zoomScaleNormal="100" workbookViewId="0">
      <selection activeCell="H15" sqref="H15"/>
    </sheetView>
  </sheetViews>
  <sheetFormatPr defaultRowHeight="14.4" x14ac:dyDescent="0.3"/>
  <cols>
    <col min="2" max="2" width="15.109375" bestFit="1" customWidth="1"/>
    <col min="3" max="3" width="47.21875" bestFit="1" customWidth="1"/>
    <col min="4" max="4" width="17.21875" bestFit="1" customWidth="1"/>
    <col min="5" max="5" width="17.21875" customWidth="1"/>
    <col min="6" max="6" width="10.44140625" customWidth="1"/>
    <col min="7" max="7" width="11.33203125" customWidth="1"/>
    <col min="8" max="8" width="15.88671875" customWidth="1"/>
    <col min="9" max="9" width="11.33203125" customWidth="1"/>
    <col min="11" max="11" width="10.33203125" bestFit="1" customWidth="1"/>
    <col min="16" max="16" width="10.33203125" bestFit="1" customWidth="1"/>
    <col min="17" max="17" width="23.109375" bestFit="1" customWidth="1"/>
  </cols>
  <sheetData>
    <row r="2" spans="2:9" x14ac:dyDescent="0.3">
      <c r="B2" s="10" t="s">
        <v>4</v>
      </c>
      <c r="C2" s="11" t="s">
        <v>1</v>
      </c>
      <c r="D2" s="11" t="s">
        <v>5</v>
      </c>
      <c r="E2" s="11" t="s">
        <v>22</v>
      </c>
      <c r="F2" s="11" t="s">
        <v>6</v>
      </c>
      <c r="G2" s="12" t="s">
        <v>0</v>
      </c>
      <c r="H2" s="12" t="s">
        <v>23</v>
      </c>
      <c r="I2" s="8" t="s">
        <v>7</v>
      </c>
    </row>
    <row r="3" spans="2:9" x14ac:dyDescent="0.3">
      <c r="B3" s="17">
        <v>45204</v>
      </c>
      <c r="C3" s="14" t="e" vm="1">
        <v>#VALUE!</v>
      </c>
      <c r="D3" s="13" t="str" cm="1">
        <f t="array" ref="D3">_FV(C3,"Ticker symbol",TRUE)</f>
        <v>RELIANCE</v>
      </c>
      <c r="E3" s="13" t="s">
        <v>8</v>
      </c>
      <c r="F3" s="13">
        <v>14</v>
      </c>
      <c r="G3" s="18">
        <v>2314.1</v>
      </c>
      <c r="H3" s="18">
        <f>Txn_log[[#This Row],[Price]]*Txn_log[[#This Row],[Units]]</f>
        <v>32397.399999999998</v>
      </c>
      <c r="I3" s="14" t="str" cm="1">
        <f t="array" ref="I3">_FV(C3,"Currency")</f>
        <v>INR</v>
      </c>
    </row>
    <row r="4" spans="2:9" x14ac:dyDescent="0.3">
      <c r="B4" s="17">
        <v>45203</v>
      </c>
      <c r="C4" s="13" t="e" vm="2">
        <v>#VALUE!</v>
      </c>
      <c r="D4" s="13" t="str" cm="1">
        <f t="array" ref="D4">_FV(C4,"Ticker symbol",TRUE)</f>
        <v>HDFCBANK</v>
      </c>
      <c r="E4" s="13" t="s">
        <v>8</v>
      </c>
      <c r="F4" s="13">
        <v>56</v>
      </c>
      <c r="G4" s="18">
        <v>1529.55</v>
      </c>
      <c r="H4" s="18">
        <f t="shared" ref="H4:H10" si="0">G4*F4</f>
        <v>85654.8</v>
      </c>
      <c r="I4" s="18" t="str" cm="1">
        <f t="array" ref="I4">_FV(C4,"Currency")</f>
        <v>INR</v>
      </c>
    </row>
    <row r="5" spans="2:9" x14ac:dyDescent="0.3">
      <c r="B5" s="17">
        <v>45204</v>
      </c>
      <c r="C5" s="13" t="e" vm="3">
        <v>#VALUE!</v>
      </c>
      <c r="D5" s="13" t="str" cm="1">
        <f t="array" ref="D5">_FV(C5,"Ticker symbol",TRUE)</f>
        <v>532454</v>
      </c>
      <c r="E5" s="13" t="s">
        <v>8</v>
      </c>
      <c r="F5" s="13">
        <v>254</v>
      </c>
      <c r="G5" s="18">
        <v>928.85</v>
      </c>
      <c r="H5" s="18">
        <f t="shared" si="0"/>
        <v>235927.9</v>
      </c>
      <c r="I5" s="18" t="str" cm="1">
        <f t="array" ref="I5">_FV(C5,"Currency")</f>
        <v>INR</v>
      </c>
    </row>
    <row r="6" spans="2:9" ht="28.8" x14ac:dyDescent="0.3">
      <c r="B6" s="17">
        <v>45208</v>
      </c>
      <c r="C6" s="19" t="e" vm="4">
        <v>#VALUE!</v>
      </c>
      <c r="D6" s="14" t="str" cm="1">
        <f t="array" ref="D6">_FV(C6,"Ticker symbol",TRUE)</f>
        <v>SUNPHARMA</v>
      </c>
      <c r="E6" s="14" t="s">
        <v>8</v>
      </c>
      <c r="F6" s="14">
        <v>205</v>
      </c>
      <c r="G6" s="20">
        <v>1123.0999999999999</v>
      </c>
      <c r="H6" s="20">
        <f t="shared" si="0"/>
        <v>230235.49999999997</v>
      </c>
      <c r="I6" s="20" t="str" cm="1">
        <f t="array" ref="I6">_FV(C6,"Currency")</f>
        <v>INR</v>
      </c>
    </row>
    <row r="7" spans="2:9" x14ac:dyDescent="0.3">
      <c r="B7" s="17">
        <v>45209</v>
      </c>
      <c r="C7" s="13" t="e" vm="5">
        <v>#VALUE!</v>
      </c>
      <c r="D7" s="13" t="str" cm="1">
        <f t="array" ref="D7">_FV(C7,"Ticker symbol",TRUE)</f>
        <v>TATASTEEL</v>
      </c>
      <c r="E7" s="14" t="s">
        <v>8</v>
      </c>
      <c r="F7" s="14">
        <v>578</v>
      </c>
      <c r="G7" s="20">
        <v>125.3</v>
      </c>
      <c r="H7" s="20">
        <f t="shared" si="0"/>
        <v>72423.399999999994</v>
      </c>
      <c r="I7" s="20" t="str" cm="1">
        <f t="array" ref="I7">_FV(C7,"Currency")</f>
        <v>INR</v>
      </c>
    </row>
    <row r="8" spans="2:9" x14ac:dyDescent="0.3">
      <c r="B8" s="17">
        <v>45210</v>
      </c>
      <c r="C8" s="13" t="e" vm="6">
        <v>#VALUE!</v>
      </c>
      <c r="D8" s="13" t="str" cm="1">
        <f t="array" ref="D8">_FV(C8,"Ticker symbol",TRUE)</f>
        <v>505200</v>
      </c>
      <c r="E8" s="13" t="s">
        <v>8</v>
      </c>
      <c r="F8" s="13">
        <v>56</v>
      </c>
      <c r="G8" s="18">
        <v>3495.85</v>
      </c>
      <c r="H8" s="18">
        <f t="shared" si="0"/>
        <v>195767.6</v>
      </c>
      <c r="I8" s="18" t="str" cm="1">
        <f t="array" ref="I8">_FV(C8,"Currency")</f>
        <v>INR</v>
      </c>
    </row>
    <row r="9" spans="2:9" x14ac:dyDescent="0.3">
      <c r="B9" s="17">
        <v>45211</v>
      </c>
      <c r="C9" s="13" t="e" vm="7">
        <v>#VALUE!</v>
      </c>
      <c r="D9" s="13" t="str" cm="1">
        <f t="array" ref="D9">_FV(C9,"Ticker symbol",TRUE)</f>
        <v>500820</v>
      </c>
      <c r="E9" s="13" t="s">
        <v>8</v>
      </c>
      <c r="F9" s="13">
        <v>22</v>
      </c>
      <c r="G9" s="18">
        <v>3159.35</v>
      </c>
      <c r="H9" s="18">
        <f t="shared" si="0"/>
        <v>69505.7</v>
      </c>
      <c r="I9" s="18" t="str" cm="1">
        <f t="array" ref="I9">_FV(C9,"Currency")</f>
        <v>INR</v>
      </c>
    </row>
    <row r="10" spans="2:9" x14ac:dyDescent="0.3">
      <c r="B10" s="17">
        <v>45212</v>
      </c>
      <c r="C10" s="13" t="e" vm="8">
        <v>#VALUE!</v>
      </c>
      <c r="D10" s="13" t="str" cm="1">
        <f t="array" ref="D10">_FV(C10,"Ticker symbol",TRUE)</f>
        <v>532755</v>
      </c>
      <c r="E10" s="13" t="s">
        <v>8</v>
      </c>
      <c r="F10" s="13">
        <v>65</v>
      </c>
      <c r="G10" s="18">
        <v>1194.1500000000001</v>
      </c>
      <c r="H10" s="18">
        <f t="shared" si="0"/>
        <v>77619.75</v>
      </c>
      <c r="I10" s="18" t="str" cm="1">
        <f t="array" ref="I10">_FV(C10,"Currency")</f>
        <v>INR</v>
      </c>
    </row>
    <row r="11" spans="2:9" x14ac:dyDescent="0.3">
      <c r="B11" s="17"/>
      <c r="C11" s="14"/>
      <c r="D11" s="13"/>
      <c r="E11" s="13"/>
      <c r="F11" s="13"/>
      <c r="G11" s="18"/>
      <c r="H11" s="18"/>
      <c r="I11" s="18"/>
    </row>
    <row r="12" spans="2:9" x14ac:dyDescent="0.3">
      <c r="B12" s="14"/>
      <c r="C12" s="13"/>
      <c r="D12" s="13"/>
      <c r="E12" s="13"/>
      <c r="F12" s="13"/>
      <c r="G12" s="13"/>
      <c r="H12" s="21">
        <f>SUM(H3:H11)</f>
        <v>999532.04999999993</v>
      </c>
      <c r="I12" s="13"/>
    </row>
    <row r="14" spans="2:9" x14ac:dyDescent="0.3">
      <c r="H14" s="5">
        <v>1000000</v>
      </c>
    </row>
    <row r="15" spans="2:9" x14ac:dyDescent="0.3">
      <c r="H15" s="6">
        <f>H14-H12</f>
        <v>467.95000000006985</v>
      </c>
    </row>
  </sheetData>
  <pageMargins left="0.7" right="0.7" top="0.75" bottom="0.75" header="0.3" footer="0.3"/>
  <pageSetup paperSize="9"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9EC30-4C70-4D63-BA42-7FF87B52A82E}">
  <dimension ref="B2:H1246"/>
  <sheetViews>
    <sheetView workbookViewId="0">
      <selection activeCell="H247" sqref="H247"/>
    </sheetView>
  </sheetViews>
  <sheetFormatPr defaultRowHeight="14.4" x14ac:dyDescent="0.3"/>
  <cols>
    <col min="2" max="2" width="10.88671875" bestFit="1" customWidth="1"/>
    <col min="3" max="3" width="15.21875" bestFit="1" customWidth="1"/>
    <col min="8" max="8" width="16.77734375" bestFit="1" customWidth="1"/>
  </cols>
  <sheetData>
    <row r="2" spans="2:8" x14ac:dyDescent="0.3">
      <c r="B2" s="79" t="s">
        <v>24</v>
      </c>
      <c r="C2" s="79"/>
      <c r="E2" s="76"/>
      <c r="F2" s="76"/>
      <c r="G2" s="76"/>
    </row>
    <row r="4" spans="2:8" x14ac:dyDescent="0.3">
      <c r="B4" s="7" t="s">
        <v>5</v>
      </c>
      <c r="C4" s="7" t="str">
        <f>'Portfolio DB'!I20</f>
        <v>HDFCBANK</v>
      </c>
      <c r="F4" s="76"/>
      <c r="G4" s="76"/>
    </row>
    <row r="5" spans="2:8" x14ac:dyDescent="0.3">
      <c r="B5" s="7" t="s">
        <v>25</v>
      </c>
      <c r="C5" s="7">
        <f>'Portfolio DB'!K20</f>
        <v>12</v>
      </c>
      <c r="F5" s="76"/>
      <c r="G5" s="76"/>
    </row>
    <row r="8" spans="2:8" x14ac:dyDescent="0.3">
      <c r="B8" t="str" cm="1">
        <f t="array" aca="1" ref="B8:C256" ca="1">_xlfn.STOCKHISTORY(C4,EDATE(TODAY(),-C5),TODAY())</f>
        <v>Date</v>
      </c>
      <c r="C8" t="str">
        <f ca="1"/>
        <v>Close</v>
      </c>
    </row>
    <row r="9" spans="2:8" x14ac:dyDescent="0.3">
      <c r="B9" vm="9">
        <f ca="1"/>
        <v>45037</v>
      </c>
      <c r="C9" vm="10">
        <f ca="1"/>
        <v>1674.6</v>
      </c>
      <c r="H9" s="57"/>
    </row>
    <row r="10" spans="2:8" x14ac:dyDescent="0.3">
      <c r="B10" vm="11">
        <f ca="1"/>
        <v>45040</v>
      </c>
      <c r="C10" vm="12">
        <f ca="1"/>
        <v>1688.15</v>
      </c>
      <c r="H10" s="57"/>
    </row>
    <row r="11" spans="2:8" x14ac:dyDescent="0.3">
      <c r="B11" vm="13">
        <f ca="1"/>
        <v>45041</v>
      </c>
      <c r="C11" vm="14">
        <f ca="1"/>
        <v>1664.15</v>
      </c>
      <c r="H11" s="57"/>
    </row>
    <row r="12" spans="2:8" x14ac:dyDescent="0.3">
      <c r="B12" vm="15">
        <f ca="1"/>
        <v>45042</v>
      </c>
      <c r="C12" vm="16">
        <f ca="1"/>
        <v>1671.8</v>
      </c>
      <c r="H12" s="57"/>
    </row>
    <row r="13" spans="2:8" x14ac:dyDescent="0.3">
      <c r="B13" vm="17">
        <f ca="1"/>
        <v>45043</v>
      </c>
      <c r="C13" vm="18">
        <f ca="1"/>
        <v>1681</v>
      </c>
      <c r="H13" s="57"/>
    </row>
    <row r="14" spans="2:8" x14ac:dyDescent="0.3">
      <c r="B14" vm="19">
        <f ca="1"/>
        <v>45044</v>
      </c>
      <c r="C14" vm="20">
        <f ca="1"/>
        <v>1687.6</v>
      </c>
      <c r="H14" s="57"/>
    </row>
    <row r="15" spans="2:8" x14ac:dyDescent="0.3">
      <c r="B15" vm="21">
        <f ca="1"/>
        <v>45048</v>
      </c>
      <c r="C15" vm="22">
        <f ca="1"/>
        <v>1687.25</v>
      </c>
      <c r="H15" s="57"/>
    </row>
    <row r="16" spans="2:8" x14ac:dyDescent="0.3">
      <c r="B16" vm="23">
        <f ca="1"/>
        <v>45049</v>
      </c>
      <c r="C16" vm="24">
        <f ca="1"/>
        <v>1693.15</v>
      </c>
      <c r="H16" s="57"/>
    </row>
    <row r="17" spans="2:8" x14ac:dyDescent="0.3">
      <c r="B17" vm="25">
        <f ca="1"/>
        <v>45050</v>
      </c>
      <c r="C17" vm="26">
        <f ca="1"/>
        <v>1727.8</v>
      </c>
      <c r="H17" s="57"/>
    </row>
    <row r="18" spans="2:8" x14ac:dyDescent="0.3">
      <c r="B18" vm="27">
        <f ca="1"/>
        <v>45051</v>
      </c>
      <c r="C18" vm="28">
        <f ca="1"/>
        <v>1625.65</v>
      </c>
      <c r="H18" s="57"/>
    </row>
    <row r="19" spans="2:8" x14ac:dyDescent="0.3">
      <c r="B19" vm="29">
        <f ca="1"/>
        <v>45054</v>
      </c>
      <c r="C19" vm="30">
        <f ca="1"/>
        <v>1644.45</v>
      </c>
      <c r="H19" s="57"/>
    </row>
    <row r="20" spans="2:8" x14ac:dyDescent="0.3">
      <c r="B20" vm="31">
        <f ca="1"/>
        <v>45055</v>
      </c>
      <c r="C20" vm="32">
        <f ca="1"/>
        <v>1644.5</v>
      </c>
      <c r="H20" s="57"/>
    </row>
    <row r="21" spans="2:8" x14ac:dyDescent="0.3">
      <c r="B21" vm="33">
        <f ca="1"/>
        <v>45056</v>
      </c>
      <c r="C21" vm="34">
        <f ca="1"/>
        <v>1652.1</v>
      </c>
      <c r="H21" s="57"/>
    </row>
    <row r="22" spans="2:8" x14ac:dyDescent="0.3">
      <c r="B22" vm="35">
        <f ca="1"/>
        <v>45057</v>
      </c>
      <c r="C22" vm="36">
        <f ca="1"/>
        <v>1653.2</v>
      </c>
      <c r="H22" s="57"/>
    </row>
    <row r="23" spans="2:8" x14ac:dyDescent="0.3">
      <c r="B23" vm="37">
        <f ca="1"/>
        <v>45058</v>
      </c>
      <c r="C23" vm="38">
        <f ca="1"/>
        <v>1667.8</v>
      </c>
      <c r="H23" s="57"/>
    </row>
    <row r="24" spans="2:8" x14ac:dyDescent="0.3">
      <c r="B24" vm="39">
        <f ca="1"/>
        <v>45061</v>
      </c>
      <c r="C24" vm="40">
        <f ca="1"/>
        <v>1675.8</v>
      </c>
      <c r="H24" s="57"/>
    </row>
    <row r="25" spans="2:8" x14ac:dyDescent="0.3">
      <c r="B25" vm="41">
        <f ca="1"/>
        <v>45062</v>
      </c>
      <c r="C25" vm="42">
        <f ca="1"/>
        <v>1647.3</v>
      </c>
      <c r="H25" s="57"/>
    </row>
    <row r="26" spans="2:8" x14ac:dyDescent="0.3">
      <c r="B26" vm="43">
        <f ca="1"/>
        <v>45063</v>
      </c>
      <c r="C26" vm="44">
        <f ca="1"/>
        <v>1638.45</v>
      </c>
      <c r="H26" s="57"/>
    </row>
    <row r="27" spans="2:8" x14ac:dyDescent="0.3">
      <c r="B27" vm="45">
        <f ca="1"/>
        <v>45064</v>
      </c>
      <c r="C27" vm="46">
        <f ca="1"/>
        <v>1645</v>
      </c>
      <c r="H27" s="57"/>
    </row>
    <row r="28" spans="2:8" x14ac:dyDescent="0.3">
      <c r="B28" vm="47">
        <f ca="1"/>
        <v>45065</v>
      </c>
      <c r="C28" vm="48">
        <f ca="1"/>
        <v>1646.9</v>
      </c>
      <c r="H28" s="57"/>
    </row>
    <row r="29" spans="2:8" x14ac:dyDescent="0.3">
      <c r="B29" vm="49">
        <f ca="1"/>
        <v>45068</v>
      </c>
      <c r="C29" vm="50">
        <f ca="1"/>
        <v>1641.05</v>
      </c>
      <c r="H29" s="57"/>
    </row>
    <row r="30" spans="2:8" x14ac:dyDescent="0.3">
      <c r="B30" vm="51">
        <f ca="1"/>
        <v>45069</v>
      </c>
      <c r="C30" vm="52">
        <f ca="1"/>
        <v>1637.2</v>
      </c>
      <c r="H30" s="57"/>
    </row>
    <row r="31" spans="2:8" x14ac:dyDescent="0.3">
      <c r="B31" vm="53">
        <f ca="1"/>
        <v>45070</v>
      </c>
      <c r="C31" vm="54">
        <f ca="1"/>
        <v>1615.8</v>
      </c>
      <c r="H31" s="57"/>
    </row>
    <row r="32" spans="2:8" x14ac:dyDescent="0.3">
      <c r="B32" vm="55">
        <f ca="1"/>
        <v>45071</v>
      </c>
      <c r="C32" vm="56">
        <f ca="1"/>
        <v>1609.6</v>
      </c>
      <c r="H32" s="57"/>
    </row>
    <row r="33" spans="2:8" x14ac:dyDescent="0.3">
      <c r="B33" vm="57">
        <f ca="1"/>
        <v>45072</v>
      </c>
      <c r="C33" vm="54">
        <f ca="1"/>
        <v>1615.8</v>
      </c>
      <c r="H33" s="57"/>
    </row>
    <row r="34" spans="2:8" x14ac:dyDescent="0.3">
      <c r="B34" vm="58">
        <f ca="1"/>
        <v>45075</v>
      </c>
      <c r="C34" vm="59">
        <f ca="1"/>
        <v>1635.5</v>
      </c>
      <c r="H34" s="57"/>
    </row>
    <row r="35" spans="2:8" x14ac:dyDescent="0.3">
      <c r="B35" vm="60">
        <f ca="1"/>
        <v>45076</v>
      </c>
      <c r="C35" vm="61">
        <f ca="1"/>
        <v>1636.75</v>
      </c>
      <c r="H35" s="57"/>
    </row>
    <row r="36" spans="2:8" x14ac:dyDescent="0.3">
      <c r="B36" vm="62">
        <f ca="1"/>
        <v>45077</v>
      </c>
      <c r="C36" vm="63">
        <f ca="1"/>
        <v>1610.85</v>
      </c>
      <c r="H36" s="57"/>
    </row>
    <row r="37" spans="2:8" x14ac:dyDescent="0.3">
      <c r="B37" vm="64">
        <f ca="1"/>
        <v>45078</v>
      </c>
      <c r="C37" vm="65">
        <f ca="1"/>
        <v>1604</v>
      </c>
      <c r="H37" s="57"/>
    </row>
    <row r="38" spans="2:8" x14ac:dyDescent="0.3">
      <c r="B38" vm="66">
        <f ca="1"/>
        <v>45079</v>
      </c>
      <c r="C38" vm="67">
        <f ca="1"/>
        <v>1606.5</v>
      </c>
      <c r="H38" s="57"/>
    </row>
    <row r="39" spans="2:8" x14ac:dyDescent="0.3">
      <c r="B39" vm="68">
        <f ca="1"/>
        <v>45082</v>
      </c>
      <c r="C39" vm="69">
        <f ca="1"/>
        <v>1604.4</v>
      </c>
      <c r="H39" s="57"/>
    </row>
    <row r="40" spans="2:8" x14ac:dyDescent="0.3">
      <c r="B40" vm="70">
        <f ca="1"/>
        <v>45083</v>
      </c>
      <c r="C40" vm="71">
        <f ca="1"/>
        <v>1599.4</v>
      </c>
      <c r="H40" s="57"/>
    </row>
    <row r="41" spans="2:8" x14ac:dyDescent="0.3">
      <c r="B41" vm="72">
        <f ca="1"/>
        <v>45084</v>
      </c>
      <c r="C41" vm="73">
        <f ca="1"/>
        <v>1607.7</v>
      </c>
      <c r="H41" s="57"/>
    </row>
    <row r="42" spans="2:8" x14ac:dyDescent="0.3">
      <c r="B42" vm="74">
        <f ca="1"/>
        <v>45085</v>
      </c>
      <c r="C42" vm="75">
        <f ca="1"/>
        <v>1608.7</v>
      </c>
      <c r="H42" s="57"/>
    </row>
    <row r="43" spans="2:8" x14ac:dyDescent="0.3">
      <c r="B43" vm="76">
        <f ca="1"/>
        <v>45086</v>
      </c>
      <c r="C43" vm="77">
        <f ca="1"/>
        <v>1610.6</v>
      </c>
      <c r="H43" s="57"/>
    </row>
    <row r="44" spans="2:8" x14ac:dyDescent="0.3">
      <c r="B44" vm="78">
        <f ca="1"/>
        <v>45089</v>
      </c>
      <c r="C44" vm="79">
        <f ca="1"/>
        <v>1600.8</v>
      </c>
      <c r="H44" s="57"/>
    </row>
    <row r="45" spans="2:8" x14ac:dyDescent="0.3">
      <c r="B45" vm="80">
        <f ca="1"/>
        <v>45090</v>
      </c>
      <c r="C45" vm="81">
        <f ca="1"/>
        <v>1603.5</v>
      </c>
      <c r="H45" s="57"/>
    </row>
    <row r="46" spans="2:8" x14ac:dyDescent="0.3">
      <c r="B46" vm="82">
        <f ca="1"/>
        <v>45091</v>
      </c>
      <c r="C46" vm="83">
        <f ca="1"/>
        <v>1601.75</v>
      </c>
      <c r="H46" s="57"/>
    </row>
    <row r="47" spans="2:8" x14ac:dyDescent="0.3">
      <c r="B47" vm="84">
        <f ca="1"/>
        <v>45092</v>
      </c>
      <c r="C47" vm="85">
        <f ca="1"/>
        <v>1582.05</v>
      </c>
      <c r="H47" s="57"/>
    </row>
    <row r="48" spans="2:8" x14ac:dyDescent="0.3">
      <c r="B48" vm="86">
        <f ca="1"/>
        <v>45093</v>
      </c>
      <c r="C48" vm="87">
        <f ca="1"/>
        <v>1602.75</v>
      </c>
      <c r="H48" s="57"/>
    </row>
    <row r="49" spans="2:8" x14ac:dyDescent="0.3">
      <c r="B49" vm="88">
        <f ca="1"/>
        <v>45096</v>
      </c>
      <c r="C49" vm="89">
        <f ca="1"/>
        <v>1604.15</v>
      </c>
      <c r="H49" s="57"/>
    </row>
    <row r="50" spans="2:8" x14ac:dyDescent="0.3">
      <c r="B50" vm="90">
        <f ca="1"/>
        <v>45097</v>
      </c>
      <c r="C50" vm="91">
        <f ca="1"/>
        <v>1607.5</v>
      </c>
      <c r="H50" s="57"/>
    </row>
    <row r="51" spans="2:8" x14ac:dyDescent="0.3">
      <c r="B51" vm="92">
        <f ca="1"/>
        <v>45098</v>
      </c>
      <c r="C51" vm="93">
        <f ca="1"/>
        <v>1635.6</v>
      </c>
      <c r="H51" s="57"/>
    </row>
    <row r="52" spans="2:8" x14ac:dyDescent="0.3">
      <c r="B52" vm="94">
        <f ca="1"/>
        <v>45099</v>
      </c>
      <c r="C52" vm="95">
        <f ca="1"/>
        <v>1643.6</v>
      </c>
      <c r="H52" s="57"/>
    </row>
    <row r="53" spans="2:8" x14ac:dyDescent="0.3">
      <c r="B53" vm="96">
        <f ca="1"/>
        <v>45100</v>
      </c>
      <c r="C53" vm="97">
        <f ca="1"/>
        <v>1643.5</v>
      </c>
      <c r="H53" s="57"/>
    </row>
    <row r="54" spans="2:8" x14ac:dyDescent="0.3">
      <c r="B54" vm="98">
        <f ca="1"/>
        <v>45103</v>
      </c>
      <c r="C54" vm="99">
        <f ca="1"/>
        <v>1635.55</v>
      </c>
      <c r="H54" s="57"/>
    </row>
    <row r="55" spans="2:8" x14ac:dyDescent="0.3">
      <c r="B55" vm="100">
        <f ca="1"/>
        <v>45104</v>
      </c>
      <c r="C55" vm="101">
        <f ca="1"/>
        <v>1658.6</v>
      </c>
      <c r="H55" s="57"/>
    </row>
    <row r="56" spans="2:8" x14ac:dyDescent="0.3">
      <c r="B56" vm="102">
        <f ca="1"/>
        <v>45105</v>
      </c>
      <c r="C56" vm="103">
        <f ca="1"/>
        <v>1676.15</v>
      </c>
      <c r="H56" s="57"/>
    </row>
    <row r="57" spans="2:8" x14ac:dyDescent="0.3">
      <c r="B57" vm="104">
        <f ca="1"/>
        <v>45107</v>
      </c>
      <c r="C57" vm="105">
        <f ca="1"/>
        <v>1701.4</v>
      </c>
      <c r="H57" s="57"/>
    </row>
    <row r="58" spans="2:8" x14ac:dyDescent="0.3">
      <c r="B58" vm="106">
        <f ca="1"/>
        <v>45110</v>
      </c>
      <c r="C58" vm="107">
        <f ca="1"/>
        <v>1719.8</v>
      </c>
      <c r="H58" s="57"/>
    </row>
    <row r="59" spans="2:8" x14ac:dyDescent="0.3">
      <c r="B59" vm="108">
        <f ca="1"/>
        <v>45111</v>
      </c>
      <c r="C59" vm="109">
        <f ca="1"/>
        <v>1728.2</v>
      </c>
      <c r="H59" s="57"/>
    </row>
    <row r="60" spans="2:8" x14ac:dyDescent="0.3">
      <c r="B60" vm="110">
        <f ca="1"/>
        <v>45112</v>
      </c>
      <c r="C60" vm="111">
        <f ca="1"/>
        <v>1673.3</v>
      </c>
      <c r="H60" s="57"/>
    </row>
    <row r="61" spans="2:8" x14ac:dyDescent="0.3">
      <c r="B61" vm="112">
        <f ca="1"/>
        <v>45113</v>
      </c>
      <c r="C61" vm="113">
        <f ca="1"/>
        <v>1675</v>
      </c>
      <c r="H61" s="57"/>
    </row>
    <row r="62" spans="2:8" x14ac:dyDescent="0.3">
      <c r="B62" vm="114">
        <f ca="1"/>
        <v>45114</v>
      </c>
      <c r="C62" vm="115">
        <f ca="1"/>
        <v>1660.4</v>
      </c>
      <c r="H62" s="57"/>
    </row>
    <row r="63" spans="2:8" x14ac:dyDescent="0.3">
      <c r="B63" vm="116">
        <f ca="1"/>
        <v>45117</v>
      </c>
      <c r="C63" vm="117">
        <f ca="1"/>
        <v>1656.45</v>
      </c>
      <c r="H63" s="57"/>
    </row>
    <row r="64" spans="2:8" x14ac:dyDescent="0.3">
      <c r="B64" vm="118">
        <f ca="1"/>
        <v>45118</v>
      </c>
      <c r="C64" vm="119">
        <f ca="1"/>
        <v>1648.4</v>
      </c>
      <c r="H64" s="57"/>
    </row>
    <row r="65" spans="2:8" x14ac:dyDescent="0.3">
      <c r="B65" vm="120">
        <f ca="1"/>
        <v>45119</v>
      </c>
      <c r="C65" vm="121">
        <f ca="1"/>
        <v>1632.95</v>
      </c>
      <c r="H65" s="57"/>
    </row>
    <row r="66" spans="2:8" x14ac:dyDescent="0.3">
      <c r="B66" vm="122">
        <f ca="1"/>
        <v>45120</v>
      </c>
      <c r="C66" vm="123">
        <f ca="1"/>
        <v>1641.1</v>
      </c>
      <c r="H66" s="57"/>
    </row>
    <row r="67" spans="2:8" x14ac:dyDescent="0.3">
      <c r="B67" vm="124">
        <f ca="1"/>
        <v>45121</v>
      </c>
      <c r="C67" vm="32">
        <f ca="1"/>
        <v>1644.5</v>
      </c>
      <c r="H67" s="57"/>
    </row>
    <row r="68" spans="2:8" x14ac:dyDescent="0.3">
      <c r="B68" vm="125">
        <f ca="1"/>
        <v>45124</v>
      </c>
      <c r="C68" vm="126">
        <f ca="1"/>
        <v>1678.9</v>
      </c>
      <c r="H68" s="57"/>
    </row>
    <row r="69" spans="2:8" x14ac:dyDescent="0.3">
      <c r="B69" vm="127">
        <f ca="1"/>
        <v>45125</v>
      </c>
      <c r="C69" vm="128">
        <f ca="1"/>
        <v>1677.5</v>
      </c>
      <c r="H69" s="57"/>
    </row>
    <row r="70" spans="2:8" x14ac:dyDescent="0.3">
      <c r="B70" vm="129">
        <f ca="1"/>
        <v>45126</v>
      </c>
      <c r="C70" vm="130">
        <f ca="1"/>
        <v>1685.1</v>
      </c>
      <c r="H70" s="57"/>
    </row>
    <row r="71" spans="2:8" x14ac:dyDescent="0.3">
      <c r="B71" vm="131">
        <f ca="1"/>
        <v>45127</v>
      </c>
      <c r="C71" vm="132">
        <f ca="1"/>
        <v>1688.75</v>
      </c>
      <c r="H71" s="57"/>
    </row>
    <row r="72" spans="2:8" x14ac:dyDescent="0.3">
      <c r="B72" vm="133">
        <f ca="1"/>
        <v>45128</v>
      </c>
      <c r="C72" vm="134">
        <f ca="1"/>
        <v>1675.75</v>
      </c>
      <c r="H72" s="57"/>
    </row>
    <row r="73" spans="2:8" x14ac:dyDescent="0.3">
      <c r="B73" vm="135">
        <f ca="1"/>
        <v>45131</v>
      </c>
      <c r="C73" vm="136">
        <f ca="1"/>
        <v>1678.4</v>
      </c>
      <c r="H73" s="57"/>
    </row>
    <row r="74" spans="2:8" x14ac:dyDescent="0.3">
      <c r="B74" vm="137">
        <f ca="1"/>
        <v>45132</v>
      </c>
      <c r="C74" vm="138">
        <f ca="1"/>
        <v>1696.6</v>
      </c>
      <c r="H74" s="57"/>
    </row>
    <row r="75" spans="2:8" x14ac:dyDescent="0.3">
      <c r="B75" vm="139">
        <f ca="1"/>
        <v>45133</v>
      </c>
      <c r="C75" vm="140">
        <f ca="1"/>
        <v>1690.7</v>
      </c>
      <c r="H75" s="57"/>
    </row>
    <row r="76" spans="2:8" x14ac:dyDescent="0.3">
      <c r="B76" vm="141">
        <f ca="1"/>
        <v>45134</v>
      </c>
      <c r="C76" vm="142">
        <f ca="1"/>
        <v>1673.15</v>
      </c>
      <c r="H76" s="57"/>
    </row>
    <row r="77" spans="2:8" x14ac:dyDescent="0.3">
      <c r="B77" vm="143">
        <f ca="1"/>
        <v>45135</v>
      </c>
      <c r="C77" vm="97">
        <f ca="1"/>
        <v>1643.5</v>
      </c>
      <c r="H77" s="57"/>
    </row>
    <row r="78" spans="2:8" x14ac:dyDescent="0.3">
      <c r="B78" vm="144">
        <f ca="1"/>
        <v>45138</v>
      </c>
      <c r="C78" vm="145">
        <f ca="1"/>
        <v>1651.2</v>
      </c>
      <c r="H78" s="57"/>
    </row>
    <row r="79" spans="2:8" x14ac:dyDescent="0.3">
      <c r="B79" vm="146">
        <f ca="1"/>
        <v>45139</v>
      </c>
      <c r="C79" vm="147">
        <f ca="1"/>
        <v>1662.25</v>
      </c>
      <c r="H79" s="57"/>
    </row>
    <row r="80" spans="2:8" x14ac:dyDescent="0.3">
      <c r="B80" vm="148">
        <f ca="1"/>
        <v>45140</v>
      </c>
      <c r="C80" vm="149">
        <f ca="1"/>
        <v>1640.5</v>
      </c>
      <c r="H80" s="57"/>
    </row>
    <row r="81" spans="2:8" x14ac:dyDescent="0.3">
      <c r="B81" vm="150">
        <f ca="1"/>
        <v>45141</v>
      </c>
      <c r="C81" vm="151">
        <f ca="1"/>
        <v>1628.65</v>
      </c>
      <c r="H81" s="57"/>
    </row>
    <row r="82" spans="2:8" x14ac:dyDescent="0.3">
      <c r="B82" vm="152">
        <f ca="1"/>
        <v>45142</v>
      </c>
      <c r="C82" vm="153">
        <f ca="1"/>
        <v>1652.2</v>
      </c>
      <c r="H82" s="57"/>
    </row>
    <row r="83" spans="2:8" x14ac:dyDescent="0.3">
      <c r="B83" vm="154">
        <f ca="1"/>
        <v>45145</v>
      </c>
      <c r="C83" vm="155">
        <f ca="1"/>
        <v>1651.25</v>
      </c>
      <c r="H83" s="57"/>
    </row>
    <row r="84" spans="2:8" x14ac:dyDescent="0.3">
      <c r="B84" vm="156">
        <f ca="1"/>
        <v>45146</v>
      </c>
      <c r="C84" vm="157">
        <f ca="1"/>
        <v>1649.9</v>
      </c>
      <c r="H84" s="57"/>
    </row>
    <row r="85" spans="2:8" x14ac:dyDescent="0.3">
      <c r="B85" vm="158">
        <f ca="1"/>
        <v>45147</v>
      </c>
      <c r="C85" vm="159">
        <f ca="1"/>
        <v>1650.5</v>
      </c>
      <c r="H85" s="57"/>
    </row>
    <row r="86" spans="2:8" x14ac:dyDescent="0.3">
      <c r="B86" vm="160">
        <f ca="1"/>
        <v>45148</v>
      </c>
      <c r="C86" vm="161">
        <f ca="1"/>
        <v>1635.85</v>
      </c>
      <c r="H86" s="57"/>
    </row>
    <row r="87" spans="2:8" x14ac:dyDescent="0.3">
      <c r="B87" vm="162">
        <f ca="1"/>
        <v>45149</v>
      </c>
      <c r="C87" vm="163">
        <f ca="1"/>
        <v>1618.8</v>
      </c>
      <c r="H87" s="57"/>
    </row>
    <row r="88" spans="2:8" x14ac:dyDescent="0.3">
      <c r="B88" vm="164">
        <f ca="1"/>
        <v>45152</v>
      </c>
      <c r="C88" vm="165">
        <f ca="1"/>
        <v>1610.9</v>
      </c>
      <c r="H88" s="57"/>
    </row>
    <row r="89" spans="2:8" x14ac:dyDescent="0.3">
      <c r="B89" vm="166">
        <f ca="1"/>
        <v>45154</v>
      </c>
      <c r="C89" vm="167">
        <f ca="1"/>
        <v>1606.2</v>
      </c>
      <c r="H89" s="57"/>
    </row>
    <row r="90" spans="2:8" x14ac:dyDescent="0.3">
      <c r="B90" vm="168">
        <f ca="1"/>
        <v>45155</v>
      </c>
      <c r="C90" vm="169">
        <f ca="1"/>
        <v>1597.3</v>
      </c>
      <c r="H90" s="57"/>
    </row>
    <row r="91" spans="2:8" x14ac:dyDescent="0.3">
      <c r="B91" vm="170">
        <f ca="1"/>
        <v>45156</v>
      </c>
      <c r="C91" vm="171">
        <f ca="1"/>
        <v>1590.75</v>
      </c>
      <c r="H91" s="57"/>
    </row>
    <row r="92" spans="2:8" x14ac:dyDescent="0.3">
      <c r="B92" vm="172">
        <f ca="1"/>
        <v>45159</v>
      </c>
      <c r="C92" vm="173">
        <f ca="1"/>
        <v>1589.5</v>
      </c>
      <c r="H92" s="57"/>
    </row>
    <row r="93" spans="2:8" x14ac:dyDescent="0.3">
      <c r="B93" vm="174">
        <f ca="1"/>
        <v>45160</v>
      </c>
      <c r="C93" vm="175">
        <f ca="1"/>
        <v>1582.7</v>
      </c>
      <c r="H93" s="57"/>
    </row>
    <row r="94" spans="2:8" x14ac:dyDescent="0.3">
      <c r="B94" vm="176">
        <f ca="1"/>
        <v>45161</v>
      </c>
      <c r="C94" vm="177">
        <f ca="1"/>
        <v>1586.6</v>
      </c>
      <c r="H94" s="57"/>
    </row>
    <row r="95" spans="2:8" x14ac:dyDescent="0.3">
      <c r="B95" vm="178">
        <f ca="1"/>
        <v>45162</v>
      </c>
      <c r="C95" vm="179">
        <f ca="1"/>
        <v>1579.3</v>
      </c>
      <c r="H95" s="57"/>
    </row>
    <row r="96" spans="2:8" x14ac:dyDescent="0.3">
      <c r="B96" vm="180">
        <f ca="1"/>
        <v>45163</v>
      </c>
      <c r="C96" vm="181">
        <f ca="1"/>
        <v>1561.5</v>
      </c>
      <c r="H96" s="57"/>
    </row>
    <row r="97" spans="2:8" x14ac:dyDescent="0.3">
      <c r="B97" vm="182">
        <f ca="1"/>
        <v>45166</v>
      </c>
      <c r="C97" vm="183">
        <f ca="1"/>
        <v>1577.75</v>
      </c>
      <c r="H97" s="57"/>
    </row>
    <row r="98" spans="2:8" x14ac:dyDescent="0.3">
      <c r="B98" vm="184">
        <f ca="1"/>
        <v>45167</v>
      </c>
      <c r="C98" vm="185">
        <f ca="1"/>
        <v>1590.3</v>
      </c>
      <c r="H98" s="57"/>
    </row>
    <row r="99" spans="2:8" x14ac:dyDescent="0.3">
      <c r="B99" vm="186">
        <f ca="1"/>
        <v>45168</v>
      </c>
      <c r="C99" vm="187">
        <f ca="1"/>
        <v>1578.7</v>
      </c>
      <c r="H99" s="57"/>
    </row>
    <row r="100" spans="2:8" x14ac:dyDescent="0.3">
      <c r="B100" vm="188">
        <f ca="1"/>
        <v>45169</v>
      </c>
      <c r="C100" vm="189">
        <f ca="1"/>
        <v>1571.45</v>
      </c>
      <c r="H100" s="57"/>
    </row>
    <row r="101" spans="2:8" x14ac:dyDescent="0.3">
      <c r="B101" vm="190">
        <f ca="1"/>
        <v>45170</v>
      </c>
      <c r="C101" vm="191">
        <f ca="1"/>
        <v>1574.7</v>
      </c>
      <c r="H101" s="57"/>
    </row>
    <row r="102" spans="2:8" x14ac:dyDescent="0.3">
      <c r="B102" vm="192">
        <f ca="1"/>
        <v>45173</v>
      </c>
      <c r="C102" vm="193">
        <f ca="1"/>
        <v>1584.55</v>
      </c>
      <c r="H102" s="57"/>
    </row>
    <row r="103" spans="2:8" x14ac:dyDescent="0.3">
      <c r="B103" vm="194">
        <f ca="1"/>
        <v>45174</v>
      </c>
      <c r="C103" vm="195">
        <f ca="1"/>
        <v>1574.9</v>
      </c>
      <c r="H103" s="57"/>
    </row>
    <row r="104" spans="2:8" x14ac:dyDescent="0.3">
      <c r="B104" vm="196">
        <f ca="1"/>
        <v>45175</v>
      </c>
      <c r="C104" vm="197">
        <f ca="1"/>
        <v>1595.5</v>
      </c>
      <c r="H104" s="57"/>
    </row>
    <row r="105" spans="2:8" x14ac:dyDescent="0.3">
      <c r="B105" vm="198">
        <f ca="1"/>
        <v>45176</v>
      </c>
      <c r="C105" vm="63">
        <f ca="1"/>
        <v>1610.85</v>
      </c>
      <c r="H105" s="57"/>
    </row>
    <row r="106" spans="2:8" x14ac:dyDescent="0.3">
      <c r="B106" vm="199">
        <f ca="1"/>
        <v>45177</v>
      </c>
      <c r="C106" vm="200">
        <f ca="1"/>
        <v>1623.4</v>
      </c>
      <c r="H106" s="57"/>
    </row>
    <row r="107" spans="2:8" x14ac:dyDescent="0.3">
      <c r="B107" vm="201">
        <f ca="1"/>
        <v>45180</v>
      </c>
      <c r="C107" vm="202">
        <f ca="1"/>
        <v>1631.8</v>
      </c>
      <c r="H107" s="57"/>
    </row>
    <row r="108" spans="2:8" x14ac:dyDescent="0.3">
      <c r="B108" vm="203">
        <f ca="1"/>
        <v>45181</v>
      </c>
      <c r="C108" vm="204">
        <f ca="1"/>
        <v>1636.9</v>
      </c>
      <c r="H108" s="57"/>
    </row>
    <row r="109" spans="2:8" x14ac:dyDescent="0.3">
      <c r="B109" vm="205">
        <f ca="1"/>
        <v>45182</v>
      </c>
      <c r="C109" vm="206">
        <f ca="1"/>
        <v>1643.9</v>
      </c>
      <c r="H109" s="57"/>
    </row>
    <row r="110" spans="2:8" x14ac:dyDescent="0.3">
      <c r="B110" vm="207">
        <f ca="1"/>
        <v>45183</v>
      </c>
      <c r="C110" vm="208">
        <f ca="1"/>
        <v>1642.9</v>
      </c>
      <c r="H110" s="57"/>
    </row>
    <row r="111" spans="2:8" x14ac:dyDescent="0.3">
      <c r="B111" vm="209">
        <f ca="1"/>
        <v>45184</v>
      </c>
      <c r="C111" vm="210">
        <f ca="1"/>
        <v>1661.75</v>
      </c>
      <c r="H111" s="57"/>
    </row>
    <row r="112" spans="2:8" x14ac:dyDescent="0.3">
      <c r="B112" vm="211">
        <f ca="1"/>
        <v>45187</v>
      </c>
      <c r="C112" vm="212">
        <f ca="1"/>
        <v>1629.05</v>
      </c>
      <c r="H112" s="57"/>
    </row>
    <row r="113" spans="2:8" x14ac:dyDescent="0.3">
      <c r="B113" vm="213">
        <f ca="1"/>
        <v>45189</v>
      </c>
      <c r="C113" vm="214">
        <f ca="1"/>
        <v>1563.7</v>
      </c>
      <c r="H113" s="57"/>
    </row>
    <row r="114" spans="2:8" x14ac:dyDescent="0.3">
      <c r="B114" vm="215">
        <f ca="1"/>
        <v>45190</v>
      </c>
      <c r="C114" vm="216">
        <f ca="1"/>
        <v>1553.35</v>
      </c>
      <c r="H114" s="57"/>
    </row>
    <row r="115" spans="2:8" x14ac:dyDescent="0.3">
      <c r="B115" vm="217">
        <f ca="1"/>
        <v>45191</v>
      </c>
      <c r="C115" vm="218">
        <f ca="1"/>
        <v>1529.65</v>
      </c>
      <c r="H115" s="57"/>
    </row>
    <row r="116" spans="2:8" x14ac:dyDescent="0.3">
      <c r="B116" vm="219">
        <f ca="1"/>
        <v>45194</v>
      </c>
      <c r="C116" vm="220">
        <f ca="1"/>
        <v>1531</v>
      </c>
      <c r="H116" s="57"/>
    </row>
    <row r="117" spans="2:8" x14ac:dyDescent="0.3">
      <c r="B117" vm="221">
        <f ca="1"/>
        <v>45195</v>
      </c>
      <c r="C117" vm="222">
        <f ca="1"/>
        <v>1537.65</v>
      </c>
      <c r="H117" s="57"/>
    </row>
    <row r="118" spans="2:8" x14ac:dyDescent="0.3">
      <c r="B118" vm="223">
        <f ca="1"/>
        <v>45196</v>
      </c>
      <c r="C118" vm="224">
        <f ca="1"/>
        <v>1526.85</v>
      </c>
      <c r="H118" s="57"/>
    </row>
    <row r="119" spans="2:8" x14ac:dyDescent="0.3">
      <c r="B119" vm="225">
        <f ca="1"/>
        <v>45197</v>
      </c>
      <c r="C119" vm="226">
        <f ca="1"/>
        <v>1523.7</v>
      </c>
      <c r="H119" s="57"/>
    </row>
    <row r="120" spans="2:8" x14ac:dyDescent="0.3">
      <c r="B120" vm="227">
        <f ca="1"/>
        <v>45198</v>
      </c>
      <c r="C120" vm="228">
        <f ca="1"/>
        <v>1526.3</v>
      </c>
      <c r="H120" s="57"/>
    </row>
    <row r="121" spans="2:8" x14ac:dyDescent="0.3">
      <c r="B121" vm="229">
        <f ca="1"/>
        <v>45202</v>
      </c>
      <c r="C121" vm="230">
        <f ca="1"/>
        <v>1508.05</v>
      </c>
      <c r="H121" s="57"/>
    </row>
    <row r="122" spans="2:8" x14ac:dyDescent="0.3">
      <c r="B122" vm="231">
        <f ca="1"/>
        <v>45203</v>
      </c>
      <c r="C122" vm="232">
        <f ca="1"/>
        <v>1529.55</v>
      </c>
      <c r="H122" s="57"/>
    </row>
    <row r="123" spans="2:8" x14ac:dyDescent="0.3">
      <c r="B123" vm="233">
        <f ca="1"/>
        <v>45204</v>
      </c>
      <c r="C123" vm="234">
        <f ca="1"/>
        <v>1535.75</v>
      </c>
      <c r="H123" s="57"/>
    </row>
    <row r="124" spans="2:8" x14ac:dyDescent="0.3">
      <c r="B124" vm="235">
        <f ca="1"/>
        <v>45205</v>
      </c>
      <c r="C124" vm="236">
        <f ca="1"/>
        <v>1534.05</v>
      </c>
      <c r="H124" s="57"/>
    </row>
    <row r="125" spans="2:8" x14ac:dyDescent="0.3">
      <c r="B125" vm="237">
        <f ca="1"/>
        <v>45208</v>
      </c>
      <c r="C125" vm="238">
        <f ca="1"/>
        <v>1516.25</v>
      </c>
      <c r="H125" s="57"/>
    </row>
    <row r="126" spans="2:8" x14ac:dyDescent="0.3">
      <c r="B126" vm="239">
        <f ca="1"/>
        <v>45209</v>
      </c>
      <c r="C126" vm="240">
        <f ca="1"/>
        <v>1524.85</v>
      </c>
      <c r="H126" s="57"/>
    </row>
    <row r="127" spans="2:8" x14ac:dyDescent="0.3">
      <c r="B127" vm="241">
        <f ca="1"/>
        <v>45210</v>
      </c>
      <c r="C127" vm="242">
        <f ca="1"/>
        <v>1539.6</v>
      </c>
      <c r="H127" s="57"/>
    </row>
    <row r="128" spans="2:8" x14ac:dyDescent="0.3">
      <c r="B128" vm="243">
        <f ca="1"/>
        <v>45211</v>
      </c>
      <c r="C128" vm="244">
        <f ca="1"/>
        <v>1549.85</v>
      </c>
      <c r="H128" s="57"/>
    </row>
    <row r="129" spans="2:8" x14ac:dyDescent="0.3">
      <c r="B129" vm="245">
        <f ca="1"/>
        <v>45212</v>
      </c>
      <c r="C129" vm="234">
        <f ca="1"/>
        <v>1535.75</v>
      </c>
      <c r="H129" s="57"/>
    </row>
    <row r="130" spans="2:8" x14ac:dyDescent="0.3">
      <c r="B130" vm="246">
        <f ca="1"/>
        <v>45215</v>
      </c>
      <c r="C130" vm="247">
        <f ca="1"/>
        <v>1529.6</v>
      </c>
      <c r="H130" s="57"/>
    </row>
    <row r="131" spans="2:8" x14ac:dyDescent="0.3">
      <c r="B131" vm="248">
        <f ca="1"/>
        <v>45216</v>
      </c>
      <c r="C131" vm="249">
        <f ca="1"/>
        <v>1541.2</v>
      </c>
      <c r="H131" s="57"/>
    </row>
    <row r="132" spans="2:8" x14ac:dyDescent="0.3">
      <c r="B132" vm="250">
        <f ca="1"/>
        <v>45217</v>
      </c>
      <c r="C132" vm="251">
        <f ca="1"/>
        <v>1519.75</v>
      </c>
      <c r="H132" s="57"/>
    </row>
    <row r="133" spans="2:8" x14ac:dyDescent="0.3">
      <c r="B133" vm="252">
        <f ca="1"/>
        <v>45218</v>
      </c>
      <c r="C133" vm="253">
        <f ca="1"/>
        <v>1514.95</v>
      </c>
      <c r="H133" s="57"/>
    </row>
    <row r="134" spans="2:8" x14ac:dyDescent="0.3">
      <c r="B134" vm="254">
        <f ca="1"/>
        <v>45219</v>
      </c>
      <c r="C134" vm="255">
        <f ca="1"/>
        <v>1522.8</v>
      </c>
      <c r="H134" s="57"/>
    </row>
    <row r="135" spans="2:8" x14ac:dyDescent="0.3">
      <c r="B135" vm="256">
        <f ca="1"/>
        <v>45222</v>
      </c>
      <c r="C135" vm="257">
        <f ca="1"/>
        <v>1506.05</v>
      </c>
      <c r="H135" s="57"/>
    </row>
    <row r="136" spans="2:8" x14ac:dyDescent="0.3">
      <c r="B136" vm="258">
        <f ca="1"/>
        <v>45224</v>
      </c>
      <c r="C136" vm="259">
        <f ca="1"/>
        <v>1496.5</v>
      </c>
      <c r="H136" s="57"/>
    </row>
    <row r="137" spans="2:8" x14ac:dyDescent="0.3">
      <c r="B137" vm="260">
        <f ca="1"/>
        <v>45225</v>
      </c>
      <c r="C137" vm="261">
        <f ca="1"/>
        <v>1463.4</v>
      </c>
      <c r="H137" s="57"/>
    </row>
    <row r="138" spans="2:8" x14ac:dyDescent="0.3">
      <c r="B138" vm="262">
        <f ca="1"/>
        <v>45226</v>
      </c>
      <c r="C138" vm="263">
        <f ca="1"/>
        <v>1469.15</v>
      </c>
      <c r="H138" s="57"/>
    </row>
    <row r="139" spans="2:8" x14ac:dyDescent="0.3">
      <c r="B139" vm="264">
        <f ca="1"/>
        <v>45229</v>
      </c>
      <c r="C139" vm="265">
        <f ca="1"/>
        <v>1485.1</v>
      </c>
      <c r="H139" s="57"/>
    </row>
    <row r="140" spans="2:8" x14ac:dyDescent="0.3">
      <c r="B140" vm="266">
        <f ca="1"/>
        <v>45230</v>
      </c>
      <c r="C140" vm="267">
        <f ca="1"/>
        <v>1476.5</v>
      </c>
      <c r="H140" s="57"/>
    </row>
    <row r="141" spans="2:8" x14ac:dyDescent="0.3">
      <c r="B141" vm="268">
        <f ca="1"/>
        <v>45231</v>
      </c>
      <c r="C141" vm="269">
        <f ca="1"/>
        <v>1474.5</v>
      </c>
      <c r="H141" s="57"/>
    </row>
    <row r="142" spans="2:8" x14ac:dyDescent="0.3">
      <c r="B142" vm="270">
        <f ca="1"/>
        <v>45232</v>
      </c>
      <c r="C142" vm="271">
        <f ca="1"/>
        <v>1476.75</v>
      </c>
      <c r="H142" s="57"/>
    </row>
    <row r="143" spans="2:8" x14ac:dyDescent="0.3">
      <c r="B143" vm="272">
        <f ca="1"/>
        <v>45233</v>
      </c>
      <c r="C143" vm="273">
        <f ca="1"/>
        <v>1483.75</v>
      </c>
      <c r="H143" s="57"/>
    </row>
    <row r="144" spans="2:8" x14ac:dyDescent="0.3">
      <c r="B144" vm="274">
        <f ca="1"/>
        <v>45236</v>
      </c>
      <c r="C144" vm="275">
        <f ca="1"/>
        <v>1494.5</v>
      </c>
      <c r="H144" s="57"/>
    </row>
    <row r="145" spans="2:8" x14ac:dyDescent="0.3">
      <c r="B145" vm="276">
        <f ca="1"/>
        <v>45237</v>
      </c>
      <c r="C145" vm="277">
        <f ca="1"/>
        <v>1487.25</v>
      </c>
      <c r="H145" s="57"/>
    </row>
    <row r="146" spans="2:8" x14ac:dyDescent="0.3">
      <c r="B146" vm="278">
        <f ca="1"/>
        <v>45238</v>
      </c>
      <c r="C146" vm="279">
        <f ca="1"/>
        <v>1491.55</v>
      </c>
      <c r="H146" s="57"/>
    </row>
    <row r="147" spans="2:8" x14ac:dyDescent="0.3">
      <c r="B147" vm="280">
        <f ca="1"/>
        <v>45239</v>
      </c>
      <c r="C147" vm="281">
        <f ca="1"/>
        <v>1485.65</v>
      </c>
      <c r="H147" s="57"/>
    </row>
    <row r="148" spans="2:8" x14ac:dyDescent="0.3">
      <c r="B148" vm="282">
        <f ca="1"/>
        <v>45240</v>
      </c>
      <c r="C148" vm="283">
        <f ca="1"/>
        <v>1491.5</v>
      </c>
      <c r="H148" s="57"/>
    </row>
    <row r="149" spans="2:8" x14ac:dyDescent="0.3">
      <c r="B149" vm="284">
        <f ca="1"/>
        <v>45242</v>
      </c>
      <c r="C149" vm="285">
        <f ca="1"/>
        <v>1500</v>
      </c>
      <c r="H149" s="57"/>
    </row>
    <row r="150" spans="2:8" x14ac:dyDescent="0.3">
      <c r="B150" vm="286">
        <f ca="1"/>
        <v>45243</v>
      </c>
      <c r="C150" vm="287">
        <f ca="1"/>
        <v>1488.8</v>
      </c>
      <c r="H150" s="57"/>
    </row>
    <row r="151" spans="2:8" x14ac:dyDescent="0.3">
      <c r="B151" vm="288">
        <f ca="1"/>
        <v>45245</v>
      </c>
      <c r="C151" vm="289">
        <f ca="1"/>
        <v>1504.4</v>
      </c>
      <c r="H151" s="57"/>
    </row>
    <row r="152" spans="2:8" x14ac:dyDescent="0.3">
      <c r="B152" vm="290">
        <f ca="1"/>
        <v>45246</v>
      </c>
      <c r="C152" vm="291">
        <f ca="1"/>
        <v>1508.35</v>
      </c>
      <c r="H152" s="57"/>
    </row>
    <row r="153" spans="2:8" x14ac:dyDescent="0.3">
      <c r="B153" vm="292">
        <f ca="1"/>
        <v>45247</v>
      </c>
      <c r="C153" vm="293">
        <f ca="1"/>
        <v>1505.1</v>
      </c>
      <c r="H153" s="57"/>
    </row>
    <row r="154" spans="2:8" x14ac:dyDescent="0.3">
      <c r="B154" vm="294">
        <f ca="1"/>
        <v>45250</v>
      </c>
      <c r="C154" vm="295">
        <f ca="1"/>
        <v>1505.2</v>
      </c>
      <c r="H154" s="57"/>
    </row>
    <row r="155" spans="2:8" x14ac:dyDescent="0.3">
      <c r="B155" vm="296">
        <f ca="1"/>
        <v>45251</v>
      </c>
      <c r="C155" vm="297">
        <f ca="1"/>
        <v>1517.95</v>
      </c>
      <c r="H155" s="57"/>
    </row>
    <row r="156" spans="2:8" x14ac:dyDescent="0.3">
      <c r="B156" vm="298">
        <f ca="1"/>
        <v>45252</v>
      </c>
      <c r="C156" vm="299">
        <f ca="1"/>
        <v>1512.55</v>
      </c>
      <c r="H156" s="57"/>
    </row>
    <row r="157" spans="2:8" x14ac:dyDescent="0.3">
      <c r="B157" vm="300">
        <f ca="1"/>
        <v>45253</v>
      </c>
      <c r="C157" vm="301">
        <f ca="1"/>
        <v>1521.3</v>
      </c>
      <c r="H157" s="57"/>
    </row>
    <row r="158" spans="2:8" x14ac:dyDescent="0.3">
      <c r="B158" vm="302">
        <f ca="1"/>
        <v>45254</v>
      </c>
      <c r="C158" vm="303">
        <f ca="1"/>
        <v>1532.1</v>
      </c>
      <c r="H158" s="57"/>
    </row>
    <row r="159" spans="2:8" x14ac:dyDescent="0.3">
      <c r="B159" vm="304">
        <f ca="1"/>
        <v>45258</v>
      </c>
      <c r="C159" vm="305">
        <f ca="1"/>
        <v>1528.65</v>
      </c>
      <c r="H159" s="57"/>
    </row>
    <row r="160" spans="2:8" x14ac:dyDescent="0.3">
      <c r="B160" vm="306">
        <f ca="1"/>
        <v>45259</v>
      </c>
      <c r="C160" vm="307">
        <f ca="1"/>
        <v>1559.15</v>
      </c>
      <c r="H160" s="57"/>
    </row>
    <row r="161" spans="2:8" x14ac:dyDescent="0.3">
      <c r="B161" vm="308">
        <f ca="1"/>
        <v>45260</v>
      </c>
      <c r="C161" vm="309">
        <f ca="1"/>
        <v>1558.8</v>
      </c>
      <c r="H161" s="57"/>
    </row>
    <row r="162" spans="2:8" x14ac:dyDescent="0.3">
      <c r="B162" vm="310">
        <f ca="1"/>
        <v>45261</v>
      </c>
      <c r="C162" vm="311">
        <f ca="1"/>
        <v>1555.4</v>
      </c>
      <c r="H162" s="57"/>
    </row>
    <row r="163" spans="2:8" x14ac:dyDescent="0.3">
      <c r="B163" vm="312">
        <f ca="1"/>
        <v>45264</v>
      </c>
      <c r="C163" vm="313">
        <f ca="1"/>
        <v>1609.4</v>
      </c>
      <c r="H163" s="57"/>
    </row>
    <row r="164" spans="2:8" x14ac:dyDescent="0.3">
      <c r="B164" vm="314">
        <f ca="1"/>
        <v>45265</v>
      </c>
      <c r="C164" vm="315">
        <f ca="1"/>
        <v>1623.7</v>
      </c>
      <c r="H164" s="57"/>
    </row>
    <row r="165" spans="2:8" x14ac:dyDescent="0.3">
      <c r="B165" vm="316">
        <f ca="1"/>
        <v>45266</v>
      </c>
      <c r="C165" vm="317">
        <f ca="1"/>
        <v>1627.8</v>
      </c>
      <c r="H165" s="57"/>
    </row>
    <row r="166" spans="2:8" x14ac:dyDescent="0.3">
      <c r="B166" vm="318">
        <f ca="1"/>
        <v>45267</v>
      </c>
      <c r="C166" vm="319">
        <f ca="1"/>
        <v>1630.45</v>
      </c>
      <c r="H166" s="57"/>
    </row>
    <row r="167" spans="2:8" x14ac:dyDescent="0.3">
      <c r="B167" vm="320">
        <f ca="1"/>
        <v>45268</v>
      </c>
      <c r="C167" vm="36">
        <f ca="1"/>
        <v>1653.2</v>
      </c>
      <c r="H167" s="57"/>
    </row>
    <row r="168" spans="2:8" x14ac:dyDescent="0.3">
      <c r="B168" vm="321">
        <f ca="1"/>
        <v>45271</v>
      </c>
      <c r="C168" vm="322">
        <f ca="1"/>
        <v>1651</v>
      </c>
      <c r="H168" s="57"/>
    </row>
    <row r="169" spans="2:8" x14ac:dyDescent="0.3">
      <c r="B169" vm="323">
        <f ca="1"/>
        <v>45272</v>
      </c>
      <c r="C169" vm="324">
        <f ca="1"/>
        <v>1634.6</v>
      </c>
      <c r="H169" s="57"/>
    </row>
    <row r="170" spans="2:8" x14ac:dyDescent="0.3">
      <c r="B170" vm="325">
        <f ca="1"/>
        <v>45273</v>
      </c>
      <c r="C170" vm="326">
        <f ca="1"/>
        <v>1630.9</v>
      </c>
      <c r="H170" s="57"/>
    </row>
    <row r="171" spans="2:8" x14ac:dyDescent="0.3">
      <c r="B171" vm="327">
        <f ca="1"/>
        <v>45274</v>
      </c>
      <c r="C171" vm="328">
        <f ca="1"/>
        <v>1650.15</v>
      </c>
      <c r="H171" s="57"/>
    </row>
    <row r="172" spans="2:8" x14ac:dyDescent="0.3">
      <c r="B172" vm="329">
        <f ca="1"/>
        <v>45275</v>
      </c>
      <c r="C172" vm="330">
        <f ca="1"/>
        <v>1656.55</v>
      </c>
      <c r="H172" s="57"/>
    </row>
    <row r="173" spans="2:8" x14ac:dyDescent="0.3">
      <c r="B173" vm="331">
        <f ca="1"/>
        <v>45278</v>
      </c>
      <c r="C173" vm="332">
        <f ca="1"/>
        <v>1655.7</v>
      </c>
      <c r="H173" s="57"/>
    </row>
    <row r="174" spans="2:8" x14ac:dyDescent="0.3">
      <c r="B174" vm="333">
        <f ca="1"/>
        <v>45279</v>
      </c>
      <c r="C174" vm="334">
        <f ca="1"/>
        <v>1652.9</v>
      </c>
      <c r="H174" s="57"/>
    </row>
    <row r="175" spans="2:8" x14ac:dyDescent="0.3">
      <c r="B175" vm="335">
        <f ca="1"/>
        <v>45280</v>
      </c>
      <c r="C175" vm="336">
        <f ca="1"/>
        <v>1657</v>
      </c>
      <c r="H175" s="57"/>
    </row>
    <row r="176" spans="2:8" x14ac:dyDescent="0.3">
      <c r="B176" vm="337">
        <f ca="1"/>
        <v>45281</v>
      </c>
      <c r="C176" vm="338">
        <f ca="1"/>
        <v>1686.7</v>
      </c>
      <c r="H176" s="57"/>
    </row>
    <row r="177" spans="2:8" x14ac:dyDescent="0.3">
      <c r="B177" vm="339">
        <f ca="1"/>
        <v>45282</v>
      </c>
      <c r="C177" vm="340">
        <f ca="1"/>
        <v>1670.85</v>
      </c>
      <c r="H177" s="57"/>
    </row>
    <row r="178" spans="2:8" x14ac:dyDescent="0.3">
      <c r="B178" vm="341">
        <f ca="1"/>
        <v>45286</v>
      </c>
      <c r="C178" vm="342">
        <f ca="1"/>
        <v>1682.45</v>
      </c>
      <c r="H178" s="57"/>
    </row>
    <row r="179" spans="2:8" x14ac:dyDescent="0.3">
      <c r="B179" vm="343">
        <f ca="1"/>
        <v>45287</v>
      </c>
      <c r="C179" vm="344">
        <f ca="1"/>
        <v>1703.3</v>
      </c>
      <c r="H179" s="57"/>
    </row>
    <row r="180" spans="2:8" x14ac:dyDescent="0.3">
      <c r="B180" vm="345">
        <f ca="1"/>
        <v>45288</v>
      </c>
      <c r="C180" vm="346">
        <f ca="1"/>
        <v>1705.25</v>
      </c>
      <c r="H180" s="57"/>
    </row>
    <row r="181" spans="2:8" x14ac:dyDescent="0.3">
      <c r="B181" vm="347">
        <f ca="1"/>
        <v>45289</v>
      </c>
      <c r="C181" vm="348">
        <f ca="1"/>
        <v>1709.25</v>
      </c>
      <c r="H181" s="57"/>
    </row>
    <row r="182" spans="2:8" x14ac:dyDescent="0.3">
      <c r="B182" vm="349">
        <f ca="1"/>
        <v>45292</v>
      </c>
      <c r="C182" vm="350">
        <f ca="1"/>
        <v>1698.1</v>
      </c>
      <c r="H182" s="57"/>
    </row>
    <row r="183" spans="2:8" x14ac:dyDescent="0.3">
      <c r="B183" vm="351">
        <f ca="1"/>
        <v>45293</v>
      </c>
      <c r="C183" vm="352">
        <f ca="1"/>
        <v>1699.1</v>
      </c>
      <c r="H183" s="57"/>
    </row>
    <row r="184" spans="2:8" x14ac:dyDescent="0.3">
      <c r="B184" vm="353">
        <f ca="1"/>
        <v>45294</v>
      </c>
      <c r="C184" vm="354">
        <f ca="1"/>
        <v>1672.9</v>
      </c>
      <c r="H184" s="57"/>
    </row>
    <row r="185" spans="2:8" x14ac:dyDescent="0.3">
      <c r="B185" vm="355">
        <f ca="1"/>
        <v>45295</v>
      </c>
      <c r="C185" vm="356">
        <f ca="1"/>
        <v>1690.85</v>
      </c>
      <c r="H185" s="57"/>
    </row>
    <row r="186" spans="2:8" x14ac:dyDescent="0.3">
      <c r="B186" vm="357">
        <f ca="1"/>
        <v>45296</v>
      </c>
      <c r="C186" vm="358">
        <f ca="1"/>
        <v>1682.2</v>
      </c>
      <c r="H186" s="57"/>
    </row>
    <row r="187" spans="2:8" x14ac:dyDescent="0.3">
      <c r="B187" vm="359">
        <f ca="1"/>
        <v>45299</v>
      </c>
      <c r="C187" vm="360">
        <f ca="1"/>
        <v>1663.45</v>
      </c>
      <c r="H187" s="57"/>
    </row>
    <row r="188" spans="2:8" x14ac:dyDescent="0.3">
      <c r="B188" vm="361">
        <f ca="1"/>
        <v>45300</v>
      </c>
      <c r="C188" vm="159">
        <f ca="1"/>
        <v>1650.5</v>
      </c>
      <c r="H188" s="57"/>
    </row>
    <row r="189" spans="2:8" x14ac:dyDescent="0.3">
      <c r="B189" vm="362">
        <f ca="1"/>
        <v>45301</v>
      </c>
      <c r="C189" vm="363">
        <f ca="1"/>
        <v>1655.95</v>
      </c>
      <c r="H189" s="57"/>
    </row>
    <row r="190" spans="2:8" x14ac:dyDescent="0.3">
      <c r="B190" vm="364">
        <f ca="1"/>
        <v>45302</v>
      </c>
      <c r="C190" vm="365">
        <f ca="1"/>
        <v>1649</v>
      </c>
      <c r="H190" s="57"/>
    </row>
    <row r="191" spans="2:8" x14ac:dyDescent="0.3">
      <c r="B191" vm="366">
        <f ca="1"/>
        <v>45303</v>
      </c>
      <c r="C191" vm="367">
        <f ca="1"/>
        <v>1641.2</v>
      </c>
      <c r="H191" s="57"/>
    </row>
    <row r="192" spans="2:8" x14ac:dyDescent="0.3">
      <c r="B192" vm="368">
        <f ca="1"/>
        <v>45306</v>
      </c>
      <c r="C192" vm="369">
        <f ca="1"/>
        <v>1672.8</v>
      </c>
      <c r="H192" s="57"/>
    </row>
    <row r="193" spans="2:8" x14ac:dyDescent="0.3">
      <c r="B193" vm="370">
        <f ca="1"/>
        <v>45307</v>
      </c>
      <c r="C193" vm="371">
        <f ca="1"/>
        <v>1679.15</v>
      </c>
      <c r="H193" s="57"/>
    </row>
    <row r="194" spans="2:8" x14ac:dyDescent="0.3">
      <c r="B194" vm="372">
        <f ca="1"/>
        <v>45308</v>
      </c>
      <c r="C194" vm="373">
        <f ca="1"/>
        <v>1537.5</v>
      </c>
      <c r="H194" s="57"/>
    </row>
    <row r="195" spans="2:8" x14ac:dyDescent="0.3">
      <c r="B195" vm="374">
        <f ca="1"/>
        <v>45309</v>
      </c>
      <c r="C195" vm="375">
        <f ca="1"/>
        <v>1486.15</v>
      </c>
      <c r="H195" s="57"/>
    </row>
    <row r="196" spans="2:8" x14ac:dyDescent="0.3">
      <c r="B196" vm="376">
        <f ca="1"/>
        <v>45310</v>
      </c>
      <c r="C196" vm="377">
        <f ca="1"/>
        <v>1470.65</v>
      </c>
      <c r="H196" s="57"/>
    </row>
    <row r="197" spans="2:8" x14ac:dyDescent="0.3">
      <c r="B197" vm="378">
        <f ca="1"/>
        <v>45311</v>
      </c>
      <c r="C197" vm="379">
        <f ca="1"/>
        <v>1478.85</v>
      </c>
      <c r="H197" s="57"/>
    </row>
    <row r="198" spans="2:8" x14ac:dyDescent="0.3">
      <c r="B198" vm="380">
        <f ca="1"/>
        <v>45314</v>
      </c>
      <c r="C198" vm="381">
        <f ca="1"/>
        <v>1427.35</v>
      </c>
      <c r="H198" s="57"/>
    </row>
    <row r="199" spans="2:8" x14ac:dyDescent="0.3">
      <c r="B199" vm="382">
        <f ca="1"/>
        <v>45315</v>
      </c>
      <c r="C199" vm="383">
        <f ca="1"/>
        <v>1455.9</v>
      </c>
      <c r="H199" s="57"/>
    </row>
    <row r="200" spans="2:8" x14ac:dyDescent="0.3">
      <c r="B200" vm="384">
        <f ca="1"/>
        <v>45316</v>
      </c>
      <c r="C200" vm="385">
        <f ca="1"/>
        <v>1434.9</v>
      </c>
      <c r="H200" s="57"/>
    </row>
    <row r="201" spans="2:8" x14ac:dyDescent="0.3">
      <c r="B201" vm="386">
        <f ca="1"/>
        <v>45320</v>
      </c>
      <c r="C201" vm="387">
        <f ca="1"/>
        <v>1454.65</v>
      </c>
      <c r="H201" s="57"/>
    </row>
    <row r="202" spans="2:8" x14ac:dyDescent="0.3">
      <c r="B202" vm="388">
        <f ca="1"/>
        <v>45321</v>
      </c>
      <c r="C202" vm="389">
        <f ca="1"/>
        <v>1444.3</v>
      </c>
      <c r="H202" s="57"/>
    </row>
    <row r="203" spans="2:8" x14ac:dyDescent="0.3">
      <c r="B203" vm="390">
        <f ca="1"/>
        <v>45322</v>
      </c>
      <c r="C203" vm="391">
        <f ca="1"/>
        <v>1462.55</v>
      </c>
      <c r="H203" s="57"/>
    </row>
    <row r="204" spans="2:8" x14ac:dyDescent="0.3">
      <c r="B204" vm="392">
        <f ca="1"/>
        <v>45323</v>
      </c>
      <c r="C204" vm="393">
        <f ca="1"/>
        <v>1466.35</v>
      </c>
      <c r="H204" s="57"/>
    </row>
    <row r="205" spans="2:8" x14ac:dyDescent="0.3">
      <c r="B205" vm="394">
        <f ca="1"/>
        <v>45324</v>
      </c>
      <c r="C205" vm="395">
        <f ca="1"/>
        <v>1446.15</v>
      </c>
      <c r="H205" s="57"/>
    </row>
    <row r="206" spans="2:8" x14ac:dyDescent="0.3">
      <c r="B206" vm="396">
        <f ca="1"/>
        <v>45327</v>
      </c>
      <c r="C206" vm="397">
        <f ca="1"/>
        <v>1444.85</v>
      </c>
      <c r="H206" s="57"/>
    </row>
    <row r="207" spans="2:8" x14ac:dyDescent="0.3">
      <c r="B207" vm="398">
        <f ca="1"/>
        <v>45328</v>
      </c>
      <c r="C207" vm="399">
        <f ca="1"/>
        <v>1444.1</v>
      </c>
      <c r="H207" s="57"/>
    </row>
    <row r="208" spans="2:8" x14ac:dyDescent="0.3">
      <c r="B208" vm="400">
        <f ca="1"/>
        <v>45329</v>
      </c>
      <c r="C208" vm="401">
        <f ca="1"/>
        <v>1429.95</v>
      </c>
      <c r="H208" s="57"/>
    </row>
    <row r="209" spans="2:8" x14ac:dyDescent="0.3">
      <c r="B209" vm="402">
        <f ca="1"/>
        <v>45330</v>
      </c>
      <c r="C209" vm="403">
        <f ca="1"/>
        <v>1403.05</v>
      </c>
      <c r="H209" s="57"/>
    </row>
    <row r="210" spans="2:8" x14ac:dyDescent="0.3">
      <c r="B210" vm="404">
        <f ca="1"/>
        <v>45331</v>
      </c>
      <c r="C210" vm="405">
        <f ca="1"/>
        <v>1403.6</v>
      </c>
      <c r="H210" s="57"/>
    </row>
    <row r="211" spans="2:8" x14ac:dyDescent="0.3">
      <c r="B211" vm="406">
        <f ca="1"/>
        <v>45334</v>
      </c>
      <c r="C211" vm="407">
        <f ca="1"/>
        <v>1390</v>
      </c>
      <c r="H211" s="57"/>
    </row>
    <row r="212" spans="2:8" x14ac:dyDescent="0.3">
      <c r="B212" vm="408">
        <f ca="1"/>
        <v>45335</v>
      </c>
      <c r="C212" vm="409">
        <f ca="1"/>
        <v>1394.45</v>
      </c>
      <c r="H212" s="57"/>
    </row>
    <row r="213" spans="2:8" x14ac:dyDescent="0.3">
      <c r="B213" vm="410">
        <f ca="1"/>
        <v>45336</v>
      </c>
      <c r="C213" vm="411">
        <f ca="1"/>
        <v>1384.05</v>
      </c>
      <c r="H213" s="57"/>
    </row>
    <row r="214" spans="2:8" x14ac:dyDescent="0.3">
      <c r="B214" vm="412">
        <f ca="1"/>
        <v>45337</v>
      </c>
      <c r="C214" vm="413">
        <f ca="1"/>
        <v>1414.05</v>
      </c>
      <c r="H214" s="57"/>
    </row>
    <row r="215" spans="2:8" x14ac:dyDescent="0.3">
      <c r="B215" vm="414">
        <f ca="1"/>
        <v>45338</v>
      </c>
      <c r="C215" vm="415">
        <f ca="1"/>
        <v>1419.9</v>
      </c>
      <c r="H215" s="57"/>
    </row>
    <row r="216" spans="2:8" x14ac:dyDescent="0.3">
      <c r="B216" vm="416">
        <f ca="1"/>
        <v>45341</v>
      </c>
      <c r="C216" vm="417">
        <f ca="1"/>
        <v>1417.1</v>
      </c>
      <c r="H216" s="57"/>
    </row>
    <row r="217" spans="2:8" x14ac:dyDescent="0.3">
      <c r="B217" vm="418">
        <f ca="1"/>
        <v>45342</v>
      </c>
      <c r="C217" vm="419">
        <f ca="1"/>
        <v>1454.3</v>
      </c>
      <c r="H217" s="57"/>
    </row>
    <row r="218" spans="2:8" x14ac:dyDescent="0.3">
      <c r="B218" vm="420">
        <f ca="1"/>
        <v>45343</v>
      </c>
      <c r="C218" vm="421">
        <f ca="1"/>
        <v>1439.15</v>
      </c>
      <c r="H218" s="57"/>
    </row>
    <row r="219" spans="2:8" x14ac:dyDescent="0.3">
      <c r="B219" vm="422">
        <f ca="1"/>
        <v>45344</v>
      </c>
      <c r="C219" vm="423">
        <f ca="1"/>
        <v>1419.55</v>
      </c>
      <c r="H219" s="57"/>
    </row>
    <row r="220" spans="2:8" x14ac:dyDescent="0.3">
      <c r="B220" vm="424">
        <f ca="1"/>
        <v>45345</v>
      </c>
      <c r="C220" vm="425">
        <f ca="1"/>
        <v>1420.6</v>
      </c>
      <c r="H220" s="57"/>
    </row>
    <row r="221" spans="2:8" x14ac:dyDescent="0.3">
      <c r="B221" vm="426">
        <f ca="1"/>
        <v>45348</v>
      </c>
      <c r="C221" vm="427">
        <f ca="1"/>
        <v>1422.3</v>
      </c>
      <c r="H221" s="57"/>
    </row>
    <row r="222" spans="2:8" x14ac:dyDescent="0.3">
      <c r="B222" vm="428">
        <f ca="1"/>
        <v>45349</v>
      </c>
      <c r="C222" vm="429">
        <f ca="1"/>
        <v>1420.15</v>
      </c>
      <c r="H222" s="57"/>
    </row>
    <row r="223" spans="2:8" x14ac:dyDescent="0.3">
      <c r="B223" vm="430">
        <f ca="1"/>
        <v>45350</v>
      </c>
      <c r="C223" vm="431">
        <f ca="1"/>
        <v>1409.4</v>
      </c>
      <c r="H223" s="57"/>
    </row>
    <row r="224" spans="2:8" x14ac:dyDescent="0.3">
      <c r="B224" vm="432">
        <f ca="1"/>
        <v>45351</v>
      </c>
      <c r="C224" vm="433">
        <f ca="1"/>
        <v>1403.4</v>
      </c>
      <c r="H224" s="57"/>
    </row>
    <row r="225" spans="2:8" x14ac:dyDescent="0.3">
      <c r="B225" vm="434">
        <f ca="1"/>
        <v>45352</v>
      </c>
      <c r="C225" vm="435">
        <f ca="1"/>
        <v>1430.75</v>
      </c>
      <c r="H225" s="57"/>
    </row>
    <row r="226" spans="2:8" x14ac:dyDescent="0.3">
      <c r="B226" vm="436">
        <f ca="1"/>
        <v>45353</v>
      </c>
      <c r="C226" vm="435">
        <f ca="1"/>
        <v>1430.75</v>
      </c>
      <c r="H226" s="57"/>
    </row>
    <row r="227" spans="2:8" x14ac:dyDescent="0.3">
      <c r="B227" vm="437">
        <f ca="1"/>
        <v>45355</v>
      </c>
      <c r="C227" vm="438">
        <f ca="1"/>
        <v>1432.7</v>
      </c>
      <c r="H227" s="57"/>
    </row>
    <row r="228" spans="2:8" x14ac:dyDescent="0.3">
      <c r="B228" vm="439">
        <f ca="1"/>
        <v>45356</v>
      </c>
      <c r="C228" vm="440">
        <f ca="1"/>
        <v>1440.85</v>
      </c>
      <c r="H228" s="57"/>
    </row>
    <row r="229" spans="2:8" x14ac:dyDescent="0.3">
      <c r="B229" vm="441">
        <f ca="1"/>
        <v>45357</v>
      </c>
      <c r="C229" vm="442">
        <f ca="1"/>
        <v>1442.6</v>
      </c>
      <c r="H229" s="57"/>
    </row>
    <row r="230" spans="2:8" x14ac:dyDescent="0.3">
      <c r="B230" vm="443">
        <f ca="1"/>
        <v>45358</v>
      </c>
      <c r="C230" vm="444">
        <f ca="1"/>
        <v>1446.1</v>
      </c>
      <c r="H230" s="57"/>
    </row>
    <row r="231" spans="2:8" x14ac:dyDescent="0.3">
      <c r="B231" vm="445">
        <f ca="1"/>
        <v>45362</v>
      </c>
      <c r="C231" vm="446">
        <f ca="1"/>
        <v>1427.8</v>
      </c>
      <c r="H231" s="57"/>
    </row>
    <row r="232" spans="2:8" x14ac:dyDescent="0.3">
      <c r="B232" vm="447">
        <f ca="1"/>
        <v>45363</v>
      </c>
      <c r="C232" vm="448">
        <f ca="1"/>
        <v>1459.55</v>
      </c>
      <c r="H232" s="57"/>
    </row>
    <row r="233" spans="2:8" x14ac:dyDescent="0.3">
      <c r="B233" vm="449">
        <f ca="1"/>
        <v>45364</v>
      </c>
      <c r="C233" vm="450">
        <f ca="1"/>
        <v>1460.4</v>
      </c>
      <c r="H233" s="57"/>
    </row>
    <row r="234" spans="2:8" x14ac:dyDescent="0.3">
      <c r="B234" vm="451">
        <f ca="1"/>
        <v>45365</v>
      </c>
      <c r="C234" vm="452">
        <f ca="1"/>
        <v>1455.45</v>
      </c>
      <c r="H234" s="57"/>
    </row>
    <row r="235" spans="2:8" x14ac:dyDescent="0.3">
      <c r="B235" vm="453">
        <f ca="1"/>
        <v>45366</v>
      </c>
      <c r="C235" vm="454">
        <f ca="1"/>
        <v>1452.65</v>
      </c>
      <c r="H235" s="57"/>
    </row>
    <row r="236" spans="2:8" x14ac:dyDescent="0.3">
      <c r="B236" vm="455">
        <f ca="1"/>
        <v>45369</v>
      </c>
      <c r="C236" vm="456">
        <f ca="1"/>
        <v>1446.05</v>
      </c>
      <c r="H236" s="57"/>
    </row>
    <row r="237" spans="2:8" x14ac:dyDescent="0.3">
      <c r="B237" vm="457">
        <f ca="1"/>
        <v>45370</v>
      </c>
      <c r="C237" vm="458">
        <f ca="1"/>
        <v>1449.35</v>
      </c>
      <c r="H237" s="57"/>
    </row>
    <row r="238" spans="2:8" x14ac:dyDescent="0.3">
      <c r="B238" vm="459">
        <f ca="1"/>
        <v>45371</v>
      </c>
      <c r="C238" vm="460">
        <f ca="1"/>
        <v>1431.05</v>
      </c>
      <c r="H238" s="57"/>
    </row>
    <row r="239" spans="2:8" x14ac:dyDescent="0.3">
      <c r="B239" vm="461">
        <f ca="1"/>
        <v>45372</v>
      </c>
      <c r="C239" vm="462">
        <f ca="1"/>
        <v>1445.75</v>
      </c>
      <c r="H239" s="57"/>
    </row>
    <row r="240" spans="2:8" x14ac:dyDescent="0.3">
      <c r="B240" vm="463">
        <f ca="1"/>
        <v>45373</v>
      </c>
      <c r="C240" vm="464">
        <f ca="1"/>
        <v>1442.85</v>
      </c>
      <c r="H240" s="57"/>
    </row>
    <row r="241" spans="2:8" x14ac:dyDescent="0.3">
      <c r="B241" vm="465">
        <f ca="1"/>
        <v>45377</v>
      </c>
      <c r="C241" vm="466">
        <f ca="1"/>
        <v>1425.4</v>
      </c>
      <c r="H241" s="57"/>
    </row>
    <row r="242" spans="2:8" x14ac:dyDescent="0.3">
      <c r="B242" vm="467">
        <f ca="1"/>
        <v>45378</v>
      </c>
      <c r="C242" vm="468">
        <f ca="1"/>
        <v>1440.7</v>
      </c>
      <c r="H242" s="57"/>
    </row>
    <row r="243" spans="2:8" x14ac:dyDescent="0.3">
      <c r="B243" vm="469">
        <f ca="1"/>
        <v>45379</v>
      </c>
      <c r="C243" vm="470">
        <f ca="1"/>
        <v>1447.9</v>
      </c>
      <c r="H243" s="57"/>
    </row>
    <row r="244" spans="2:8" x14ac:dyDescent="0.3">
      <c r="B244" vm="471">
        <f ca="1"/>
        <v>45383</v>
      </c>
      <c r="C244" vm="472">
        <f ca="1"/>
        <v>1470.5</v>
      </c>
      <c r="H244" s="57"/>
    </row>
    <row r="245" spans="2:8" x14ac:dyDescent="0.3">
      <c r="B245" vm="473">
        <f ca="1"/>
        <v>45384</v>
      </c>
      <c r="C245" vm="474">
        <f ca="1"/>
        <v>1480.15</v>
      </c>
      <c r="H245" s="57"/>
    </row>
    <row r="246" spans="2:8" x14ac:dyDescent="0.3">
      <c r="B246" vm="475">
        <f ca="1"/>
        <v>45385</v>
      </c>
      <c r="C246" vm="476">
        <f ca="1"/>
        <v>1482.3</v>
      </c>
      <c r="H246" s="57"/>
    </row>
    <row r="247" spans="2:8" x14ac:dyDescent="0.3">
      <c r="B247" vm="477">
        <f ca="1"/>
        <v>45386</v>
      </c>
      <c r="C247" vm="478">
        <f ca="1"/>
        <v>1527.6</v>
      </c>
      <c r="H247" s="57"/>
    </row>
    <row r="248" spans="2:8" x14ac:dyDescent="0.3">
      <c r="B248" vm="479">
        <f ca="1"/>
        <v>45387</v>
      </c>
      <c r="C248" vm="480">
        <f ca="1"/>
        <v>1549.55</v>
      </c>
      <c r="H248" s="57"/>
    </row>
    <row r="249" spans="2:8" x14ac:dyDescent="0.3">
      <c r="B249" vm="481">
        <f ca="1"/>
        <v>45390</v>
      </c>
      <c r="C249" vm="482">
        <f ca="1"/>
        <v>1546.6</v>
      </c>
      <c r="H249" s="57"/>
    </row>
    <row r="250" spans="2:8" x14ac:dyDescent="0.3">
      <c r="B250" vm="483">
        <f ca="1"/>
        <v>45391</v>
      </c>
      <c r="C250" vm="484">
        <f ca="1"/>
        <v>1548.55</v>
      </c>
      <c r="H250" s="57"/>
    </row>
    <row r="251" spans="2:8" x14ac:dyDescent="0.3">
      <c r="B251" vm="485">
        <f ca="1"/>
        <v>45392</v>
      </c>
      <c r="C251" vm="486">
        <f ca="1"/>
        <v>1536.35</v>
      </c>
      <c r="H251" s="57"/>
    </row>
    <row r="252" spans="2:8" x14ac:dyDescent="0.3">
      <c r="B252" vm="487">
        <f ca="1"/>
        <v>45394</v>
      </c>
      <c r="C252" vm="488">
        <f ca="1"/>
        <v>1518.95</v>
      </c>
      <c r="H252" s="57"/>
    </row>
    <row r="253" spans="2:8" x14ac:dyDescent="0.3">
      <c r="B253" vm="489">
        <f ca="1"/>
        <v>45397</v>
      </c>
      <c r="C253" vm="490">
        <f ca="1"/>
        <v>1494.7</v>
      </c>
      <c r="H253" s="57"/>
    </row>
    <row r="254" spans="2:8" x14ac:dyDescent="0.3">
      <c r="B254" vm="491">
        <f ca="1"/>
        <v>45398</v>
      </c>
      <c r="C254" vm="492">
        <f ca="1"/>
        <v>1509.25</v>
      </c>
      <c r="H254" s="57"/>
    </row>
    <row r="255" spans="2:8" x14ac:dyDescent="0.3">
      <c r="B255" vm="493">
        <f ca="1"/>
        <v>45400</v>
      </c>
      <c r="C255" vm="490">
        <f ca="1"/>
        <v>1494.7</v>
      </c>
      <c r="H255" s="57"/>
    </row>
    <row r="256" spans="2:8" x14ac:dyDescent="0.3">
      <c r="B256" vm="494">
        <f ca="1"/>
        <v>45401</v>
      </c>
      <c r="C256" vm="495">
        <f ca="1"/>
        <v>1531.3</v>
      </c>
      <c r="H256" s="57"/>
    </row>
    <row r="257" spans="8:8" x14ac:dyDescent="0.3">
      <c r="H257" s="57"/>
    </row>
    <row r="258" spans="8:8" x14ac:dyDescent="0.3">
      <c r="H258" s="57"/>
    </row>
    <row r="259" spans="8:8" x14ac:dyDescent="0.3">
      <c r="H259" s="57"/>
    </row>
    <row r="260" spans="8:8" x14ac:dyDescent="0.3">
      <c r="H260" s="57"/>
    </row>
    <row r="261" spans="8:8" x14ac:dyDescent="0.3">
      <c r="H261" s="57"/>
    </row>
    <row r="262" spans="8:8" x14ac:dyDescent="0.3">
      <c r="H262" s="57"/>
    </row>
    <row r="263" spans="8:8" x14ac:dyDescent="0.3">
      <c r="H263" s="57"/>
    </row>
    <row r="264" spans="8:8" x14ac:dyDescent="0.3">
      <c r="H264" s="57"/>
    </row>
    <row r="265" spans="8:8" x14ac:dyDescent="0.3">
      <c r="H265" s="57"/>
    </row>
    <row r="266" spans="8:8" x14ac:dyDescent="0.3">
      <c r="H266" s="57"/>
    </row>
    <row r="267" spans="8:8" x14ac:dyDescent="0.3">
      <c r="H267" s="57"/>
    </row>
    <row r="268" spans="8:8" x14ac:dyDescent="0.3">
      <c r="H268" s="57"/>
    </row>
    <row r="269" spans="8:8" x14ac:dyDescent="0.3">
      <c r="H269" s="57"/>
    </row>
    <row r="270" spans="8:8" x14ac:dyDescent="0.3">
      <c r="H270" s="57"/>
    </row>
    <row r="271" spans="8:8" x14ac:dyDescent="0.3">
      <c r="H271" s="57"/>
    </row>
    <row r="272" spans="8:8" x14ac:dyDescent="0.3">
      <c r="H272" s="57"/>
    </row>
    <row r="273" spans="8:8" x14ac:dyDescent="0.3">
      <c r="H273" s="57"/>
    </row>
    <row r="274" spans="8:8" x14ac:dyDescent="0.3">
      <c r="H274" s="57"/>
    </row>
    <row r="275" spans="8:8" x14ac:dyDescent="0.3">
      <c r="H275" s="57"/>
    </row>
    <row r="276" spans="8:8" x14ac:dyDescent="0.3">
      <c r="H276" s="57"/>
    </row>
    <row r="277" spans="8:8" x14ac:dyDescent="0.3">
      <c r="H277" s="57"/>
    </row>
    <row r="278" spans="8:8" x14ac:dyDescent="0.3">
      <c r="H278" s="57"/>
    </row>
    <row r="279" spans="8:8" x14ac:dyDescent="0.3">
      <c r="H279" s="57"/>
    </row>
    <row r="280" spans="8:8" x14ac:dyDescent="0.3">
      <c r="H280" s="57"/>
    </row>
    <row r="281" spans="8:8" x14ac:dyDescent="0.3">
      <c r="H281" s="57"/>
    </row>
    <row r="282" spans="8:8" x14ac:dyDescent="0.3">
      <c r="H282" s="57"/>
    </row>
    <row r="283" spans="8:8" x14ac:dyDescent="0.3">
      <c r="H283" s="57"/>
    </row>
    <row r="284" spans="8:8" x14ac:dyDescent="0.3">
      <c r="H284" s="57"/>
    </row>
    <row r="285" spans="8:8" x14ac:dyDescent="0.3">
      <c r="H285" s="57"/>
    </row>
    <row r="286" spans="8:8" x14ac:dyDescent="0.3">
      <c r="H286" s="57"/>
    </row>
    <row r="287" spans="8:8" x14ac:dyDescent="0.3">
      <c r="H287" s="57"/>
    </row>
    <row r="288" spans="8:8" x14ac:dyDescent="0.3">
      <c r="H288" s="57"/>
    </row>
    <row r="289" spans="8:8" x14ac:dyDescent="0.3">
      <c r="H289" s="57"/>
    </row>
    <row r="290" spans="8:8" x14ac:dyDescent="0.3">
      <c r="H290" s="57"/>
    </row>
    <row r="291" spans="8:8" x14ac:dyDescent="0.3">
      <c r="H291" s="57"/>
    </row>
    <row r="292" spans="8:8" x14ac:dyDescent="0.3">
      <c r="H292" s="57"/>
    </row>
    <row r="293" spans="8:8" x14ac:dyDescent="0.3">
      <c r="H293" s="57"/>
    </row>
    <row r="294" spans="8:8" x14ac:dyDescent="0.3">
      <c r="H294" s="57"/>
    </row>
    <row r="295" spans="8:8" x14ac:dyDescent="0.3">
      <c r="H295" s="57"/>
    </row>
    <row r="296" spans="8:8" x14ac:dyDescent="0.3">
      <c r="H296" s="57"/>
    </row>
    <row r="297" spans="8:8" x14ac:dyDescent="0.3">
      <c r="H297" s="57"/>
    </row>
    <row r="298" spans="8:8" x14ac:dyDescent="0.3">
      <c r="H298" s="57"/>
    </row>
    <row r="299" spans="8:8" x14ac:dyDescent="0.3">
      <c r="H299" s="57"/>
    </row>
    <row r="300" spans="8:8" x14ac:dyDescent="0.3">
      <c r="H300" s="57"/>
    </row>
    <row r="301" spans="8:8" x14ac:dyDescent="0.3">
      <c r="H301" s="57"/>
    </row>
    <row r="302" spans="8:8" x14ac:dyDescent="0.3">
      <c r="H302" s="57"/>
    </row>
    <row r="303" spans="8:8" x14ac:dyDescent="0.3">
      <c r="H303" s="57"/>
    </row>
    <row r="304" spans="8:8" x14ac:dyDescent="0.3">
      <c r="H304" s="57"/>
    </row>
    <row r="305" spans="8:8" x14ac:dyDescent="0.3">
      <c r="H305" s="57"/>
    </row>
    <row r="306" spans="8:8" x14ac:dyDescent="0.3">
      <c r="H306" s="57"/>
    </row>
    <row r="307" spans="8:8" x14ac:dyDescent="0.3">
      <c r="H307" s="57"/>
    </row>
    <row r="308" spans="8:8" x14ac:dyDescent="0.3">
      <c r="H308" s="57"/>
    </row>
    <row r="309" spans="8:8" x14ac:dyDescent="0.3">
      <c r="H309" s="57"/>
    </row>
    <row r="310" spans="8:8" x14ac:dyDescent="0.3">
      <c r="H310" s="57"/>
    </row>
    <row r="311" spans="8:8" x14ac:dyDescent="0.3">
      <c r="H311" s="57"/>
    </row>
    <row r="312" spans="8:8" x14ac:dyDescent="0.3">
      <c r="H312" s="57"/>
    </row>
    <row r="313" spans="8:8" x14ac:dyDescent="0.3">
      <c r="H313" s="57"/>
    </row>
    <row r="314" spans="8:8" x14ac:dyDescent="0.3">
      <c r="H314" s="57"/>
    </row>
    <row r="315" spans="8:8" x14ac:dyDescent="0.3">
      <c r="H315" s="57"/>
    </row>
    <row r="316" spans="8:8" x14ac:dyDescent="0.3">
      <c r="H316" s="57"/>
    </row>
    <row r="317" spans="8:8" x14ac:dyDescent="0.3">
      <c r="H317" s="57"/>
    </row>
    <row r="318" spans="8:8" x14ac:dyDescent="0.3">
      <c r="H318" s="57"/>
    </row>
    <row r="319" spans="8:8" x14ac:dyDescent="0.3">
      <c r="H319" s="57"/>
    </row>
    <row r="320" spans="8:8" x14ac:dyDescent="0.3">
      <c r="H320" s="57"/>
    </row>
    <row r="321" spans="8:8" x14ac:dyDescent="0.3">
      <c r="H321" s="57"/>
    </row>
    <row r="322" spans="8:8" x14ac:dyDescent="0.3">
      <c r="H322" s="57"/>
    </row>
    <row r="323" spans="8:8" x14ac:dyDescent="0.3">
      <c r="H323" s="57"/>
    </row>
    <row r="324" spans="8:8" x14ac:dyDescent="0.3">
      <c r="H324" s="57"/>
    </row>
    <row r="325" spans="8:8" x14ac:dyDescent="0.3">
      <c r="H325" s="57"/>
    </row>
    <row r="326" spans="8:8" x14ac:dyDescent="0.3">
      <c r="H326" s="57"/>
    </row>
    <row r="327" spans="8:8" x14ac:dyDescent="0.3">
      <c r="H327" s="57"/>
    </row>
    <row r="328" spans="8:8" x14ac:dyDescent="0.3">
      <c r="H328" s="57"/>
    </row>
    <row r="329" spans="8:8" x14ac:dyDescent="0.3">
      <c r="H329" s="57"/>
    </row>
    <row r="330" spans="8:8" x14ac:dyDescent="0.3">
      <c r="H330" s="57"/>
    </row>
    <row r="331" spans="8:8" x14ac:dyDescent="0.3">
      <c r="H331" s="57"/>
    </row>
    <row r="332" spans="8:8" x14ac:dyDescent="0.3">
      <c r="H332" s="57"/>
    </row>
    <row r="333" spans="8:8" x14ac:dyDescent="0.3">
      <c r="H333" s="57"/>
    </row>
    <row r="334" spans="8:8" x14ac:dyDescent="0.3">
      <c r="H334" s="57"/>
    </row>
    <row r="335" spans="8:8" x14ac:dyDescent="0.3">
      <c r="H335" s="57"/>
    </row>
    <row r="336" spans="8:8" x14ac:dyDescent="0.3">
      <c r="H336" s="57"/>
    </row>
    <row r="337" spans="8:8" x14ac:dyDescent="0.3">
      <c r="H337" s="57"/>
    </row>
    <row r="338" spans="8:8" x14ac:dyDescent="0.3">
      <c r="H338" s="57"/>
    </row>
    <row r="339" spans="8:8" x14ac:dyDescent="0.3">
      <c r="H339" s="57"/>
    </row>
    <row r="340" spans="8:8" x14ac:dyDescent="0.3">
      <c r="H340" s="57"/>
    </row>
    <row r="341" spans="8:8" x14ac:dyDescent="0.3">
      <c r="H341" s="57"/>
    </row>
    <row r="342" spans="8:8" x14ac:dyDescent="0.3">
      <c r="H342" s="57"/>
    </row>
    <row r="343" spans="8:8" x14ac:dyDescent="0.3">
      <c r="H343" s="57"/>
    </row>
    <row r="344" spans="8:8" x14ac:dyDescent="0.3">
      <c r="H344" s="57"/>
    </row>
    <row r="345" spans="8:8" x14ac:dyDescent="0.3">
      <c r="H345" s="57"/>
    </row>
    <row r="346" spans="8:8" x14ac:dyDescent="0.3">
      <c r="H346" s="57"/>
    </row>
    <row r="347" spans="8:8" x14ac:dyDescent="0.3">
      <c r="H347" s="57"/>
    </row>
    <row r="348" spans="8:8" x14ac:dyDescent="0.3">
      <c r="H348" s="57"/>
    </row>
    <row r="349" spans="8:8" x14ac:dyDescent="0.3">
      <c r="H349" s="57"/>
    </row>
    <row r="350" spans="8:8" x14ac:dyDescent="0.3">
      <c r="H350" s="57"/>
    </row>
    <row r="351" spans="8:8" x14ac:dyDescent="0.3">
      <c r="H351" s="57"/>
    </row>
    <row r="352" spans="8:8" x14ac:dyDescent="0.3">
      <c r="H352" s="57"/>
    </row>
    <row r="353" spans="8:8" x14ac:dyDescent="0.3">
      <c r="H353" s="57"/>
    </row>
    <row r="354" spans="8:8" x14ac:dyDescent="0.3">
      <c r="H354" s="57"/>
    </row>
    <row r="355" spans="8:8" x14ac:dyDescent="0.3">
      <c r="H355" s="57"/>
    </row>
    <row r="356" spans="8:8" x14ac:dyDescent="0.3">
      <c r="H356" s="57"/>
    </row>
    <row r="357" spans="8:8" x14ac:dyDescent="0.3">
      <c r="H357" s="57"/>
    </row>
    <row r="358" spans="8:8" x14ac:dyDescent="0.3">
      <c r="H358" s="57"/>
    </row>
    <row r="359" spans="8:8" x14ac:dyDescent="0.3">
      <c r="H359" s="57"/>
    </row>
    <row r="360" spans="8:8" x14ac:dyDescent="0.3">
      <c r="H360" s="57"/>
    </row>
    <row r="361" spans="8:8" x14ac:dyDescent="0.3">
      <c r="H361" s="57"/>
    </row>
    <row r="362" spans="8:8" x14ac:dyDescent="0.3">
      <c r="H362" s="57"/>
    </row>
    <row r="363" spans="8:8" x14ac:dyDescent="0.3">
      <c r="H363" s="57"/>
    </row>
    <row r="364" spans="8:8" x14ac:dyDescent="0.3">
      <c r="H364" s="57"/>
    </row>
    <row r="365" spans="8:8" x14ac:dyDescent="0.3">
      <c r="H365" s="57"/>
    </row>
    <row r="366" spans="8:8" x14ac:dyDescent="0.3">
      <c r="H366" s="57"/>
    </row>
    <row r="367" spans="8:8" x14ac:dyDescent="0.3">
      <c r="H367" s="57"/>
    </row>
    <row r="368" spans="8:8" x14ac:dyDescent="0.3">
      <c r="H368" s="57"/>
    </row>
    <row r="369" spans="8:8" x14ac:dyDescent="0.3">
      <c r="H369" s="57"/>
    </row>
    <row r="370" spans="8:8" x14ac:dyDescent="0.3">
      <c r="H370" s="57"/>
    </row>
    <row r="371" spans="8:8" x14ac:dyDescent="0.3">
      <c r="H371" s="57"/>
    </row>
    <row r="372" spans="8:8" x14ac:dyDescent="0.3">
      <c r="H372" s="57"/>
    </row>
    <row r="373" spans="8:8" x14ac:dyDescent="0.3">
      <c r="H373" s="57"/>
    </row>
    <row r="374" spans="8:8" x14ac:dyDescent="0.3">
      <c r="H374" s="57"/>
    </row>
    <row r="375" spans="8:8" x14ac:dyDescent="0.3">
      <c r="H375" s="57"/>
    </row>
    <row r="376" spans="8:8" x14ac:dyDescent="0.3">
      <c r="H376" s="57"/>
    </row>
    <row r="377" spans="8:8" x14ac:dyDescent="0.3">
      <c r="H377" s="57"/>
    </row>
    <row r="378" spans="8:8" x14ac:dyDescent="0.3">
      <c r="H378" s="57"/>
    </row>
    <row r="379" spans="8:8" x14ac:dyDescent="0.3">
      <c r="H379" s="57"/>
    </row>
    <row r="380" spans="8:8" x14ac:dyDescent="0.3">
      <c r="H380" s="57"/>
    </row>
    <row r="381" spans="8:8" x14ac:dyDescent="0.3">
      <c r="H381" s="57"/>
    </row>
    <row r="382" spans="8:8" x14ac:dyDescent="0.3">
      <c r="H382" s="57"/>
    </row>
    <row r="383" spans="8:8" x14ac:dyDescent="0.3">
      <c r="H383" s="57"/>
    </row>
    <row r="384" spans="8:8" x14ac:dyDescent="0.3">
      <c r="H384" s="57"/>
    </row>
    <row r="385" spans="8:8" x14ac:dyDescent="0.3">
      <c r="H385" s="57"/>
    </row>
    <row r="386" spans="8:8" x14ac:dyDescent="0.3">
      <c r="H386" s="57"/>
    </row>
    <row r="387" spans="8:8" x14ac:dyDescent="0.3">
      <c r="H387" s="57"/>
    </row>
    <row r="388" spans="8:8" x14ac:dyDescent="0.3">
      <c r="H388" s="57"/>
    </row>
    <row r="389" spans="8:8" x14ac:dyDescent="0.3">
      <c r="H389" s="57"/>
    </row>
    <row r="390" spans="8:8" x14ac:dyDescent="0.3">
      <c r="H390" s="57"/>
    </row>
    <row r="391" spans="8:8" x14ac:dyDescent="0.3">
      <c r="H391" s="57"/>
    </row>
    <row r="392" spans="8:8" x14ac:dyDescent="0.3">
      <c r="H392" s="57"/>
    </row>
    <row r="393" spans="8:8" x14ac:dyDescent="0.3">
      <c r="H393" s="57"/>
    </row>
    <row r="394" spans="8:8" x14ac:dyDescent="0.3">
      <c r="H394" s="57"/>
    </row>
    <row r="395" spans="8:8" x14ac:dyDescent="0.3">
      <c r="H395" s="57"/>
    </row>
    <row r="396" spans="8:8" x14ac:dyDescent="0.3">
      <c r="H396" s="57"/>
    </row>
    <row r="397" spans="8:8" x14ac:dyDescent="0.3">
      <c r="H397" s="57"/>
    </row>
    <row r="398" spans="8:8" x14ac:dyDescent="0.3">
      <c r="H398" s="57"/>
    </row>
    <row r="399" spans="8:8" x14ac:dyDescent="0.3">
      <c r="H399" s="57"/>
    </row>
    <row r="400" spans="8:8" x14ac:dyDescent="0.3">
      <c r="H400" s="57"/>
    </row>
    <row r="401" spans="8:8" x14ac:dyDescent="0.3">
      <c r="H401" s="57"/>
    </row>
    <row r="402" spans="8:8" x14ac:dyDescent="0.3">
      <c r="H402" s="57"/>
    </row>
    <row r="403" spans="8:8" x14ac:dyDescent="0.3">
      <c r="H403" s="57"/>
    </row>
    <row r="404" spans="8:8" x14ac:dyDescent="0.3">
      <c r="H404" s="57"/>
    </row>
    <row r="405" spans="8:8" x14ac:dyDescent="0.3">
      <c r="H405" s="57"/>
    </row>
    <row r="406" spans="8:8" x14ac:dyDescent="0.3">
      <c r="H406" s="57"/>
    </row>
    <row r="407" spans="8:8" x14ac:dyDescent="0.3">
      <c r="H407" s="57"/>
    </row>
    <row r="408" spans="8:8" x14ac:dyDescent="0.3">
      <c r="H408" s="57"/>
    </row>
    <row r="409" spans="8:8" x14ac:dyDescent="0.3">
      <c r="H409" s="57"/>
    </row>
    <row r="410" spans="8:8" x14ac:dyDescent="0.3">
      <c r="H410" s="57"/>
    </row>
    <row r="411" spans="8:8" x14ac:dyDescent="0.3">
      <c r="H411" s="57"/>
    </row>
    <row r="412" spans="8:8" x14ac:dyDescent="0.3">
      <c r="H412" s="57"/>
    </row>
    <row r="413" spans="8:8" x14ac:dyDescent="0.3">
      <c r="H413" s="57"/>
    </row>
    <row r="414" spans="8:8" x14ac:dyDescent="0.3">
      <c r="H414" s="57"/>
    </row>
    <row r="415" spans="8:8" x14ac:dyDescent="0.3">
      <c r="H415" s="57"/>
    </row>
    <row r="416" spans="8:8" x14ac:dyDescent="0.3">
      <c r="H416" s="57"/>
    </row>
    <row r="417" spans="8:8" x14ac:dyDescent="0.3">
      <c r="H417" s="57"/>
    </row>
    <row r="418" spans="8:8" x14ac:dyDescent="0.3">
      <c r="H418" s="57"/>
    </row>
    <row r="419" spans="8:8" x14ac:dyDescent="0.3">
      <c r="H419" s="57"/>
    </row>
    <row r="420" spans="8:8" x14ac:dyDescent="0.3">
      <c r="H420" s="57"/>
    </row>
    <row r="421" spans="8:8" x14ac:dyDescent="0.3">
      <c r="H421" s="57"/>
    </row>
    <row r="422" spans="8:8" x14ac:dyDescent="0.3">
      <c r="H422" s="57"/>
    </row>
    <row r="423" spans="8:8" x14ac:dyDescent="0.3">
      <c r="H423" s="57"/>
    </row>
    <row r="424" spans="8:8" x14ac:dyDescent="0.3">
      <c r="H424" s="57"/>
    </row>
    <row r="425" spans="8:8" x14ac:dyDescent="0.3">
      <c r="H425" s="57"/>
    </row>
    <row r="426" spans="8:8" x14ac:dyDescent="0.3">
      <c r="H426" s="57"/>
    </row>
    <row r="427" spans="8:8" x14ac:dyDescent="0.3">
      <c r="H427" s="57"/>
    </row>
    <row r="428" spans="8:8" x14ac:dyDescent="0.3">
      <c r="H428" s="57"/>
    </row>
    <row r="429" spans="8:8" x14ac:dyDescent="0.3">
      <c r="H429" s="57"/>
    </row>
    <row r="430" spans="8:8" x14ac:dyDescent="0.3">
      <c r="H430" s="57"/>
    </row>
    <row r="431" spans="8:8" x14ac:dyDescent="0.3">
      <c r="H431" s="57"/>
    </row>
    <row r="432" spans="8:8" x14ac:dyDescent="0.3">
      <c r="H432" s="57"/>
    </row>
    <row r="433" spans="8:8" x14ac:dyDescent="0.3">
      <c r="H433" s="57"/>
    </row>
    <row r="434" spans="8:8" x14ac:dyDescent="0.3">
      <c r="H434" s="57"/>
    </row>
    <row r="435" spans="8:8" x14ac:dyDescent="0.3">
      <c r="H435" s="57"/>
    </row>
    <row r="436" spans="8:8" x14ac:dyDescent="0.3">
      <c r="H436" s="57"/>
    </row>
    <row r="437" spans="8:8" x14ac:dyDescent="0.3">
      <c r="H437" s="57"/>
    </row>
    <row r="438" spans="8:8" x14ac:dyDescent="0.3">
      <c r="H438" s="57"/>
    </row>
    <row r="439" spans="8:8" x14ac:dyDescent="0.3">
      <c r="H439" s="57"/>
    </row>
    <row r="440" spans="8:8" x14ac:dyDescent="0.3">
      <c r="H440" s="57"/>
    </row>
    <row r="441" spans="8:8" x14ac:dyDescent="0.3">
      <c r="H441" s="57"/>
    </row>
    <row r="442" spans="8:8" x14ac:dyDescent="0.3">
      <c r="H442" s="57"/>
    </row>
    <row r="443" spans="8:8" x14ac:dyDescent="0.3">
      <c r="H443" s="57"/>
    </row>
    <row r="444" spans="8:8" x14ac:dyDescent="0.3">
      <c r="H444" s="57"/>
    </row>
    <row r="445" spans="8:8" x14ac:dyDescent="0.3">
      <c r="H445" s="57"/>
    </row>
    <row r="446" spans="8:8" x14ac:dyDescent="0.3">
      <c r="H446" s="57"/>
    </row>
    <row r="447" spans="8:8" x14ac:dyDescent="0.3">
      <c r="H447" s="57"/>
    </row>
    <row r="448" spans="8:8" x14ac:dyDescent="0.3">
      <c r="H448" s="57"/>
    </row>
    <row r="449" spans="8:8" x14ac:dyDescent="0.3">
      <c r="H449" s="57"/>
    </row>
    <row r="450" spans="8:8" x14ac:dyDescent="0.3">
      <c r="H450" s="57"/>
    </row>
    <row r="451" spans="8:8" x14ac:dyDescent="0.3">
      <c r="H451" s="57"/>
    </row>
    <row r="452" spans="8:8" x14ac:dyDescent="0.3">
      <c r="H452" s="57"/>
    </row>
    <row r="453" spans="8:8" x14ac:dyDescent="0.3">
      <c r="H453" s="57"/>
    </row>
    <row r="454" spans="8:8" x14ac:dyDescent="0.3">
      <c r="H454" s="57"/>
    </row>
    <row r="455" spans="8:8" x14ac:dyDescent="0.3">
      <c r="H455" s="57"/>
    </row>
    <row r="456" spans="8:8" x14ac:dyDescent="0.3">
      <c r="H456" s="57"/>
    </row>
    <row r="457" spans="8:8" x14ac:dyDescent="0.3">
      <c r="H457" s="57"/>
    </row>
    <row r="458" spans="8:8" x14ac:dyDescent="0.3">
      <c r="H458" s="57"/>
    </row>
    <row r="459" spans="8:8" x14ac:dyDescent="0.3">
      <c r="H459" s="57"/>
    </row>
    <row r="460" spans="8:8" x14ac:dyDescent="0.3">
      <c r="H460" s="57"/>
    </row>
    <row r="461" spans="8:8" x14ac:dyDescent="0.3">
      <c r="H461" s="57"/>
    </row>
    <row r="462" spans="8:8" x14ac:dyDescent="0.3">
      <c r="H462" s="57"/>
    </row>
    <row r="463" spans="8:8" x14ac:dyDescent="0.3">
      <c r="H463" s="57"/>
    </row>
    <row r="464" spans="8:8" x14ac:dyDescent="0.3">
      <c r="H464" s="57"/>
    </row>
    <row r="465" spans="8:8" x14ac:dyDescent="0.3">
      <c r="H465" s="57"/>
    </row>
    <row r="466" spans="8:8" x14ac:dyDescent="0.3">
      <c r="H466" s="57"/>
    </row>
    <row r="467" spans="8:8" x14ac:dyDescent="0.3">
      <c r="H467" s="57"/>
    </row>
    <row r="468" spans="8:8" x14ac:dyDescent="0.3">
      <c r="H468" s="57"/>
    </row>
    <row r="469" spans="8:8" x14ac:dyDescent="0.3">
      <c r="H469" s="57"/>
    </row>
    <row r="470" spans="8:8" x14ac:dyDescent="0.3">
      <c r="H470" s="57"/>
    </row>
    <row r="471" spans="8:8" x14ac:dyDescent="0.3">
      <c r="H471" s="57"/>
    </row>
    <row r="472" spans="8:8" x14ac:dyDescent="0.3">
      <c r="H472" s="57"/>
    </row>
    <row r="473" spans="8:8" x14ac:dyDescent="0.3">
      <c r="H473" s="57"/>
    </row>
    <row r="474" spans="8:8" x14ac:dyDescent="0.3">
      <c r="H474" s="57"/>
    </row>
    <row r="475" spans="8:8" x14ac:dyDescent="0.3">
      <c r="H475" s="57"/>
    </row>
    <row r="476" spans="8:8" x14ac:dyDescent="0.3">
      <c r="H476" s="57"/>
    </row>
    <row r="477" spans="8:8" x14ac:dyDescent="0.3">
      <c r="H477" s="57"/>
    </row>
    <row r="478" spans="8:8" x14ac:dyDescent="0.3">
      <c r="H478" s="57"/>
    </row>
    <row r="479" spans="8:8" x14ac:dyDescent="0.3">
      <c r="H479" s="57"/>
    </row>
    <row r="480" spans="8:8" x14ac:dyDescent="0.3">
      <c r="H480" s="57"/>
    </row>
    <row r="481" spans="8:8" x14ac:dyDescent="0.3">
      <c r="H481" s="57"/>
    </row>
    <row r="482" spans="8:8" x14ac:dyDescent="0.3">
      <c r="H482" s="57"/>
    </row>
    <row r="483" spans="8:8" x14ac:dyDescent="0.3">
      <c r="H483" s="57"/>
    </row>
    <row r="484" spans="8:8" x14ac:dyDescent="0.3">
      <c r="H484" s="57"/>
    </row>
    <row r="485" spans="8:8" x14ac:dyDescent="0.3">
      <c r="H485" s="57"/>
    </row>
    <row r="486" spans="8:8" x14ac:dyDescent="0.3">
      <c r="H486" s="57"/>
    </row>
    <row r="487" spans="8:8" x14ac:dyDescent="0.3">
      <c r="H487" s="57"/>
    </row>
    <row r="488" spans="8:8" x14ac:dyDescent="0.3">
      <c r="H488" s="57"/>
    </row>
    <row r="489" spans="8:8" x14ac:dyDescent="0.3">
      <c r="H489" s="57"/>
    </row>
    <row r="490" spans="8:8" x14ac:dyDescent="0.3">
      <c r="H490" s="57"/>
    </row>
    <row r="491" spans="8:8" x14ac:dyDescent="0.3">
      <c r="H491" s="57"/>
    </row>
    <row r="492" spans="8:8" x14ac:dyDescent="0.3">
      <c r="H492" s="57"/>
    </row>
    <row r="493" spans="8:8" x14ac:dyDescent="0.3">
      <c r="H493" s="57"/>
    </row>
    <row r="494" spans="8:8" x14ac:dyDescent="0.3">
      <c r="H494" s="57"/>
    </row>
    <row r="495" spans="8:8" x14ac:dyDescent="0.3">
      <c r="H495" s="57"/>
    </row>
    <row r="496" spans="8:8" x14ac:dyDescent="0.3">
      <c r="H496" s="57"/>
    </row>
    <row r="497" spans="8:8" x14ac:dyDescent="0.3">
      <c r="H497" s="57"/>
    </row>
    <row r="498" spans="8:8" x14ac:dyDescent="0.3">
      <c r="H498" s="57"/>
    </row>
    <row r="499" spans="8:8" x14ac:dyDescent="0.3">
      <c r="H499" s="57"/>
    </row>
    <row r="500" spans="8:8" x14ac:dyDescent="0.3">
      <c r="H500" s="57"/>
    </row>
    <row r="501" spans="8:8" x14ac:dyDescent="0.3">
      <c r="H501" s="57"/>
    </row>
    <row r="502" spans="8:8" x14ac:dyDescent="0.3">
      <c r="H502" s="57"/>
    </row>
    <row r="503" spans="8:8" x14ac:dyDescent="0.3">
      <c r="H503" s="57"/>
    </row>
    <row r="504" spans="8:8" x14ac:dyDescent="0.3">
      <c r="H504" s="57"/>
    </row>
    <row r="505" spans="8:8" x14ac:dyDescent="0.3">
      <c r="H505" s="57"/>
    </row>
    <row r="506" spans="8:8" x14ac:dyDescent="0.3">
      <c r="H506" s="57"/>
    </row>
    <row r="507" spans="8:8" x14ac:dyDescent="0.3">
      <c r="H507" s="57"/>
    </row>
    <row r="508" spans="8:8" x14ac:dyDescent="0.3">
      <c r="H508" s="57"/>
    </row>
    <row r="509" spans="8:8" x14ac:dyDescent="0.3">
      <c r="H509" s="57"/>
    </row>
    <row r="510" spans="8:8" x14ac:dyDescent="0.3">
      <c r="H510" s="57"/>
    </row>
    <row r="511" spans="8:8" x14ac:dyDescent="0.3">
      <c r="H511" s="57"/>
    </row>
    <row r="512" spans="8:8" x14ac:dyDescent="0.3">
      <c r="H512" s="57"/>
    </row>
    <row r="513" spans="8:8" x14ac:dyDescent="0.3">
      <c r="H513" s="57"/>
    </row>
    <row r="514" spans="8:8" x14ac:dyDescent="0.3">
      <c r="H514" s="57"/>
    </row>
    <row r="515" spans="8:8" x14ac:dyDescent="0.3">
      <c r="H515" s="57"/>
    </row>
    <row r="516" spans="8:8" x14ac:dyDescent="0.3">
      <c r="H516" s="57"/>
    </row>
    <row r="517" spans="8:8" x14ac:dyDescent="0.3">
      <c r="H517" s="57"/>
    </row>
    <row r="518" spans="8:8" x14ac:dyDescent="0.3">
      <c r="H518" s="57"/>
    </row>
    <row r="519" spans="8:8" x14ac:dyDescent="0.3">
      <c r="H519" s="57"/>
    </row>
    <row r="520" spans="8:8" x14ac:dyDescent="0.3">
      <c r="H520" s="57"/>
    </row>
    <row r="521" spans="8:8" x14ac:dyDescent="0.3">
      <c r="H521" s="57"/>
    </row>
    <row r="522" spans="8:8" x14ac:dyDescent="0.3">
      <c r="H522" s="57"/>
    </row>
    <row r="523" spans="8:8" x14ac:dyDescent="0.3">
      <c r="H523" s="57"/>
    </row>
    <row r="524" spans="8:8" x14ac:dyDescent="0.3">
      <c r="H524" s="57"/>
    </row>
    <row r="525" spans="8:8" x14ac:dyDescent="0.3">
      <c r="H525" s="57"/>
    </row>
    <row r="526" spans="8:8" x14ac:dyDescent="0.3">
      <c r="H526" s="57"/>
    </row>
    <row r="527" spans="8:8" x14ac:dyDescent="0.3">
      <c r="H527" s="57"/>
    </row>
    <row r="528" spans="8:8" x14ac:dyDescent="0.3">
      <c r="H528" s="57"/>
    </row>
    <row r="529" spans="8:8" x14ac:dyDescent="0.3">
      <c r="H529" s="57"/>
    </row>
    <row r="530" spans="8:8" x14ac:dyDescent="0.3">
      <c r="H530" s="57"/>
    </row>
    <row r="531" spans="8:8" x14ac:dyDescent="0.3">
      <c r="H531" s="57"/>
    </row>
    <row r="532" spans="8:8" x14ac:dyDescent="0.3">
      <c r="H532" s="57"/>
    </row>
    <row r="533" spans="8:8" x14ac:dyDescent="0.3">
      <c r="H533" s="57"/>
    </row>
    <row r="534" spans="8:8" x14ac:dyDescent="0.3">
      <c r="H534" s="57"/>
    </row>
    <row r="535" spans="8:8" x14ac:dyDescent="0.3">
      <c r="H535" s="57"/>
    </row>
    <row r="536" spans="8:8" x14ac:dyDescent="0.3">
      <c r="H536" s="57"/>
    </row>
    <row r="537" spans="8:8" x14ac:dyDescent="0.3">
      <c r="H537" s="57"/>
    </row>
    <row r="538" spans="8:8" x14ac:dyDescent="0.3">
      <c r="H538" s="57"/>
    </row>
    <row r="539" spans="8:8" x14ac:dyDescent="0.3">
      <c r="H539" s="57"/>
    </row>
    <row r="540" spans="8:8" x14ac:dyDescent="0.3">
      <c r="H540" s="57"/>
    </row>
    <row r="541" spans="8:8" x14ac:dyDescent="0.3">
      <c r="H541" s="57"/>
    </row>
    <row r="542" spans="8:8" x14ac:dyDescent="0.3">
      <c r="H542" s="57"/>
    </row>
    <row r="543" spans="8:8" x14ac:dyDescent="0.3">
      <c r="H543" s="57"/>
    </row>
    <row r="544" spans="8:8" x14ac:dyDescent="0.3">
      <c r="H544" s="57"/>
    </row>
    <row r="545" spans="8:8" x14ac:dyDescent="0.3">
      <c r="H545" s="57"/>
    </row>
    <row r="546" spans="8:8" x14ac:dyDescent="0.3">
      <c r="H546" s="57"/>
    </row>
    <row r="547" spans="8:8" x14ac:dyDescent="0.3">
      <c r="H547" s="57"/>
    </row>
    <row r="548" spans="8:8" x14ac:dyDescent="0.3">
      <c r="H548" s="57"/>
    </row>
    <row r="549" spans="8:8" x14ac:dyDescent="0.3">
      <c r="H549" s="57"/>
    </row>
    <row r="550" spans="8:8" x14ac:dyDescent="0.3">
      <c r="H550" s="57"/>
    </row>
    <row r="551" spans="8:8" x14ac:dyDescent="0.3">
      <c r="H551" s="57"/>
    </row>
    <row r="552" spans="8:8" x14ac:dyDescent="0.3">
      <c r="H552" s="57"/>
    </row>
    <row r="553" spans="8:8" x14ac:dyDescent="0.3">
      <c r="H553" s="57"/>
    </row>
    <row r="554" spans="8:8" x14ac:dyDescent="0.3">
      <c r="H554" s="57"/>
    </row>
    <row r="555" spans="8:8" x14ac:dyDescent="0.3">
      <c r="H555" s="57"/>
    </row>
    <row r="556" spans="8:8" x14ac:dyDescent="0.3">
      <c r="H556" s="57"/>
    </row>
    <row r="557" spans="8:8" x14ac:dyDescent="0.3">
      <c r="H557" s="57"/>
    </row>
    <row r="558" spans="8:8" x14ac:dyDescent="0.3">
      <c r="H558" s="57"/>
    </row>
    <row r="559" spans="8:8" x14ac:dyDescent="0.3">
      <c r="H559" s="57"/>
    </row>
    <row r="560" spans="8:8" x14ac:dyDescent="0.3">
      <c r="H560" s="57"/>
    </row>
    <row r="561" spans="8:8" x14ac:dyDescent="0.3">
      <c r="H561" s="57"/>
    </row>
    <row r="562" spans="8:8" x14ac:dyDescent="0.3">
      <c r="H562" s="57"/>
    </row>
    <row r="563" spans="8:8" x14ac:dyDescent="0.3">
      <c r="H563" s="57"/>
    </row>
    <row r="564" spans="8:8" x14ac:dyDescent="0.3">
      <c r="H564" s="57"/>
    </row>
    <row r="565" spans="8:8" x14ac:dyDescent="0.3">
      <c r="H565" s="57"/>
    </row>
    <row r="566" spans="8:8" x14ac:dyDescent="0.3">
      <c r="H566" s="57"/>
    </row>
    <row r="567" spans="8:8" x14ac:dyDescent="0.3">
      <c r="H567" s="57"/>
    </row>
    <row r="568" spans="8:8" x14ac:dyDescent="0.3">
      <c r="H568" s="57"/>
    </row>
    <row r="569" spans="8:8" x14ac:dyDescent="0.3">
      <c r="H569" s="57"/>
    </row>
    <row r="570" spans="8:8" x14ac:dyDescent="0.3">
      <c r="H570" s="57"/>
    </row>
    <row r="571" spans="8:8" x14ac:dyDescent="0.3">
      <c r="H571" s="57"/>
    </row>
    <row r="572" spans="8:8" x14ac:dyDescent="0.3">
      <c r="H572" s="57"/>
    </row>
    <row r="573" spans="8:8" x14ac:dyDescent="0.3">
      <c r="H573" s="57"/>
    </row>
    <row r="574" spans="8:8" x14ac:dyDescent="0.3">
      <c r="H574" s="57"/>
    </row>
    <row r="575" spans="8:8" x14ac:dyDescent="0.3">
      <c r="H575" s="57"/>
    </row>
    <row r="576" spans="8:8" x14ac:dyDescent="0.3">
      <c r="H576" s="57"/>
    </row>
    <row r="577" spans="8:8" x14ac:dyDescent="0.3">
      <c r="H577" s="57"/>
    </row>
    <row r="578" spans="8:8" x14ac:dyDescent="0.3">
      <c r="H578" s="57"/>
    </row>
    <row r="579" spans="8:8" x14ac:dyDescent="0.3">
      <c r="H579" s="57"/>
    </row>
    <row r="580" spans="8:8" x14ac:dyDescent="0.3">
      <c r="H580" s="57"/>
    </row>
    <row r="581" spans="8:8" x14ac:dyDescent="0.3">
      <c r="H581" s="57"/>
    </row>
    <row r="582" spans="8:8" x14ac:dyDescent="0.3">
      <c r="H582" s="57"/>
    </row>
    <row r="583" spans="8:8" x14ac:dyDescent="0.3">
      <c r="H583" s="57"/>
    </row>
    <row r="584" spans="8:8" x14ac:dyDescent="0.3">
      <c r="H584" s="57"/>
    </row>
    <row r="585" spans="8:8" x14ac:dyDescent="0.3">
      <c r="H585" s="57"/>
    </row>
    <row r="586" spans="8:8" x14ac:dyDescent="0.3">
      <c r="H586" s="57"/>
    </row>
    <row r="587" spans="8:8" x14ac:dyDescent="0.3">
      <c r="H587" s="57"/>
    </row>
    <row r="588" spans="8:8" x14ac:dyDescent="0.3">
      <c r="H588" s="57"/>
    </row>
    <row r="589" spans="8:8" x14ac:dyDescent="0.3">
      <c r="H589" s="57"/>
    </row>
    <row r="590" spans="8:8" x14ac:dyDescent="0.3">
      <c r="H590" s="57"/>
    </row>
    <row r="591" spans="8:8" x14ac:dyDescent="0.3">
      <c r="H591" s="57"/>
    </row>
    <row r="592" spans="8:8" x14ac:dyDescent="0.3">
      <c r="H592" s="57"/>
    </row>
    <row r="593" spans="8:8" x14ac:dyDescent="0.3">
      <c r="H593" s="57"/>
    </row>
    <row r="594" spans="8:8" x14ac:dyDescent="0.3">
      <c r="H594" s="57"/>
    </row>
    <row r="595" spans="8:8" x14ac:dyDescent="0.3">
      <c r="H595" s="57"/>
    </row>
    <row r="596" spans="8:8" x14ac:dyDescent="0.3">
      <c r="H596" s="57"/>
    </row>
    <row r="597" spans="8:8" x14ac:dyDescent="0.3">
      <c r="H597" s="57"/>
    </row>
    <row r="598" spans="8:8" x14ac:dyDescent="0.3">
      <c r="H598" s="57"/>
    </row>
    <row r="599" spans="8:8" x14ac:dyDescent="0.3">
      <c r="H599" s="57"/>
    </row>
    <row r="600" spans="8:8" x14ac:dyDescent="0.3">
      <c r="H600" s="57"/>
    </row>
    <row r="601" spans="8:8" x14ac:dyDescent="0.3">
      <c r="H601" s="57"/>
    </row>
    <row r="602" spans="8:8" x14ac:dyDescent="0.3">
      <c r="H602" s="57"/>
    </row>
    <row r="603" spans="8:8" x14ac:dyDescent="0.3">
      <c r="H603" s="57"/>
    </row>
    <row r="604" spans="8:8" x14ac:dyDescent="0.3">
      <c r="H604" s="57"/>
    </row>
    <row r="605" spans="8:8" x14ac:dyDescent="0.3">
      <c r="H605" s="57"/>
    </row>
    <row r="606" spans="8:8" x14ac:dyDescent="0.3">
      <c r="H606" s="57"/>
    </row>
    <row r="607" spans="8:8" x14ac:dyDescent="0.3">
      <c r="H607" s="57"/>
    </row>
    <row r="608" spans="8:8" x14ac:dyDescent="0.3">
      <c r="H608" s="57"/>
    </row>
    <row r="609" spans="8:8" x14ac:dyDescent="0.3">
      <c r="H609" s="57"/>
    </row>
    <row r="610" spans="8:8" x14ac:dyDescent="0.3">
      <c r="H610" s="57"/>
    </row>
    <row r="611" spans="8:8" x14ac:dyDescent="0.3">
      <c r="H611" s="57"/>
    </row>
    <row r="612" spans="8:8" x14ac:dyDescent="0.3">
      <c r="H612" s="57"/>
    </row>
    <row r="613" spans="8:8" x14ac:dyDescent="0.3">
      <c r="H613" s="57"/>
    </row>
    <row r="614" spans="8:8" x14ac:dyDescent="0.3">
      <c r="H614" s="57"/>
    </row>
    <row r="615" spans="8:8" x14ac:dyDescent="0.3">
      <c r="H615" s="57"/>
    </row>
    <row r="616" spans="8:8" x14ac:dyDescent="0.3">
      <c r="H616" s="57"/>
    </row>
    <row r="617" spans="8:8" x14ac:dyDescent="0.3">
      <c r="H617" s="57"/>
    </row>
    <row r="618" spans="8:8" x14ac:dyDescent="0.3">
      <c r="H618" s="57"/>
    </row>
    <row r="619" spans="8:8" x14ac:dyDescent="0.3">
      <c r="H619" s="57"/>
    </row>
    <row r="620" spans="8:8" x14ac:dyDescent="0.3">
      <c r="H620" s="57"/>
    </row>
    <row r="621" spans="8:8" x14ac:dyDescent="0.3">
      <c r="H621" s="57"/>
    </row>
    <row r="622" spans="8:8" x14ac:dyDescent="0.3">
      <c r="H622" s="57"/>
    </row>
    <row r="623" spans="8:8" x14ac:dyDescent="0.3">
      <c r="H623" s="57"/>
    </row>
    <row r="624" spans="8:8" x14ac:dyDescent="0.3">
      <c r="H624" s="57"/>
    </row>
    <row r="625" spans="8:8" x14ac:dyDescent="0.3">
      <c r="H625" s="57"/>
    </row>
    <row r="626" spans="8:8" x14ac:dyDescent="0.3">
      <c r="H626" s="57"/>
    </row>
    <row r="627" spans="8:8" x14ac:dyDescent="0.3">
      <c r="H627" s="57"/>
    </row>
    <row r="628" spans="8:8" x14ac:dyDescent="0.3">
      <c r="H628" s="57"/>
    </row>
    <row r="629" spans="8:8" x14ac:dyDescent="0.3">
      <c r="H629" s="57"/>
    </row>
    <row r="630" spans="8:8" x14ac:dyDescent="0.3">
      <c r="H630" s="57"/>
    </row>
    <row r="631" spans="8:8" x14ac:dyDescent="0.3">
      <c r="H631" s="57"/>
    </row>
    <row r="632" spans="8:8" x14ac:dyDescent="0.3">
      <c r="H632" s="57"/>
    </row>
    <row r="633" spans="8:8" x14ac:dyDescent="0.3">
      <c r="H633" s="57"/>
    </row>
    <row r="634" spans="8:8" x14ac:dyDescent="0.3">
      <c r="H634" s="57"/>
    </row>
    <row r="635" spans="8:8" x14ac:dyDescent="0.3">
      <c r="H635" s="57"/>
    </row>
    <row r="636" spans="8:8" x14ac:dyDescent="0.3">
      <c r="H636" s="57"/>
    </row>
    <row r="637" spans="8:8" x14ac:dyDescent="0.3">
      <c r="H637" s="57"/>
    </row>
    <row r="638" spans="8:8" x14ac:dyDescent="0.3">
      <c r="H638" s="57"/>
    </row>
    <row r="639" spans="8:8" x14ac:dyDescent="0.3">
      <c r="H639" s="57"/>
    </row>
    <row r="640" spans="8:8" x14ac:dyDescent="0.3">
      <c r="H640" s="57"/>
    </row>
    <row r="641" spans="8:8" x14ac:dyDescent="0.3">
      <c r="H641" s="57"/>
    </row>
    <row r="642" spans="8:8" x14ac:dyDescent="0.3">
      <c r="H642" s="57"/>
    </row>
    <row r="643" spans="8:8" x14ac:dyDescent="0.3">
      <c r="H643" s="57"/>
    </row>
    <row r="644" spans="8:8" x14ac:dyDescent="0.3">
      <c r="H644" s="57"/>
    </row>
    <row r="645" spans="8:8" x14ac:dyDescent="0.3">
      <c r="H645" s="57"/>
    </row>
    <row r="646" spans="8:8" x14ac:dyDescent="0.3">
      <c r="H646" s="57"/>
    </row>
    <row r="647" spans="8:8" x14ac:dyDescent="0.3">
      <c r="H647" s="57"/>
    </row>
    <row r="648" spans="8:8" x14ac:dyDescent="0.3">
      <c r="H648" s="57"/>
    </row>
    <row r="649" spans="8:8" x14ac:dyDescent="0.3">
      <c r="H649" s="57"/>
    </row>
    <row r="650" spans="8:8" x14ac:dyDescent="0.3">
      <c r="H650" s="57"/>
    </row>
    <row r="651" spans="8:8" x14ac:dyDescent="0.3">
      <c r="H651" s="57"/>
    </row>
    <row r="652" spans="8:8" x14ac:dyDescent="0.3">
      <c r="H652" s="57"/>
    </row>
    <row r="653" spans="8:8" x14ac:dyDescent="0.3">
      <c r="H653" s="57"/>
    </row>
    <row r="654" spans="8:8" x14ac:dyDescent="0.3">
      <c r="H654" s="57"/>
    </row>
    <row r="655" spans="8:8" x14ac:dyDescent="0.3">
      <c r="H655" s="57"/>
    </row>
    <row r="656" spans="8:8" x14ac:dyDescent="0.3">
      <c r="H656" s="57"/>
    </row>
    <row r="657" spans="8:8" x14ac:dyDescent="0.3">
      <c r="H657" s="57"/>
    </row>
    <row r="658" spans="8:8" x14ac:dyDescent="0.3">
      <c r="H658" s="57"/>
    </row>
    <row r="659" spans="8:8" x14ac:dyDescent="0.3">
      <c r="H659" s="57"/>
    </row>
    <row r="660" spans="8:8" x14ac:dyDescent="0.3">
      <c r="H660" s="57"/>
    </row>
    <row r="661" spans="8:8" x14ac:dyDescent="0.3">
      <c r="H661" s="57"/>
    </row>
    <row r="662" spans="8:8" x14ac:dyDescent="0.3">
      <c r="H662" s="57"/>
    </row>
    <row r="663" spans="8:8" x14ac:dyDescent="0.3">
      <c r="H663" s="57"/>
    </row>
    <row r="664" spans="8:8" x14ac:dyDescent="0.3">
      <c r="H664" s="57"/>
    </row>
    <row r="665" spans="8:8" x14ac:dyDescent="0.3">
      <c r="H665" s="57"/>
    </row>
    <row r="666" spans="8:8" x14ac:dyDescent="0.3">
      <c r="H666" s="57"/>
    </row>
    <row r="667" spans="8:8" x14ac:dyDescent="0.3">
      <c r="H667" s="57"/>
    </row>
    <row r="668" spans="8:8" x14ac:dyDescent="0.3">
      <c r="H668" s="57"/>
    </row>
    <row r="669" spans="8:8" x14ac:dyDescent="0.3">
      <c r="H669" s="57"/>
    </row>
    <row r="670" spans="8:8" x14ac:dyDescent="0.3">
      <c r="H670" s="57"/>
    </row>
    <row r="671" spans="8:8" x14ac:dyDescent="0.3">
      <c r="H671" s="57"/>
    </row>
    <row r="672" spans="8:8" x14ac:dyDescent="0.3">
      <c r="H672" s="57"/>
    </row>
    <row r="673" spans="8:8" x14ac:dyDescent="0.3">
      <c r="H673" s="57"/>
    </row>
    <row r="674" spans="8:8" x14ac:dyDescent="0.3">
      <c r="H674" s="57"/>
    </row>
    <row r="675" spans="8:8" x14ac:dyDescent="0.3">
      <c r="H675" s="57"/>
    </row>
    <row r="676" spans="8:8" x14ac:dyDescent="0.3">
      <c r="H676" s="57"/>
    </row>
    <row r="677" spans="8:8" x14ac:dyDescent="0.3">
      <c r="H677" s="57"/>
    </row>
    <row r="678" spans="8:8" x14ac:dyDescent="0.3">
      <c r="H678" s="57"/>
    </row>
    <row r="679" spans="8:8" x14ac:dyDescent="0.3">
      <c r="H679" s="57"/>
    </row>
    <row r="680" spans="8:8" x14ac:dyDescent="0.3">
      <c r="H680" s="57"/>
    </row>
    <row r="681" spans="8:8" x14ac:dyDescent="0.3">
      <c r="H681" s="57"/>
    </row>
    <row r="682" spans="8:8" x14ac:dyDescent="0.3">
      <c r="H682" s="57"/>
    </row>
    <row r="683" spans="8:8" x14ac:dyDescent="0.3">
      <c r="H683" s="57"/>
    </row>
    <row r="684" spans="8:8" x14ac:dyDescent="0.3">
      <c r="H684" s="57"/>
    </row>
    <row r="685" spans="8:8" x14ac:dyDescent="0.3">
      <c r="H685" s="57"/>
    </row>
    <row r="686" spans="8:8" x14ac:dyDescent="0.3">
      <c r="H686" s="57"/>
    </row>
    <row r="687" spans="8:8" x14ac:dyDescent="0.3">
      <c r="H687" s="57"/>
    </row>
    <row r="688" spans="8:8" x14ac:dyDescent="0.3">
      <c r="H688" s="57"/>
    </row>
    <row r="689" spans="8:8" x14ac:dyDescent="0.3">
      <c r="H689" s="57"/>
    </row>
    <row r="690" spans="8:8" x14ac:dyDescent="0.3">
      <c r="H690" s="57"/>
    </row>
    <row r="691" spans="8:8" x14ac:dyDescent="0.3">
      <c r="H691" s="57"/>
    </row>
    <row r="692" spans="8:8" x14ac:dyDescent="0.3">
      <c r="H692" s="57"/>
    </row>
    <row r="693" spans="8:8" x14ac:dyDescent="0.3">
      <c r="H693" s="57"/>
    </row>
    <row r="694" spans="8:8" x14ac:dyDescent="0.3">
      <c r="H694" s="57"/>
    </row>
    <row r="695" spans="8:8" x14ac:dyDescent="0.3">
      <c r="H695" s="57"/>
    </row>
    <row r="696" spans="8:8" x14ac:dyDescent="0.3">
      <c r="H696" s="57"/>
    </row>
    <row r="697" spans="8:8" x14ac:dyDescent="0.3">
      <c r="H697" s="57"/>
    </row>
    <row r="698" spans="8:8" x14ac:dyDescent="0.3">
      <c r="H698" s="57"/>
    </row>
    <row r="699" spans="8:8" x14ac:dyDescent="0.3">
      <c r="H699" s="57"/>
    </row>
    <row r="700" spans="8:8" x14ac:dyDescent="0.3">
      <c r="H700" s="57"/>
    </row>
    <row r="701" spans="8:8" x14ac:dyDescent="0.3">
      <c r="H701" s="57"/>
    </row>
    <row r="702" spans="8:8" x14ac:dyDescent="0.3">
      <c r="H702" s="57"/>
    </row>
    <row r="703" spans="8:8" x14ac:dyDescent="0.3">
      <c r="H703" s="57"/>
    </row>
    <row r="704" spans="8:8" x14ac:dyDescent="0.3">
      <c r="H704" s="57"/>
    </row>
    <row r="705" spans="8:8" x14ac:dyDescent="0.3">
      <c r="H705" s="57"/>
    </row>
    <row r="706" spans="8:8" x14ac:dyDescent="0.3">
      <c r="H706" s="57"/>
    </row>
    <row r="707" spans="8:8" x14ac:dyDescent="0.3">
      <c r="H707" s="57"/>
    </row>
    <row r="708" spans="8:8" x14ac:dyDescent="0.3">
      <c r="H708" s="57"/>
    </row>
    <row r="709" spans="8:8" x14ac:dyDescent="0.3">
      <c r="H709" s="57"/>
    </row>
    <row r="710" spans="8:8" x14ac:dyDescent="0.3">
      <c r="H710" s="57"/>
    </row>
    <row r="711" spans="8:8" x14ac:dyDescent="0.3">
      <c r="H711" s="57"/>
    </row>
    <row r="712" spans="8:8" x14ac:dyDescent="0.3">
      <c r="H712" s="57"/>
    </row>
    <row r="713" spans="8:8" x14ac:dyDescent="0.3">
      <c r="H713" s="57"/>
    </row>
    <row r="714" spans="8:8" x14ac:dyDescent="0.3">
      <c r="H714" s="57"/>
    </row>
    <row r="715" spans="8:8" x14ac:dyDescent="0.3">
      <c r="H715" s="57"/>
    </row>
    <row r="716" spans="8:8" x14ac:dyDescent="0.3">
      <c r="H716" s="57"/>
    </row>
    <row r="717" spans="8:8" x14ac:dyDescent="0.3">
      <c r="H717" s="57"/>
    </row>
    <row r="718" spans="8:8" x14ac:dyDescent="0.3">
      <c r="H718" s="57"/>
    </row>
    <row r="719" spans="8:8" x14ac:dyDescent="0.3">
      <c r="H719" s="57"/>
    </row>
    <row r="720" spans="8:8" x14ac:dyDescent="0.3">
      <c r="H720" s="57"/>
    </row>
    <row r="721" spans="8:8" x14ac:dyDescent="0.3">
      <c r="H721" s="57"/>
    </row>
    <row r="722" spans="8:8" x14ac:dyDescent="0.3">
      <c r="H722" s="57"/>
    </row>
    <row r="723" spans="8:8" x14ac:dyDescent="0.3">
      <c r="H723" s="57"/>
    </row>
    <row r="724" spans="8:8" x14ac:dyDescent="0.3">
      <c r="H724" s="57"/>
    </row>
    <row r="725" spans="8:8" x14ac:dyDescent="0.3">
      <c r="H725" s="57"/>
    </row>
    <row r="726" spans="8:8" x14ac:dyDescent="0.3">
      <c r="H726" s="57"/>
    </row>
    <row r="727" spans="8:8" x14ac:dyDescent="0.3">
      <c r="H727" s="57"/>
    </row>
    <row r="728" spans="8:8" x14ac:dyDescent="0.3">
      <c r="H728" s="57"/>
    </row>
    <row r="729" spans="8:8" x14ac:dyDescent="0.3">
      <c r="H729" s="57"/>
    </row>
    <row r="730" spans="8:8" x14ac:dyDescent="0.3">
      <c r="H730" s="57"/>
    </row>
    <row r="731" spans="8:8" x14ac:dyDescent="0.3">
      <c r="H731" s="57"/>
    </row>
    <row r="732" spans="8:8" x14ac:dyDescent="0.3">
      <c r="H732" s="57"/>
    </row>
    <row r="733" spans="8:8" x14ac:dyDescent="0.3">
      <c r="H733" s="57"/>
    </row>
    <row r="734" spans="8:8" x14ac:dyDescent="0.3">
      <c r="H734" s="57"/>
    </row>
    <row r="735" spans="8:8" x14ac:dyDescent="0.3">
      <c r="H735" s="57"/>
    </row>
    <row r="736" spans="8:8" x14ac:dyDescent="0.3">
      <c r="H736" s="57"/>
    </row>
    <row r="737" spans="8:8" x14ac:dyDescent="0.3">
      <c r="H737" s="57"/>
    </row>
    <row r="738" spans="8:8" x14ac:dyDescent="0.3">
      <c r="H738" s="57"/>
    </row>
    <row r="739" spans="8:8" x14ac:dyDescent="0.3">
      <c r="H739" s="57"/>
    </row>
    <row r="740" spans="8:8" x14ac:dyDescent="0.3">
      <c r="H740" s="57"/>
    </row>
    <row r="741" spans="8:8" x14ac:dyDescent="0.3">
      <c r="H741" s="57"/>
    </row>
    <row r="742" spans="8:8" x14ac:dyDescent="0.3">
      <c r="H742" s="57"/>
    </row>
    <row r="743" spans="8:8" x14ac:dyDescent="0.3">
      <c r="H743" s="57"/>
    </row>
    <row r="744" spans="8:8" x14ac:dyDescent="0.3">
      <c r="H744" s="57"/>
    </row>
    <row r="745" spans="8:8" x14ac:dyDescent="0.3">
      <c r="H745" s="57"/>
    </row>
    <row r="746" spans="8:8" x14ac:dyDescent="0.3">
      <c r="H746" s="57"/>
    </row>
    <row r="747" spans="8:8" x14ac:dyDescent="0.3">
      <c r="H747" s="57"/>
    </row>
    <row r="748" spans="8:8" x14ac:dyDescent="0.3">
      <c r="H748" s="57"/>
    </row>
    <row r="749" spans="8:8" x14ac:dyDescent="0.3">
      <c r="H749" s="57"/>
    </row>
    <row r="750" spans="8:8" x14ac:dyDescent="0.3">
      <c r="H750" s="57"/>
    </row>
    <row r="751" spans="8:8" x14ac:dyDescent="0.3">
      <c r="H751" s="57"/>
    </row>
    <row r="752" spans="8:8" x14ac:dyDescent="0.3">
      <c r="H752" s="57"/>
    </row>
    <row r="753" spans="8:8" x14ac:dyDescent="0.3">
      <c r="H753" s="57"/>
    </row>
    <row r="754" spans="8:8" x14ac:dyDescent="0.3">
      <c r="H754" s="57"/>
    </row>
    <row r="755" spans="8:8" x14ac:dyDescent="0.3">
      <c r="H755" s="57"/>
    </row>
    <row r="756" spans="8:8" x14ac:dyDescent="0.3">
      <c r="H756" s="57"/>
    </row>
    <row r="757" spans="8:8" x14ac:dyDescent="0.3">
      <c r="H757" s="57"/>
    </row>
    <row r="758" spans="8:8" x14ac:dyDescent="0.3">
      <c r="H758" s="57"/>
    </row>
    <row r="759" spans="8:8" x14ac:dyDescent="0.3">
      <c r="H759" s="57"/>
    </row>
    <row r="760" spans="8:8" x14ac:dyDescent="0.3">
      <c r="H760" s="57"/>
    </row>
    <row r="761" spans="8:8" x14ac:dyDescent="0.3">
      <c r="H761" s="57"/>
    </row>
    <row r="762" spans="8:8" x14ac:dyDescent="0.3">
      <c r="H762" s="57"/>
    </row>
    <row r="763" spans="8:8" x14ac:dyDescent="0.3">
      <c r="H763" s="57"/>
    </row>
    <row r="764" spans="8:8" x14ac:dyDescent="0.3">
      <c r="H764" s="57"/>
    </row>
    <row r="765" spans="8:8" x14ac:dyDescent="0.3">
      <c r="H765" s="57"/>
    </row>
    <row r="766" spans="8:8" x14ac:dyDescent="0.3">
      <c r="H766" s="57"/>
    </row>
    <row r="767" spans="8:8" x14ac:dyDescent="0.3">
      <c r="H767" s="57"/>
    </row>
    <row r="768" spans="8:8" x14ac:dyDescent="0.3">
      <c r="H768" s="57"/>
    </row>
    <row r="769" spans="8:8" x14ac:dyDescent="0.3">
      <c r="H769" s="57"/>
    </row>
    <row r="770" spans="8:8" x14ac:dyDescent="0.3">
      <c r="H770" s="57"/>
    </row>
    <row r="771" spans="8:8" x14ac:dyDescent="0.3">
      <c r="H771" s="57"/>
    </row>
    <row r="772" spans="8:8" x14ac:dyDescent="0.3">
      <c r="H772" s="57"/>
    </row>
    <row r="773" spans="8:8" x14ac:dyDescent="0.3">
      <c r="H773" s="57"/>
    </row>
    <row r="774" spans="8:8" x14ac:dyDescent="0.3">
      <c r="H774" s="57"/>
    </row>
    <row r="775" spans="8:8" x14ac:dyDescent="0.3">
      <c r="H775" s="57"/>
    </row>
    <row r="776" spans="8:8" x14ac:dyDescent="0.3">
      <c r="H776" s="57"/>
    </row>
    <row r="777" spans="8:8" x14ac:dyDescent="0.3">
      <c r="H777" s="57"/>
    </row>
    <row r="778" spans="8:8" x14ac:dyDescent="0.3">
      <c r="H778" s="57"/>
    </row>
    <row r="779" spans="8:8" x14ac:dyDescent="0.3">
      <c r="H779" s="57"/>
    </row>
    <row r="780" spans="8:8" x14ac:dyDescent="0.3">
      <c r="H780" s="57"/>
    </row>
    <row r="781" spans="8:8" x14ac:dyDescent="0.3">
      <c r="H781" s="57"/>
    </row>
    <row r="782" spans="8:8" x14ac:dyDescent="0.3">
      <c r="H782" s="57"/>
    </row>
    <row r="783" spans="8:8" x14ac:dyDescent="0.3">
      <c r="H783" s="57"/>
    </row>
    <row r="784" spans="8:8" x14ac:dyDescent="0.3">
      <c r="H784" s="57"/>
    </row>
    <row r="785" spans="8:8" x14ac:dyDescent="0.3">
      <c r="H785" s="57"/>
    </row>
    <row r="786" spans="8:8" x14ac:dyDescent="0.3">
      <c r="H786" s="57"/>
    </row>
    <row r="787" spans="8:8" x14ac:dyDescent="0.3">
      <c r="H787" s="57"/>
    </row>
    <row r="788" spans="8:8" x14ac:dyDescent="0.3">
      <c r="H788" s="57"/>
    </row>
    <row r="789" spans="8:8" x14ac:dyDescent="0.3">
      <c r="H789" s="57"/>
    </row>
    <row r="790" spans="8:8" x14ac:dyDescent="0.3">
      <c r="H790" s="57"/>
    </row>
    <row r="791" spans="8:8" x14ac:dyDescent="0.3">
      <c r="H791" s="57"/>
    </row>
    <row r="792" spans="8:8" x14ac:dyDescent="0.3">
      <c r="H792" s="57"/>
    </row>
    <row r="793" spans="8:8" x14ac:dyDescent="0.3">
      <c r="H793" s="57"/>
    </row>
    <row r="794" spans="8:8" x14ac:dyDescent="0.3">
      <c r="H794" s="57"/>
    </row>
    <row r="795" spans="8:8" x14ac:dyDescent="0.3">
      <c r="H795" s="57"/>
    </row>
    <row r="796" spans="8:8" x14ac:dyDescent="0.3">
      <c r="H796" s="57"/>
    </row>
    <row r="797" spans="8:8" x14ac:dyDescent="0.3">
      <c r="H797" s="57"/>
    </row>
    <row r="798" spans="8:8" x14ac:dyDescent="0.3">
      <c r="H798" s="57"/>
    </row>
    <row r="799" spans="8:8" x14ac:dyDescent="0.3">
      <c r="H799" s="57"/>
    </row>
    <row r="800" spans="8:8" x14ac:dyDescent="0.3">
      <c r="H800" s="57"/>
    </row>
    <row r="801" spans="8:8" x14ac:dyDescent="0.3">
      <c r="H801" s="57"/>
    </row>
    <row r="802" spans="8:8" x14ac:dyDescent="0.3">
      <c r="H802" s="57"/>
    </row>
    <row r="803" spans="8:8" x14ac:dyDescent="0.3">
      <c r="H803" s="57"/>
    </row>
    <row r="804" spans="8:8" x14ac:dyDescent="0.3">
      <c r="H804" s="57"/>
    </row>
    <row r="805" spans="8:8" x14ac:dyDescent="0.3">
      <c r="H805" s="57"/>
    </row>
    <row r="806" spans="8:8" x14ac:dyDescent="0.3">
      <c r="H806" s="57"/>
    </row>
    <row r="807" spans="8:8" x14ac:dyDescent="0.3">
      <c r="H807" s="57"/>
    </row>
    <row r="808" spans="8:8" x14ac:dyDescent="0.3">
      <c r="H808" s="57"/>
    </row>
    <row r="809" spans="8:8" x14ac:dyDescent="0.3">
      <c r="H809" s="57"/>
    </row>
    <row r="810" spans="8:8" x14ac:dyDescent="0.3">
      <c r="H810" s="57"/>
    </row>
    <row r="811" spans="8:8" x14ac:dyDescent="0.3">
      <c r="H811" s="57"/>
    </row>
    <row r="812" spans="8:8" x14ac:dyDescent="0.3">
      <c r="H812" s="57"/>
    </row>
    <row r="813" spans="8:8" x14ac:dyDescent="0.3">
      <c r="H813" s="57"/>
    </row>
    <row r="814" spans="8:8" x14ac:dyDescent="0.3">
      <c r="H814" s="57"/>
    </row>
    <row r="815" spans="8:8" x14ac:dyDescent="0.3">
      <c r="H815" s="57"/>
    </row>
    <row r="816" spans="8:8" x14ac:dyDescent="0.3">
      <c r="H816" s="57"/>
    </row>
    <row r="817" spans="8:8" x14ac:dyDescent="0.3">
      <c r="H817" s="57"/>
    </row>
    <row r="818" spans="8:8" x14ac:dyDescent="0.3">
      <c r="H818" s="57"/>
    </row>
    <row r="819" spans="8:8" x14ac:dyDescent="0.3">
      <c r="H819" s="57"/>
    </row>
    <row r="820" spans="8:8" x14ac:dyDescent="0.3">
      <c r="H820" s="57"/>
    </row>
    <row r="821" spans="8:8" x14ac:dyDescent="0.3">
      <c r="H821" s="57"/>
    </row>
    <row r="822" spans="8:8" x14ac:dyDescent="0.3">
      <c r="H822" s="57"/>
    </row>
    <row r="823" spans="8:8" x14ac:dyDescent="0.3">
      <c r="H823" s="57"/>
    </row>
    <row r="824" spans="8:8" x14ac:dyDescent="0.3">
      <c r="H824" s="57"/>
    </row>
    <row r="825" spans="8:8" x14ac:dyDescent="0.3">
      <c r="H825" s="57"/>
    </row>
    <row r="826" spans="8:8" x14ac:dyDescent="0.3">
      <c r="H826" s="57"/>
    </row>
    <row r="827" spans="8:8" x14ac:dyDescent="0.3">
      <c r="H827" s="57"/>
    </row>
    <row r="828" spans="8:8" x14ac:dyDescent="0.3">
      <c r="H828" s="57"/>
    </row>
    <row r="829" spans="8:8" x14ac:dyDescent="0.3">
      <c r="H829" s="57"/>
    </row>
    <row r="830" spans="8:8" x14ac:dyDescent="0.3">
      <c r="H830" s="57"/>
    </row>
    <row r="831" spans="8:8" x14ac:dyDescent="0.3">
      <c r="H831" s="57"/>
    </row>
    <row r="832" spans="8:8" x14ac:dyDescent="0.3">
      <c r="H832" s="57"/>
    </row>
    <row r="833" spans="8:8" x14ac:dyDescent="0.3">
      <c r="H833" s="57"/>
    </row>
    <row r="834" spans="8:8" x14ac:dyDescent="0.3">
      <c r="H834" s="57"/>
    </row>
    <row r="835" spans="8:8" x14ac:dyDescent="0.3">
      <c r="H835" s="57"/>
    </row>
    <row r="836" spans="8:8" x14ac:dyDescent="0.3">
      <c r="H836" s="57"/>
    </row>
    <row r="837" spans="8:8" x14ac:dyDescent="0.3">
      <c r="H837" s="57"/>
    </row>
    <row r="838" spans="8:8" x14ac:dyDescent="0.3">
      <c r="H838" s="57"/>
    </row>
    <row r="839" spans="8:8" x14ac:dyDescent="0.3">
      <c r="H839" s="57"/>
    </row>
    <row r="840" spans="8:8" x14ac:dyDescent="0.3">
      <c r="H840" s="57"/>
    </row>
    <row r="841" spans="8:8" x14ac:dyDescent="0.3">
      <c r="H841" s="57"/>
    </row>
    <row r="842" spans="8:8" x14ac:dyDescent="0.3">
      <c r="H842" s="57"/>
    </row>
    <row r="843" spans="8:8" x14ac:dyDescent="0.3">
      <c r="H843" s="57"/>
    </row>
    <row r="844" spans="8:8" x14ac:dyDescent="0.3">
      <c r="H844" s="57"/>
    </row>
    <row r="845" spans="8:8" x14ac:dyDescent="0.3">
      <c r="H845" s="57"/>
    </row>
    <row r="846" spans="8:8" x14ac:dyDescent="0.3">
      <c r="H846" s="57"/>
    </row>
    <row r="847" spans="8:8" x14ac:dyDescent="0.3">
      <c r="H847" s="57"/>
    </row>
    <row r="848" spans="8:8" x14ac:dyDescent="0.3">
      <c r="H848" s="57"/>
    </row>
    <row r="849" spans="8:8" x14ac:dyDescent="0.3">
      <c r="H849" s="57"/>
    </row>
    <row r="850" spans="8:8" x14ac:dyDescent="0.3">
      <c r="H850" s="57"/>
    </row>
    <row r="851" spans="8:8" x14ac:dyDescent="0.3">
      <c r="H851" s="57"/>
    </row>
    <row r="852" spans="8:8" x14ac:dyDescent="0.3">
      <c r="H852" s="57"/>
    </row>
    <row r="853" spans="8:8" x14ac:dyDescent="0.3">
      <c r="H853" s="57"/>
    </row>
    <row r="854" spans="8:8" x14ac:dyDescent="0.3">
      <c r="H854" s="57"/>
    </row>
    <row r="855" spans="8:8" x14ac:dyDescent="0.3">
      <c r="H855" s="57"/>
    </row>
    <row r="856" spans="8:8" x14ac:dyDescent="0.3">
      <c r="H856" s="57"/>
    </row>
    <row r="857" spans="8:8" x14ac:dyDescent="0.3">
      <c r="H857" s="57"/>
    </row>
    <row r="858" spans="8:8" x14ac:dyDescent="0.3">
      <c r="H858" s="57"/>
    </row>
    <row r="859" spans="8:8" x14ac:dyDescent="0.3">
      <c r="H859" s="57"/>
    </row>
    <row r="860" spans="8:8" x14ac:dyDescent="0.3">
      <c r="H860" s="57"/>
    </row>
    <row r="861" spans="8:8" x14ac:dyDescent="0.3">
      <c r="H861" s="57"/>
    </row>
    <row r="862" spans="8:8" x14ac:dyDescent="0.3">
      <c r="H862" s="57"/>
    </row>
    <row r="863" spans="8:8" x14ac:dyDescent="0.3">
      <c r="H863" s="57"/>
    </row>
    <row r="864" spans="8:8" x14ac:dyDescent="0.3">
      <c r="H864" s="57"/>
    </row>
    <row r="865" spans="8:8" x14ac:dyDescent="0.3">
      <c r="H865" s="57"/>
    </row>
    <row r="866" spans="8:8" x14ac:dyDescent="0.3">
      <c r="H866" s="57"/>
    </row>
    <row r="867" spans="8:8" x14ac:dyDescent="0.3">
      <c r="H867" s="57"/>
    </row>
    <row r="868" spans="8:8" x14ac:dyDescent="0.3">
      <c r="H868" s="57"/>
    </row>
    <row r="869" spans="8:8" x14ac:dyDescent="0.3">
      <c r="H869" s="57"/>
    </row>
    <row r="870" spans="8:8" x14ac:dyDescent="0.3">
      <c r="H870" s="57"/>
    </row>
    <row r="871" spans="8:8" x14ac:dyDescent="0.3">
      <c r="H871" s="57"/>
    </row>
    <row r="872" spans="8:8" x14ac:dyDescent="0.3">
      <c r="H872" s="57"/>
    </row>
    <row r="873" spans="8:8" x14ac:dyDescent="0.3">
      <c r="H873" s="57"/>
    </row>
    <row r="874" spans="8:8" x14ac:dyDescent="0.3">
      <c r="H874" s="57"/>
    </row>
    <row r="875" spans="8:8" x14ac:dyDescent="0.3">
      <c r="H875" s="57"/>
    </row>
    <row r="876" spans="8:8" x14ac:dyDescent="0.3">
      <c r="H876" s="57"/>
    </row>
    <row r="877" spans="8:8" x14ac:dyDescent="0.3">
      <c r="H877" s="57"/>
    </row>
    <row r="878" spans="8:8" x14ac:dyDescent="0.3">
      <c r="H878" s="57"/>
    </row>
    <row r="879" spans="8:8" x14ac:dyDescent="0.3">
      <c r="H879" s="57"/>
    </row>
    <row r="880" spans="8:8" x14ac:dyDescent="0.3">
      <c r="H880" s="57"/>
    </row>
    <row r="881" spans="8:8" x14ac:dyDescent="0.3">
      <c r="H881" s="57"/>
    </row>
    <row r="882" spans="8:8" x14ac:dyDescent="0.3">
      <c r="H882" s="57"/>
    </row>
    <row r="883" spans="8:8" x14ac:dyDescent="0.3">
      <c r="H883" s="57"/>
    </row>
    <row r="884" spans="8:8" x14ac:dyDescent="0.3">
      <c r="H884" s="57"/>
    </row>
    <row r="885" spans="8:8" x14ac:dyDescent="0.3">
      <c r="H885" s="57"/>
    </row>
    <row r="886" spans="8:8" x14ac:dyDescent="0.3">
      <c r="H886" s="57"/>
    </row>
    <row r="887" spans="8:8" x14ac:dyDescent="0.3">
      <c r="H887" s="57"/>
    </row>
    <row r="888" spans="8:8" x14ac:dyDescent="0.3">
      <c r="H888" s="57"/>
    </row>
    <row r="889" spans="8:8" x14ac:dyDescent="0.3">
      <c r="H889" s="57"/>
    </row>
    <row r="890" spans="8:8" x14ac:dyDescent="0.3">
      <c r="H890" s="57"/>
    </row>
    <row r="891" spans="8:8" x14ac:dyDescent="0.3">
      <c r="H891" s="57"/>
    </row>
    <row r="892" spans="8:8" x14ac:dyDescent="0.3">
      <c r="H892" s="57"/>
    </row>
    <row r="893" spans="8:8" x14ac:dyDescent="0.3">
      <c r="H893" s="57"/>
    </row>
    <row r="894" spans="8:8" x14ac:dyDescent="0.3">
      <c r="H894" s="57"/>
    </row>
    <row r="895" spans="8:8" x14ac:dyDescent="0.3">
      <c r="H895" s="57"/>
    </row>
    <row r="896" spans="8:8" x14ac:dyDescent="0.3">
      <c r="H896" s="57"/>
    </row>
    <row r="897" spans="8:8" x14ac:dyDescent="0.3">
      <c r="H897" s="57"/>
    </row>
    <row r="898" spans="8:8" x14ac:dyDescent="0.3">
      <c r="H898" s="57"/>
    </row>
    <row r="899" spans="8:8" x14ac:dyDescent="0.3">
      <c r="H899" s="57"/>
    </row>
    <row r="900" spans="8:8" x14ac:dyDescent="0.3">
      <c r="H900" s="57"/>
    </row>
    <row r="901" spans="8:8" x14ac:dyDescent="0.3">
      <c r="H901" s="57"/>
    </row>
    <row r="902" spans="8:8" x14ac:dyDescent="0.3">
      <c r="H902" s="57"/>
    </row>
    <row r="903" spans="8:8" x14ac:dyDescent="0.3">
      <c r="H903" s="57"/>
    </row>
    <row r="904" spans="8:8" x14ac:dyDescent="0.3">
      <c r="H904" s="57"/>
    </row>
    <row r="905" spans="8:8" x14ac:dyDescent="0.3">
      <c r="H905" s="57"/>
    </row>
    <row r="906" spans="8:8" x14ac:dyDescent="0.3">
      <c r="H906" s="57"/>
    </row>
    <row r="907" spans="8:8" x14ac:dyDescent="0.3">
      <c r="H907" s="57"/>
    </row>
    <row r="908" spans="8:8" x14ac:dyDescent="0.3">
      <c r="H908" s="57"/>
    </row>
    <row r="909" spans="8:8" x14ac:dyDescent="0.3">
      <c r="H909" s="57"/>
    </row>
    <row r="910" spans="8:8" x14ac:dyDescent="0.3">
      <c r="H910" s="57"/>
    </row>
    <row r="911" spans="8:8" x14ac:dyDescent="0.3">
      <c r="H911" s="57"/>
    </row>
    <row r="912" spans="8:8" x14ac:dyDescent="0.3">
      <c r="H912" s="57"/>
    </row>
    <row r="913" spans="8:8" x14ac:dyDescent="0.3">
      <c r="H913" s="57"/>
    </row>
    <row r="914" spans="8:8" x14ac:dyDescent="0.3">
      <c r="H914" s="57"/>
    </row>
    <row r="915" spans="8:8" x14ac:dyDescent="0.3">
      <c r="H915" s="57"/>
    </row>
    <row r="916" spans="8:8" x14ac:dyDescent="0.3">
      <c r="H916" s="57"/>
    </row>
    <row r="917" spans="8:8" x14ac:dyDescent="0.3">
      <c r="H917" s="57"/>
    </row>
    <row r="918" spans="8:8" x14ac:dyDescent="0.3">
      <c r="H918" s="57"/>
    </row>
    <row r="919" spans="8:8" x14ac:dyDescent="0.3">
      <c r="H919" s="57"/>
    </row>
    <row r="920" spans="8:8" x14ac:dyDescent="0.3">
      <c r="H920" s="57"/>
    </row>
    <row r="921" spans="8:8" x14ac:dyDescent="0.3">
      <c r="H921" s="57"/>
    </row>
    <row r="922" spans="8:8" x14ac:dyDescent="0.3">
      <c r="H922" s="57"/>
    </row>
    <row r="923" spans="8:8" x14ac:dyDescent="0.3">
      <c r="H923" s="57"/>
    </row>
    <row r="924" spans="8:8" x14ac:dyDescent="0.3">
      <c r="H924" s="57"/>
    </row>
    <row r="925" spans="8:8" x14ac:dyDescent="0.3">
      <c r="H925" s="57"/>
    </row>
    <row r="926" spans="8:8" x14ac:dyDescent="0.3">
      <c r="H926" s="57"/>
    </row>
    <row r="927" spans="8:8" x14ac:dyDescent="0.3">
      <c r="H927" s="57"/>
    </row>
    <row r="928" spans="8:8" x14ac:dyDescent="0.3">
      <c r="H928" s="57"/>
    </row>
    <row r="929" spans="8:8" x14ac:dyDescent="0.3">
      <c r="H929" s="57"/>
    </row>
    <row r="930" spans="8:8" x14ac:dyDescent="0.3">
      <c r="H930" s="57"/>
    </row>
    <row r="931" spans="8:8" x14ac:dyDescent="0.3">
      <c r="H931" s="57"/>
    </row>
    <row r="932" spans="8:8" x14ac:dyDescent="0.3">
      <c r="H932" s="57"/>
    </row>
    <row r="933" spans="8:8" x14ac:dyDescent="0.3">
      <c r="H933" s="57"/>
    </row>
    <row r="934" spans="8:8" x14ac:dyDescent="0.3">
      <c r="H934" s="57"/>
    </row>
    <row r="935" spans="8:8" x14ac:dyDescent="0.3">
      <c r="H935" s="57"/>
    </row>
    <row r="936" spans="8:8" x14ac:dyDescent="0.3">
      <c r="H936" s="57"/>
    </row>
    <row r="937" spans="8:8" x14ac:dyDescent="0.3">
      <c r="H937" s="57"/>
    </row>
    <row r="938" spans="8:8" x14ac:dyDescent="0.3">
      <c r="H938" s="57"/>
    </row>
    <row r="939" spans="8:8" x14ac:dyDescent="0.3">
      <c r="H939" s="57"/>
    </row>
    <row r="940" spans="8:8" x14ac:dyDescent="0.3">
      <c r="H940" s="57"/>
    </row>
    <row r="941" spans="8:8" x14ac:dyDescent="0.3">
      <c r="H941" s="57"/>
    </row>
    <row r="942" spans="8:8" x14ac:dyDescent="0.3">
      <c r="H942" s="57"/>
    </row>
    <row r="943" spans="8:8" x14ac:dyDescent="0.3">
      <c r="H943" s="57"/>
    </row>
    <row r="944" spans="8:8" x14ac:dyDescent="0.3">
      <c r="H944" s="57"/>
    </row>
    <row r="945" spans="8:8" x14ac:dyDescent="0.3">
      <c r="H945" s="57"/>
    </row>
    <row r="946" spans="8:8" x14ac:dyDescent="0.3">
      <c r="H946" s="57"/>
    </row>
    <row r="947" spans="8:8" x14ac:dyDescent="0.3">
      <c r="H947" s="57"/>
    </row>
    <row r="948" spans="8:8" x14ac:dyDescent="0.3">
      <c r="H948" s="57"/>
    </row>
    <row r="949" spans="8:8" x14ac:dyDescent="0.3">
      <c r="H949" s="57"/>
    </row>
    <row r="950" spans="8:8" x14ac:dyDescent="0.3">
      <c r="H950" s="57"/>
    </row>
    <row r="951" spans="8:8" x14ac:dyDescent="0.3">
      <c r="H951" s="57"/>
    </row>
    <row r="952" spans="8:8" x14ac:dyDescent="0.3">
      <c r="H952" s="57"/>
    </row>
    <row r="953" spans="8:8" x14ac:dyDescent="0.3">
      <c r="H953" s="57"/>
    </row>
    <row r="954" spans="8:8" x14ac:dyDescent="0.3">
      <c r="H954" s="57"/>
    </row>
    <row r="955" spans="8:8" x14ac:dyDescent="0.3">
      <c r="H955" s="57"/>
    </row>
    <row r="956" spans="8:8" x14ac:dyDescent="0.3">
      <c r="H956" s="57"/>
    </row>
    <row r="957" spans="8:8" x14ac:dyDescent="0.3">
      <c r="H957" s="57"/>
    </row>
    <row r="958" spans="8:8" x14ac:dyDescent="0.3">
      <c r="H958" s="57"/>
    </row>
    <row r="959" spans="8:8" x14ac:dyDescent="0.3">
      <c r="H959" s="57"/>
    </row>
    <row r="960" spans="8:8" x14ac:dyDescent="0.3">
      <c r="H960" s="57"/>
    </row>
    <row r="961" spans="8:8" x14ac:dyDescent="0.3">
      <c r="H961" s="57"/>
    </row>
    <row r="962" spans="8:8" x14ac:dyDescent="0.3">
      <c r="H962" s="57"/>
    </row>
    <row r="963" spans="8:8" x14ac:dyDescent="0.3">
      <c r="H963" s="57"/>
    </row>
    <row r="964" spans="8:8" x14ac:dyDescent="0.3">
      <c r="H964" s="57"/>
    </row>
    <row r="965" spans="8:8" x14ac:dyDescent="0.3">
      <c r="H965" s="57"/>
    </row>
    <row r="966" spans="8:8" x14ac:dyDescent="0.3">
      <c r="H966" s="57"/>
    </row>
    <row r="967" spans="8:8" x14ac:dyDescent="0.3">
      <c r="H967" s="57"/>
    </row>
    <row r="968" spans="8:8" x14ac:dyDescent="0.3">
      <c r="H968" s="57"/>
    </row>
    <row r="969" spans="8:8" x14ac:dyDescent="0.3">
      <c r="H969" s="57"/>
    </row>
    <row r="970" spans="8:8" x14ac:dyDescent="0.3">
      <c r="H970" s="57"/>
    </row>
    <row r="971" spans="8:8" x14ac:dyDescent="0.3">
      <c r="H971" s="57"/>
    </row>
    <row r="972" spans="8:8" x14ac:dyDescent="0.3">
      <c r="H972" s="57"/>
    </row>
    <row r="973" spans="8:8" x14ac:dyDescent="0.3">
      <c r="H973" s="57"/>
    </row>
    <row r="974" spans="8:8" x14ac:dyDescent="0.3">
      <c r="H974" s="57"/>
    </row>
    <row r="975" spans="8:8" x14ac:dyDescent="0.3">
      <c r="H975" s="57"/>
    </row>
    <row r="976" spans="8:8" x14ac:dyDescent="0.3">
      <c r="H976" s="57"/>
    </row>
    <row r="977" spans="8:8" x14ac:dyDescent="0.3">
      <c r="H977" s="57"/>
    </row>
    <row r="978" spans="8:8" x14ac:dyDescent="0.3">
      <c r="H978" s="57"/>
    </row>
    <row r="979" spans="8:8" x14ac:dyDescent="0.3">
      <c r="H979" s="57"/>
    </row>
    <row r="980" spans="8:8" x14ac:dyDescent="0.3">
      <c r="H980" s="57"/>
    </row>
    <row r="981" spans="8:8" x14ac:dyDescent="0.3">
      <c r="H981" s="57"/>
    </row>
    <row r="982" spans="8:8" x14ac:dyDescent="0.3">
      <c r="H982" s="57"/>
    </row>
    <row r="983" spans="8:8" x14ac:dyDescent="0.3">
      <c r="H983" s="57"/>
    </row>
    <row r="984" spans="8:8" x14ac:dyDescent="0.3">
      <c r="H984" s="57"/>
    </row>
    <row r="985" spans="8:8" x14ac:dyDescent="0.3">
      <c r="H985" s="57"/>
    </row>
    <row r="986" spans="8:8" x14ac:dyDescent="0.3">
      <c r="H986" s="57"/>
    </row>
    <row r="987" spans="8:8" x14ac:dyDescent="0.3">
      <c r="H987" s="57"/>
    </row>
    <row r="988" spans="8:8" x14ac:dyDescent="0.3">
      <c r="H988" s="57"/>
    </row>
    <row r="989" spans="8:8" x14ac:dyDescent="0.3">
      <c r="H989" s="57"/>
    </row>
    <row r="990" spans="8:8" x14ac:dyDescent="0.3">
      <c r="H990" s="57"/>
    </row>
    <row r="991" spans="8:8" x14ac:dyDescent="0.3">
      <c r="H991" s="57"/>
    </row>
    <row r="992" spans="8:8" x14ac:dyDescent="0.3">
      <c r="H992" s="57"/>
    </row>
    <row r="993" spans="8:8" x14ac:dyDescent="0.3">
      <c r="H993" s="57"/>
    </row>
    <row r="994" spans="8:8" x14ac:dyDescent="0.3">
      <c r="H994" s="57"/>
    </row>
    <row r="995" spans="8:8" x14ac:dyDescent="0.3">
      <c r="H995" s="57"/>
    </row>
    <row r="996" spans="8:8" x14ac:dyDescent="0.3">
      <c r="H996" s="57"/>
    </row>
    <row r="997" spans="8:8" x14ac:dyDescent="0.3">
      <c r="H997" s="57"/>
    </row>
    <row r="998" spans="8:8" x14ac:dyDescent="0.3">
      <c r="H998" s="57"/>
    </row>
    <row r="999" spans="8:8" x14ac:dyDescent="0.3">
      <c r="H999" s="57"/>
    </row>
    <row r="1000" spans="8:8" x14ac:dyDescent="0.3">
      <c r="H1000" s="57"/>
    </row>
    <row r="1001" spans="8:8" x14ac:dyDescent="0.3">
      <c r="H1001" s="57"/>
    </row>
    <row r="1002" spans="8:8" x14ac:dyDescent="0.3">
      <c r="H1002" s="57"/>
    </row>
    <row r="1003" spans="8:8" x14ac:dyDescent="0.3">
      <c r="H1003" s="57"/>
    </row>
    <row r="1004" spans="8:8" x14ac:dyDescent="0.3">
      <c r="H1004" s="57"/>
    </row>
    <row r="1005" spans="8:8" x14ac:dyDescent="0.3">
      <c r="H1005" s="57"/>
    </row>
    <row r="1006" spans="8:8" x14ac:dyDescent="0.3">
      <c r="H1006" s="57"/>
    </row>
    <row r="1007" spans="8:8" x14ac:dyDescent="0.3">
      <c r="H1007" s="57"/>
    </row>
    <row r="1008" spans="8:8" x14ac:dyDescent="0.3">
      <c r="H1008" s="57"/>
    </row>
    <row r="1009" spans="8:8" x14ac:dyDescent="0.3">
      <c r="H1009" s="57"/>
    </row>
    <row r="1010" spans="8:8" x14ac:dyDescent="0.3">
      <c r="H1010" s="57"/>
    </row>
    <row r="1011" spans="8:8" x14ac:dyDescent="0.3">
      <c r="H1011" s="57"/>
    </row>
    <row r="1012" spans="8:8" x14ac:dyDescent="0.3">
      <c r="H1012" s="57"/>
    </row>
    <row r="1013" spans="8:8" x14ac:dyDescent="0.3">
      <c r="H1013" s="57"/>
    </row>
    <row r="1014" spans="8:8" x14ac:dyDescent="0.3">
      <c r="H1014" s="57"/>
    </row>
    <row r="1015" spans="8:8" x14ac:dyDescent="0.3">
      <c r="H1015" s="57"/>
    </row>
    <row r="1016" spans="8:8" x14ac:dyDescent="0.3">
      <c r="H1016" s="57"/>
    </row>
    <row r="1017" spans="8:8" x14ac:dyDescent="0.3">
      <c r="H1017" s="57"/>
    </row>
    <row r="1018" spans="8:8" x14ac:dyDescent="0.3">
      <c r="H1018" s="57"/>
    </row>
    <row r="1019" spans="8:8" x14ac:dyDescent="0.3">
      <c r="H1019" s="57"/>
    </row>
    <row r="1020" spans="8:8" x14ac:dyDescent="0.3">
      <c r="H1020" s="57"/>
    </row>
    <row r="1021" spans="8:8" x14ac:dyDescent="0.3">
      <c r="H1021" s="57"/>
    </row>
    <row r="1022" spans="8:8" x14ac:dyDescent="0.3">
      <c r="H1022" s="57"/>
    </row>
    <row r="1023" spans="8:8" x14ac:dyDescent="0.3">
      <c r="H1023" s="57"/>
    </row>
    <row r="1024" spans="8:8" x14ac:dyDescent="0.3">
      <c r="H1024" s="57"/>
    </row>
    <row r="1025" spans="8:8" x14ac:dyDescent="0.3">
      <c r="H1025" s="57"/>
    </row>
    <row r="1026" spans="8:8" x14ac:dyDescent="0.3">
      <c r="H1026" s="57"/>
    </row>
    <row r="1027" spans="8:8" x14ac:dyDescent="0.3">
      <c r="H1027" s="57"/>
    </row>
    <row r="1028" spans="8:8" x14ac:dyDescent="0.3">
      <c r="H1028" s="57"/>
    </row>
    <row r="1029" spans="8:8" x14ac:dyDescent="0.3">
      <c r="H1029" s="57"/>
    </row>
    <row r="1030" spans="8:8" x14ac:dyDescent="0.3">
      <c r="H1030" s="57"/>
    </row>
    <row r="1031" spans="8:8" x14ac:dyDescent="0.3">
      <c r="H1031" s="57"/>
    </row>
    <row r="1032" spans="8:8" x14ac:dyDescent="0.3">
      <c r="H1032" s="57"/>
    </row>
    <row r="1033" spans="8:8" x14ac:dyDescent="0.3">
      <c r="H1033" s="57"/>
    </row>
    <row r="1034" spans="8:8" x14ac:dyDescent="0.3">
      <c r="H1034" s="57"/>
    </row>
    <row r="1035" spans="8:8" x14ac:dyDescent="0.3">
      <c r="H1035" s="57"/>
    </row>
    <row r="1036" spans="8:8" x14ac:dyDescent="0.3">
      <c r="H1036" s="57"/>
    </row>
    <row r="1037" spans="8:8" x14ac:dyDescent="0.3">
      <c r="H1037" s="57"/>
    </row>
    <row r="1038" spans="8:8" x14ac:dyDescent="0.3">
      <c r="H1038" s="57"/>
    </row>
    <row r="1039" spans="8:8" x14ac:dyDescent="0.3">
      <c r="H1039" s="57"/>
    </row>
    <row r="1040" spans="8:8" x14ac:dyDescent="0.3">
      <c r="H1040" s="57"/>
    </row>
    <row r="1041" spans="8:8" x14ac:dyDescent="0.3">
      <c r="H1041" s="57"/>
    </row>
    <row r="1042" spans="8:8" x14ac:dyDescent="0.3">
      <c r="H1042" s="57"/>
    </row>
    <row r="1043" spans="8:8" x14ac:dyDescent="0.3">
      <c r="H1043" s="57"/>
    </row>
    <row r="1044" spans="8:8" x14ac:dyDescent="0.3">
      <c r="H1044" s="57"/>
    </row>
    <row r="1045" spans="8:8" x14ac:dyDescent="0.3">
      <c r="H1045" s="57"/>
    </row>
    <row r="1046" spans="8:8" x14ac:dyDescent="0.3">
      <c r="H1046" s="57"/>
    </row>
    <row r="1047" spans="8:8" x14ac:dyDescent="0.3">
      <c r="H1047" s="57"/>
    </row>
    <row r="1048" spans="8:8" x14ac:dyDescent="0.3">
      <c r="H1048" s="57"/>
    </row>
    <row r="1049" spans="8:8" x14ac:dyDescent="0.3">
      <c r="H1049" s="57"/>
    </row>
    <row r="1050" spans="8:8" x14ac:dyDescent="0.3">
      <c r="H1050" s="57"/>
    </row>
    <row r="1051" spans="8:8" x14ac:dyDescent="0.3">
      <c r="H1051" s="57"/>
    </row>
    <row r="1052" spans="8:8" x14ac:dyDescent="0.3">
      <c r="H1052" s="57"/>
    </row>
    <row r="1053" spans="8:8" x14ac:dyDescent="0.3">
      <c r="H1053" s="57"/>
    </row>
    <row r="1054" spans="8:8" x14ac:dyDescent="0.3">
      <c r="H1054" s="57"/>
    </row>
    <row r="1055" spans="8:8" x14ac:dyDescent="0.3">
      <c r="H1055" s="57"/>
    </row>
    <row r="1056" spans="8:8" x14ac:dyDescent="0.3">
      <c r="H1056" s="57"/>
    </row>
    <row r="1057" spans="8:8" x14ac:dyDescent="0.3">
      <c r="H1057" s="57"/>
    </row>
    <row r="1058" spans="8:8" x14ac:dyDescent="0.3">
      <c r="H1058" s="57"/>
    </row>
    <row r="1059" spans="8:8" x14ac:dyDescent="0.3">
      <c r="H1059" s="57"/>
    </row>
    <row r="1060" spans="8:8" x14ac:dyDescent="0.3">
      <c r="H1060" s="57"/>
    </row>
    <row r="1061" spans="8:8" x14ac:dyDescent="0.3">
      <c r="H1061" s="57"/>
    </row>
    <row r="1062" spans="8:8" x14ac:dyDescent="0.3">
      <c r="H1062" s="57"/>
    </row>
    <row r="1063" spans="8:8" x14ac:dyDescent="0.3">
      <c r="H1063" s="57"/>
    </row>
    <row r="1064" spans="8:8" x14ac:dyDescent="0.3">
      <c r="H1064" s="57"/>
    </row>
    <row r="1065" spans="8:8" x14ac:dyDescent="0.3">
      <c r="H1065" s="57"/>
    </row>
    <row r="1066" spans="8:8" x14ac:dyDescent="0.3">
      <c r="H1066" s="57"/>
    </row>
    <row r="1067" spans="8:8" x14ac:dyDescent="0.3">
      <c r="H1067" s="57"/>
    </row>
    <row r="1068" spans="8:8" x14ac:dyDescent="0.3">
      <c r="H1068" s="57"/>
    </row>
    <row r="1069" spans="8:8" x14ac:dyDescent="0.3">
      <c r="H1069" s="57"/>
    </row>
    <row r="1070" spans="8:8" x14ac:dyDescent="0.3">
      <c r="H1070" s="57"/>
    </row>
    <row r="1071" spans="8:8" x14ac:dyDescent="0.3">
      <c r="H1071" s="57"/>
    </row>
    <row r="1072" spans="8:8" x14ac:dyDescent="0.3">
      <c r="H1072" s="57"/>
    </row>
    <row r="1073" spans="8:8" x14ac:dyDescent="0.3">
      <c r="H1073" s="57"/>
    </row>
    <row r="1074" spans="8:8" x14ac:dyDescent="0.3">
      <c r="H1074" s="57"/>
    </row>
    <row r="1075" spans="8:8" x14ac:dyDescent="0.3">
      <c r="H1075" s="57"/>
    </row>
    <row r="1076" spans="8:8" x14ac:dyDescent="0.3">
      <c r="H1076" s="57"/>
    </row>
    <row r="1077" spans="8:8" x14ac:dyDescent="0.3">
      <c r="H1077" s="57"/>
    </row>
    <row r="1078" spans="8:8" x14ac:dyDescent="0.3">
      <c r="H1078" s="57"/>
    </row>
    <row r="1079" spans="8:8" x14ac:dyDescent="0.3">
      <c r="H1079" s="57"/>
    </row>
    <row r="1080" spans="8:8" x14ac:dyDescent="0.3">
      <c r="H1080" s="57"/>
    </row>
    <row r="1081" spans="8:8" x14ac:dyDescent="0.3">
      <c r="H1081" s="57"/>
    </row>
    <row r="1082" spans="8:8" x14ac:dyDescent="0.3">
      <c r="H1082" s="57"/>
    </row>
    <row r="1083" spans="8:8" x14ac:dyDescent="0.3">
      <c r="H1083" s="57"/>
    </row>
    <row r="1084" spans="8:8" x14ac:dyDescent="0.3">
      <c r="H1084" s="57"/>
    </row>
    <row r="1085" spans="8:8" x14ac:dyDescent="0.3">
      <c r="H1085" s="57"/>
    </row>
    <row r="1086" spans="8:8" x14ac:dyDescent="0.3">
      <c r="H1086" s="57"/>
    </row>
    <row r="1087" spans="8:8" x14ac:dyDescent="0.3">
      <c r="H1087" s="57"/>
    </row>
    <row r="1088" spans="8:8" x14ac:dyDescent="0.3">
      <c r="H1088" s="57"/>
    </row>
    <row r="1089" spans="8:8" x14ac:dyDescent="0.3">
      <c r="H1089" s="57"/>
    </row>
    <row r="1090" spans="8:8" x14ac:dyDescent="0.3">
      <c r="H1090" s="57"/>
    </row>
    <row r="1091" spans="8:8" x14ac:dyDescent="0.3">
      <c r="H1091" s="57"/>
    </row>
    <row r="1092" spans="8:8" x14ac:dyDescent="0.3">
      <c r="H1092" s="57"/>
    </row>
    <row r="1093" spans="8:8" x14ac:dyDescent="0.3">
      <c r="H1093" s="57"/>
    </row>
    <row r="1094" spans="8:8" x14ac:dyDescent="0.3">
      <c r="H1094" s="57"/>
    </row>
    <row r="1095" spans="8:8" x14ac:dyDescent="0.3">
      <c r="H1095" s="57"/>
    </row>
    <row r="1096" spans="8:8" x14ac:dyDescent="0.3">
      <c r="H1096" s="57"/>
    </row>
    <row r="1097" spans="8:8" x14ac:dyDescent="0.3">
      <c r="H1097" s="57"/>
    </row>
    <row r="1098" spans="8:8" x14ac:dyDescent="0.3">
      <c r="H1098" s="57"/>
    </row>
    <row r="1099" spans="8:8" x14ac:dyDescent="0.3">
      <c r="H1099" s="57"/>
    </row>
    <row r="1100" spans="8:8" x14ac:dyDescent="0.3">
      <c r="H1100" s="57"/>
    </row>
    <row r="1101" spans="8:8" x14ac:dyDescent="0.3">
      <c r="H1101" s="57"/>
    </row>
    <row r="1102" spans="8:8" x14ac:dyDescent="0.3">
      <c r="H1102" s="57"/>
    </row>
    <row r="1103" spans="8:8" x14ac:dyDescent="0.3">
      <c r="H1103" s="57"/>
    </row>
    <row r="1104" spans="8:8" x14ac:dyDescent="0.3">
      <c r="H1104" s="57"/>
    </row>
    <row r="1105" spans="8:8" x14ac:dyDescent="0.3">
      <c r="H1105" s="57"/>
    </row>
    <row r="1106" spans="8:8" x14ac:dyDescent="0.3">
      <c r="H1106" s="57"/>
    </row>
    <row r="1107" spans="8:8" x14ac:dyDescent="0.3">
      <c r="H1107" s="57"/>
    </row>
    <row r="1108" spans="8:8" x14ac:dyDescent="0.3">
      <c r="H1108" s="57"/>
    </row>
    <row r="1109" spans="8:8" x14ac:dyDescent="0.3">
      <c r="H1109" s="57"/>
    </row>
    <row r="1110" spans="8:8" x14ac:dyDescent="0.3">
      <c r="H1110" s="57"/>
    </row>
    <row r="1111" spans="8:8" x14ac:dyDescent="0.3">
      <c r="H1111" s="57"/>
    </row>
    <row r="1112" spans="8:8" x14ac:dyDescent="0.3">
      <c r="H1112" s="57"/>
    </row>
    <row r="1113" spans="8:8" x14ac:dyDescent="0.3">
      <c r="H1113" s="57"/>
    </row>
    <row r="1114" spans="8:8" x14ac:dyDescent="0.3">
      <c r="H1114" s="57"/>
    </row>
    <row r="1115" spans="8:8" x14ac:dyDescent="0.3">
      <c r="H1115" s="57"/>
    </row>
    <row r="1116" spans="8:8" x14ac:dyDescent="0.3">
      <c r="H1116" s="57"/>
    </row>
    <row r="1117" spans="8:8" x14ac:dyDescent="0.3">
      <c r="H1117" s="57"/>
    </row>
    <row r="1118" spans="8:8" x14ac:dyDescent="0.3">
      <c r="H1118" s="57"/>
    </row>
    <row r="1119" spans="8:8" x14ac:dyDescent="0.3">
      <c r="H1119" s="57"/>
    </row>
    <row r="1120" spans="8:8" x14ac:dyDescent="0.3">
      <c r="H1120" s="57"/>
    </row>
    <row r="1121" spans="8:8" x14ac:dyDescent="0.3">
      <c r="H1121" s="57"/>
    </row>
    <row r="1122" spans="8:8" x14ac:dyDescent="0.3">
      <c r="H1122" s="57"/>
    </row>
    <row r="1123" spans="8:8" x14ac:dyDescent="0.3">
      <c r="H1123" s="57"/>
    </row>
    <row r="1124" spans="8:8" x14ac:dyDescent="0.3">
      <c r="H1124" s="57"/>
    </row>
    <row r="1125" spans="8:8" x14ac:dyDescent="0.3">
      <c r="H1125" s="57"/>
    </row>
    <row r="1126" spans="8:8" x14ac:dyDescent="0.3">
      <c r="H1126" s="57"/>
    </row>
    <row r="1127" spans="8:8" x14ac:dyDescent="0.3">
      <c r="H1127" s="57"/>
    </row>
    <row r="1128" spans="8:8" x14ac:dyDescent="0.3">
      <c r="H1128" s="57"/>
    </row>
    <row r="1129" spans="8:8" x14ac:dyDescent="0.3">
      <c r="H1129" s="57"/>
    </row>
    <row r="1130" spans="8:8" x14ac:dyDescent="0.3">
      <c r="H1130" s="57"/>
    </row>
    <row r="1131" spans="8:8" x14ac:dyDescent="0.3">
      <c r="H1131" s="57"/>
    </row>
    <row r="1132" spans="8:8" x14ac:dyDescent="0.3">
      <c r="H1132" s="57"/>
    </row>
    <row r="1133" spans="8:8" x14ac:dyDescent="0.3">
      <c r="H1133" s="57"/>
    </row>
    <row r="1134" spans="8:8" x14ac:dyDescent="0.3">
      <c r="H1134" s="57"/>
    </row>
    <row r="1135" spans="8:8" x14ac:dyDescent="0.3">
      <c r="H1135" s="57"/>
    </row>
    <row r="1136" spans="8:8" x14ac:dyDescent="0.3">
      <c r="H1136" s="57"/>
    </row>
    <row r="1137" spans="8:8" x14ac:dyDescent="0.3">
      <c r="H1137" s="57"/>
    </row>
    <row r="1138" spans="8:8" x14ac:dyDescent="0.3">
      <c r="H1138" s="57"/>
    </row>
    <row r="1139" spans="8:8" x14ac:dyDescent="0.3">
      <c r="H1139" s="57"/>
    </row>
    <row r="1140" spans="8:8" x14ac:dyDescent="0.3">
      <c r="H1140" s="57"/>
    </row>
    <row r="1141" spans="8:8" x14ac:dyDescent="0.3">
      <c r="H1141" s="57"/>
    </row>
    <row r="1142" spans="8:8" x14ac:dyDescent="0.3">
      <c r="H1142" s="57"/>
    </row>
    <row r="1143" spans="8:8" x14ac:dyDescent="0.3">
      <c r="H1143" s="57"/>
    </row>
    <row r="1144" spans="8:8" x14ac:dyDescent="0.3">
      <c r="H1144" s="57"/>
    </row>
    <row r="1145" spans="8:8" x14ac:dyDescent="0.3">
      <c r="H1145" s="57"/>
    </row>
    <row r="1146" spans="8:8" x14ac:dyDescent="0.3">
      <c r="H1146" s="57"/>
    </row>
    <row r="1147" spans="8:8" x14ac:dyDescent="0.3">
      <c r="H1147" s="57"/>
    </row>
    <row r="1148" spans="8:8" x14ac:dyDescent="0.3">
      <c r="H1148" s="57"/>
    </row>
    <row r="1149" spans="8:8" x14ac:dyDescent="0.3">
      <c r="H1149" s="57"/>
    </row>
    <row r="1150" spans="8:8" x14ac:dyDescent="0.3">
      <c r="H1150" s="57"/>
    </row>
    <row r="1151" spans="8:8" x14ac:dyDescent="0.3">
      <c r="H1151" s="57"/>
    </row>
    <row r="1152" spans="8:8" x14ac:dyDescent="0.3">
      <c r="H1152" s="57"/>
    </row>
    <row r="1153" spans="8:8" x14ac:dyDescent="0.3">
      <c r="H1153" s="57"/>
    </row>
    <row r="1154" spans="8:8" x14ac:dyDescent="0.3">
      <c r="H1154" s="57"/>
    </row>
    <row r="1155" spans="8:8" x14ac:dyDescent="0.3">
      <c r="H1155" s="57"/>
    </row>
    <row r="1156" spans="8:8" x14ac:dyDescent="0.3">
      <c r="H1156" s="57"/>
    </row>
    <row r="1157" spans="8:8" x14ac:dyDescent="0.3">
      <c r="H1157" s="57"/>
    </row>
    <row r="1158" spans="8:8" x14ac:dyDescent="0.3">
      <c r="H1158" s="57"/>
    </row>
    <row r="1159" spans="8:8" x14ac:dyDescent="0.3">
      <c r="H1159" s="57"/>
    </row>
    <row r="1160" spans="8:8" x14ac:dyDescent="0.3">
      <c r="H1160" s="57"/>
    </row>
    <row r="1161" spans="8:8" x14ac:dyDescent="0.3">
      <c r="H1161" s="57"/>
    </row>
    <row r="1162" spans="8:8" x14ac:dyDescent="0.3">
      <c r="H1162" s="57"/>
    </row>
    <row r="1163" spans="8:8" x14ac:dyDescent="0.3">
      <c r="H1163" s="57"/>
    </row>
    <row r="1164" spans="8:8" x14ac:dyDescent="0.3">
      <c r="H1164" s="57"/>
    </row>
    <row r="1165" spans="8:8" x14ac:dyDescent="0.3">
      <c r="H1165" s="57"/>
    </row>
    <row r="1166" spans="8:8" x14ac:dyDescent="0.3">
      <c r="H1166" s="57"/>
    </row>
    <row r="1167" spans="8:8" x14ac:dyDescent="0.3">
      <c r="H1167" s="57"/>
    </row>
    <row r="1168" spans="8:8" x14ac:dyDescent="0.3">
      <c r="H1168" s="57"/>
    </row>
    <row r="1169" spans="8:8" x14ac:dyDescent="0.3">
      <c r="H1169" s="57"/>
    </row>
    <row r="1170" spans="8:8" x14ac:dyDescent="0.3">
      <c r="H1170" s="57"/>
    </row>
    <row r="1171" spans="8:8" x14ac:dyDescent="0.3">
      <c r="H1171" s="57"/>
    </row>
    <row r="1172" spans="8:8" x14ac:dyDescent="0.3">
      <c r="H1172" s="57"/>
    </row>
    <row r="1173" spans="8:8" x14ac:dyDescent="0.3">
      <c r="H1173" s="57"/>
    </row>
    <row r="1174" spans="8:8" x14ac:dyDescent="0.3">
      <c r="H1174" s="57"/>
    </row>
    <row r="1175" spans="8:8" x14ac:dyDescent="0.3">
      <c r="H1175" s="57"/>
    </row>
    <row r="1176" spans="8:8" x14ac:dyDescent="0.3">
      <c r="H1176" s="57"/>
    </row>
    <row r="1177" spans="8:8" x14ac:dyDescent="0.3">
      <c r="H1177" s="57"/>
    </row>
    <row r="1178" spans="8:8" x14ac:dyDescent="0.3">
      <c r="H1178" s="57"/>
    </row>
    <row r="1179" spans="8:8" x14ac:dyDescent="0.3">
      <c r="H1179" s="57"/>
    </row>
    <row r="1180" spans="8:8" x14ac:dyDescent="0.3">
      <c r="H1180" s="57"/>
    </row>
    <row r="1181" spans="8:8" x14ac:dyDescent="0.3">
      <c r="H1181" s="57"/>
    </row>
    <row r="1182" spans="8:8" x14ac:dyDescent="0.3">
      <c r="H1182" s="57"/>
    </row>
    <row r="1183" spans="8:8" x14ac:dyDescent="0.3">
      <c r="H1183" s="57"/>
    </row>
    <row r="1184" spans="8:8" x14ac:dyDescent="0.3">
      <c r="H1184" s="57"/>
    </row>
    <row r="1185" spans="8:8" x14ac:dyDescent="0.3">
      <c r="H1185" s="57"/>
    </row>
    <row r="1186" spans="8:8" x14ac:dyDescent="0.3">
      <c r="H1186" s="57"/>
    </row>
    <row r="1187" spans="8:8" x14ac:dyDescent="0.3">
      <c r="H1187" s="57"/>
    </row>
    <row r="1188" spans="8:8" x14ac:dyDescent="0.3">
      <c r="H1188" s="57"/>
    </row>
    <row r="1189" spans="8:8" x14ac:dyDescent="0.3">
      <c r="H1189" s="57"/>
    </row>
    <row r="1190" spans="8:8" x14ac:dyDescent="0.3">
      <c r="H1190" s="57"/>
    </row>
    <row r="1191" spans="8:8" x14ac:dyDescent="0.3">
      <c r="H1191" s="57"/>
    </row>
    <row r="1192" spans="8:8" x14ac:dyDescent="0.3">
      <c r="H1192" s="57"/>
    </row>
    <row r="1193" spans="8:8" x14ac:dyDescent="0.3">
      <c r="H1193" s="57"/>
    </row>
    <row r="1194" spans="8:8" x14ac:dyDescent="0.3">
      <c r="H1194" s="57"/>
    </row>
    <row r="1195" spans="8:8" x14ac:dyDescent="0.3">
      <c r="H1195" s="57"/>
    </row>
    <row r="1196" spans="8:8" x14ac:dyDescent="0.3">
      <c r="H1196" s="57"/>
    </row>
    <row r="1197" spans="8:8" x14ac:dyDescent="0.3">
      <c r="H1197" s="57"/>
    </row>
    <row r="1198" spans="8:8" x14ac:dyDescent="0.3">
      <c r="H1198" s="57"/>
    </row>
    <row r="1199" spans="8:8" x14ac:dyDescent="0.3">
      <c r="H1199" s="57"/>
    </row>
    <row r="1200" spans="8:8" x14ac:dyDescent="0.3">
      <c r="H1200" s="57"/>
    </row>
    <row r="1201" spans="8:8" x14ac:dyDescent="0.3">
      <c r="H1201" s="57"/>
    </row>
    <row r="1202" spans="8:8" x14ac:dyDescent="0.3">
      <c r="H1202" s="57"/>
    </row>
    <row r="1203" spans="8:8" x14ac:dyDescent="0.3">
      <c r="H1203" s="57"/>
    </row>
    <row r="1204" spans="8:8" x14ac:dyDescent="0.3">
      <c r="H1204" s="57"/>
    </row>
    <row r="1205" spans="8:8" x14ac:dyDescent="0.3">
      <c r="H1205" s="57"/>
    </row>
    <row r="1206" spans="8:8" x14ac:dyDescent="0.3">
      <c r="H1206" s="57"/>
    </row>
    <row r="1207" spans="8:8" x14ac:dyDescent="0.3">
      <c r="H1207" s="57"/>
    </row>
    <row r="1208" spans="8:8" x14ac:dyDescent="0.3">
      <c r="H1208" s="57"/>
    </row>
    <row r="1209" spans="8:8" x14ac:dyDescent="0.3">
      <c r="H1209" s="57"/>
    </row>
    <row r="1210" spans="8:8" x14ac:dyDescent="0.3">
      <c r="H1210" s="57"/>
    </row>
    <row r="1211" spans="8:8" x14ac:dyDescent="0.3">
      <c r="H1211" s="57"/>
    </row>
    <row r="1212" spans="8:8" x14ac:dyDescent="0.3">
      <c r="H1212" s="57"/>
    </row>
    <row r="1213" spans="8:8" x14ac:dyDescent="0.3">
      <c r="H1213" s="57"/>
    </row>
    <row r="1214" spans="8:8" x14ac:dyDescent="0.3">
      <c r="H1214" s="57"/>
    </row>
    <row r="1215" spans="8:8" x14ac:dyDescent="0.3">
      <c r="H1215" s="57"/>
    </row>
    <row r="1216" spans="8:8" x14ac:dyDescent="0.3">
      <c r="H1216" s="57"/>
    </row>
    <row r="1217" spans="8:8" x14ac:dyDescent="0.3">
      <c r="H1217" s="57"/>
    </row>
    <row r="1218" spans="8:8" x14ac:dyDescent="0.3">
      <c r="H1218" s="57"/>
    </row>
    <row r="1219" spans="8:8" x14ac:dyDescent="0.3">
      <c r="H1219" s="57"/>
    </row>
    <row r="1220" spans="8:8" x14ac:dyDescent="0.3">
      <c r="H1220" s="57"/>
    </row>
    <row r="1221" spans="8:8" x14ac:dyDescent="0.3">
      <c r="H1221" s="57"/>
    </row>
    <row r="1222" spans="8:8" x14ac:dyDescent="0.3">
      <c r="H1222" s="57"/>
    </row>
    <row r="1223" spans="8:8" x14ac:dyDescent="0.3">
      <c r="H1223" s="57"/>
    </row>
    <row r="1224" spans="8:8" x14ac:dyDescent="0.3">
      <c r="H1224" s="57"/>
    </row>
    <row r="1225" spans="8:8" x14ac:dyDescent="0.3">
      <c r="H1225" s="57"/>
    </row>
    <row r="1226" spans="8:8" x14ac:dyDescent="0.3">
      <c r="H1226" s="57"/>
    </row>
    <row r="1227" spans="8:8" x14ac:dyDescent="0.3">
      <c r="H1227" s="57"/>
    </row>
    <row r="1228" spans="8:8" x14ac:dyDescent="0.3">
      <c r="H1228" s="57"/>
    </row>
    <row r="1229" spans="8:8" x14ac:dyDescent="0.3">
      <c r="H1229" s="57"/>
    </row>
    <row r="1230" spans="8:8" x14ac:dyDescent="0.3">
      <c r="H1230" s="57"/>
    </row>
    <row r="1231" spans="8:8" x14ac:dyDescent="0.3">
      <c r="H1231" s="57"/>
    </row>
    <row r="1232" spans="8:8" x14ac:dyDescent="0.3">
      <c r="H1232" s="57"/>
    </row>
    <row r="1233" spans="8:8" x14ac:dyDescent="0.3">
      <c r="H1233" s="57"/>
    </row>
    <row r="1234" spans="8:8" x14ac:dyDescent="0.3">
      <c r="H1234" s="57"/>
    </row>
    <row r="1235" spans="8:8" x14ac:dyDescent="0.3">
      <c r="H1235" s="57"/>
    </row>
    <row r="1236" spans="8:8" x14ac:dyDescent="0.3">
      <c r="H1236" s="57"/>
    </row>
    <row r="1237" spans="8:8" x14ac:dyDescent="0.3">
      <c r="H1237" s="57"/>
    </row>
    <row r="1238" spans="8:8" x14ac:dyDescent="0.3">
      <c r="H1238" s="57"/>
    </row>
    <row r="1239" spans="8:8" x14ac:dyDescent="0.3">
      <c r="H1239" s="57"/>
    </row>
    <row r="1240" spans="8:8" x14ac:dyDescent="0.3">
      <c r="H1240" s="57"/>
    </row>
    <row r="1241" spans="8:8" x14ac:dyDescent="0.3">
      <c r="H1241" s="57"/>
    </row>
    <row r="1242" spans="8:8" x14ac:dyDescent="0.3">
      <c r="H1242" s="57"/>
    </row>
    <row r="1243" spans="8:8" x14ac:dyDescent="0.3">
      <c r="H1243" s="57"/>
    </row>
    <row r="1244" spans="8:8" x14ac:dyDescent="0.3">
      <c r="H1244" s="57"/>
    </row>
    <row r="1245" spans="8:8" x14ac:dyDescent="0.3">
      <c r="H1245" s="57"/>
    </row>
    <row r="1246" spans="8:8" x14ac:dyDescent="0.3">
      <c r="H1246" s="57"/>
    </row>
  </sheetData>
  <mergeCells count="4">
    <mergeCell ref="B2:C2"/>
    <mergeCell ref="E2:G2"/>
    <mergeCell ref="F4:G4"/>
    <mergeCell ref="F5: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81471-FBFC-481F-8556-AB3414C51B60}">
  <dimension ref="A1:H114"/>
  <sheetViews>
    <sheetView zoomScale="85" workbookViewId="0">
      <selection activeCell="K9" sqref="K9"/>
    </sheetView>
  </sheetViews>
  <sheetFormatPr defaultRowHeight="14.4" x14ac:dyDescent="0.3"/>
  <cols>
    <col min="1" max="1" width="10.33203125" bestFit="1" customWidth="1"/>
    <col min="2" max="2" width="10.77734375" bestFit="1" customWidth="1"/>
    <col min="3" max="3" width="10.33203125" bestFit="1" customWidth="1"/>
    <col min="4" max="4" width="24" customWidth="1"/>
    <col min="5" max="5" width="24.109375" customWidth="1"/>
    <col min="7" max="7" width="9.44140625" customWidth="1"/>
    <col min="8" max="8" width="7.6640625" customWidth="1"/>
  </cols>
  <sheetData>
    <row r="1" spans="1:8" x14ac:dyDescent="0.3">
      <c r="A1" t="s">
        <v>39</v>
      </c>
      <c r="B1" t="s">
        <v>40</v>
      </c>
      <c r="C1" t="s">
        <v>54</v>
      </c>
      <c r="D1" t="s">
        <v>55</v>
      </c>
      <c r="E1" t="s">
        <v>56</v>
      </c>
      <c r="G1" t="s">
        <v>45</v>
      </c>
      <c r="H1" t="s">
        <v>46</v>
      </c>
    </row>
    <row r="2" spans="1:8" x14ac:dyDescent="0.3">
      <c r="A2" s="57">
        <v>43405</v>
      </c>
      <c r="B2" s="1">
        <v>1059.9719</v>
      </c>
      <c r="G2" t="s">
        <v>47</v>
      </c>
      <c r="H2" s="60">
        <f>_xlfn.FORECAST.ETS.STAT($B$2:$B$62,$A$2:$A$62,1,1,1)</f>
        <v>0.83333299999999999</v>
      </c>
    </row>
    <row r="3" spans="1:8" x14ac:dyDescent="0.3">
      <c r="A3" s="57">
        <v>43435</v>
      </c>
      <c r="B3" s="1">
        <v>1017.938</v>
      </c>
      <c r="G3" t="s">
        <v>48</v>
      </c>
      <c r="H3" s="60">
        <f>_xlfn.FORECAST.ETS.STAT($B$2:$B$62,$A$2:$A$62,2,1,1)</f>
        <v>8.3333299999999999E-2</v>
      </c>
    </row>
    <row r="4" spans="1:8" x14ac:dyDescent="0.3">
      <c r="A4" s="57">
        <v>43466</v>
      </c>
      <c r="B4" s="1">
        <v>1114.0804000000001</v>
      </c>
      <c r="G4" t="s">
        <v>49</v>
      </c>
      <c r="H4" s="60">
        <f>_xlfn.FORECAST.ETS.STAT($B$2:$B$62,$A$2:$A$62,3,1,1)</f>
        <v>2.2204460492503131E-16</v>
      </c>
    </row>
    <row r="5" spans="1:8" x14ac:dyDescent="0.3">
      <c r="A5" s="57">
        <v>43497</v>
      </c>
      <c r="B5" s="1">
        <v>1117.6211000000001</v>
      </c>
      <c r="G5" t="s">
        <v>50</v>
      </c>
      <c r="H5" s="60">
        <f>_xlfn.FORECAST.ETS.STAT($B$2:$B$62,$A$2:$A$62,4,1,1)</f>
        <v>1.0075063027803983</v>
      </c>
    </row>
    <row r="6" spans="1:8" x14ac:dyDescent="0.3">
      <c r="A6" s="57">
        <v>43525</v>
      </c>
      <c r="B6" s="1">
        <v>1237.6401000000001</v>
      </c>
      <c r="G6" t="s">
        <v>51</v>
      </c>
      <c r="H6" s="60">
        <f>_xlfn.FORECAST.ETS.STAT($B$2:$B$62,$A$2:$A$62,5,1,1)</f>
        <v>4.6741254873639566E-2</v>
      </c>
    </row>
    <row r="7" spans="1:8" x14ac:dyDescent="0.3">
      <c r="A7" s="57">
        <v>43556</v>
      </c>
      <c r="B7" s="1">
        <v>1264.4674</v>
      </c>
      <c r="G7" t="s">
        <v>52</v>
      </c>
      <c r="H7" s="60">
        <f>_xlfn.FORECAST.ETS.STAT($B$2:$B$62,$A$2:$A$62,6,1,1)</f>
        <v>109.1080408264726</v>
      </c>
    </row>
    <row r="8" spans="1:8" x14ac:dyDescent="0.3">
      <c r="A8" s="57">
        <v>43586</v>
      </c>
      <c r="B8" s="1">
        <v>1207.5899999999999</v>
      </c>
      <c r="G8" t="s">
        <v>53</v>
      </c>
      <c r="H8" s="60">
        <f>_xlfn.FORECAST.ETS.STAT($B$2:$B$62,$A$2:$A$62,7,1,1)</f>
        <v>129.33034160924566</v>
      </c>
    </row>
    <row r="9" spans="1:8" x14ac:dyDescent="0.3">
      <c r="A9" s="57">
        <v>43617</v>
      </c>
      <c r="B9" s="1">
        <v>1137.6394</v>
      </c>
    </row>
    <row r="10" spans="1:8" x14ac:dyDescent="0.3">
      <c r="A10" s="57">
        <v>43647</v>
      </c>
      <c r="B10" s="1">
        <v>1058.7917</v>
      </c>
    </row>
    <row r="11" spans="1:8" x14ac:dyDescent="0.3">
      <c r="A11" s="57">
        <v>43678</v>
      </c>
      <c r="B11" s="1">
        <v>1133.5085999999999</v>
      </c>
    </row>
    <row r="12" spans="1:8" x14ac:dyDescent="0.3">
      <c r="A12" s="57">
        <v>43709</v>
      </c>
      <c r="B12" s="1">
        <v>1209.4965</v>
      </c>
    </row>
    <row r="13" spans="1:8" x14ac:dyDescent="0.3">
      <c r="A13" s="57">
        <v>43739</v>
      </c>
      <c r="B13" s="1">
        <v>1329.4248</v>
      </c>
    </row>
    <row r="14" spans="1:8" x14ac:dyDescent="0.3">
      <c r="A14" s="57">
        <v>43770</v>
      </c>
      <c r="B14" s="1">
        <v>1408.2270000000001</v>
      </c>
    </row>
    <row r="15" spans="1:8" x14ac:dyDescent="0.3">
      <c r="A15" s="57">
        <v>43800</v>
      </c>
      <c r="B15" s="1">
        <v>1374.5454</v>
      </c>
    </row>
    <row r="16" spans="1:8" x14ac:dyDescent="0.3">
      <c r="A16" s="57">
        <v>43831</v>
      </c>
      <c r="B16" s="1">
        <v>1281.5806</v>
      </c>
    </row>
    <row r="17" spans="1:2" x14ac:dyDescent="0.3">
      <c r="A17" s="57">
        <v>43862</v>
      </c>
      <c r="B17" s="1">
        <v>1206.2282</v>
      </c>
    </row>
    <row r="18" spans="1:2" x14ac:dyDescent="0.3">
      <c r="A18" s="57">
        <v>43891</v>
      </c>
      <c r="B18" s="1">
        <v>1011.1291</v>
      </c>
    </row>
    <row r="19" spans="1:2" x14ac:dyDescent="0.3">
      <c r="A19" s="57">
        <v>43922</v>
      </c>
      <c r="B19" s="1">
        <v>1330.9228000000001</v>
      </c>
    </row>
    <row r="20" spans="1:2" x14ac:dyDescent="0.3">
      <c r="A20" s="57">
        <v>43952</v>
      </c>
      <c r="B20" s="1">
        <v>1329.4702</v>
      </c>
    </row>
    <row r="21" spans="1:2" x14ac:dyDescent="0.3">
      <c r="A21" s="57">
        <v>43983</v>
      </c>
      <c r="B21" s="1">
        <v>1547.0842</v>
      </c>
    </row>
    <row r="22" spans="1:2" x14ac:dyDescent="0.3">
      <c r="A22" s="57">
        <v>44013</v>
      </c>
      <c r="B22" s="1">
        <v>1876.6374000000001</v>
      </c>
    </row>
    <row r="23" spans="1:2" x14ac:dyDescent="0.3">
      <c r="A23" s="57">
        <v>44044</v>
      </c>
      <c r="B23" s="1">
        <v>1888.9843000000001</v>
      </c>
    </row>
    <row r="24" spans="1:2" x14ac:dyDescent="0.3">
      <c r="A24" s="57">
        <v>44075</v>
      </c>
      <c r="B24" s="1">
        <v>2028.4770000000001</v>
      </c>
    </row>
    <row r="25" spans="1:2" x14ac:dyDescent="0.3">
      <c r="A25" s="57">
        <v>44105</v>
      </c>
      <c r="B25" s="1">
        <v>1865.1984</v>
      </c>
    </row>
    <row r="26" spans="1:2" x14ac:dyDescent="0.3">
      <c r="A26" s="57">
        <v>44136</v>
      </c>
      <c r="B26" s="1">
        <v>1751.9882</v>
      </c>
    </row>
    <row r="27" spans="1:2" x14ac:dyDescent="0.3">
      <c r="A27" s="57">
        <v>44166</v>
      </c>
      <c r="B27" s="1">
        <v>1802.3744999999999</v>
      </c>
    </row>
    <row r="28" spans="1:2" x14ac:dyDescent="0.3">
      <c r="A28" s="57">
        <v>44197</v>
      </c>
      <c r="B28" s="1">
        <v>1672.2327</v>
      </c>
    </row>
    <row r="29" spans="1:2" x14ac:dyDescent="0.3">
      <c r="A29" s="57">
        <v>44228</v>
      </c>
      <c r="B29" s="1">
        <v>1893.6143999999999</v>
      </c>
    </row>
    <row r="30" spans="1:2" x14ac:dyDescent="0.3">
      <c r="A30" s="57">
        <v>44256</v>
      </c>
      <c r="B30" s="1">
        <v>1818.5344</v>
      </c>
    </row>
    <row r="31" spans="1:2" x14ac:dyDescent="0.3">
      <c r="A31" s="57">
        <v>44287</v>
      </c>
      <c r="B31" s="1">
        <v>1810.7267999999999</v>
      </c>
    </row>
    <row r="32" spans="1:2" x14ac:dyDescent="0.3">
      <c r="A32" s="57">
        <v>44317</v>
      </c>
      <c r="B32" s="1">
        <v>1961.25</v>
      </c>
    </row>
    <row r="33" spans="1:2" x14ac:dyDescent="0.3">
      <c r="A33" s="57">
        <v>44348</v>
      </c>
      <c r="B33" s="1">
        <v>1916.1747</v>
      </c>
    </row>
    <row r="34" spans="1:2" x14ac:dyDescent="0.3">
      <c r="A34" s="57">
        <v>44378</v>
      </c>
      <c r="B34" s="1">
        <v>1847.7674999999999</v>
      </c>
    </row>
    <row r="35" spans="1:2" x14ac:dyDescent="0.3">
      <c r="A35" s="57">
        <v>44409</v>
      </c>
      <c r="B35" s="1">
        <v>2050.0841</v>
      </c>
    </row>
    <row r="36" spans="1:2" x14ac:dyDescent="0.3">
      <c r="A36" s="57">
        <v>44440</v>
      </c>
      <c r="B36" s="1">
        <v>2287.1262999999999</v>
      </c>
    </row>
    <row r="37" spans="1:2" x14ac:dyDescent="0.3">
      <c r="A37" s="57">
        <v>44470</v>
      </c>
      <c r="B37" s="1">
        <v>2302.5599000000002</v>
      </c>
    </row>
    <row r="38" spans="1:2" x14ac:dyDescent="0.3">
      <c r="A38" s="57">
        <v>44501</v>
      </c>
      <c r="B38" s="1">
        <v>2183.7664</v>
      </c>
    </row>
    <row r="39" spans="1:2" x14ac:dyDescent="0.3">
      <c r="A39" s="57">
        <v>44531</v>
      </c>
      <c r="B39" s="1">
        <v>2149.9486999999999</v>
      </c>
    </row>
    <row r="40" spans="1:2" x14ac:dyDescent="0.3">
      <c r="A40" s="57">
        <v>44562</v>
      </c>
      <c r="B40" s="1">
        <v>2166.6986999999999</v>
      </c>
    </row>
    <row r="41" spans="1:2" x14ac:dyDescent="0.3">
      <c r="A41" s="57">
        <v>44593</v>
      </c>
      <c r="B41" s="1">
        <v>2142.1410999999998</v>
      </c>
    </row>
    <row r="42" spans="1:2" x14ac:dyDescent="0.3">
      <c r="A42" s="57">
        <v>44621</v>
      </c>
      <c r="B42" s="1">
        <v>2391.9841000000001</v>
      </c>
    </row>
    <row r="43" spans="1:2" x14ac:dyDescent="0.3">
      <c r="A43" s="57">
        <v>44652</v>
      </c>
      <c r="B43" s="1">
        <v>2533.1563999999998</v>
      </c>
    </row>
    <row r="44" spans="1:2" x14ac:dyDescent="0.3">
      <c r="A44" s="57">
        <v>44682</v>
      </c>
      <c r="B44" s="1">
        <v>2390.0776000000001</v>
      </c>
    </row>
    <row r="45" spans="1:2" x14ac:dyDescent="0.3">
      <c r="A45" s="57">
        <v>44713</v>
      </c>
      <c r="B45" s="1">
        <v>2356.4868000000001</v>
      </c>
    </row>
    <row r="46" spans="1:2" x14ac:dyDescent="0.3">
      <c r="A46" s="57">
        <v>44743</v>
      </c>
      <c r="B46" s="1">
        <v>2278.2293</v>
      </c>
    </row>
    <row r="47" spans="1:2" x14ac:dyDescent="0.3">
      <c r="A47" s="57">
        <v>44774</v>
      </c>
      <c r="B47" s="1">
        <v>2394.8892999999998</v>
      </c>
    </row>
    <row r="48" spans="1:2" x14ac:dyDescent="0.3">
      <c r="A48" s="57">
        <v>44805</v>
      </c>
      <c r="B48" s="1">
        <v>2158.6641</v>
      </c>
    </row>
    <row r="49" spans="1:5" x14ac:dyDescent="0.3">
      <c r="A49" s="57">
        <v>44835</v>
      </c>
      <c r="B49" s="1">
        <v>2314.6799000000001</v>
      </c>
    </row>
    <row r="50" spans="1:5" x14ac:dyDescent="0.3">
      <c r="A50" s="57">
        <v>44866</v>
      </c>
      <c r="B50" s="1">
        <v>2479.6833999999999</v>
      </c>
    </row>
    <row r="51" spans="1:5" x14ac:dyDescent="0.3">
      <c r="A51" s="57">
        <v>44896</v>
      </c>
      <c r="B51" s="1">
        <v>2312.5010000000002</v>
      </c>
    </row>
    <row r="52" spans="1:5" x14ac:dyDescent="0.3">
      <c r="A52" s="57">
        <v>44927</v>
      </c>
      <c r="B52" s="1">
        <v>2136.9663</v>
      </c>
    </row>
    <row r="53" spans="1:5" x14ac:dyDescent="0.3">
      <c r="A53" s="57">
        <v>44958</v>
      </c>
      <c r="B53" s="1">
        <v>2108.5502000000001</v>
      </c>
    </row>
    <row r="54" spans="1:5" x14ac:dyDescent="0.3">
      <c r="A54" s="57">
        <v>44986</v>
      </c>
      <c r="B54" s="1">
        <v>2116.2671</v>
      </c>
    </row>
    <row r="55" spans="1:5" x14ac:dyDescent="0.3">
      <c r="A55" s="57">
        <v>45017</v>
      </c>
      <c r="B55" s="1">
        <v>2197.4751000000001</v>
      </c>
    </row>
    <row r="56" spans="1:5" x14ac:dyDescent="0.3">
      <c r="A56" s="57">
        <v>45047</v>
      </c>
      <c r="B56" s="1">
        <v>2242.3234000000002</v>
      </c>
    </row>
    <row r="57" spans="1:5" x14ac:dyDescent="0.3">
      <c r="A57" s="57">
        <v>45078</v>
      </c>
      <c r="B57" s="1">
        <v>2315.27</v>
      </c>
    </row>
    <row r="58" spans="1:5" x14ac:dyDescent="0.3">
      <c r="A58" s="57">
        <v>45108</v>
      </c>
      <c r="B58" s="1">
        <v>2549.25</v>
      </c>
    </row>
    <row r="59" spans="1:5" x14ac:dyDescent="0.3">
      <c r="A59" s="57">
        <v>45139</v>
      </c>
      <c r="B59" s="1">
        <v>2407</v>
      </c>
    </row>
    <row r="60" spans="1:5" x14ac:dyDescent="0.3">
      <c r="A60" s="57">
        <v>45170</v>
      </c>
      <c r="B60" s="1">
        <v>2345</v>
      </c>
    </row>
    <row r="61" spans="1:5" x14ac:dyDescent="0.3">
      <c r="A61" s="57">
        <v>45200</v>
      </c>
      <c r="B61" s="1">
        <v>2287.9</v>
      </c>
    </row>
    <row r="62" spans="1:5" x14ac:dyDescent="0.3">
      <c r="A62" s="57">
        <v>45231</v>
      </c>
      <c r="B62" s="1">
        <v>2297.4</v>
      </c>
      <c r="C62" s="1">
        <v>2297.4</v>
      </c>
      <c r="D62" s="1">
        <v>2297.4</v>
      </c>
      <c r="E62" s="1">
        <v>2297.4</v>
      </c>
    </row>
    <row r="63" spans="1:5" x14ac:dyDescent="0.3">
      <c r="A63" s="57">
        <v>45261</v>
      </c>
      <c r="C63" s="1">
        <f t="shared" ref="C63:C94" si="0">_xlfn.FORECAST.ETS(A63,$B$2:$B$62,$A$2:$A$62,1,1)</f>
        <v>2301.6602520381753</v>
      </c>
      <c r="D63" s="1">
        <f t="shared" ref="D63:D94" si="1">C63-_xlfn.FORECAST.ETS.CONFINT(A63,$B$2:$B$62,$A$2:$A$62,0.95,1,1)</f>
        <v>2034.7998253842979</v>
      </c>
      <c r="E63" s="1">
        <f t="shared" ref="E63:E94" si="2">C63+_xlfn.FORECAST.ETS.CONFINT(A63,$B$2:$B$62,$A$2:$A$62,0.95,1,1)</f>
        <v>2568.5206786920526</v>
      </c>
    </row>
    <row r="64" spans="1:5" x14ac:dyDescent="0.3">
      <c r="A64" s="57">
        <v>45292</v>
      </c>
      <c r="C64" s="1">
        <f t="shared" si="0"/>
        <v>2304.5470063114685</v>
      </c>
      <c r="D64" s="1">
        <f t="shared" si="1"/>
        <v>1942.5326549555632</v>
      </c>
      <c r="E64" s="1">
        <f t="shared" si="2"/>
        <v>2666.5613576673741</v>
      </c>
    </row>
    <row r="65" spans="1:5" x14ac:dyDescent="0.3">
      <c r="A65" s="57">
        <v>45323</v>
      </c>
      <c r="C65" s="1">
        <f t="shared" si="0"/>
        <v>2307.4337605847622</v>
      </c>
      <c r="D65" s="1">
        <f t="shared" si="1"/>
        <v>1857.6906995710899</v>
      </c>
      <c r="E65" s="1">
        <f t="shared" si="2"/>
        <v>2757.1768215984348</v>
      </c>
    </row>
    <row r="66" spans="1:5" x14ac:dyDescent="0.3">
      <c r="A66" s="57">
        <v>45352</v>
      </c>
      <c r="C66" s="1">
        <f t="shared" si="0"/>
        <v>2310.320514858056</v>
      </c>
      <c r="D66" s="1">
        <f t="shared" si="1"/>
        <v>1775.6740263713809</v>
      </c>
      <c r="E66" s="1">
        <f t="shared" si="2"/>
        <v>2844.967003344731</v>
      </c>
    </row>
    <row r="67" spans="1:5" x14ac:dyDescent="0.3">
      <c r="A67" s="57">
        <v>45383</v>
      </c>
      <c r="C67" s="1">
        <f t="shared" si="0"/>
        <v>2313.2072691313492</v>
      </c>
      <c r="D67" s="1">
        <f t="shared" si="1"/>
        <v>1694.517023482123</v>
      </c>
      <c r="E67" s="1">
        <f t="shared" si="2"/>
        <v>2931.8975147805754</v>
      </c>
    </row>
    <row r="68" spans="1:5" x14ac:dyDescent="0.3">
      <c r="A68" s="57">
        <v>45413</v>
      </c>
      <c r="C68" s="1">
        <f t="shared" si="0"/>
        <v>2316.0940234046429</v>
      </c>
      <c r="D68" s="1">
        <f t="shared" si="1"/>
        <v>1613.2070001417569</v>
      </c>
      <c r="E68" s="1">
        <f t="shared" si="2"/>
        <v>3018.981046667529</v>
      </c>
    </row>
    <row r="69" spans="1:5" x14ac:dyDescent="0.3">
      <c r="A69" s="57">
        <v>45444</v>
      </c>
      <c r="C69" s="1">
        <f t="shared" si="0"/>
        <v>2318.9807776779362</v>
      </c>
      <c r="D69" s="1">
        <f t="shared" si="1"/>
        <v>1531.1650636997083</v>
      </c>
      <c r="E69" s="1">
        <f t="shared" si="2"/>
        <v>3106.7964916561641</v>
      </c>
    </row>
    <row r="70" spans="1:5" x14ac:dyDescent="0.3">
      <c r="A70" s="57">
        <v>45474</v>
      </c>
      <c r="C70" s="1">
        <f t="shared" si="0"/>
        <v>2321.8675319512299</v>
      </c>
      <c r="D70" s="1">
        <f t="shared" si="1"/>
        <v>1448.0385987321463</v>
      </c>
      <c r="E70" s="1">
        <f t="shared" si="2"/>
        <v>3195.6964651703138</v>
      </c>
    </row>
    <row r="71" spans="1:5" x14ac:dyDescent="0.3">
      <c r="A71" s="57">
        <v>45505</v>
      </c>
      <c r="C71" s="1">
        <f t="shared" si="0"/>
        <v>2324.7542862245236</v>
      </c>
      <c r="D71" s="1">
        <f t="shared" si="1"/>
        <v>1363.6042080364182</v>
      </c>
      <c r="E71" s="1">
        <f t="shared" si="2"/>
        <v>3285.9043644126291</v>
      </c>
    </row>
    <row r="72" spans="1:5" x14ac:dyDescent="0.3">
      <c r="A72" s="57">
        <v>45536</v>
      </c>
      <c r="C72" s="1">
        <f t="shared" si="0"/>
        <v>2327.6410404978169</v>
      </c>
      <c r="D72" s="1">
        <f t="shared" si="1"/>
        <v>1277.7171893010104</v>
      </c>
      <c r="E72" s="1">
        <f t="shared" si="2"/>
        <v>3377.5648916946234</v>
      </c>
    </row>
    <row r="73" spans="1:5" x14ac:dyDescent="0.3">
      <c r="A73" s="57">
        <v>45566</v>
      </c>
      <c r="C73" s="1">
        <f t="shared" si="0"/>
        <v>2330.5277947711106</v>
      </c>
      <c r="D73" s="1">
        <f t="shared" si="1"/>
        <v>1190.2831037622427</v>
      </c>
      <c r="E73" s="1">
        <f t="shared" si="2"/>
        <v>3470.7724857799785</v>
      </c>
    </row>
    <row r="74" spans="1:5" x14ac:dyDescent="0.3">
      <c r="A74" s="57">
        <v>45597</v>
      </c>
      <c r="C74" s="1">
        <f t="shared" si="0"/>
        <v>2333.4145490444043</v>
      </c>
      <c r="D74" s="1">
        <f t="shared" si="1"/>
        <v>1101.2407998120827</v>
      </c>
      <c r="E74" s="1">
        <f t="shared" si="2"/>
        <v>3565.5882982767262</v>
      </c>
    </row>
    <row r="75" spans="1:5" x14ac:dyDescent="0.3">
      <c r="A75" s="57">
        <v>45627</v>
      </c>
      <c r="C75" s="1">
        <f t="shared" si="0"/>
        <v>2336.3013033176976</v>
      </c>
      <c r="D75" s="1">
        <f t="shared" si="1"/>
        <v>1010.5517940240959</v>
      </c>
      <c r="E75" s="1">
        <f t="shared" si="2"/>
        <v>3662.0508126112991</v>
      </c>
    </row>
    <row r="76" spans="1:5" x14ac:dyDescent="0.3">
      <c r="A76" s="57">
        <v>45658</v>
      </c>
      <c r="C76" s="1">
        <f t="shared" si="0"/>
        <v>2339.1880575909913</v>
      </c>
      <c r="D76" s="1">
        <f t="shared" si="1"/>
        <v>918.19337640137201</v>
      </c>
      <c r="E76" s="1">
        <f t="shared" si="2"/>
        <v>3760.1827387806106</v>
      </c>
    </row>
    <row r="77" spans="1:5" x14ac:dyDescent="0.3">
      <c r="A77" s="57">
        <v>45689</v>
      </c>
      <c r="C77" s="1">
        <f t="shared" si="0"/>
        <v>2342.0748118642846</v>
      </c>
      <c r="D77" s="1">
        <f t="shared" si="1"/>
        <v>824.1539953068359</v>
      </c>
      <c r="E77" s="1">
        <f t="shared" si="2"/>
        <v>3859.9956284217333</v>
      </c>
    </row>
    <row r="78" spans="1:5" x14ac:dyDescent="0.3">
      <c r="A78" s="57">
        <v>45717</v>
      </c>
      <c r="C78" s="1">
        <f t="shared" si="0"/>
        <v>2344.9615661375783</v>
      </c>
      <c r="D78" s="1">
        <f t="shared" si="1"/>
        <v>728.4300895463341</v>
      </c>
      <c r="E78" s="1">
        <f t="shared" si="2"/>
        <v>3961.4930427288227</v>
      </c>
    </row>
    <row r="79" spans="1:5" x14ac:dyDescent="0.3">
      <c r="A79" s="57">
        <v>45748</v>
      </c>
      <c r="C79" s="1">
        <f t="shared" si="0"/>
        <v>2347.848320410872</v>
      </c>
      <c r="D79" s="1">
        <f t="shared" si="1"/>
        <v>631.02386762165179</v>
      </c>
      <c r="E79" s="1">
        <f t="shared" si="2"/>
        <v>4064.6727732000923</v>
      </c>
    </row>
    <row r="80" spans="1:5" x14ac:dyDescent="0.3">
      <c r="A80" s="57">
        <v>45778</v>
      </c>
      <c r="C80" s="1">
        <f t="shared" si="0"/>
        <v>2350.7350746841653</v>
      </c>
      <c r="D80" s="1">
        <f t="shared" si="1"/>
        <v>531.94172322750364</v>
      </c>
      <c r="E80" s="1">
        <f t="shared" si="2"/>
        <v>4169.5284261408269</v>
      </c>
    </row>
    <row r="81" spans="1:5" x14ac:dyDescent="0.3">
      <c r="A81" s="57">
        <v>45809</v>
      </c>
      <c r="C81" s="1">
        <f t="shared" si="0"/>
        <v>2353.621828957459</v>
      </c>
      <c r="D81" s="1">
        <f t="shared" si="1"/>
        <v>431.19308776978482</v>
      </c>
      <c r="E81" s="1">
        <f t="shared" si="2"/>
        <v>4276.050570145133</v>
      </c>
    </row>
    <row r="82" spans="1:5" x14ac:dyDescent="0.3">
      <c r="A82" s="57">
        <v>45839</v>
      </c>
      <c r="C82" s="1">
        <f t="shared" si="0"/>
        <v>2356.5085832307527</v>
      </c>
      <c r="D82" s="1">
        <f t="shared" si="1"/>
        <v>328.7895889098611</v>
      </c>
      <c r="E82" s="1">
        <f t="shared" si="2"/>
        <v>4384.2275775516446</v>
      </c>
    </row>
    <row r="83" spans="1:5" x14ac:dyDescent="0.3">
      <c r="A83" s="57">
        <v>45870</v>
      </c>
      <c r="C83" s="1">
        <f t="shared" si="0"/>
        <v>2359.395337504046</v>
      </c>
      <c r="D83" s="1">
        <f t="shared" si="1"/>
        <v>224.74442703433351</v>
      </c>
      <c r="E83" s="1">
        <f t="shared" si="2"/>
        <v>4494.046247973758</v>
      </c>
    </row>
    <row r="84" spans="1:5" x14ac:dyDescent="0.3">
      <c r="A84" s="57">
        <v>45901</v>
      </c>
      <c r="C84" s="1">
        <f t="shared" si="0"/>
        <v>2362.2820917773397</v>
      </c>
      <c r="D84" s="1">
        <f t="shared" si="1"/>
        <v>119.07190921016308</v>
      </c>
      <c r="E84" s="1">
        <f t="shared" si="2"/>
        <v>4605.4922743445168</v>
      </c>
    </row>
    <row r="85" spans="1:5" x14ac:dyDescent="0.3">
      <c r="A85" s="57">
        <v>45931</v>
      </c>
      <c r="C85" s="1">
        <f t="shared" si="0"/>
        <v>2365.168846050633</v>
      </c>
      <c r="D85" s="1">
        <f t="shared" si="1"/>
        <v>11.78709842622311</v>
      </c>
      <c r="E85" s="1">
        <f t="shared" si="2"/>
        <v>4718.5505936750433</v>
      </c>
    </row>
    <row r="86" spans="1:5" x14ac:dyDescent="0.3">
      <c r="A86" s="57">
        <v>45962</v>
      </c>
      <c r="C86" s="1">
        <f t="shared" si="0"/>
        <v>2368.0556003239267</v>
      </c>
      <c r="D86" s="1">
        <f t="shared" si="1"/>
        <v>-97.094451805851804</v>
      </c>
      <c r="E86" s="1">
        <f t="shared" si="2"/>
        <v>4833.2056524537056</v>
      </c>
    </row>
    <row r="87" spans="1:5" x14ac:dyDescent="0.3">
      <c r="A87" s="57">
        <v>45992</v>
      </c>
      <c r="C87" s="1">
        <f t="shared" si="0"/>
        <v>2370.9423545972204</v>
      </c>
      <c r="D87" s="1">
        <f t="shared" si="1"/>
        <v>-207.55689901418145</v>
      </c>
      <c r="E87" s="1">
        <f t="shared" si="2"/>
        <v>4949.4416082086227</v>
      </c>
    </row>
    <row r="88" spans="1:5" x14ac:dyDescent="0.3">
      <c r="A88" s="57">
        <v>46023</v>
      </c>
      <c r="C88" s="1">
        <f t="shared" si="0"/>
        <v>2373.8291088705137</v>
      </c>
      <c r="D88" s="1">
        <f t="shared" si="1"/>
        <v>-319.58426516611098</v>
      </c>
      <c r="E88" s="1">
        <f t="shared" si="2"/>
        <v>5067.2424829071388</v>
      </c>
    </row>
    <row r="89" spans="1:5" x14ac:dyDescent="0.3">
      <c r="A89" s="57">
        <v>46054</v>
      </c>
      <c r="C89" s="1">
        <f t="shared" si="0"/>
        <v>2376.7158631438074</v>
      </c>
      <c r="D89" s="1">
        <f t="shared" si="1"/>
        <v>-433.16055344823826</v>
      </c>
      <c r="E89" s="1">
        <f t="shared" si="2"/>
        <v>5186.5922797358526</v>
      </c>
    </row>
    <row r="90" spans="1:5" x14ac:dyDescent="0.3">
      <c r="A90" s="57">
        <v>46082</v>
      </c>
      <c r="C90" s="1">
        <f t="shared" si="0"/>
        <v>2379.6026174171011</v>
      </c>
      <c r="D90" s="1">
        <f t="shared" si="1"/>
        <v>-548.2698370158555</v>
      </c>
      <c r="E90" s="1">
        <f t="shared" si="2"/>
        <v>5307.4750718500582</v>
      </c>
    </row>
    <row r="91" spans="1:5" x14ac:dyDescent="0.3">
      <c r="A91" s="57">
        <v>46113</v>
      </c>
      <c r="C91" s="1">
        <f t="shared" si="0"/>
        <v>2382.4893716903944</v>
      </c>
      <c r="D91" s="1">
        <f t="shared" si="1"/>
        <v>-664.89632616128893</v>
      </c>
      <c r="E91" s="1">
        <f t="shared" si="2"/>
        <v>5429.8750695420777</v>
      </c>
    </row>
    <row r="92" spans="1:5" x14ac:dyDescent="0.3">
      <c r="A92" s="57">
        <v>46143</v>
      </c>
      <c r="C92" s="1">
        <f t="shared" si="0"/>
        <v>2385.3761259636881</v>
      </c>
      <c r="D92" s="1">
        <f t="shared" si="1"/>
        <v>-783.02441878466379</v>
      </c>
      <c r="E92" s="1">
        <f t="shared" si="2"/>
        <v>5553.77667071204</v>
      </c>
    </row>
    <row r="93" spans="1:5" x14ac:dyDescent="0.3">
      <c r="A93" s="57">
        <v>46174</v>
      </c>
      <c r="C93" s="1">
        <f t="shared" si="0"/>
        <v>2388.2628802369813</v>
      </c>
      <c r="D93" s="1">
        <f t="shared" si="1"/>
        <v>-902.63873789285208</v>
      </c>
      <c r="E93" s="1">
        <f t="shared" si="2"/>
        <v>5679.1644983668148</v>
      </c>
    </row>
    <row r="94" spans="1:5" x14ac:dyDescent="0.3">
      <c r="A94" s="57">
        <v>46204</v>
      </c>
      <c r="C94" s="1">
        <f t="shared" si="0"/>
        <v>2391.1496345102751</v>
      </c>
      <c r="D94" s="1">
        <f t="shared" si="1"/>
        <v>-1023.7241589885421</v>
      </c>
      <c r="E94" s="1">
        <f t="shared" si="2"/>
        <v>5806.0234280090917</v>
      </c>
    </row>
    <row r="95" spans="1:5" x14ac:dyDescent="0.3">
      <c r="A95" s="57">
        <v>46235</v>
      </c>
      <c r="C95" s="1">
        <f t="shared" ref="C95:C114" si="3">_xlfn.FORECAST.ETS(A95,$B$2:$B$62,$A$2:$A$62,1,1)</f>
        <v>2394.0363887835688</v>
      </c>
      <c r="D95" s="1">
        <f t="shared" ref="D95:D114" si="4">C95-_xlfn.FORECAST.ETS.CONFINT(A95,$B$2:$B$62,$A$2:$A$62,0.95,1,1)</f>
        <v>-1146.265829561401</v>
      </c>
      <c r="E95" s="1">
        <f t="shared" ref="E95:E114" si="5">C95+_xlfn.FORECAST.ETS.CONFINT(A95,$B$2:$B$62,$A$2:$A$62,0.95,1,1)</f>
        <v>5934.3386071285386</v>
      </c>
    </row>
    <row r="96" spans="1:5" x14ac:dyDescent="0.3">
      <c r="A96" s="57">
        <v>46266</v>
      </c>
      <c r="C96" s="1">
        <f t="shared" si="3"/>
        <v>2396.923143056862</v>
      </c>
      <c r="D96" s="1">
        <f t="shared" si="4"/>
        <v>-1270.2491824004233</v>
      </c>
      <c r="E96" s="1">
        <f t="shared" si="5"/>
        <v>6064.0954685141478</v>
      </c>
    </row>
    <row r="97" spans="1:5" x14ac:dyDescent="0.3">
      <c r="A97" s="57">
        <v>46296</v>
      </c>
      <c r="C97" s="1">
        <f t="shared" si="3"/>
        <v>2399.8098973301558</v>
      </c>
      <c r="D97" s="1">
        <f t="shared" si="4"/>
        <v>-1395.6599440702144</v>
      </c>
      <c r="E97" s="1">
        <f t="shared" si="5"/>
        <v>6195.2797387305254</v>
      </c>
    </row>
    <row r="98" spans="1:5" x14ac:dyDescent="0.3">
      <c r="A98" s="57">
        <v>46327</v>
      </c>
      <c r="C98" s="1">
        <f t="shared" si="3"/>
        <v>2402.6966516034495</v>
      </c>
      <c r="D98" s="1">
        <f t="shared" si="4"/>
        <v>-1522.4841396045808</v>
      </c>
      <c r="E98" s="1">
        <f t="shared" si="5"/>
        <v>6327.8774428114793</v>
      </c>
    </row>
    <row r="99" spans="1:5" x14ac:dyDescent="0.3">
      <c r="A99" s="57">
        <v>46357</v>
      </c>
      <c r="C99" s="1">
        <f t="shared" si="3"/>
        <v>2405.5834058767427</v>
      </c>
      <c r="D99" s="1">
        <f t="shared" si="4"/>
        <v>-1650.7080942470275</v>
      </c>
      <c r="E99" s="1">
        <f t="shared" si="5"/>
        <v>6461.874906000513</v>
      </c>
    </row>
    <row r="100" spans="1:5" x14ac:dyDescent="0.3">
      <c r="A100" s="57">
        <v>46388</v>
      </c>
      <c r="C100" s="1">
        <f t="shared" si="3"/>
        <v>2408.4701601500365</v>
      </c>
      <c r="D100" s="1">
        <f t="shared" si="4"/>
        <v>-1780.3184328937323</v>
      </c>
      <c r="E100" s="1">
        <f t="shared" si="5"/>
        <v>6597.2587531938052</v>
      </c>
    </row>
    <row r="101" spans="1:5" x14ac:dyDescent="0.3">
      <c r="A101" s="57">
        <v>46419</v>
      </c>
      <c r="C101" s="1">
        <f t="shared" si="3"/>
        <v>2411.3569144233297</v>
      </c>
      <c r="D101" s="1">
        <f t="shared" si="4"/>
        <v>-1911.302077758517</v>
      </c>
      <c r="E101" s="1">
        <f t="shared" si="5"/>
        <v>6734.0159066051765</v>
      </c>
    </row>
    <row r="102" spans="1:5" x14ac:dyDescent="0.3">
      <c r="A102" s="57">
        <v>46447</v>
      </c>
      <c r="C102" s="1">
        <f t="shared" si="3"/>
        <v>2414.2436686966234</v>
      </c>
      <c r="D102" s="1">
        <f t="shared" si="4"/>
        <v>-2043.646244672434</v>
      </c>
      <c r="E102" s="1">
        <f t="shared" si="5"/>
        <v>6872.1335820656805</v>
      </c>
    </row>
    <row r="103" spans="1:5" x14ac:dyDescent="0.3">
      <c r="A103" s="57">
        <v>46478</v>
      </c>
      <c r="C103" s="1">
        <f t="shared" si="3"/>
        <v>2417.1304229699172</v>
      </c>
      <c r="D103" s="1">
        <f t="shared" si="4"/>
        <v>-2177.3384383463635</v>
      </c>
      <c r="E103" s="1">
        <f t="shared" si="5"/>
        <v>7011.5992842861979</v>
      </c>
    </row>
    <row r="104" spans="1:5" x14ac:dyDescent="0.3">
      <c r="A104" s="57">
        <v>46508</v>
      </c>
      <c r="C104" s="1">
        <f t="shared" si="3"/>
        <v>2420.0171772432104</v>
      </c>
      <c r="D104" s="1">
        <f t="shared" si="4"/>
        <v>-2312.3664468581701</v>
      </c>
      <c r="E104" s="1">
        <f t="shared" si="5"/>
        <v>7152.4008013445909</v>
      </c>
    </row>
    <row r="105" spans="1:5" x14ac:dyDescent="0.3">
      <c r="A105" s="57">
        <v>46539</v>
      </c>
      <c r="C105" s="1">
        <f t="shared" si="3"/>
        <v>2422.9039315165041</v>
      </c>
      <c r="D105" s="1">
        <f t="shared" si="4"/>
        <v>-2448.718335572958</v>
      </c>
      <c r="E105" s="1">
        <f t="shared" si="5"/>
        <v>7294.5261986059668</v>
      </c>
    </row>
    <row r="106" spans="1:5" x14ac:dyDescent="0.3">
      <c r="A106" s="57">
        <v>46569</v>
      </c>
      <c r="C106" s="1">
        <f t="shared" si="3"/>
        <v>2425.7906857897979</v>
      </c>
      <c r="D106" s="1">
        <f t="shared" si="4"/>
        <v>-2586.3824406626472</v>
      </c>
      <c r="E106" s="1">
        <f t="shared" si="5"/>
        <v>7437.963812242243</v>
      </c>
    </row>
    <row r="107" spans="1:5" x14ac:dyDescent="0.3">
      <c r="A107" s="57">
        <v>46600</v>
      </c>
      <c r="C107" s="1">
        <f t="shared" si="3"/>
        <v>2428.6774400630911</v>
      </c>
      <c r="D107" s="1">
        <f t="shared" si="4"/>
        <v>-2725.3473623572354</v>
      </c>
      <c r="E107" s="1">
        <f t="shared" si="5"/>
        <v>7582.7022424834176</v>
      </c>
    </row>
    <row r="108" spans="1:5" x14ac:dyDescent="0.3">
      <c r="A108" s="57">
        <v>46631</v>
      </c>
      <c r="C108" s="1">
        <f t="shared" si="3"/>
        <v>2431.5641943363848</v>
      </c>
      <c r="D108" s="1">
        <f t="shared" si="4"/>
        <v>-2865.6019580329717</v>
      </c>
      <c r="E108" s="1">
        <f t="shared" si="5"/>
        <v>7728.7303467057409</v>
      </c>
    </row>
    <row r="109" spans="1:5" x14ac:dyDescent="0.3">
      <c r="A109" s="57">
        <v>46661</v>
      </c>
      <c r="C109" s="1">
        <f t="shared" si="3"/>
        <v>2434.4509486096781</v>
      </c>
      <c r="D109" s="1">
        <f t="shared" si="4"/>
        <v>-3007.1353352209339</v>
      </c>
      <c r="E109" s="1">
        <f t="shared" si="5"/>
        <v>7876.0372324402906</v>
      </c>
    </row>
    <row r="110" spans="1:5" x14ac:dyDescent="0.3">
      <c r="A110" s="57">
        <v>46692</v>
      </c>
      <c r="C110" s="1">
        <f t="shared" si="3"/>
        <v>2437.3377028829718</v>
      </c>
      <c r="D110" s="1">
        <f t="shared" si="4"/>
        <v>-3149.9368446018616</v>
      </c>
      <c r="E110" s="1">
        <f t="shared" si="5"/>
        <v>8024.6122503678052</v>
      </c>
    </row>
    <row r="111" spans="1:5" x14ac:dyDescent="0.3">
      <c r="A111" s="57">
        <v>46722</v>
      </c>
      <c r="C111" s="1">
        <f t="shared" si="3"/>
        <v>2440.2244571562655</v>
      </c>
      <c r="D111" s="1">
        <f t="shared" si="4"/>
        <v>-3293.9960730390153</v>
      </c>
      <c r="E111" s="1">
        <f t="shared" si="5"/>
        <v>8174.4449873515459</v>
      </c>
    </row>
    <row r="112" spans="1:5" x14ac:dyDescent="0.3">
      <c r="A112" s="57">
        <v>46753</v>
      </c>
      <c r="C112" s="1">
        <f t="shared" si="3"/>
        <v>2443.1112114295588</v>
      </c>
      <c r="D112" s="1">
        <f t="shared" si="4"/>
        <v>-3439.30283668941</v>
      </c>
      <c r="E112" s="1">
        <f t="shared" si="5"/>
        <v>8325.5252595485272</v>
      </c>
    </row>
    <row r="113" spans="1:5" x14ac:dyDescent="0.3">
      <c r="A113" s="57">
        <v>46784</v>
      </c>
      <c r="C113" s="1">
        <f t="shared" si="3"/>
        <v>2445.9979657028525</v>
      </c>
      <c r="D113" s="1">
        <f t="shared" si="4"/>
        <v>-3585.8471742244956</v>
      </c>
      <c r="E113" s="1">
        <f t="shared" si="5"/>
        <v>8477.8431056301997</v>
      </c>
    </row>
    <row r="114" spans="1:5" x14ac:dyDescent="0.3">
      <c r="A114" s="57">
        <v>46813</v>
      </c>
      <c r="C114" s="1">
        <f t="shared" si="3"/>
        <v>2448.8847199761462</v>
      </c>
      <c r="D114" s="1">
        <f t="shared" si="4"/>
        <v>-3733.6193401839996</v>
      </c>
      <c r="E114" s="1">
        <f t="shared" si="5"/>
        <v>8631.3887801362926</v>
      </c>
    </row>
  </sheetData>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12273-1476-4C05-9578-BC9F25EBC796}">
  <dimension ref="A1:H237"/>
  <sheetViews>
    <sheetView topLeftCell="B6" workbookViewId="0">
      <selection activeCell="N6" sqref="N6"/>
    </sheetView>
  </sheetViews>
  <sheetFormatPr defaultRowHeight="14.4" x14ac:dyDescent="0.3"/>
  <cols>
    <col min="1" max="2" width="10.33203125" bestFit="1" customWidth="1"/>
    <col min="3" max="3" width="16.77734375" customWidth="1"/>
    <col min="4" max="4" width="30.88671875" customWidth="1"/>
    <col min="5" max="5" width="31" customWidth="1"/>
    <col min="7" max="7" width="9.44140625" customWidth="1"/>
    <col min="8" max="8" width="7.6640625" customWidth="1"/>
  </cols>
  <sheetData>
    <row r="1" spans="1:8" x14ac:dyDescent="0.3">
      <c r="A1" t="s">
        <v>39</v>
      </c>
      <c r="B1" t="s">
        <v>40</v>
      </c>
      <c r="C1" t="s">
        <v>42</v>
      </c>
      <c r="D1" t="s">
        <v>43</v>
      </c>
      <c r="E1" t="s">
        <v>44</v>
      </c>
      <c r="G1" t="s">
        <v>45</v>
      </c>
      <c r="H1" t="s">
        <v>46</v>
      </c>
    </row>
    <row r="2" spans="1:8" x14ac:dyDescent="0.3">
      <c r="A2" s="57">
        <v>41548</v>
      </c>
      <c r="B2" s="1">
        <v>415.20979999999997</v>
      </c>
      <c r="G2" t="s">
        <v>47</v>
      </c>
      <c r="H2" s="60">
        <f>_xlfn.FORECAST.ETS.STAT($B$2:$B$122,$A$2:$A$122,1,1,1)</f>
        <v>0.25</v>
      </c>
    </row>
    <row r="3" spans="1:8" x14ac:dyDescent="0.3">
      <c r="A3" s="57">
        <v>41579</v>
      </c>
      <c r="B3" s="1">
        <v>387.29309999999998</v>
      </c>
      <c r="G3" t="s">
        <v>48</v>
      </c>
      <c r="H3" s="60">
        <f>_xlfn.FORECAST.ETS.STAT($B$2:$B$122,$A$2:$A$122,2,1,1)</f>
        <v>1E-3</v>
      </c>
    </row>
    <row r="4" spans="1:8" x14ac:dyDescent="0.3">
      <c r="A4" s="57">
        <v>41609</v>
      </c>
      <c r="B4" s="1">
        <v>406.35809999999998</v>
      </c>
      <c r="G4" t="s">
        <v>49</v>
      </c>
      <c r="H4" s="60">
        <f>_xlfn.FORECAST.ETS.STAT($B$2:$B$122,$A$2:$A$122,3,1,1)</f>
        <v>2.2204460492503131E-16</v>
      </c>
    </row>
    <row r="5" spans="1:8" x14ac:dyDescent="0.3">
      <c r="A5" s="57">
        <v>41640</v>
      </c>
      <c r="B5" s="1">
        <v>377.28390000000002</v>
      </c>
      <c r="G5" t="s">
        <v>50</v>
      </c>
      <c r="H5" s="60">
        <f>_xlfn.FORECAST.ETS.STAT($B$2:$B$122,$A$2:$A$122,4,1,1)</f>
        <v>1.8572370432254217</v>
      </c>
    </row>
    <row r="6" spans="1:8" x14ac:dyDescent="0.3">
      <c r="A6" s="57">
        <v>41671</v>
      </c>
      <c r="B6" s="1">
        <v>363.12130000000002</v>
      </c>
      <c r="G6" t="s">
        <v>51</v>
      </c>
      <c r="H6" s="60">
        <f>_xlfn.FORECAST.ETS.STAT($B$2:$B$122,$A$2:$A$122,5,1,1)</f>
        <v>5.0178212555879328E-2</v>
      </c>
    </row>
    <row r="7" spans="1:8" x14ac:dyDescent="0.3">
      <c r="A7" s="57">
        <v>41699</v>
      </c>
      <c r="B7" s="1">
        <v>422.49529999999999</v>
      </c>
      <c r="G7" t="s">
        <v>52</v>
      </c>
      <c r="H7" s="60">
        <f>_xlfn.FORECAST.ETS.STAT($B$2:$B$122,$A$2:$A$122,6,1,1)</f>
        <v>115.42406628389561</v>
      </c>
    </row>
    <row r="8" spans="1:8" x14ac:dyDescent="0.3">
      <c r="A8" s="57">
        <v>41730</v>
      </c>
      <c r="B8" s="1">
        <v>424.78769999999997</v>
      </c>
      <c r="G8" t="s">
        <v>53</v>
      </c>
      <c r="H8" s="60">
        <f>_xlfn.FORECAST.ETS.STAT($B$2:$B$122,$A$2:$A$122,7,1,1)</f>
        <v>146.98912881558513</v>
      </c>
    </row>
    <row r="9" spans="1:8" x14ac:dyDescent="0.3">
      <c r="A9" s="57">
        <v>41760</v>
      </c>
      <c r="B9" s="1">
        <v>483.29930000000002</v>
      </c>
    </row>
    <row r="10" spans="1:8" x14ac:dyDescent="0.3">
      <c r="A10" s="57">
        <v>41791</v>
      </c>
      <c r="B10" s="1">
        <v>460.9205</v>
      </c>
    </row>
    <row r="11" spans="1:8" x14ac:dyDescent="0.3">
      <c r="A11" s="57">
        <v>41821</v>
      </c>
      <c r="B11" s="1">
        <v>456.8578</v>
      </c>
    </row>
    <row r="12" spans="1:8" x14ac:dyDescent="0.3">
      <c r="A12" s="57">
        <v>41852</v>
      </c>
      <c r="B12" s="1">
        <v>453.3399</v>
      </c>
    </row>
    <row r="13" spans="1:8" x14ac:dyDescent="0.3">
      <c r="A13" s="57">
        <v>41883</v>
      </c>
      <c r="B13" s="1">
        <v>429.28160000000003</v>
      </c>
    </row>
    <row r="14" spans="1:8" x14ac:dyDescent="0.3">
      <c r="A14" s="57">
        <v>41913</v>
      </c>
      <c r="B14" s="1">
        <v>454.17970000000003</v>
      </c>
    </row>
    <row r="15" spans="1:8" x14ac:dyDescent="0.3">
      <c r="A15" s="57">
        <v>41944</v>
      </c>
      <c r="B15" s="1">
        <v>450.11700000000002</v>
      </c>
    </row>
    <row r="16" spans="1:8" x14ac:dyDescent="0.3">
      <c r="A16" s="57">
        <v>41974</v>
      </c>
      <c r="B16" s="1">
        <v>404.5197</v>
      </c>
    </row>
    <row r="17" spans="1:2" x14ac:dyDescent="0.3">
      <c r="A17" s="57">
        <v>42005</v>
      </c>
      <c r="B17" s="1">
        <v>415.45940000000002</v>
      </c>
    </row>
    <row r="18" spans="1:2" x14ac:dyDescent="0.3">
      <c r="A18" s="57">
        <v>42036</v>
      </c>
      <c r="B18" s="1">
        <v>388.35980000000001</v>
      </c>
    </row>
    <row r="19" spans="1:2" x14ac:dyDescent="0.3">
      <c r="A19" s="57">
        <v>42064</v>
      </c>
      <c r="B19" s="1">
        <v>374.94619999999998</v>
      </c>
    </row>
    <row r="20" spans="1:2" x14ac:dyDescent="0.3">
      <c r="A20" s="57">
        <v>42095</v>
      </c>
      <c r="B20" s="1">
        <v>391.44650000000001</v>
      </c>
    </row>
    <row r="21" spans="1:2" x14ac:dyDescent="0.3">
      <c r="A21" s="57">
        <v>42125</v>
      </c>
      <c r="B21" s="1">
        <v>398.09660000000002</v>
      </c>
    </row>
    <row r="22" spans="1:2" x14ac:dyDescent="0.3">
      <c r="A22" s="57">
        <v>42156</v>
      </c>
      <c r="B22" s="1">
        <v>453.97539999999998</v>
      </c>
    </row>
    <row r="23" spans="1:2" x14ac:dyDescent="0.3">
      <c r="A23" s="57">
        <v>42186</v>
      </c>
      <c r="B23" s="1">
        <v>454.76979999999998</v>
      </c>
    </row>
    <row r="24" spans="1:2" x14ac:dyDescent="0.3">
      <c r="A24" s="57">
        <v>42217</v>
      </c>
      <c r="B24" s="1">
        <v>388.51870000000002</v>
      </c>
    </row>
    <row r="25" spans="1:2" x14ac:dyDescent="0.3">
      <c r="A25" s="57">
        <v>42248</v>
      </c>
      <c r="B25" s="1">
        <v>391.42380000000003</v>
      </c>
    </row>
    <row r="26" spans="1:2" x14ac:dyDescent="0.3">
      <c r="A26" s="57">
        <v>42278</v>
      </c>
      <c r="B26" s="1">
        <v>430.18950000000001</v>
      </c>
    </row>
    <row r="27" spans="1:2" x14ac:dyDescent="0.3">
      <c r="A27" s="57">
        <v>42309</v>
      </c>
      <c r="B27" s="1">
        <v>438.42829999999998</v>
      </c>
    </row>
    <row r="28" spans="1:2" x14ac:dyDescent="0.3">
      <c r="A28" s="57">
        <v>42339</v>
      </c>
      <c r="B28" s="1">
        <v>460.55739999999997</v>
      </c>
    </row>
    <row r="29" spans="1:2" x14ac:dyDescent="0.3">
      <c r="A29" s="57">
        <v>42370</v>
      </c>
      <c r="B29" s="1">
        <v>469.9991</v>
      </c>
    </row>
    <row r="30" spans="1:2" x14ac:dyDescent="0.3">
      <c r="A30" s="57">
        <v>42401</v>
      </c>
      <c r="B30" s="1">
        <v>438.79140000000001</v>
      </c>
    </row>
    <row r="31" spans="1:2" x14ac:dyDescent="0.3">
      <c r="A31" s="57">
        <v>42430</v>
      </c>
      <c r="B31" s="1">
        <v>474.44760000000002</v>
      </c>
    </row>
    <row r="32" spans="1:2" x14ac:dyDescent="0.3">
      <c r="A32" s="57">
        <v>42461</v>
      </c>
      <c r="B32" s="1">
        <v>446.077</v>
      </c>
    </row>
    <row r="33" spans="1:2" x14ac:dyDescent="0.3">
      <c r="A33" s="57">
        <v>42491</v>
      </c>
      <c r="B33" s="1">
        <v>434.79689999999999</v>
      </c>
    </row>
    <row r="34" spans="1:2" x14ac:dyDescent="0.3">
      <c r="A34" s="57">
        <v>42522</v>
      </c>
      <c r="B34" s="1">
        <v>439.92630000000003</v>
      </c>
    </row>
    <row r="35" spans="1:2" x14ac:dyDescent="0.3">
      <c r="A35" s="57">
        <v>42552</v>
      </c>
      <c r="B35" s="1">
        <v>460.6936</v>
      </c>
    </row>
    <row r="36" spans="1:2" x14ac:dyDescent="0.3">
      <c r="A36" s="57">
        <v>42583</v>
      </c>
      <c r="B36" s="1">
        <v>481.16579999999999</v>
      </c>
    </row>
    <row r="37" spans="1:2" x14ac:dyDescent="0.3">
      <c r="A37" s="57">
        <v>42614</v>
      </c>
      <c r="B37" s="1">
        <v>491.9239</v>
      </c>
    </row>
    <row r="38" spans="1:2" x14ac:dyDescent="0.3">
      <c r="A38" s="57">
        <v>42644</v>
      </c>
      <c r="B38" s="1">
        <v>478.87349999999998</v>
      </c>
    </row>
    <row r="39" spans="1:2" x14ac:dyDescent="0.3">
      <c r="A39" s="57">
        <v>42675</v>
      </c>
      <c r="B39" s="1">
        <v>449.41340000000002</v>
      </c>
    </row>
    <row r="40" spans="1:2" x14ac:dyDescent="0.3">
      <c r="A40" s="57">
        <v>42705</v>
      </c>
      <c r="B40" s="1">
        <v>491.3338</v>
      </c>
    </row>
    <row r="41" spans="1:2" x14ac:dyDescent="0.3">
      <c r="A41" s="57">
        <v>42736</v>
      </c>
      <c r="B41" s="1">
        <v>474.44760000000002</v>
      </c>
    </row>
    <row r="42" spans="1:2" x14ac:dyDescent="0.3">
      <c r="A42" s="57">
        <v>42767</v>
      </c>
      <c r="B42" s="1">
        <v>561.98800000000006</v>
      </c>
    </row>
    <row r="43" spans="1:2" x14ac:dyDescent="0.3">
      <c r="A43" s="57">
        <v>42795</v>
      </c>
      <c r="B43" s="1">
        <v>599.59609999999998</v>
      </c>
    </row>
    <row r="44" spans="1:2" x14ac:dyDescent="0.3">
      <c r="A44" s="57">
        <v>42826</v>
      </c>
      <c r="B44" s="1">
        <v>633.32309999999995</v>
      </c>
    </row>
    <row r="45" spans="1:2" x14ac:dyDescent="0.3">
      <c r="A45" s="57">
        <v>42856</v>
      </c>
      <c r="B45" s="1">
        <v>608.58399999999995</v>
      </c>
    </row>
    <row r="46" spans="1:2" x14ac:dyDescent="0.3">
      <c r="A46" s="57">
        <v>42887</v>
      </c>
      <c r="B46" s="1">
        <v>626.42340000000002</v>
      </c>
    </row>
    <row r="47" spans="1:2" x14ac:dyDescent="0.3">
      <c r="A47" s="57">
        <v>42917</v>
      </c>
      <c r="B47" s="1">
        <v>733.18769999999995</v>
      </c>
    </row>
    <row r="48" spans="1:2" x14ac:dyDescent="0.3">
      <c r="A48" s="57">
        <v>42948</v>
      </c>
      <c r="B48" s="1">
        <v>723.79139999999995</v>
      </c>
    </row>
    <row r="49" spans="1:2" x14ac:dyDescent="0.3">
      <c r="A49" s="57">
        <v>42979</v>
      </c>
      <c r="B49" s="1">
        <v>708.9479</v>
      </c>
    </row>
    <row r="50" spans="1:2" x14ac:dyDescent="0.3">
      <c r="A50" s="57">
        <v>43009</v>
      </c>
      <c r="B50" s="1">
        <v>854.16010000000006</v>
      </c>
    </row>
    <row r="51" spans="1:2" x14ac:dyDescent="0.3">
      <c r="A51" s="57">
        <v>43040</v>
      </c>
      <c r="B51" s="1">
        <v>836.63840000000005</v>
      </c>
    </row>
    <row r="52" spans="1:2" x14ac:dyDescent="0.3">
      <c r="A52" s="57">
        <v>43070</v>
      </c>
      <c r="B52" s="1">
        <v>836.18449999999996</v>
      </c>
    </row>
    <row r="53" spans="1:2" x14ac:dyDescent="0.3">
      <c r="A53" s="57">
        <v>43101</v>
      </c>
      <c r="B53" s="1">
        <v>872.72580000000005</v>
      </c>
    </row>
    <row r="54" spans="1:2" x14ac:dyDescent="0.3">
      <c r="A54" s="57">
        <v>43132</v>
      </c>
      <c r="B54" s="1">
        <v>866.59780000000001</v>
      </c>
    </row>
    <row r="55" spans="1:2" x14ac:dyDescent="0.3">
      <c r="A55" s="57">
        <v>43160</v>
      </c>
      <c r="B55" s="1">
        <v>801.36800000000005</v>
      </c>
    </row>
    <row r="56" spans="1:2" x14ac:dyDescent="0.3">
      <c r="A56" s="57">
        <v>43191</v>
      </c>
      <c r="B56" s="1">
        <v>874.54150000000004</v>
      </c>
    </row>
    <row r="57" spans="1:2" x14ac:dyDescent="0.3">
      <c r="A57" s="57">
        <v>43221</v>
      </c>
      <c r="B57" s="1">
        <v>836.45680000000004</v>
      </c>
    </row>
    <row r="58" spans="1:2" x14ac:dyDescent="0.3">
      <c r="A58" s="57">
        <v>43252</v>
      </c>
      <c r="B58" s="1">
        <v>882.84849999999994</v>
      </c>
    </row>
    <row r="59" spans="1:2" x14ac:dyDescent="0.3">
      <c r="A59" s="57">
        <v>43282</v>
      </c>
      <c r="B59" s="1">
        <v>1076.722</v>
      </c>
    </row>
    <row r="60" spans="1:2" x14ac:dyDescent="0.3">
      <c r="A60" s="57">
        <v>43313</v>
      </c>
      <c r="B60" s="1">
        <v>1127.2444</v>
      </c>
    </row>
    <row r="61" spans="1:2" x14ac:dyDescent="0.3">
      <c r="A61" s="57">
        <v>43344</v>
      </c>
      <c r="B61" s="1">
        <v>1142.0425</v>
      </c>
    </row>
    <row r="62" spans="1:2" x14ac:dyDescent="0.3">
      <c r="A62" s="57">
        <v>43374</v>
      </c>
      <c r="B62" s="1">
        <v>963.46640000000002</v>
      </c>
    </row>
    <row r="63" spans="1:2" x14ac:dyDescent="0.3">
      <c r="A63" s="57">
        <v>43405</v>
      </c>
      <c r="B63" s="1">
        <v>1059.9719</v>
      </c>
    </row>
    <row r="64" spans="1:2" x14ac:dyDescent="0.3">
      <c r="A64" s="57">
        <v>43435</v>
      </c>
      <c r="B64" s="1">
        <v>1017.938</v>
      </c>
    </row>
    <row r="65" spans="1:2" x14ac:dyDescent="0.3">
      <c r="A65" s="57">
        <v>43466</v>
      </c>
      <c r="B65" s="1">
        <v>1114.0804000000001</v>
      </c>
    </row>
    <row r="66" spans="1:2" x14ac:dyDescent="0.3">
      <c r="A66" s="57">
        <v>43497</v>
      </c>
      <c r="B66" s="1">
        <v>1117.6211000000001</v>
      </c>
    </row>
    <row r="67" spans="1:2" x14ac:dyDescent="0.3">
      <c r="A67" s="57">
        <v>43525</v>
      </c>
      <c r="B67" s="1">
        <v>1237.6401000000001</v>
      </c>
    </row>
    <row r="68" spans="1:2" x14ac:dyDescent="0.3">
      <c r="A68" s="57">
        <v>43556</v>
      </c>
      <c r="B68" s="1">
        <v>1264.4674</v>
      </c>
    </row>
    <row r="69" spans="1:2" x14ac:dyDescent="0.3">
      <c r="A69" s="57">
        <v>43586</v>
      </c>
      <c r="B69" s="1">
        <v>1207.5899999999999</v>
      </c>
    </row>
    <row r="70" spans="1:2" x14ac:dyDescent="0.3">
      <c r="A70" s="57">
        <v>43617</v>
      </c>
      <c r="B70" s="1">
        <v>1137.6394</v>
      </c>
    </row>
    <row r="71" spans="1:2" x14ac:dyDescent="0.3">
      <c r="A71" s="57">
        <v>43647</v>
      </c>
      <c r="B71" s="1">
        <v>1058.7917</v>
      </c>
    </row>
    <row r="72" spans="1:2" x14ac:dyDescent="0.3">
      <c r="A72" s="57">
        <v>43678</v>
      </c>
      <c r="B72" s="1">
        <v>1133.5085999999999</v>
      </c>
    </row>
    <row r="73" spans="1:2" x14ac:dyDescent="0.3">
      <c r="A73" s="57">
        <v>43709</v>
      </c>
      <c r="B73" s="1">
        <v>1209.4965</v>
      </c>
    </row>
    <row r="74" spans="1:2" x14ac:dyDescent="0.3">
      <c r="A74" s="57">
        <v>43739</v>
      </c>
      <c r="B74" s="1">
        <v>1329.4248</v>
      </c>
    </row>
    <row r="75" spans="1:2" x14ac:dyDescent="0.3">
      <c r="A75" s="57">
        <v>43770</v>
      </c>
      <c r="B75" s="1">
        <v>1408.2270000000001</v>
      </c>
    </row>
    <row r="76" spans="1:2" x14ac:dyDescent="0.3">
      <c r="A76" s="57">
        <v>43800</v>
      </c>
      <c r="B76" s="1">
        <v>1374.5454</v>
      </c>
    </row>
    <row r="77" spans="1:2" x14ac:dyDescent="0.3">
      <c r="A77" s="57">
        <v>43831</v>
      </c>
      <c r="B77" s="1">
        <v>1281.5806</v>
      </c>
    </row>
    <row r="78" spans="1:2" x14ac:dyDescent="0.3">
      <c r="A78" s="57">
        <v>43862</v>
      </c>
      <c r="B78" s="1">
        <v>1206.2282</v>
      </c>
    </row>
    <row r="79" spans="1:2" x14ac:dyDescent="0.3">
      <c r="A79" s="57">
        <v>43891</v>
      </c>
      <c r="B79" s="1">
        <v>1011.1291</v>
      </c>
    </row>
    <row r="80" spans="1:2" x14ac:dyDescent="0.3">
      <c r="A80" s="57">
        <v>43922</v>
      </c>
      <c r="B80" s="1">
        <v>1330.9228000000001</v>
      </c>
    </row>
    <row r="81" spans="1:2" x14ac:dyDescent="0.3">
      <c r="A81" s="57">
        <v>43952</v>
      </c>
      <c r="B81" s="1">
        <v>1329.4702</v>
      </c>
    </row>
    <row r="82" spans="1:2" x14ac:dyDescent="0.3">
      <c r="A82" s="57">
        <v>43983</v>
      </c>
      <c r="B82" s="1">
        <v>1547.0842</v>
      </c>
    </row>
    <row r="83" spans="1:2" x14ac:dyDescent="0.3">
      <c r="A83" s="57">
        <v>44013</v>
      </c>
      <c r="B83" s="1">
        <v>1876.6374000000001</v>
      </c>
    </row>
    <row r="84" spans="1:2" x14ac:dyDescent="0.3">
      <c r="A84" s="57">
        <v>44044</v>
      </c>
      <c r="B84" s="1">
        <v>1888.9843000000001</v>
      </c>
    </row>
    <row r="85" spans="1:2" x14ac:dyDescent="0.3">
      <c r="A85" s="57">
        <v>44075</v>
      </c>
      <c r="B85" s="1">
        <v>2028.4770000000001</v>
      </c>
    </row>
    <row r="86" spans="1:2" x14ac:dyDescent="0.3">
      <c r="A86" s="57">
        <v>44105</v>
      </c>
      <c r="B86" s="1">
        <v>1865.1984</v>
      </c>
    </row>
    <row r="87" spans="1:2" x14ac:dyDescent="0.3">
      <c r="A87" s="57">
        <v>44136</v>
      </c>
      <c r="B87" s="1">
        <v>1751.9882</v>
      </c>
    </row>
    <row r="88" spans="1:2" x14ac:dyDescent="0.3">
      <c r="A88" s="57">
        <v>44166</v>
      </c>
      <c r="B88" s="1">
        <v>1802.3744999999999</v>
      </c>
    </row>
    <row r="89" spans="1:2" x14ac:dyDescent="0.3">
      <c r="A89" s="57">
        <v>44197</v>
      </c>
      <c r="B89" s="1">
        <v>1672.2327</v>
      </c>
    </row>
    <row r="90" spans="1:2" x14ac:dyDescent="0.3">
      <c r="A90" s="57">
        <v>44228</v>
      </c>
      <c r="B90" s="1">
        <v>1893.6143999999999</v>
      </c>
    </row>
    <row r="91" spans="1:2" x14ac:dyDescent="0.3">
      <c r="A91" s="57">
        <v>44256</v>
      </c>
      <c r="B91" s="1">
        <v>1818.5344</v>
      </c>
    </row>
    <row r="92" spans="1:2" x14ac:dyDescent="0.3">
      <c r="A92" s="57">
        <v>44287</v>
      </c>
      <c r="B92" s="1">
        <v>1810.7267999999999</v>
      </c>
    </row>
    <row r="93" spans="1:2" x14ac:dyDescent="0.3">
      <c r="A93" s="57">
        <v>44317</v>
      </c>
      <c r="B93" s="1">
        <v>1961.25</v>
      </c>
    </row>
    <row r="94" spans="1:2" x14ac:dyDescent="0.3">
      <c r="A94" s="57">
        <v>44348</v>
      </c>
      <c r="B94" s="1">
        <v>1916.1747</v>
      </c>
    </row>
    <row r="95" spans="1:2" x14ac:dyDescent="0.3">
      <c r="A95" s="57">
        <v>44378</v>
      </c>
      <c r="B95" s="1">
        <v>1847.7674999999999</v>
      </c>
    </row>
    <row r="96" spans="1:2" x14ac:dyDescent="0.3">
      <c r="A96" s="57">
        <v>44409</v>
      </c>
      <c r="B96" s="1">
        <v>2050.0841</v>
      </c>
    </row>
    <row r="97" spans="1:2" x14ac:dyDescent="0.3">
      <c r="A97" s="57">
        <v>44440</v>
      </c>
      <c r="B97" s="1">
        <v>2287.1262999999999</v>
      </c>
    </row>
    <row r="98" spans="1:2" x14ac:dyDescent="0.3">
      <c r="A98" s="57">
        <v>44470</v>
      </c>
      <c r="B98" s="1">
        <v>2302.5599000000002</v>
      </c>
    </row>
    <row r="99" spans="1:2" x14ac:dyDescent="0.3">
      <c r="A99" s="57">
        <v>44501</v>
      </c>
      <c r="B99" s="1">
        <v>2183.7664</v>
      </c>
    </row>
    <row r="100" spans="1:2" x14ac:dyDescent="0.3">
      <c r="A100" s="57">
        <v>44531</v>
      </c>
      <c r="B100" s="1">
        <v>2149.9486999999999</v>
      </c>
    </row>
    <row r="101" spans="1:2" x14ac:dyDescent="0.3">
      <c r="A101" s="57">
        <v>44562</v>
      </c>
      <c r="B101" s="1">
        <v>2166.6986999999999</v>
      </c>
    </row>
    <row r="102" spans="1:2" x14ac:dyDescent="0.3">
      <c r="A102" s="57">
        <v>44593</v>
      </c>
      <c r="B102" s="1">
        <v>2142.1410999999998</v>
      </c>
    </row>
    <row r="103" spans="1:2" x14ac:dyDescent="0.3">
      <c r="A103" s="57">
        <v>44621</v>
      </c>
      <c r="B103" s="1">
        <v>2391.9841000000001</v>
      </c>
    </row>
    <row r="104" spans="1:2" x14ac:dyDescent="0.3">
      <c r="A104" s="57">
        <v>44652</v>
      </c>
      <c r="B104" s="1">
        <v>2533.1563999999998</v>
      </c>
    </row>
    <row r="105" spans="1:2" x14ac:dyDescent="0.3">
      <c r="A105" s="57">
        <v>44682</v>
      </c>
      <c r="B105" s="1">
        <v>2390.0776000000001</v>
      </c>
    </row>
    <row r="106" spans="1:2" x14ac:dyDescent="0.3">
      <c r="A106" s="57">
        <v>44713</v>
      </c>
      <c r="B106" s="1">
        <v>2356.4868000000001</v>
      </c>
    </row>
    <row r="107" spans="1:2" x14ac:dyDescent="0.3">
      <c r="A107" s="57">
        <v>44743</v>
      </c>
      <c r="B107" s="1">
        <v>2278.2293</v>
      </c>
    </row>
    <row r="108" spans="1:2" x14ac:dyDescent="0.3">
      <c r="A108" s="57">
        <v>44774</v>
      </c>
      <c r="B108" s="1">
        <v>2394.8892999999998</v>
      </c>
    </row>
    <row r="109" spans="1:2" x14ac:dyDescent="0.3">
      <c r="A109" s="57">
        <v>44805</v>
      </c>
      <c r="B109" s="1">
        <v>2158.6641</v>
      </c>
    </row>
    <row r="110" spans="1:2" x14ac:dyDescent="0.3">
      <c r="A110" s="57">
        <v>44835</v>
      </c>
      <c r="B110" s="1">
        <v>2314.6799000000001</v>
      </c>
    </row>
    <row r="111" spans="1:2" x14ac:dyDescent="0.3">
      <c r="A111" s="57">
        <v>44866</v>
      </c>
      <c r="B111" s="1">
        <v>2479.6833999999999</v>
      </c>
    </row>
    <row r="112" spans="1:2" x14ac:dyDescent="0.3">
      <c r="A112" s="57">
        <v>44896</v>
      </c>
      <c r="B112" s="1">
        <v>2312.5010000000002</v>
      </c>
    </row>
    <row r="113" spans="1:5" x14ac:dyDescent="0.3">
      <c r="A113" s="57">
        <v>44927</v>
      </c>
      <c r="B113" s="1">
        <v>2136.9663</v>
      </c>
    </row>
    <row r="114" spans="1:5" x14ac:dyDescent="0.3">
      <c r="A114" s="57">
        <v>44958</v>
      </c>
      <c r="B114" s="1">
        <v>2108.5502000000001</v>
      </c>
    </row>
    <row r="115" spans="1:5" x14ac:dyDescent="0.3">
      <c r="A115" s="57">
        <v>44986</v>
      </c>
      <c r="B115" s="1">
        <v>2116.2671</v>
      </c>
    </row>
    <row r="116" spans="1:5" x14ac:dyDescent="0.3">
      <c r="A116" s="57">
        <v>45017</v>
      </c>
      <c r="B116" s="1">
        <v>2197.4751000000001</v>
      </c>
    </row>
    <row r="117" spans="1:5" x14ac:dyDescent="0.3">
      <c r="A117" s="57">
        <v>45047</v>
      </c>
      <c r="B117" s="1">
        <v>2242.3234000000002</v>
      </c>
    </row>
    <row r="118" spans="1:5" x14ac:dyDescent="0.3">
      <c r="A118" s="57">
        <v>45078</v>
      </c>
      <c r="B118" s="1">
        <v>2315.27</v>
      </c>
    </row>
    <row r="119" spans="1:5" x14ac:dyDescent="0.3">
      <c r="A119" s="57">
        <v>45108</v>
      </c>
      <c r="B119" s="1">
        <v>2549.25</v>
      </c>
    </row>
    <row r="120" spans="1:5" x14ac:dyDescent="0.3">
      <c r="A120" s="57">
        <v>45139</v>
      </c>
      <c r="B120" s="1">
        <v>2407</v>
      </c>
    </row>
    <row r="121" spans="1:5" x14ac:dyDescent="0.3">
      <c r="A121" s="57">
        <v>45170</v>
      </c>
      <c r="B121" s="1">
        <v>2345</v>
      </c>
    </row>
    <row r="122" spans="1:5" x14ac:dyDescent="0.3">
      <c r="A122" s="57">
        <v>45200</v>
      </c>
      <c r="B122" s="1">
        <v>2263.1999999999998</v>
      </c>
      <c r="C122" s="1">
        <v>2263.1999999999998</v>
      </c>
      <c r="D122" s="1">
        <v>2263.1999999999998</v>
      </c>
      <c r="E122" s="1">
        <v>2263.1999999999998</v>
      </c>
    </row>
    <row r="123" spans="1:5" x14ac:dyDescent="0.3">
      <c r="A123" s="57">
        <v>45231</v>
      </c>
      <c r="C123" s="1">
        <f t="shared" ref="C123:C154" si="0">_xlfn.FORECAST.ETS(A123,$B$2:$B$122,$A$2:$A$122,1,1)</f>
        <v>2398.1394277814834</v>
      </c>
      <c r="D123" s="1">
        <f t="shared" ref="D123:D154" si="1">C123-_xlfn.FORECAST.ETS.CONFINT(A123,$B$2:$B$122,$A$2:$A$122,0.95,1,1)</f>
        <v>2158.5144742382199</v>
      </c>
      <c r="E123" s="1">
        <f t="shared" ref="E123:E154" si="2">C123+_xlfn.FORECAST.ETS.CONFINT(A123,$B$2:$B$122,$A$2:$A$122,0.95,1,1)</f>
        <v>2637.7643813247469</v>
      </c>
    </row>
    <row r="124" spans="1:5" x14ac:dyDescent="0.3">
      <c r="A124" s="57">
        <v>45261</v>
      </c>
      <c r="C124" s="1">
        <f t="shared" si="0"/>
        <v>2417.0930576104915</v>
      </c>
      <c r="D124" s="1">
        <f t="shared" si="1"/>
        <v>2170.0350821524057</v>
      </c>
      <c r="E124" s="1">
        <f t="shared" si="2"/>
        <v>2664.1510330685774</v>
      </c>
    </row>
    <row r="125" spans="1:5" x14ac:dyDescent="0.3">
      <c r="A125" s="57">
        <v>45292</v>
      </c>
      <c r="C125" s="1">
        <f t="shared" si="0"/>
        <v>2436.0466874394992</v>
      </c>
      <c r="D125" s="1">
        <f t="shared" si="1"/>
        <v>2181.7160946398512</v>
      </c>
      <c r="E125" s="1">
        <f t="shared" si="2"/>
        <v>2690.3772802391472</v>
      </c>
    </row>
    <row r="126" spans="1:5" x14ac:dyDescent="0.3">
      <c r="A126" s="57">
        <v>45323</v>
      </c>
      <c r="C126" s="1">
        <f t="shared" si="0"/>
        <v>2455.0003172685074</v>
      </c>
      <c r="D126" s="1">
        <f t="shared" si="1"/>
        <v>2193.5439063890558</v>
      </c>
      <c r="E126" s="1">
        <f t="shared" si="2"/>
        <v>2716.456728147959</v>
      </c>
    </row>
    <row r="127" spans="1:5" x14ac:dyDescent="0.3">
      <c r="A127" s="57">
        <v>45352</v>
      </c>
      <c r="C127" s="1">
        <f t="shared" si="0"/>
        <v>2473.9539470975151</v>
      </c>
      <c r="D127" s="1">
        <f t="shared" si="1"/>
        <v>2205.506613070675</v>
      </c>
      <c r="E127" s="1">
        <f t="shared" si="2"/>
        <v>2742.4012811243551</v>
      </c>
    </row>
    <row r="128" spans="1:5" x14ac:dyDescent="0.3">
      <c r="A128" s="57">
        <v>45383</v>
      </c>
      <c r="C128" s="1">
        <f t="shared" si="0"/>
        <v>2492.9075769265232</v>
      </c>
      <c r="D128" s="1">
        <f t="shared" si="1"/>
        <v>2217.5937299400039</v>
      </c>
      <c r="E128" s="1">
        <f t="shared" si="2"/>
        <v>2768.2214239130426</v>
      </c>
    </row>
    <row r="129" spans="1:5" x14ac:dyDescent="0.3">
      <c r="A129" s="57">
        <v>45413</v>
      </c>
      <c r="C129" s="1">
        <f t="shared" si="0"/>
        <v>2511.8612067555309</v>
      </c>
      <c r="D129" s="1">
        <f t="shared" si="1"/>
        <v>2229.7959674590206</v>
      </c>
      <c r="E129" s="1">
        <f t="shared" si="2"/>
        <v>2793.9264460520412</v>
      </c>
    </row>
    <row r="130" spans="1:5" x14ac:dyDescent="0.3">
      <c r="A130" s="57">
        <v>45444</v>
      </c>
      <c r="C130" s="1">
        <f t="shared" si="0"/>
        <v>2530.8148365845386</v>
      </c>
      <c r="D130" s="1">
        <f t="shared" si="1"/>
        <v>2242.105050437623</v>
      </c>
      <c r="E130" s="1">
        <f t="shared" si="2"/>
        <v>2819.5246227314542</v>
      </c>
    </row>
    <row r="131" spans="1:5" x14ac:dyDescent="0.3">
      <c r="A131" s="57">
        <v>45474</v>
      </c>
      <c r="C131" s="1">
        <f t="shared" si="0"/>
        <v>2549.7684664135468</v>
      </c>
      <c r="D131" s="1">
        <f t="shared" si="1"/>
        <v>2254.5135708139082</v>
      </c>
      <c r="E131" s="1">
        <f t="shared" si="2"/>
        <v>2845.0233620131853</v>
      </c>
    </row>
    <row r="132" spans="1:5" x14ac:dyDescent="0.3">
      <c r="A132" s="57">
        <v>45505</v>
      </c>
      <c r="C132" s="1">
        <f t="shared" si="0"/>
        <v>2568.7220962425545</v>
      </c>
      <c r="D132" s="1">
        <f t="shared" si="1"/>
        <v>2267.0148667380204</v>
      </c>
      <c r="E132" s="1">
        <f t="shared" si="2"/>
        <v>2870.4293257470886</v>
      </c>
    </row>
    <row r="133" spans="1:5" x14ac:dyDescent="0.3">
      <c r="A133" s="57">
        <v>45536</v>
      </c>
      <c r="C133" s="1">
        <f t="shared" si="0"/>
        <v>2587.6757260715626</v>
      </c>
      <c r="D133" s="1">
        <f t="shared" si="1"/>
        <v>2279.6029224415133</v>
      </c>
      <c r="E133" s="1">
        <f t="shared" si="2"/>
        <v>2895.7485297016119</v>
      </c>
    </row>
    <row r="134" spans="1:5" x14ac:dyDescent="0.3">
      <c r="A134" s="57">
        <v>45566</v>
      </c>
      <c r="C134" s="1">
        <f t="shared" si="0"/>
        <v>2606.6293559005703</v>
      </c>
      <c r="D134" s="1">
        <f t="shared" si="1"/>
        <v>2292.2722846912175</v>
      </c>
      <c r="E134" s="1">
        <f t="shared" si="2"/>
        <v>2920.9864271099232</v>
      </c>
    </row>
    <row r="135" spans="1:5" x14ac:dyDescent="0.3">
      <c r="A135" s="57">
        <v>45597</v>
      </c>
      <c r="C135" s="1">
        <f t="shared" si="0"/>
        <v>2625.5829857295785</v>
      </c>
      <c r="D135" s="1">
        <f t="shared" si="1"/>
        <v>2305.0179925939151</v>
      </c>
      <c r="E135" s="1">
        <f t="shared" si="2"/>
        <v>2946.1479788652418</v>
      </c>
    </row>
    <row r="136" spans="1:5" x14ac:dyDescent="0.3">
      <c r="A136" s="57">
        <v>45627</v>
      </c>
      <c r="C136" s="1">
        <f t="shared" si="0"/>
        <v>2644.5366155585862</v>
      </c>
      <c r="D136" s="1">
        <f t="shared" si="1"/>
        <v>2317.8355182372688</v>
      </c>
      <c r="E136" s="1">
        <f t="shared" si="2"/>
        <v>2971.2377128799035</v>
      </c>
    </row>
    <row r="137" spans="1:5" x14ac:dyDescent="0.3">
      <c r="A137" s="57">
        <v>45658</v>
      </c>
      <c r="C137" s="1">
        <f t="shared" si="0"/>
        <v>2663.4902453875939</v>
      </c>
      <c r="D137" s="1">
        <f t="shared" si="1"/>
        <v>2330.7207161932665</v>
      </c>
      <c r="E137" s="1">
        <f t="shared" si="2"/>
        <v>2996.2597745819212</v>
      </c>
    </row>
    <row r="138" spans="1:5" x14ac:dyDescent="0.3">
      <c r="A138" s="57">
        <v>45689</v>
      </c>
      <c r="C138" s="1">
        <f t="shared" si="0"/>
        <v>2682.443875216602</v>
      </c>
      <c r="D138" s="1">
        <f t="shared" si="1"/>
        <v>2343.6697803213638</v>
      </c>
      <c r="E138" s="1">
        <f t="shared" si="2"/>
        <v>3021.2179701118403</v>
      </c>
    </row>
    <row r="139" spans="1:5" x14ac:dyDescent="0.3">
      <c r="A139" s="57">
        <v>45717</v>
      </c>
      <c r="C139" s="1">
        <f t="shared" si="0"/>
        <v>2701.3975050456097</v>
      </c>
      <c r="D139" s="1">
        <f t="shared" si="1"/>
        <v>2356.679206623824</v>
      </c>
      <c r="E139" s="1">
        <f t="shared" si="2"/>
        <v>3046.1158034673954</v>
      </c>
    </row>
    <row r="140" spans="1:5" x14ac:dyDescent="0.3">
      <c r="A140" s="57">
        <v>45748</v>
      </c>
      <c r="C140" s="1">
        <f t="shared" si="0"/>
        <v>2720.3511348746179</v>
      </c>
      <c r="D140" s="1">
        <f t="shared" si="1"/>
        <v>2369.7457611499399</v>
      </c>
      <c r="E140" s="1">
        <f t="shared" si="2"/>
        <v>3070.9565085992958</v>
      </c>
    </row>
    <row r="141" spans="1:5" x14ac:dyDescent="0.3">
      <c r="A141" s="57">
        <v>45778</v>
      </c>
      <c r="C141" s="1">
        <f t="shared" si="0"/>
        <v>2739.3047647036256</v>
      </c>
      <c r="D141" s="1">
        <f t="shared" si="1"/>
        <v>2382.8664521364244</v>
      </c>
      <c r="E141" s="1">
        <f t="shared" si="2"/>
        <v>3095.7430772708267</v>
      </c>
    </row>
    <row r="142" spans="1:5" x14ac:dyDescent="0.3">
      <c r="A142" s="57">
        <v>45809</v>
      </c>
      <c r="C142" s="1">
        <f t="shared" si="0"/>
        <v>2758.2583945326332</v>
      </c>
      <c r="D142" s="1">
        <f t="shared" si="1"/>
        <v>2396.0385057213675</v>
      </c>
      <c r="E142" s="1">
        <f t="shared" si="2"/>
        <v>3120.478283343899</v>
      </c>
    </row>
    <row r="143" spans="1:5" x14ac:dyDescent="0.3">
      <c r="A143" s="57">
        <v>45839</v>
      </c>
      <c r="C143" s="1">
        <f t="shared" si="0"/>
        <v>2777.2120243616414</v>
      </c>
      <c r="D143" s="1">
        <f t="shared" si="1"/>
        <v>2409.2593446881074</v>
      </c>
      <c r="E143" s="1">
        <f t="shared" si="2"/>
        <v>3145.1647040351754</v>
      </c>
    </row>
    <row r="144" spans="1:5" x14ac:dyDescent="0.3">
      <c r="A144" s="57">
        <v>45870</v>
      </c>
      <c r="C144" s="1">
        <f t="shared" si="0"/>
        <v>2796.1656541906491</v>
      </c>
      <c r="D144" s="1">
        <f t="shared" si="1"/>
        <v>2422.5265697904006</v>
      </c>
      <c r="E144" s="1">
        <f t="shared" si="2"/>
        <v>3169.8047385908976</v>
      </c>
    </row>
    <row r="145" spans="1:5" x14ac:dyDescent="0.3">
      <c r="A145" s="57">
        <v>45901</v>
      </c>
      <c r="C145" s="1">
        <f t="shared" si="0"/>
        <v>2815.1192840196572</v>
      </c>
      <c r="D145" s="1">
        <f t="shared" si="1"/>
        <v>2435.8379432866236</v>
      </c>
      <c r="E145" s="1">
        <f t="shared" si="2"/>
        <v>3194.4006247526909</v>
      </c>
    </row>
    <row r="146" spans="1:5" x14ac:dyDescent="0.3">
      <c r="A146" s="57">
        <v>45931</v>
      </c>
      <c r="C146" s="1">
        <f t="shared" si="0"/>
        <v>2834.0729138486649</v>
      </c>
      <c r="D146" s="1">
        <f t="shared" si="1"/>
        <v>2449.1913743724963</v>
      </c>
      <c r="E146" s="1">
        <f t="shared" si="2"/>
        <v>3218.9544533248336</v>
      </c>
    </row>
    <row r="147" spans="1:5" x14ac:dyDescent="0.3">
      <c r="A147" s="57">
        <v>45962</v>
      </c>
      <c r="C147" s="1">
        <f t="shared" si="0"/>
        <v>2853.0265436776726</v>
      </c>
      <c r="D147" s="1">
        <f t="shared" si="1"/>
        <v>2462.5849062520688</v>
      </c>
      <c r="E147" s="1">
        <f t="shared" si="2"/>
        <v>3243.4681811032765</v>
      </c>
    </row>
    <row r="148" spans="1:5" x14ac:dyDescent="0.3">
      <c r="A148" s="57">
        <v>45992</v>
      </c>
      <c r="C148" s="1">
        <f t="shared" si="0"/>
        <v>2871.9801735066808</v>
      </c>
      <c r="D148" s="1">
        <f t="shared" si="1"/>
        <v>2476.0167046277857</v>
      </c>
      <c r="E148" s="1">
        <f t="shared" si="2"/>
        <v>3267.9436423855759</v>
      </c>
    </row>
    <row r="149" spans="1:5" x14ac:dyDescent="0.3">
      <c r="A149" s="57">
        <v>46023</v>
      </c>
      <c r="C149" s="1">
        <f t="shared" si="0"/>
        <v>2890.9338033356885</v>
      </c>
      <c r="D149" s="1">
        <f t="shared" si="1"/>
        <v>2489.4850474242448</v>
      </c>
      <c r="E149" s="1">
        <f t="shared" si="2"/>
        <v>3292.3825592471321</v>
      </c>
    </row>
    <row r="150" spans="1:5" x14ac:dyDescent="0.3">
      <c r="A150" s="57">
        <v>46054</v>
      </c>
      <c r="C150" s="1">
        <f t="shared" si="0"/>
        <v>2909.8874331646966</v>
      </c>
      <c r="D150" s="1">
        <f t="shared" si="1"/>
        <v>2502.988315588193</v>
      </c>
      <c r="E150" s="1">
        <f t="shared" si="2"/>
        <v>3316.7865507412002</v>
      </c>
    </row>
    <row r="151" spans="1:5" x14ac:dyDescent="0.3">
      <c r="A151" s="57">
        <v>46082</v>
      </c>
      <c r="C151" s="1">
        <f t="shared" si="0"/>
        <v>2928.8410629937043</v>
      </c>
      <c r="D151" s="1">
        <f t="shared" si="1"/>
        <v>2516.5249848304597</v>
      </c>
      <c r="E151" s="1">
        <f t="shared" si="2"/>
        <v>3341.1571411569489</v>
      </c>
    </row>
    <row r="152" spans="1:5" x14ac:dyDescent="0.3">
      <c r="A152" s="57">
        <v>46113</v>
      </c>
      <c r="C152" s="1">
        <f t="shared" si="0"/>
        <v>2947.7946928227125</v>
      </c>
      <c r="D152" s="1">
        <f t="shared" si="1"/>
        <v>2530.0936181949028</v>
      </c>
      <c r="E152" s="1">
        <f t="shared" si="2"/>
        <v>3365.4957674505222</v>
      </c>
    </row>
    <row r="153" spans="1:5" x14ac:dyDescent="0.3">
      <c r="A153" s="57">
        <v>46143</v>
      </c>
      <c r="C153" s="1">
        <f t="shared" si="0"/>
        <v>2966.7483226517202</v>
      </c>
      <c r="D153" s="1">
        <f t="shared" si="1"/>
        <v>2543.6928593555954</v>
      </c>
      <c r="E153" s="1">
        <f t="shared" si="2"/>
        <v>3389.803785947845</v>
      </c>
    </row>
    <row r="154" spans="1:5" x14ac:dyDescent="0.3">
      <c r="A154" s="57">
        <v>46174</v>
      </c>
      <c r="C154" s="1">
        <f t="shared" si="0"/>
        <v>2985.7019524807283</v>
      </c>
      <c r="D154" s="1">
        <f t="shared" si="1"/>
        <v>2557.3214265571387</v>
      </c>
      <c r="E154" s="1">
        <f t="shared" si="2"/>
        <v>3414.082478404318</v>
      </c>
    </row>
    <row r="155" spans="1:5" x14ac:dyDescent="0.3">
      <c r="A155" s="57">
        <v>46204</v>
      </c>
      <c r="C155" s="1">
        <f t="shared" ref="C155:C186" si="3">_xlfn.FORECAST.ETS(A155,$B$2:$B$122,$A$2:$A$122,1,1)</f>
        <v>3004.655582309736</v>
      </c>
      <c r="D155" s="1">
        <f t="shared" ref="D155:D186" si="4">C155-_xlfn.FORECAST.ETS.CONFINT(A155,$B$2:$B$122,$A$2:$A$122,0.95,1,1)</f>
        <v>2570.9781071244547</v>
      </c>
      <c r="E155" s="1">
        <f t="shared" ref="E155:E186" si="5">C155+_xlfn.FORECAST.ETS.CONFINT(A155,$B$2:$B$122,$A$2:$A$122,0.95,1,1)</f>
        <v>3438.3330574950173</v>
      </c>
    </row>
    <row r="156" spans="1:5" x14ac:dyDescent="0.3">
      <c r="A156" s="57">
        <v>46235</v>
      </c>
      <c r="C156" s="1">
        <f t="shared" si="3"/>
        <v>3023.6092121387437</v>
      </c>
      <c r="D156" s="1">
        <f t="shared" si="4"/>
        <v>2584.6617524781786</v>
      </c>
      <c r="E156" s="1">
        <f t="shared" si="5"/>
        <v>3462.5566717993088</v>
      </c>
    </row>
    <row r="157" spans="1:5" x14ac:dyDescent="0.3">
      <c r="A157" s="57">
        <v>46266</v>
      </c>
      <c r="C157" s="1">
        <f t="shared" si="3"/>
        <v>3042.5628419677519</v>
      </c>
      <c r="D157" s="1">
        <f t="shared" si="4"/>
        <v>2598.3712736000521</v>
      </c>
      <c r="E157" s="1">
        <f t="shared" si="5"/>
        <v>3486.7544103354517</v>
      </c>
    </row>
    <row r="158" spans="1:5" x14ac:dyDescent="0.3">
      <c r="A158" s="57">
        <v>46296</v>
      </c>
      <c r="C158" s="1">
        <f t="shared" si="3"/>
        <v>3061.5164717967596</v>
      </c>
      <c r="D158" s="1">
        <f t="shared" si="4"/>
        <v>2612.1056368997829</v>
      </c>
      <c r="E158" s="1">
        <f t="shared" si="5"/>
        <v>3510.9273066937362</v>
      </c>
    </row>
    <row r="159" spans="1:5" x14ac:dyDescent="0.3">
      <c r="A159" s="57">
        <v>46327</v>
      </c>
      <c r="C159" s="1">
        <f t="shared" si="3"/>
        <v>3080.4701016257677</v>
      </c>
      <c r="D159" s="1">
        <f t="shared" si="4"/>
        <v>2625.8638604409134</v>
      </c>
      <c r="E159" s="1">
        <f t="shared" si="5"/>
        <v>3535.076342810622</v>
      </c>
    </row>
    <row r="160" spans="1:5" x14ac:dyDescent="0.3">
      <c r="A160" s="57">
        <v>46357</v>
      </c>
      <c r="C160" s="1">
        <f t="shared" si="3"/>
        <v>3099.4237314547754</v>
      </c>
      <c r="D160" s="1">
        <f t="shared" si="4"/>
        <v>2639.6450104884098</v>
      </c>
      <c r="E160" s="1">
        <f t="shared" si="5"/>
        <v>3559.2024524211411</v>
      </c>
    </row>
    <row r="161" spans="1:5" x14ac:dyDescent="0.3">
      <c r="A161" s="57">
        <v>46388</v>
      </c>
      <c r="C161" s="1">
        <f t="shared" si="3"/>
        <v>3118.3773612837831</v>
      </c>
      <c r="D161" s="1">
        <f t="shared" si="4"/>
        <v>2653.4481983452019</v>
      </c>
      <c r="E161" s="1">
        <f t="shared" si="5"/>
        <v>3583.3065242223643</v>
      </c>
    </row>
    <row r="162" spans="1:5" x14ac:dyDescent="0.3">
      <c r="A162" s="57">
        <v>46419</v>
      </c>
      <c r="C162" s="1">
        <f t="shared" si="3"/>
        <v>3137.3309911127913</v>
      </c>
      <c r="D162" s="1">
        <f t="shared" si="4"/>
        <v>2667.272577448738</v>
      </c>
      <c r="E162" s="1">
        <f t="shared" si="5"/>
        <v>3607.3894047768445</v>
      </c>
    </row>
    <row r="163" spans="1:5" x14ac:dyDescent="0.3">
      <c r="A163" s="57">
        <v>46447</v>
      </c>
      <c r="C163" s="1">
        <f t="shared" si="3"/>
        <v>3156.2846209417989</v>
      </c>
      <c r="D163" s="1">
        <f t="shared" si="4"/>
        <v>2681.1173407019937</v>
      </c>
      <c r="E163" s="1">
        <f t="shared" si="5"/>
        <v>3631.4519011816042</v>
      </c>
    </row>
    <row r="164" spans="1:5" x14ac:dyDescent="0.3">
      <c r="A164" s="57">
        <v>46478</v>
      </c>
      <c r="C164" s="1">
        <f t="shared" si="3"/>
        <v>3175.2382507708071</v>
      </c>
      <c r="D164" s="1">
        <f t="shared" si="4"/>
        <v>2694.9817180162918</v>
      </c>
      <c r="E164" s="1">
        <f t="shared" si="5"/>
        <v>3655.4947835253224</v>
      </c>
    </row>
    <row r="165" spans="1:5" x14ac:dyDescent="0.3">
      <c r="A165" s="57">
        <v>46508</v>
      </c>
      <c r="C165" s="1">
        <f t="shared" si="3"/>
        <v>3194.1918805998148</v>
      </c>
      <c r="D165" s="1">
        <f t="shared" si="4"/>
        <v>2708.8649740458013</v>
      </c>
      <c r="E165" s="1">
        <f t="shared" si="5"/>
        <v>3679.5187871538283</v>
      </c>
    </row>
    <row r="166" spans="1:5" x14ac:dyDescent="0.3">
      <c r="A166" s="57">
        <v>46539</v>
      </c>
      <c r="C166" s="1">
        <f t="shared" si="3"/>
        <v>3213.1455104288225</v>
      </c>
      <c r="D166" s="1">
        <f t="shared" si="4"/>
        <v>2722.76640609583</v>
      </c>
      <c r="E166" s="1">
        <f t="shared" si="5"/>
        <v>3703.524614761815</v>
      </c>
    </row>
    <row r="167" spans="1:5" x14ac:dyDescent="0.3">
      <c r="A167" s="57">
        <v>46569</v>
      </c>
      <c r="C167" s="1">
        <f t="shared" si="3"/>
        <v>3232.0991402578306</v>
      </c>
      <c r="D167" s="1">
        <f t="shared" si="4"/>
        <v>2736.6853421889377</v>
      </c>
      <c r="E167" s="1">
        <f t="shared" si="5"/>
        <v>3727.5129383267235</v>
      </c>
    </row>
    <row r="168" spans="1:5" x14ac:dyDescent="0.3">
      <c r="A168" s="57">
        <v>46600</v>
      </c>
      <c r="C168" s="1">
        <f t="shared" si="3"/>
        <v>3251.0527700868388</v>
      </c>
      <c r="D168" s="1">
        <f t="shared" si="4"/>
        <v>2750.6211392746191</v>
      </c>
      <c r="E168" s="1">
        <f t="shared" si="5"/>
        <v>3751.4844008990585</v>
      </c>
    </row>
    <row r="169" spans="1:5" x14ac:dyDescent="0.3">
      <c r="A169" s="57">
        <v>46631</v>
      </c>
      <c r="C169" s="1">
        <f t="shared" si="3"/>
        <v>3270.0063999158465</v>
      </c>
      <c r="D169" s="1">
        <f t="shared" si="4"/>
        <v>2764.5731815697814</v>
      </c>
      <c r="E169" s="1">
        <f t="shared" si="5"/>
        <v>3775.4396182619116</v>
      </c>
    </row>
    <row r="170" spans="1:5" x14ac:dyDescent="0.3">
      <c r="A170" s="57">
        <v>46661</v>
      </c>
      <c r="C170" s="1">
        <f t="shared" si="3"/>
        <v>3288.9600297448542</v>
      </c>
      <c r="D170" s="1">
        <f t="shared" si="4"/>
        <v>2778.5408790185788</v>
      </c>
      <c r="E170" s="1">
        <f t="shared" si="5"/>
        <v>3799.3791804711295</v>
      </c>
    </row>
    <row r="171" spans="1:5" x14ac:dyDescent="0.3">
      <c r="A171" s="57">
        <v>46692</v>
      </c>
      <c r="C171" s="1">
        <f t="shared" si="3"/>
        <v>3307.9136595738623</v>
      </c>
      <c r="D171" s="1">
        <f t="shared" si="4"/>
        <v>2792.5236658613067</v>
      </c>
      <c r="E171" s="1">
        <f t="shared" si="5"/>
        <v>3823.303653286418</v>
      </c>
    </row>
    <row r="172" spans="1:5" x14ac:dyDescent="0.3">
      <c r="A172" s="57">
        <v>46722</v>
      </c>
      <c r="C172" s="1">
        <f t="shared" si="3"/>
        <v>3326.86728940287</v>
      </c>
      <c r="D172" s="1">
        <f t="shared" si="4"/>
        <v>2806.5209993031085</v>
      </c>
      <c r="E172" s="1">
        <f t="shared" si="5"/>
        <v>3847.2135795026315</v>
      </c>
    </row>
    <row r="173" spans="1:5" x14ac:dyDescent="0.3">
      <c r="A173" s="57">
        <v>46753</v>
      </c>
      <c r="C173" s="1">
        <f t="shared" si="3"/>
        <v>3345.8209192318782</v>
      </c>
      <c r="D173" s="1">
        <f t="shared" si="4"/>
        <v>2820.5323582741507</v>
      </c>
      <c r="E173" s="1">
        <f t="shared" si="5"/>
        <v>3871.1094801896056</v>
      </c>
    </row>
    <row r="174" spans="1:5" x14ac:dyDescent="0.3">
      <c r="A174" s="57">
        <v>46784</v>
      </c>
      <c r="C174" s="1">
        <f t="shared" si="3"/>
        <v>3364.7745490608859</v>
      </c>
      <c r="D174" s="1">
        <f t="shared" si="4"/>
        <v>2834.5572422737255</v>
      </c>
      <c r="E174" s="1">
        <f t="shared" si="5"/>
        <v>3894.9918558480463</v>
      </c>
    </row>
    <row r="175" spans="1:5" x14ac:dyDescent="0.3">
      <c r="A175" s="57">
        <v>46813</v>
      </c>
      <c r="C175" s="1">
        <f t="shared" si="3"/>
        <v>3383.7281788898936</v>
      </c>
      <c r="D175" s="1">
        <f t="shared" si="4"/>
        <v>2848.5951702914786</v>
      </c>
      <c r="E175" s="1">
        <f t="shared" si="5"/>
        <v>3918.8611874883086</v>
      </c>
    </row>
    <row r="176" spans="1:5" x14ac:dyDescent="0.3">
      <c r="A176" s="57">
        <v>46844</v>
      </c>
      <c r="C176" s="1">
        <f t="shared" si="3"/>
        <v>3402.6818087189017</v>
      </c>
      <c r="D176" s="1">
        <f t="shared" si="4"/>
        <v>2862.6456797995852</v>
      </c>
      <c r="E176" s="1">
        <f t="shared" si="5"/>
        <v>3942.7179376382182</v>
      </c>
    </row>
    <row r="177" spans="1:5" x14ac:dyDescent="0.3">
      <c r="A177" s="57">
        <v>46874</v>
      </c>
      <c r="C177" s="1">
        <f t="shared" si="3"/>
        <v>3421.6354385479094</v>
      </c>
      <c r="D177" s="1">
        <f t="shared" si="4"/>
        <v>2876.7083258102748</v>
      </c>
      <c r="E177" s="1">
        <f t="shared" si="5"/>
        <v>3966.562551285544</v>
      </c>
    </row>
    <row r="178" spans="1:5" x14ac:dyDescent="0.3">
      <c r="A178" s="57">
        <v>46905</v>
      </c>
      <c r="C178" s="1">
        <f t="shared" si="3"/>
        <v>3440.5890683769176</v>
      </c>
      <c r="D178" s="1">
        <f t="shared" si="4"/>
        <v>2890.7826799936338</v>
      </c>
      <c r="E178" s="1">
        <f t="shared" si="5"/>
        <v>3990.3954567602013</v>
      </c>
    </row>
    <row r="179" spans="1:5" x14ac:dyDescent="0.3">
      <c r="A179" s="57">
        <v>46935</v>
      </c>
      <c r="C179" s="1">
        <f t="shared" si="3"/>
        <v>3459.5426982059253</v>
      </c>
      <c r="D179" s="1">
        <f t="shared" si="4"/>
        <v>2904.8683298510455</v>
      </c>
      <c r="E179" s="1">
        <f t="shared" si="5"/>
        <v>4014.2170665608051</v>
      </c>
    </row>
    <row r="180" spans="1:5" x14ac:dyDescent="0.3">
      <c r="A180" s="57">
        <v>46966</v>
      </c>
      <c r="C180" s="1">
        <f t="shared" si="3"/>
        <v>3478.496328034933</v>
      </c>
      <c r="D180" s="1">
        <f t="shared" si="4"/>
        <v>2918.9648779400754</v>
      </c>
      <c r="E180" s="1">
        <f t="shared" si="5"/>
        <v>4038.0277781297905</v>
      </c>
    </row>
    <row r="181" spans="1:5" x14ac:dyDescent="0.3">
      <c r="A181" s="57">
        <v>46997</v>
      </c>
      <c r="C181" s="1">
        <f t="shared" si="3"/>
        <v>3497.4499578639411</v>
      </c>
      <c r="D181" s="1">
        <f t="shared" si="4"/>
        <v>2933.0719411469404</v>
      </c>
      <c r="E181" s="1">
        <f t="shared" si="5"/>
        <v>4061.8279745809418</v>
      </c>
    </row>
    <row r="182" spans="1:5" x14ac:dyDescent="0.3">
      <c r="A182" s="57">
        <v>47027</v>
      </c>
      <c r="C182" s="1">
        <f t="shared" si="3"/>
        <v>3516.4035876929493</v>
      </c>
      <c r="D182" s="1">
        <f t="shared" si="4"/>
        <v>2947.1891500030706</v>
      </c>
      <c r="E182" s="1">
        <f t="shared" si="5"/>
        <v>4085.6180253828279</v>
      </c>
    </row>
    <row r="183" spans="1:5" x14ac:dyDescent="0.3">
      <c r="A183" s="57">
        <v>47058</v>
      </c>
      <c r="C183" s="1">
        <f t="shared" si="3"/>
        <v>3535.357217521957</v>
      </c>
      <c r="D183" s="1">
        <f t="shared" si="4"/>
        <v>2961.3161480425515</v>
      </c>
      <c r="E183" s="1">
        <f t="shared" si="5"/>
        <v>4109.3982870013624</v>
      </c>
    </row>
    <row r="184" spans="1:5" x14ac:dyDescent="0.3">
      <c r="A184" s="57">
        <v>47088</v>
      </c>
      <c r="C184" s="1">
        <f t="shared" si="3"/>
        <v>3554.3108473509647</v>
      </c>
      <c r="D184" s="1">
        <f t="shared" si="4"/>
        <v>2975.452591197512</v>
      </c>
      <c r="E184" s="1">
        <f t="shared" si="5"/>
        <v>4133.1691035044169</v>
      </c>
    </row>
    <row r="185" spans="1:5" x14ac:dyDescent="0.3">
      <c r="A185" s="57">
        <v>47119</v>
      </c>
      <c r="C185" s="1">
        <f t="shared" si="3"/>
        <v>3573.2644771799723</v>
      </c>
      <c r="D185" s="1">
        <f t="shared" si="4"/>
        <v>2989.5981472287654</v>
      </c>
      <c r="E185" s="1">
        <f t="shared" si="5"/>
        <v>4156.9308071311789</v>
      </c>
    </row>
    <row r="186" spans="1:5" x14ac:dyDescent="0.3">
      <c r="A186" s="57">
        <v>47150</v>
      </c>
      <c r="C186" s="1">
        <f t="shared" si="3"/>
        <v>3592.2181070089805</v>
      </c>
      <c r="D186" s="1">
        <f t="shared" si="4"/>
        <v>3003.7524951892397</v>
      </c>
      <c r="E186" s="1">
        <f t="shared" si="5"/>
        <v>4180.6837188287218</v>
      </c>
    </row>
    <row r="187" spans="1:5" x14ac:dyDescent="0.3">
      <c r="A187" s="57">
        <v>47178</v>
      </c>
      <c r="C187" s="1">
        <f t="shared" ref="C187:C218" si="6">_xlfn.FORECAST.ETS(A187,$B$2:$B$122,$A$2:$A$122,1,1)</f>
        <v>3611.1717368379886</v>
      </c>
      <c r="D187" s="1">
        <f t="shared" ref="D187:D218" si="7">C187-_xlfn.FORECAST.ETS.CONFINT(A187,$B$2:$B$122,$A$2:$A$122,0.95,1,1)</f>
        <v>3017.915324917928</v>
      </c>
      <c r="E187" s="1">
        <f t="shared" ref="E187:E218" si="8">C187+_xlfn.FORECAST.ETS.CONFINT(A187,$B$2:$B$122,$A$2:$A$122,0.95,1,1)</f>
        <v>4204.4281487580492</v>
      </c>
    </row>
    <row r="188" spans="1:5" x14ac:dyDescent="0.3">
      <c r="A188" s="57">
        <v>47209</v>
      </c>
      <c r="C188" s="1">
        <f t="shared" si="6"/>
        <v>3630.1253666669963</v>
      </c>
      <c r="D188" s="1">
        <f t="shared" si="7"/>
        <v>3032.0863365622745</v>
      </c>
      <c r="E188" s="1">
        <f t="shared" si="8"/>
        <v>4228.1643967717182</v>
      </c>
    </row>
    <row r="189" spans="1:5" x14ac:dyDescent="0.3">
      <c r="A189" s="57">
        <v>47239</v>
      </c>
      <c r="C189" s="1">
        <f t="shared" si="6"/>
        <v>3649.078996496004</v>
      </c>
      <c r="D189" s="1">
        <f t="shared" si="7"/>
        <v>3046.2652401270789</v>
      </c>
      <c r="E189" s="1">
        <f t="shared" si="8"/>
        <v>4251.8927528649292</v>
      </c>
    </row>
    <row r="190" spans="1:5" x14ac:dyDescent="0.3">
      <c r="A190" s="57">
        <v>47270</v>
      </c>
      <c r="C190" s="1">
        <f t="shared" si="6"/>
        <v>3668.0326263250117</v>
      </c>
      <c r="D190" s="1">
        <f t="shared" si="7"/>
        <v>3060.4517550481478</v>
      </c>
      <c r="E190" s="1">
        <f t="shared" si="8"/>
        <v>4275.6134976018757</v>
      </c>
    </row>
    <row r="191" spans="1:5" x14ac:dyDescent="0.3">
      <c r="A191" s="57">
        <v>47300</v>
      </c>
      <c r="C191" s="1">
        <f t="shared" si="6"/>
        <v>3686.9862561540199</v>
      </c>
      <c r="D191" s="1">
        <f t="shared" si="7"/>
        <v>3074.6456097890641</v>
      </c>
      <c r="E191" s="1">
        <f t="shared" si="8"/>
        <v>4299.3269025189757</v>
      </c>
    </row>
    <row r="192" spans="1:5" x14ac:dyDescent="0.3">
      <c r="A192" s="57">
        <v>47331</v>
      </c>
      <c r="C192" s="1">
        <f t="shared" si="6"/>
        <v>3705.939885983028</v>
      </c>
      <c r="D192" s="1">
        <f t="shared" si="7"/>
        <v>3088.8465414595712</v>
      </c>
      <c r="E192" s="1">
        <f t="shared" si="8"/>
        <v>4323.0332305064849</v>
      </c>
    </row>
    <row r="193" spans="1:5" x14ac:dyDescent="0.3">
      <c r="A193" s="57">
        <v>47362</v>
      </c>
      <c r="C193" s="1">
        <f t="shared" si="6"/>
        <v>3724.8935158120357</v>
      </c>
      <c r="D193" s="1">
        <f t="shared" si="7"/>
        <v>3103.0542954541747</v>
      </c>
      <c r="E193" s="1">
        <f t="shared" si="8"/>
        <v>4346.7327361698963</v>
      </c>
    </row>
    <row r="194" spans="1:5" x14ac:dyDescent="0.3">
      <c r="A194" s="57">
        <v>47392</v>
      </c>
      <c r="C194" s="1">
        <f t="shared" si="6"/>
        <v>3743.8471456410434</v>
      </c>
      <c r="D194" s="1">
        <f t="shared" si="7"/>
        <v>3117.2686251096834</v>
      </c>
      <c r="E194" s="1">
        <f t="shared" si="8"/>
        <v>4370.425666172403</v>
      </c>
    </row>
    <row r="195" spans="1:5" x14ac:dyDescent="0.3">
      <c r="A195" s="57">
        <v>47423</v>
      </c>
      <c r="C195" s="1">
        <f t="shared" si="6"/>
        <v>3762.8007754700516</v>
      </c>
      <c r="D195" s="1">
        <f t="shared" si="7"/>
        <v>3131.4892913804861</v>
      </c>
      <c r="E195" s="1">
        <f t="shared" si="8"/>
        <v>4394.1122595596171</v>
      </c>
    </row>
    <row r="196" spans="1:5" x14ac:dyDescent="0.3">
      <c r="A196" s="57">
        <v>47453</v>
      </c>
      <c r="C196" s="1">
        <f t="shared" si="6"/>
        <v>3781.7544052990593</v>
      </c>
      <c r="D196" s="1">
        <f t="shared" si="7"/>
        <v>3145.7160625304696</v>
      </c>
      <c r="E196" s="1">
        <f t="shared" si="8"/>
        <v>4417.792748067649</v>
      </c>
    </row>
    <row r="197" spans="1:5" x14ac:dyDescent="0.3">
      <c r="A197" s="57">
        <v>47484</v>
      </c>
      <c r="C197" s="1">
        <f t="shared" si="6"/>
        <v>3800.7080351280674</v>
      </c>
      <c r="D197" s="1">
        <f t="shared" si="7"/>
        <v>3159.948713840552</v>
      </c>
      <c r="E197" s="1">
        <f t="shared" si="8"/>
        <v>4441.4673564155828</v>
      </c>
    </row>
    <row r="198" spans="1:5" x14ac:dyDescent="0.3">
      <c r="A198" s="57">
        <v>47515</v>
      </c>
      <c r="C198" s="1">
        <f t="shared" si="6"/>
        <v>3819.6616649570751</v>
      </c>
      <c r="D198" s="1">
        <f t="shared" si="7"/>
        <v>3174.1870273308732</v>
      </c>
      <c r="E198" s="1">
        <f t="shared" si="8"/>
        <v>4465.136302583277</v>
      </c>
    </row>
    <row r="199" spans="1:5" x14ac:dyDescent="0.3">
      <c r="A199" s="57">
        <v>47543</v>
      </c>
      <c r="C199" s="1">
        <f t="shared" si="6"/>
        <v>3838.6152947860828</v>
      </c>
      <c r="D199" s="1">
        <f t="shared" si="7"/>
        <v>3188.4307914967708</v>
      </c>
      <c r="E199" s="1">
        <f t="shared" si="8"/>
        <v>4488.7997980753944</v>
      </c>
    </row>
    <row r="200" spans="1:5" x14ac:dyDescent="0.3">
      <c r="A200" s="57">
        <v>47574</v>
      </c>
      <c r="C200" s="1">
        <f t="shared" si="6"/>
        <v>3857.568924615091</v>
      </c>
      <c r="D200" s="1">
        <f t="shared" si="7"/>
        <v>3202.6798010577127</v>
      </c>
      <c r="E200" s="1">
        <f t="shared" si="8"/>
        <v>4512.4580481724697</v>
      </c>
    </row>
    <row r="201" spans="1:5" x14ac:dyDescent="0.3">
      <c r="A201" s="57">
        <v>47604</v>
      </c>
      <c r="C201" s="1">
        <f t="shared" si="6"/>
        <v>3876.5225544440991</v>
      </c>
      <c r="D201" s="1">
        <f t="shared" si="7"/>
        <v>3216.9338567184186</v>
      </c>
      <c r="E201" s="1">
        <f t="shared" si="8"/>
        <v>4536.1112521697796</v>
      </c>
    </row>
    <row r="202" spans="1:5" x14ac:dyDescent="0.3">
      <c r="A202" s="57">
        <v>47635</v>
      </c>
      <c r="C202" s="1">
        <f t="shared" si="6"/>
        <v>3895.4761842731068</v>
      </c>
      <c r="D202" s="1">
        <f t="shared" si="7"/>
        <v>3231.1927649414711</v>
      </c>
      <c r="E202" s="1">
        <f t="shared" si="8"/>
        <v>4559.7596036047426</v>
      </c>
    </row>
    <row r="203" spans="1:5" x14ac:dyDescent="0.3">
      <c r="A203" s="57">
        <v>47665</v>
      </c>
      <c r="C203" s="1">
        <f t="shared" si="6"/>
        <v>3914.4298141021145</v>
      </c>
      <c r="D203" s="1">
        <f t="shared" si="7"/>
        <v>3245.4563377307409</v>
      </c>
      <c r="E203" s="1">
        <f t="shared" si="8"/>
        <v>4583.4032904734877</v>
      </c>
    </row>
    <row r="204" spans="1:5" x14ac:dyDescent="0.3">
      <c r="A204" s="57">
        <v>47696</v>
      </c>
      <c r="C204" s="1">
        <f t="shared" si="6"/>
        <v>3933.3834439311222</v>
      </c>
      <c r="D204" s="1">
        <f t="shared" si="7"/>
        <v>3259.7243924250151</v>
      </c>
      <c r="E204" s="1">
        <f t="shared" si="8"/>
        <v>4607.0424954372293</v>
      </c>
    </row>
    <row r="205" spans="1:5" x14ac:dyDescent="0.3">
      <c r="A205" s="57">
        <v>47727</v>
      </c>
      <c r="C205" s="1">
        <f t="shared" si="6"/>
        <v>3952.3370737601304</v>
      </c>
      <c r="D205" s="1">
        <f t="shared" si="7"/>
        <v>3273.9967515012459</v>
      </c>
      <c r="E205" s="1">
        <f t="shared" si="8"/>
        <v>4630.6773960190149</v>
      </c>
    </row>
    <row r="206" spans="1:5" x14ac:dyDescent="0.3">
      <c r="A206" s="57">
        <v>47757</v>
      </c>
      <c r="C206" s="1">
        <f t="shared" si="6"/>
        <v>3971.2907035891385</v>
      </c>
      <c r="D206" s="1">
        <f t="shared" si="7"/>
        <v>3288.2732423868811</v>
      </c>
      <c r="E206" s="1">
        <f t="shared" si="8"/>
        <v>4654.3081647913959</v>
      </c>
    </row>
    <row r="207" spans="1:5" x14ac:dyDescent="0.3">
      <c r="A207" s="57">
        <v>47788</v>
      </c>
      <c r="C207" s="1">
        <f t="shared" si="6"/>
        <v>3990.2443334181462</v>
      </c>
      <c r="D207" s="1">
        <f t="shared" si="7"/>
        <v>3302.5536972807813</v>
      </c>
      <c r="E207" s="1">
        <f t="shared" si="8"/>
        <v>4677.9349695555111</v>
      </c>
    </row>
    <row r="208" spans="1:5" x14ac:dyDescent="0.3">
      <c r="A208" s="57">
        <v>47818</v>
      </c>
      <c r="C208" s="1">
        <f t="shared" si="6"/>
        <v>4009.1979632471539</v>
      </c>
      <c r="D208" s="1">
        <f t="shared" si="7"/>
        <v>3316.8379529822387</v>
      </c>
      <c r="E208" s="1">
        <f t="shared" si="8"/>
        <v>4701.5579735120691</v>
      </c>
    </row>
    <row r="209" spans="1:5" x14ac:dyDescent="0.3">
      <c r="A209" s="57">
        <v>47849</v>
      </c>
      <c r="C209" s="1">
        <f t="shared" si="6"/>
        <v>4028.1515930761616</v>
      </c>
      <c r="D209" s="1">
        <f t="shared" si="7"/>
        <v>3331.1258507276648</v>
      </c>
      <c r="E209" s="1">
        <f t="shared" si="8"/>
        <v>4725.1773354246579</v>
      </c>
    </row>
    <row r="210" spans="1:5" x14ac:dyDescent="0.3">
      <c r="A210" s="57">
        <v>47880</v>
      </c>
      <c r="C210" s="1">
        <f t="shared" si="6"/>
        <v>4047.1052229051697</v>
      </c>
      <c r="D210" s="1">
        <f t="shared" si="7"/>
        <v>3345.4172360345315</v>
      </c>
      <c r="E210" s="1">
        <f t="shared" si="8"/>
        <v>4748.7932097758076</v>
      </c>
    </row>
    <row r="211" spans="1:5" x14ac:dyDescent="0.3">
      <c r="A211" s="57">
        <v>47908</v>
      </c>
      <c r="C211" s="1">
        <f t="shared" si="6"/>
        <v>4066.0588527341779</v>
      </c>
      <c r="D211" s="1">
        <f t="shared" si="7"/>
        <v>3359.7119585521768</v>
      </c>
      <c r="E211" s="1">
        <f t="shared" si="8"/>
        <v>4772.4057469161789</v>
      </c>
    </row>
    <row r="212" spans="1:5" x14ac:dyDescent="0.3">
      <c r="A212" s="57">
        <v>47939</v>
      </c>
      <c r="C212" s="1">
        <f t="shared" si="6"/>
        <v>4085.0124825631856</v>
      </c>
      <c r="D212" s="1">
        <f t="shared" si="7"/>
        <v>3374.0098719191187</v>
      </c>
      <c r="E212" s="1">
        <f t="shared" si="8"/>
        <v>4796.015093207252</v>
      </c>
    </row>
    <row r="213" spans="1:5" x14ac:dyDescent="0.3">
      <c r="A213" s="57">
        <v>47969</v>
      </c>
      <c r="C213" s="1">
        <f t="shared" si="6"/>
        <v>4103.9661123921933</v>
      </c>
      <c r="D213" s="1">
        <f t="shared" si="7"/>
        <v>3388.3108336265259</v>
      </c>
      <c r="E213" s="1">
        <f t="shared" si="8"/>
        <v>4819.6213911578607</v>
      </c>
    </row>
    <row r="214" spans="1:5" x14ac:dyDescent="0.3">
      <c r="A214" s="57">
        <v>48000</v>
      </c>
      <c r="C214" s="1">
        <f t="shared" si="6"/>
        <v>4122.9197422212019</v>
      </c>
      <c r="D214" s="1">
        <f t="shared" si="7"/>
        <v>3402.614704887535</v>
      </c>
      <c r="E214" s="1">
        <f t="shared" si="8"/>
        <v>4843.2247795548692</v>
      </c>
    </row>
    <row r="215" spans="1:5" x14ac:dyDescent="0.3">
      <c r="A215" s="57">
        <v>48030</v>
      </c>
      <c r="C215" s="1">
        <f t="shared" si="6"/>
        <v>4141.8733720502096</v>
      </c>
      <c r="D215" s="1">
        <f t="shared" si="7"/>
        <v>3416.9213505121038</v>
      </c>
      <c r="E215" s="1">
        <f t="shared" si="8"/>
        <v>4866.8253935883149</v>
      </c>
    </row>
    <row r="216" spans="1:5" x14ac:dyDescent="0.3">
      <c r="A216" s="57">
        <v>48061</v>
      </c>
      <c r="C216" s="1">
        <f t="shared" si="6"/>
        <v>4160.8270018792173</v>
      </c>
      <c r="D216" s="1">
        <f t="shared" si="7"/>
        <v>3431.2306387871349</v>
      </c>
      <c r="E216" s="1">
        <f t="shared" si="8"/>
        <v>4890.4233649712996</v>
      </c>
    </row>
    <row r="217" spans="1:5" x14ac:dyDescent="0.3">
      <c r="A217" s="57">
        <v>48092</v>
      </c>
      <c r="C217" s="1">
        <f t="shared" si="6"/>
        <v>4179.780631708225</v>
      </c>
      <c r="D217" s="1">
        <f t="shared" si="7"/>
        <v>3445.542441361581</v>
      </c>
      <c r="E217" s="1">
        <f t="shared" si="8"/>
        <v>4914.0188220548689</v>
      </c>
    </row>
    <row r="218" spans="1:5" x14ac:dyDescent="0.3">
      <c r="A218" s="57">
        <v>48122</v>
      </c>
      <c r="C218" s="1">
        <f t="shared" si="6"/>
        <v>4198.7342615372327</v>
      </c>
      <c r="D218" s="1">
        <f t="shared" si="7"/>
        <v>3459.8566331362999</v>
      </c>
      <c r="E218" s="1">
        <f t="shared" si="8"/>
        <v>4937.6118899381654</v>
      </c>
    </row>
    <row r="219" spans="1:5" x14ac:dyDescent="0.3">
      <c r="A219" s="57">
        <v>48153</v>
      </c>
      <c r="C219" s="1">
        <f t="shared" ref="C219:C237" si="9">_xlfn.FORECAST.ETS(A219,$B$2:$B$122,$A$2:$A$122,1,1)</f>
        <v>4217.6878913662404</v>
      </c>
      <c r="D219" s="1">
        <f t="shared" ref="D219:D237" si="10">C219-_xlfn.FORECAST.ETS.CONFINT(A219,$B$2:$B$122,$A$2:$A$122,0.95,1,1)</f>
        <v>3474.1730921584199</v>
      </c>
      <c r="E219" s="1">
        <f t="shared" ref="E219:E237" si="11">C219+_xlfn.FORECAST.ETS.CONFINT(A219,$B$2:$B$122,$A$2:$A$122,0.95,1,1)</f>
        <v>4961.2026905740604</v>
      </c>
    </row>
    <row r="220" spans="1:5" x14ac:dyDescent="0.3">
      <c r="A220" s="57">
        <v>48183</v>
      </c>
      <c r="C220" s="1">
        <f t="shared" si="9"/>
        <v>4236.641521195249</v>
      </c>
      <c r="D220" s="1">
        <f t="shared" si="10"/>
        <v>3488.4916995199856</v>
      </c>
      <c r="E220" s="1">
        <f t="shared" si="11"/>
        <v>4984.7913428705124</v>
      </c>
    </row>
    <row r="221" spans="1:5" x14ac:dyDescent="0.3">
      <c r="A221" s="57">
        <v>48214</v>
      </c>
      <c r="C221" s="1">
        <f t="shared" si="9"/>
        <v>4255.5951510242567</v>
      </c>
      <c r="D221" s="1">
        <f t="shared" si="10"/>
        <v>3502.8123392606831</v>
      </c>
      <c r="E221" s="1">
        <f t="shared" si="11"/>
        <v>5008.3779627878303</v>
      </c>
    </row>
    <row r="222" spans="1:5" x14ac:dyDescent="0.3">
      <c r="A222" s="57">
        <v>48245</v>
      </c>
      <c r="C222" s="1">
        <f t="shared" si="9"/>
        <v>4274.5487808532644</v>
      </c>
      <c r="D222" s="1">
        <f t="shared" si="10"/>
        <v>3517.1348982744507</v>
      </c>
      <c r="E222" s="1">
        <f t="shared" si="11"/>
        <v>5031.9626634320775</v>
      </c>
    </row>
    <row r="223" spans="1:5" x14ac:dyDescent="0.3">
      <c r="A223" s="57">
        <v>48274</v>
      </c>
      <c r="C223" s="1">
        <f t="shared" si="9"/>
        <v>4293.5024106822721</v>
      </c>
      <c r="D223" s="1">
        <f t="shared" si="10"/>
        <v>3531.4592662197765</v>
      </c>
      <c r="E223" s="1">
        <f t="shared" si="11"/>
        <v>5055.5455551447676</v>
      </c>
    </row>
    <row r="224" spans="1:5" x14ac:dyDescent="0.3">
      <c r="A224" s="57">
        <v>48305</v>
      </c>
      <c r="C224" s="1">
        <f t="shared" si="9"/>
        <v>4312.4560405112807</v>
      </c>
      <c r="D224" s="1">
        <f t="shared" si="10"/>
        <v>3545.7853354335184</v>
      </c>
      <c r="E224" s="1">
        <f t="shared" si="11"/>
        <v>5079.1267455890429</v>
      </c>
    </row>
    <row r="225" spans="1:5" x14ac:dyDescent="0.3">
      <c r="A225" s="57">
        <v>48335</v>
      </c>
      <c r="C225" s="1">
        <f t="shared" si="9"/>
        <v>4331.4096703402884</v>
      </c>
      <c r="D225" s="1">
        <f t="shared" si="10"/>
        <v>3560.1130008480714</v>
      </c>
      <c r="E225" s="1">
        <f t="shared" si="11"/>
        <v>5102.7063398325054</v>
      </c>
    </row>
    <row r="226" spans="1:5" x14ac:dyDescent="0.3">
      <c r="A226" s="57">
        <v>48366</v>
      </c>
      <c r="C226" s="1">
        <f t="shared" si="9"/>
        <v>4350.3633001692961</v>
      </c>
      <c r="D226" s="1">
        <f t="shared" si="10"/>
        <v>3574.4421599117413</v>
      </c>
      <c r="E226" s="1">
        <f t="shared" si="11"/>
        <v>5126.2844404268508</v>
      </c>
    </row>
    <row r="227" spans="1:5" x14ac:dyDescent="0.3">
      <c r="A227" s="57">
        <v>48396</v>
      </c>
      <c r="C227" s="1">
        <f t="shared" si="9"/>
        <v>4369.3169299983037</v>
      </c>
      <c r="D227" s="1">
        <f t="shared" si="10"/>
        <v>3588.7727125121564</v>
      </c>
      <c r="E227" s="1">
        <f t="shared" si="11"/>
        <v>5149.8611474844511</v>
      </c>
    </row>
    <row r="228" spans="1:5" x14ac:dyDescent="0.3">
      <c r="A228" s="57">
        <v>48427</v>
      </c>
      <c r="C228" s="1">
        <f t="shared" si="9"/>
        <v>4388.2705598273114</v>
      </c>
      <c r="D228" s="1">
        <f t="shared" si="10"/>
        <v>3603.1045609025887</v>
      </c>
      <c r="E228" s="1">
        <f t="shared" si="11"/>
        <v>5173.4365587520342</v>
      </c>
    </row>
    <row r="229" spans="1:5" x14ac:dyDescent="0.3">
      <c r="A229" s="57">
        <v>48458</v>
      </c>
      <c r="C229" s="1">
        <f t="shared" si="9"/>
        <v>4407.2241896563191</v>
      </c>
      <c r="D229" s="1">
        <f t="shared" si="10"/>
        <v>3617.4376096310516</v>
      </c>
      <c r="E229" s="1">
        <f t="shared" si="11"/>
        <v>5197.0107696815867</v>
      </c>
    </row>
    <row r="230" spans="1:5" x14ac:dyDescent="0.3">
      <c r="A230" s="57">
        <v>48488</v>
      </c>
      <c r="C230" s="1">
        <f t="shared" si="9"/>
        <v>4426.1778194853277</v>
      </c>
      <c r="D230" s="1">
        <f t="shared" si="10"/>
        <v>3631.7717654720477</v>
      </c>
      <c r="E230" s="1">
        <f t="shared" si="11"/>
        <v>5220.5838734986073</v>
      </c>
    </row>
    <row r="231" spans="1:5" x14ac:dyDescent="0.3">
      <c r="A231" s="57">
        <v>48519</v>
      </c>
      <c r="C231" s="1">
        <f t="shared" si="9"/>
        <v>4445.1314493143354</v>
      </c>
      <c r="D231" s="1">
        <f t="shared" si="10"/>
        <v>3646.1069373608416</v>
      </c>
      <c r="E231" s="1">
        <f t="shared" si="11"/>
        <v>5244.1559612678293</v>
      </c>
    </row>
    <row r="232" spans="1:5" x14ac:dyDescent="0.3">
      <c r="A232" s="57">
        <v>48549</v>
      </c>
      <c r="C232" s="1">
        <f t="shared" si="9"/>
        <v>4464.0850791433431</v>
      </c>
      <c r="D232" s="1">
        <f t="shared" si="10"/>
        <v>3660.4430363301553</v>
      </c>
      <c r="E232" s="1">
        <f t="shared" si="11"/>
        <v>5267.7271219565309</v>
      </c>
    </row>
    <row r="233" spans="1:5" x14ac:dyDescent="0.3">
      <c r="A233" s="57">
        <v>48580</v>
      </c>
      <c r="C233" s="1">
        <f t="shared" si="9"/>
        <v>4483.0387089723517</v>
      </c>
      <c r="D233" s="1">
        <f t="shared" si="10"/>
        <v>3674.7799754491757</v>
      </c>
      <c r="E233" s="1">
        <f t="shared" si="11"/>
        <v>5291.2974424955282</v>
      </c>
    </row>
    <row r="234" spans="1:5" x14ac:dyDescent="0.3">
      <c r="A234" s="57">
        <v>48611</v>
      </c>
      <c r="C234" s="1">
        <f t="shared" si="9"/>
        <v>4501.9923388013594</v>
      </c>
      <c r="D234" s="1">
        <f t="shared" si="10"/>
        <v>3689.1176697647597</v>
      </c>
      <c r="E234" s="1">
        <f t="shared" si="11"/>
        <v>5314.8670078379591</v>
      </c>
    </row>
    <row r="235" spans="1:5" x14ac:dyDescent="0.3">
      <c r="A235" s="57">
        <v>48639</v>
      </c>
      <c r="C235" s="1">
        <f t="shared" si="9"/>
        <v>4520.9459686303671</v>
      </c>
      <c r="D235" s="1">
        <f t="shared" si="10"/>
        <v>3703.4560362447692</v>
      </c>
      <c r="E235" s="1">
        <f t="shared" si="11"/>
        <v>5338.4359010159651</v>
      </c>
    </row>
    <row r="236" spans="1:5" x14ac:dyDescent="0.3">
      <c r="A236" s="57">
        <v>48670</v>
      </c>
      <c r="C236" s="1">
        <f t="shared" si="9"/>
        <v>4539.8995984593748</v>
      </c>
      <c r="D236" s="1">
        <f t="shared" si="10"/>
        <v>3717.7949937234148</v>
      </c>
      <c r="E236" s="1">
        <f t="shared" si="11"/>
        <v>5362.0042031953344</v>
      </c>
    </row>
    <row r="237" spans="1:5" x14ac:dyDescent="0.3">
      <c r="A237" s="57">
        <v>48700</v>
      </c>
      <c r="C237" s="1">
        <f t="shared" si="9"/>
        <v>4558.8532282883825</v>
      </c>
      <c r="D237" s="1">
        <f t="shared" si="10"/>
        <v>3732.1344628485404</v>
      </c>
      <c r="E237" s="1">
        <f t="shared" si="11"/>
        <v>5385.5719937282247</v>
      </c>
    </row>
  </sheetData>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15337-B8AB-40FF-BF69-912B60BFBA8A}">
  <dimension ref="A1:H360"/>
  <sheetViews>
    <sheetView topLeftCell="A7" workbookViewId="0">
      <selection activeCell="M16" sqref="M16"/>
    </sheetView>
  </sheetViews>
  <sheetFormatPr defaultRowHeight="14.4" x14ac:dyDescent="0.3"/>
  <cols>
    <col min="1" max="2" width="10.33203125" bestFit="1" customWidth="1"/>
    <col min="3" max="3" width="16.77734375" customWidth="1"/>
    <col min="4" max="4" width="30.88671875" customWidth="1"/>
    <col min="5" max="5" width="31" customWidth="1"/>
    <col min="7" max="7" width="9.44140625" customWidth="1"/>
    <col min="8" max="8" width="7.6640625" customWidth="1"/>
  </cols>
  <sheetData>
    <row r="1" spans="1:8" x14ac:dyDescent="0.3">
      <c r="A1" t="s">
        <v>39</v>
      </c>
      <c r="B1" t="s">
        <v>40</v>
      </c>
      <c r="C1" t="s">
        <v>42</v>
      </c>
      <c r="D1" t="s">
        <v>43</v>
      </c>
      <c r="E1" t="s">
        <v>44</v>
      </c>
      <c r="G1" t="s">
        <v>45</v>
      </c>
      <c r="H1" t="s">
        <v>46</v>
      </c>
    </row>
    <row r="2" spans="1:8" x14ac:dyDescent="0.3">
      <c r="A2" s="57">
        <v>39722</v>
      </c>
      <c r="B2" s="1">
        <v>312.17899999999997</v>
      </c>
      <c r="G2" t="s">
        <v>47</v>
      </c>
      <c r="H2" s="60">
        <f>_xlfn.FORECAST.ETS.STAT($B$2:$B$182,$A$2:$A$182,1,1,1)</f>
        <v>0.75</v>
      </c>
    </row>
    <row r="3" spans="1:8" x14ac:dyDescent="0.3">
      <c r="A3" s="57">
        <v>39753</v>
      </c>
      <c r="B3" s="1">
        <v>257.48039999999997</v>
      </c>
      <c r="G3" t="s">
        <v>48</v>
      </c>
      <c r="H3" s="60">
        <f>_xlfn.FORECAST.ETS.STAT($B$2:$B$182,$A$2:$A$182,2,1,1)</f>
        <v>1E-3</v>
      </c>
    </row>
    <row r="4" spans="1:8" x14ac:dyDescent="0.3">
      <c r="A4" s="57">
        <v>39783</v>
      </c>
      <c r="B4" s="1">
        <v>279.79109999999997</v>
      </c>
      <c r="G4" t="s">
        <v>49</v>
      </c>
      <c r="H4" s="60">
        <f>_xlfn.FORECAST.ETS.STAT($B$2:$B$182,$A$2:$A$182,3,1,1)</f>
        <v>2.2204460492503131E-16</v>
      </c>
    </row>
    <row r="5" spans="1:8" x14ac:dyDescent="0.3">
      <c r="A5" s="57">
        <v>39814</v>
      </c>
      <c r="B5" s="1">
        <v>300.41090000000003</v>
      </c>
      <c r="G5" t="s">
        <v>50</v>
      </c>
      <c r="H5" s="60">
        <f>_xlfn.FORECAST.ETS.STAT($B$2:$B$182,$A$2:$A$182,4,1,1)</f>
        <v>2.6106230691734993</v>
      </c>
    </row>
    <row r="6" spans="1:8" x14ac:dyDescent="0.3">
      <c r="A6" s="57">
        <v>39845</v>
      </c>
      <c r="B6" s="1">
        <v>287.34899999999999</v>
      </c>
      <c r="G6" t="s">
        <v>51</v>
      </c>
      <c r="H6" s="60">
        <f>_xlfn.FORECAST.ETS.STAT($B$2:$B$182,$A$2:$A$182,5,1,1)</f>
        <v>5.1955009960471449E-2</v>
      </c>
    </row>
    <row r="7" spans="1:8" x14ac:dyDescent="0.3">
      <c r="A7" s="57">
        <v>39873</v>
      </c>
      <c r="B7" s="1">
        <v>346.06490000000002</v>
      </c>
      <c r="G7" t="s">
        <v>52</v>
      </c>
      <c r="H7" s="60">
        <f>_xlfn.FORECAST.ETS.STAT($B$2:$B$182,$A$2:$A$182,6,1,1)</f>
        <v>112.57653305528648</v>
      </c>
    </row>
    <row r="8" spans="1:8" x14ac:dyDescent="0.3">
      <c r="A8" s="57">
        <v>39904</v>
      </c>
      <c r="B8" s="1">
        <v>409.95549999999997</v>
      </c>
      <c r="G8" t="s">
        <v>53</v>
      </c>
      <c r="H8" s="60">
        <f>_xlfn.FORECAST.ETS.STAT($B$2:$B$182,$A$2:$A$182,7,1,1)</f>
        <v>131.45910646266748</v>
      </c>
    </row>
    <row r="9" spans="1:8" x14ac:dyDescent="0.3">
      <c r="A9" s="57">
        <v>39934</v>
      </c>
      <c r="B9" s="1">
        <v>515.64179999999999</v>
      </c>
    </row>
    <row r="10" spans="1:8" x14ac:dyDescent="0.3">
      <c r="A10" s="57">
        <v>39965</v>
      </c>
      <c r="B10" s="1">
        <v>459.24099999999999</v>
      </c>
    </row>
    <row r="11" spans="1:8" x14ac:dyDescent="0.3">
      <c r="A11" s="57">
        <v>39995</v>
      </c>
      <c r="B11" s="1">
        <v>443.80739999999997</v>
      </c>
    </row>
    <row r="12" spans="1:8" x14ac:dyDescent="0.3">
      <c r="A12" s="57">
        <v>40026</v>
      </c>
      <c r="B12" s="1">
        <v>455.08749999999998</v>
      </c>
    </row>
    <row r="13" spans="1:8" x14ac:dyDescent="0.3">
      <c r="A13" s="57">
        <v>40057</v>
      </c>
      <c r="B13" s="1">
        <v>499.69749999999999</v>
      </c>
    </row>
    <row r="14" spans="1:8" x14ac:dyDescent="0.3">
      <c r="A14" s="57">
        <v>40087</v>
      </c>
      <c r="B14" s="1">
        <v>438.30349999999999</v>
      </c>
    </row>
    <row r="15" spans="1:8" x14ac:dyDescent="0.3">
      <c r="A15" s="57">
        <v>40118</v>
      </c>
      <c r="B15" s="1">
        <v>482.75459999999998</v>
      </c>
    </row>
    <row r="16" spans="1:8" x14ac:dyDescent="0.3">
      <c r="A16" s="57">
        <v>40148</v>
      </c>
      <c r="B16" s="1">
        <v>495.03339999999997</v>
      </c>
    </row>
    <row r="17" spans="1:2" x14ac:dyDescent="0.3">
      <c r="A17" s="57">
        <v>40179</v>
      </c>
      <c r="B17" s="1">
        <v>474.90159999999997</v>
      </c>
    </row>
    <row r="18" spans="1:2" x14ac:dyDescent="0.3">
      <c r="A18" s="57">
        <v>40210</v>
      </c>
      <c r="B18" s="1">
        <v>444.37479999999999</v>
      </c>
    </row>
    <row r="19" spans="1:2" x14ac:dyDescent="0.3">
      <c r="A19" s="57">
        <v>40238</v>
      </c>
      <c r="B19" s="1">
        <v>487.6343</v>
      </c>
    </row>
    <row r="20" spans="1:2" x14ac:dyDescent="0.3">
      <c r="A20" s="57">
        <v>40269</v>
      </c>
      <c r="B20" s="1">
        <v>469.18200000000002</v>
      </c>
    </row>
    <row r="21" spans="1:2" x14ac:dyDescent="0.3">
      <c r="A21" s="57">
        <v>40299</v>
      </c>
      <c r="B21" s="1">
        <v>474.62920000000003</v>
      </c>
    </row>
    <row r="22" spans="1:2" x14ac:dyDescent="0.3">
      <c r="A22" s="57">
        <v>40330</v>
      </c>
      <c r="B22" s="1">
        <v>494.71559999999999</v>
      </c>
    </row>
    <row r="23" spans="1:2" x14ac:dyDescent="0.3">
      <c r="A23" s="57">
        <v>40360</v>
      </c>
      <c r="B23" s="1">
        <v>458.31040000000002</v>
      </c>
    </row>
    <row r="24" spans="1:2" x14ac:dyDescent="0.3">
      <c r="A24" s="57">
        <v>40391</v>
      </c>
      <c r="B24" s="1">
        <v>417.2525</v>
      </c>
    </row>
    <row r="25" spans="1:2" x14ac:dyDescent="0.3">
      <c r="A25" s="57">
        <v>40422</v>
      </c>
      <c r="B25" s="1">
        <v>448.14240000000001</v>
      </c>
    </row>
    <row r="26" spans="1:2" x14ac:dyDescent="0.3">
      <c r="A26" s="57">
        <v>40452</v>
      </c>
      <c r="B26" s="1">
        <v>497.62079999999997</v>
      </c>
    </row>
    <row r="27" spans="1:2" x14ac:dyDescent="0.3">
      <c r="A27" s="57">
        <v>40483</v>
      </c>
      <c r="B27" s="1">
        <v>447.39339999999999</v>
      </c>
    </row>
    <row r="28" spans="1:2" x14ac:dyDescent="0.3">
      <c r="A28" s="57">
        <v>40513</v>
      </c>
      <c r="B28" s="1">
        <v>480.57569999999998</v>
      </c>
    </row>
    <row r="29" spans="1:2" x14ac:dyDescent="0.3">
      <c r="A29" s="57">
        <v>40544</v>
      </c>
      <c r="B29" s="1">
        <v>417.2978</v>
      </c>
    </row>
    <row r="30" spans="1:2" x14ac:dyDescent="0.3">
      <c r="A30" s="57">
        <v>40575</v>
      </c>
      <c r="B30" s="1">
        <v>437.702</v>
      </c>
    </row>
    <row r="31" spans="1:2" x14ac:dyDescent="0.3">
      <c r="A31" s="57">
        <v>40603</v>
      </c>
      <c r="B31" s="1">
        <v>476.21800000000002</v>
      </c>
    </row>
    <row r="32" spans="1:2" x14ac:dyDescent="0.3">
      <c r="A32" s="57">
        <v>40634</v>
      </c>
      <c r="B32" s="1">
        <v>446.55360000000002</v>
      </c>
    </row>
    <row r="33" spans="1:2" x14ac:dyDescent="0.3">
      <c r="A33" s="57">
        <v>40664</v>
      </c>
      <c r="B33" s="1">
        <v>432.07330000000002</v>
      </c>
    </row>
    <row r="34" spans="1:2" x14ac:dyDescent="0.3">
      <c r="A34" s="57">
        <v>40695</v>
      </c>
      <c r="B34" s="1">
        <v>407.85610000000003</v>
      </c>
    </row>
    <row r="35" spans="1:2" x14ac:dyDescent="0.3">
      <c r="A35" s="57">
        <v>40725</v>
      </c>
      <c r="B35" s="1">
        <v>375.8313</v>
      </c>
    </row>
    <row r="36" spans="1:2" x14ac:dyDescent="0.3">
      <c r="A36" s="57">
        <v>40756</v>
      </c>
      <c r="B36" s="1">
        <v>355.24560000000002</v>
      </c>
    </row>
    <row r="37" spans="1:2" x14ac:dyDescent="0.3">
      <c r="A37" s="57">
        <v>40787</v>
      </c>
      <c r="B37" s="1">
        <v>366.93430000000001</v>
      </c>
    </row>
    <row r="38" spans="1:2" x14ac:dyDescent="0.3">
      <c r="A38" s="57">
        <v>40817</v>
      </c>
      <c r="B38" s="1">
        <v>398.34629999999999</v>
      </c>
    </row>
    <row r="39" spans="1:2" x14ac:dyDescent="0.3">
      <c r="A39" s="57">
        <v>40848</v>
      </c>
      <c r="B39" s="1">
        <v>353.27100000000002</v>
      </c>
    </row>
    <row r="40" spans="1:2" x14ac:dyDescent="0.3">
      <c r="A40" s="57">
        <v>40878</v>
      </c>
      <c r="B40" s="1">
        <v>314.55079999999998</v>
      </c>
    </row>
    <row r="41" spans="1:2" x14ac:dyDescent="0.3">
      <c r="A41" s="57">
        <v>40909</v>
      </c>
      <c r="B41" s="1">
        <v>370.90620000000001</v>
      </c>
    </row>
    <row r="42" spans="1:2" x14ac:dyDescent="0.3">
      <c r="A42" s="57">
        <v>40940</v>
      </c>
      <c r="B42" s="1">
        <v>372.56299999999999</v>
      </c>
    </row>
    <row r="43" spans="1:2" x14ac:dyDescent="0.3">
      <c r="A43" s="57">
        <v>40969</v>
      </c>
      <c r="B43" s="1">
        <v>340.7199</v>
      </c>
    </row>
    <row r="44" spans="1:2" x14ac:dyDescent="0.3">
      <c r="A44" s="57">
        <v>41000</v>
      </c>
      <c r="B44" s="1">
        <v>338.22320000000002</v>
      </c>
    </row>
    <row r="45" spans="1:2" x14ac:dyDescent="0.3">
      <c r="A45" s="57">
        <v>41030</v>
      </c>
      <c r="B45" s="1">
        <v>320.29300000000001</v>
      </c>
    </row>
    <row r="46" spans="1:2" x14ac:dyDescent="0.3">
      <c r="A46" s="57">
        <v>41061</v>
      </c>
      <c r="B46" s="1">
        <v>334.9323</v>
      </c>
    </row>
    <row r="47" spans="1:2" x14ac:dyDescent="0.3">
      <c r="A47" s="57">
        <v>41091</v>
      </c>
      <c r="B47" s="1">
        <v>337.54230000000001</v>
      </c>
    </row>
    <row r="48" spans="1:2" x14ac:dyDescent="0.3">
      <c r="A48" s="57">
        <v>41122</v>
      </c>
      <c r="B48" s="1">
        <v>347.892</v>
      </c>
    </row>
    <row r="49" spans="1:2" x14ac:dyDescent="0.3">
      <c r="A49" s="57">
        <v>41153</v>
      </c>
      <c r="B49" s="1">
        <v>380.03019999999998</v>
      </c>
    </row>
    <row r="50" spans="1:2" x14ac:dyDescent="0.3">
      <c r="A50" s="57">
        <v>41183</v>
      </c>
      <c r="B50" s="1">
        <v>365.64060000000001</v>
      </c>
    </row>
    <row r="51" spans="1:2" x14ac:dyDescent="0.3">
      <c r="A51" s="57">
        <v>41214</v>
      </c>
      <c r="B51" s="1">
        <v>360.2842</v>
      </c>
    </row>
    <row r="52" spans="1:2" x14ac:dyDescent="0.3">
      <c r="A52" s="57">
        <v>41244</v>
      </c>
      <c r="B52" s="1">
        <v>381.09690000000001</v>
      </c>
    </row>
    <row r="53" spans="1:2" x14ac:dyDescent="0.3">
      <c r="A53" s="57">
        <v>41275</v>
      </c>
      <c r="B53" s="1">
        <v>402.47699999999998</v>
      </c>
    </row>
    <row r="54" spans="1:2" x14ac:dyDescent="0.3">
      <c r="A54" s="57">
        <v>41306</v>
      </c>
      <c r="B54" s="1">
        <v>369.43090000000001</v>
      </c>
    </row>
    <row r="55" spans="1:2" x14ac:dyDescent="0.3">
      <c r="A55" s="57">
        <v>41334</v>
      </c>
      <c r="B55" s="1">
        <v>350.84249999999997</v>
      </c>
    </row>
    <row r="56" spans="1:2" x14ac:dyDescent="0.3">
      <c r="A56" s="57">
        <v>41365</v>
      </c>
      <c r="B56" s="1">
        <v>357.7876</v>
      </c>
    </row>
    <row r="57" spans="1:2" x14ac:dyDescent="0.3">
      <c r="A57" s="57">
        <v>41395</v>
      </c>
      <c r="B57" s="1">
        <v>366.00380000000001</v>
      </c>
    </row>
    <row r="58" spans="1:2" x14ac:dyDescent="0.3">
      <c r="A58" s="57">
        <v>41426</v>
      </c>
      <c r="B58" s="1">
        <v>391.56</v>
      </c>
    </row>
    <row r="59" spans="1:2" x14ac:dyDescent="0.3">
      <c r="A59" s="57">
        <v>41456</v>
      </c>
      <c r="B59" s="1">
        <v>395.84969999999998</v>
      </c>
    </row>
    <row r="60" spans="1:2" x14ac:dyDescent="0.3">
      <c r="A60" s="57">
        <v>41487</v>
      </c>
      <c r="B60" s="1">
        <v>387.5881</v>
      </c>
    </row>
    <row r="61" spans="1:2" x14ac:dyDescent="0.3">
      <c r="A61" s="57">
        <v>41518</v>
      </c>
      <c r="B61" s="1">
        <v>373.31200000000001</v>
      </c>
    </row>
    <row r="62" spans="1:2" x14ac:dyDescent="0.3">
      <c r="A62" s="57">
        <v>41548</v>
      </c>
      <c r="B62" s="1">
        <v>415.20979999999997</v>
      </c>
    </row>
    <row r="63" spans="1:2" x14ac:dyDescent="0.3">
      <c r="A63" s="57">
        <v>41579</v>
      </c>
      <c r="B63" s="1">
        <v>387.29309999999998</v>
      </c>
    </row>
    <row r="64" spans="1:2" x14ac:dyDescent="0.3">
      <c r="A64" s="57">
        <v>41609</v>
      </c>
      <c r="B64" s="1">
        <v>406.35809999999998</v>
      </c>
    </row>
    <row r="65" spans="1:2" x14ac:dyDescent="0.3">
      <c r="A65" s="57">
        <v>41640</v>
      </c>
      <c r="B65" s="1">
        <v>377.28390000000002</v>
      </c>
    </row>
    <row r="66" spans="1:2" x14ac:dyDescent="0.3">
      <c r="A66" s="57">
        <v>41671</v>
      </c>
      <c r="B66" s="1">
        <v>363.12130000000002</v>
      </c>
    </row>
    <row r="67" spans="1:2" x14ac:dyDescent="0.3">
      <c r="A67" s="57">
        <v>41699</v>
      </c>
      <c r="B67" s="1">
        <v>422.49529999999999</v>
      </c>
    </row>
    <row r="68" spans="1:2" x14ac:dyDescent="0.3">
      <c r="A68" s="57">
        <v>41730</v>
      </c>
      <c r="B68" s="1">
        <v>424.78769999999997</v>
      </c>
    </row>
    <row r="69" spans="1:2" x14ac:dyDescent="0.3">
      <c r="A69" s="57">
        <v>41760</v>
      </c>
      <c r="B69" s="1">
        <v>483.29930000000002</v>
      </c>
    </row>
    <row r="70" spans="1:2" x14ac:dyDescent="0.3">
      <c r="A70" s="57">
        <v>41791</v>
      </c>
      <c r="B70" s="1">
        <v>460.9205</v>
      </c>
    </row>
    <row r="71" spans="1:2" x14ac:dyDescent="0.3">
      <c r="A71" s="57">
        <v>41821</v>
      </c>
      <c r="B71" s="1">
        <v>456.8578</v>
      </c>
    </row>
    <row r="72" spans="1:2" x14ac:dyDescent="0.3">
      <c r="A72" s="57">
        <v>41852</v>
      </c>
      <c r="B72" s="1">
        <v>453.3399</v>
      </c>
    </row>
    <row r="73" spans="1:2" x14ac:dyDescent="0.3">
      <c r="A73" s="57">
        <v>41883</v>
      </c>
      <c r="B73" s="1">
        <v>429.28160000000003</v>
      </c>
    </row>
    <row r="74" spans="1:2" x14ac:dyDescent="0.3">
      <c r="A74" s="57">
        <v>41913</v>
      </c>
      <c r="B74" s="1">
        <v>454.17970000000003</v>
      </c>
    </row>
    <row r="75" spans="1:2" x14ac:dyDescent="0.3">
      <c r="A75" s="57">
        <v>41944</v>
      </c>
      <c r="B75" s="1">
        <v>450.11700000000002</v>
      </c>
    </row>
    <row r="76" spans="1:2" x14ac:dyDescent="0.3">
      <c r="A76" s="57">
        <v>41974</v>
      </c>
      <c r="B76" s="1">
        <v>404.5197</v>
      </c>
    </row>
    <row r="77" spans="1:2" x14ac:dyDescent="0.3">
      <c r="A77" s="57">
        <v>42005</v>
      </c>
      <c r="B77" s="1">
        <v>415.45940000000002</v>
      </c>
    </row>
    <row r="78" spans="1:2" x14ac:dyDescent="0.3">
      <c r="A78" s="57">
        <v>42036</v>
      </c>
      <c r="B78" s="1">
        <v>388.35980000000001</v>
      </c>
    </row>
    <row r="79" spans="1:2" x14ac:dyDescent="0.3">
      <c r="A79" s="57">
        <v>42064</v>
      </c>
      <c r="B79" s="1">
        <v>374.94619999999998</v>
      </c>
    </row>
    <row r="80" spans="1:2" x14ac:dyDescent="0.3">
      <c r="A80" s="57">
        <v>42095</v>
      </c>
      <c r="B80" s="1">
        <v>391.44650000000001</v>
      </c>
    </row>
    <row r="81" spans="1:2" x14ac:dyDescent="0.3">
      <c r="A81" s="57">
        <v>42125</v>
      </c>
      <c r="B81" s="1">
        <v>398.09660000000002</v>
      </c>
    </row>
    <row r="82" spans="1:2" x14ac:dyDescent="0.3">
      <c r="A82" s="57">
        <v>42156</v>
      </c>
      <c r="B82" s="1">
        <v>453.97539999999998</v>
      </c>
    </row>
    <row r="83" spans="1:2" x14ac:dyDescent="0.3">
      <c r="A83" s="57">
        <v>42186</v>
      </c>
      <c r="B83" s="1">
        <v>454.76979999999998</v>
      </c>
    </row>
    <row r="84" spans="1:2" x14ac:dyDescent="0.3">
      <c r="A84" s="57">
        <v>42217</v>
      </c>
      <c r="B84" s="1">
        <v>388.51870000000002</v>
      </c>
    </row>
    <row r="85" spans="1:2" x14ac:dyDescent="0.3">
      <c r="A85" s="57">
        <v>42248</v>
      </c>
      <c r="B85" s="1">
        <v>391.42380000000003</v>
      </c>
    </row>
    <row r="86" spans="1:2" x14ac:dyDescent="0.3">
      <c r="A86" s="57">
        <v>42278</v>
      </c>
      <c r="B86" s="1">
        <v>430.18950000000001</v>
      </c>
    </row>
    <row r="87" spans="1:2" x14ac:dyDescent="0.3">
      <c r="A87" s="57">
        <v>42309</v>
      </c>
      <c r="B87" s="1">
        <v>438.42829999999998</v>
      </c>
    </row>
    <row r="88" spans="1:2" x14ac:dyDescent="0.3">
      <c r="A88" s="57">
        <v>42339</v>
      </c>
      <c r="B88" s="1">
        <v>460.55739999999997</v>
      </c>
    </row>
    <row r="89" spans="1:2" x14ac:dyDescent="0.3">
      <c r="A89" s="57">
        <v>42370</v>
      </c>
      <c r="B89" s="1">
        <v>469.9991</v>
      </c>
    </row>
    <row r="90" spans="1:2" x14ac:dyDescent="0.3">
      <c r="A90" s="57">
        <v>42401</v>
      </c>
      <c r="B90" s="1">
        <v>438.79140000000001</v>
      </c>
    </row>
    <row r="91" spans="1:2" x14ac:dyDescent="0.3">
      <c r="A91" s="57">
        <v>42430</v>
      </c>
      <c r="B91" s="1">
        <v>474.44760000000002</v>
      </c>
    </row>
    <row r="92" spans="1:2" x14ac:dyDescent="0.3">
      <c r="A92" s="57">
        <v>42461</v>
      </c>
      <c r="B92" s="1">
        <v>446.077</v>
      </c>
    </row>
    <row r="93" spans="1:2" x14ac:dyDescent="0.3">
      <c r="A93" s="57">
        <v>42491</v>
      </c>
      <c r="B93" s="1">
        <v>434.79689999999999</v>
      </c>
    </row>
    <row r="94" spans="1:2" x14ac:dyDescent="0.3">
      <c r="A94" s="57">
        <v>42522</v>
      </c>
      <c r="B94" s="1">
        <v>439.92630000000003</v>
      </c>
    </row>
    <row r="95" spans="1:2" x14ac:dyDescent="0.3">
      <c r="A95" s="57">
        <v>42552</v>
      </c>
      <c r="B95" s="1">
        <v>460.6936</v>
      </c>
    </row>
    <row r="96" spans="1:2" x14ac:dyDescent="0.3">
      <c r="A96" s="57">
        <v>42583</v>
      </c>
      <c r="B96" s="1">
        <v>481.16579999999999</v>
      </c>
    </row>
    <row r="97" spans="1:2" x14ac:dyDescent="0.3">
      <c r="A97" s="57">
        <v>42614</v>
      </c>
      <c r="B97" s="1">
        <v>491.9239</v>
      </c>
    </row>
    <row r="98" spans="1:2" x14ac:dyDescent="0.3">
      <c r="A98" s="57">
        <v>42644</v>
      </c>
      <c r="B98" s="1">
        <v>478.87349999999998</v>
      </c>
    </row>
    <row r="99" spans="1:2" x14ac:dyDescent="0.3">
      <c r="A99" s="57">
        <v>42675</v>
      </c>
      <c r="B99" s="1">
        <v>449.41340000000002</v>
      </c>
    </row>
    <row r="100" spans="1:2" x14ac:dyDescent="0.3">
      <c r="A100" s="57">
        <v>42705</v>
      </c>
      <c r="B100" s="1">
        <v>491.3338</v>
      </c>
    </row>
    <row r="101" spans="1:2" x14ac:dyDescent="0.3">
      <c r="A101" s="57">
        <v>42736</v>
      </c>
      <c r="B101" s="1">
        <v>474.44760000000002</v>
      </c>
    </row>
    <row r="102" spans="1:2" x14ac:dyDescent="0.3">
      <c r="A102" s="57">
        <v>42767</v>
      </c>
      <c r="B102" s="1">
        <v>561.98800000000006</v>
      </c>
    </row>
    <row r="103" spans="1:2" x14ac:dyDescent="0.3">
      <c r="A103" s="57">
        <v>42795</v>
      </c>
      <c r="B103" s="1">
        <v>599.59609999999998</v>
      </c>
    </row>
    <row r="104" spans="1:2" x14ac:dyDescent="0.3">
      <c r="A104" s="57">
        <v>42826</v>
      </c>
      <c r="B104" s="1">
        <v>633.32309999999995</v>
      </c>
    </row>
    <row r="105" spans="1:2" x14ac:dyDescent="0.3">
      <c r="A105" s="57">
        <v>42856</v>
      </c>
      <c r="B105" s="1">
        <v>608.58399999999995</v>
      </c>
    </row>
    <row r="106" spans="1:2" x14ac:dyDescent="0.3">
      <c r="A106" s="57">
        <v>42887</v>
      </c>
      <c r="B106" s="1">
        <v>626.42340000000002</v>
      </c>
    </row>
    <row r="107" spans="1:2" x14ac:dyDescent="0.3">
      <c r="A107" s="57">
        <v>42917</v>
      </c>
      <c r="B107" s="1">
        <v>733.18769999999995</v>
      </c>
    </row>
    <row r="108" spans="1:2" x14ac:dyDescent="0.3">
      <c r="A108" s="57">
        <v>42948</v>
      </c>
      <c r="B108" s="1">
        <v>723.79139999999995</v>
      </c>
    </row>
    <row r="109" spans="1:2" x14ac:dyDescent="0.3">
      <c r="A109" s="57">
        <v>42979</v>
      </c>
      <c r="B109" s="1">
        <v>708.9479</v>
      </c>
    </row>
    <row r="110" spans="1:2" x14ac:dyDescent="0.3">
      <c r="A110" s="57">
        <v>43009</v>
      </c>
      <c r="B110" s="1">
        <v>854.16010000000006</v>
      </c>
    </row>
    <row r="111" spans="1:2" x14ac:dyDescent="0.3">
      <c r="A111" s="57">
        <v>43040</v>
      </c>
      <c r="B111" s="1">
        <v>836.63840000000005</v>
      </c>
    </row>
    <row r="112" spans="1:2" x14ac:dyDescent="0.3">
      <c r="A112" s="57">
        <v>43070</v>
      </c>
      <c r="B112" s="1">
        <v>836.18449999999996</v>
      </c>
    </row>
    <row r="113" spans="1:2" x14ac:dyDescent="0.3">
      <c r="A113" s="57">
        <v>43101</v>
      </c>
      <c r="B113" s="1">
        <v>872.72580000000005</v>
      </c>
    </row>
    <row r="114" spans="1:2" x14ac:dyDescent="0.3">
      <c r="A114" s="57">
        <v>43132</v>
      </c>
      <c r="B114" s="1">
        <v>866.59780000000001</v>
      </c>
    </row>
    <row r="115" spans="1:2" x14ac:dyDescent="0.3">
      <c r="A115" s="57">
        <v>43160</v>
      </c>
      <c r="B115" s="1">
        <v>801.36800000000005</v>
      </c>
    </row>
    <row r="116" spans="1:2" x14ac:dyDescent="0.3">
      <c r="A116" s="57">
        <v>43191</v>
      </c>
      <c r="B116" s="1">
        <v>874.54150000000004</v>
      </c>
    </row>
    <row r="117" spans="1:2" x14ac:dyDescent="0.3">
      <c r="A117" s="57">
        <v>43221</v>
      </c>
      <c r="B117" s="1">
        <v>836.45680000000004</v>
      </c>
    </row>
    <row r="118" spans="1:2" x14ac:dyDescent="0.3">
      <c r="A118" s="57">
        <v>43252</v>
      </c>
      <c r="B118" s="1">
        <v>882.84849999999994</v>
      </c>
    </row>
    <row r="119" spans="1:2" x14ac:dyDescent="0.3">
      <c r="A119" s="57">
        <v>43282</v>
      </c>
      <c r="B119" s="1">
        <v>1076.722</v>
      </c>
    </row>
    <row r="120" spans="1:2" x14ac:dyDescent="0.3">
      <c r="A120" s="57">
        <v>43313</v>
      </c>
      <c r="B120" s="1">
        <v>1127.2444</v>
      </c>
    </row>
    <row r="121" spans="1:2" x14ac:dyDescent="0.3">
      <c r="A121" s="57">
        <v>43344</v>
      </c>
      <c r="B121" s="1">
        <v>1142.0425</v>
      </c>
    </row>
    <row r="122" spans="1:2" x14ac:dyDescent="0.3">
      <c r="A122" s="57">
        <v>43374</v>
      </c>
      <c r="B122" s="1">
        <v>963.46640000000002</v>
      </c>
    </row>
    <row r="123" spans="1:2" x14ac:dyDescent="0.3">
      <c r="A123" s="57">
        <v>43405</v>
      </c>
      <c r="B123" s="1">
        <v>1059.9719</v>
      </c>
    </row>
    <row r="124" spans="1:2" x14ac:dyDescent="0.3">
      <c r="A124" s="57">
        <v>43435</v>
      </c>
      <c r="B124" s="1">
        <v>1017.938</v>
      </c>
    </row>
    <row r="125" spans="1:2" x14ac:dyDescent="0.3">
      <c r="A125" s="57">
        <v>43466</v>
      </c>
      <c r="B125" s="1">
        <v>1114.0804000000001</v>
      </c>
    </row>
    <row r="126" spans="1:2" x14ac:dyDescent="0.3">
      <c r="A126" s="57">
        <v>43497</v>
      </c>
      <c r="B126" s="1">
        <v>1117.6211000000001</v>
      </c>
    </row>
    <row r="127" spans="1:2" x14ac:dyDescent="0.3">
      <c r="A127" s="57">
        <v>43525</v>
      </c>
      <c r="B127" s="1">
        <v>1237.6401000000001</v>
      </c>
    </row>
    <row r="128" spans="1:2" x14ac:dyDescent="0.3">
      <c r="A128" s="57">
        <v>43556</v>
      </c>
      <c r="B128" s="1">
        <v>1264.4674</v>
      </c>
    </row>
    <row r="129" spans="1:2" x14ac:dyDescent="0.3">
      <c r="A129" s="57">
        <v>43586</v>
      </c>
      <c r="B129" s="1">
        <v>1207.5899999999999</v>
      </c>
    </row>
    <row r="130" spans="1:2" x14ac:dyDescent="0.3">
      <c r="A130" s="57">
        <v>43617</v>
      </c>
      <c r="B130" s="1">
        <v>1137.6394</v>
      </c>
    </row>
    <row r="131" spans="1:2" x14ac:dyDescent="0.3">
      <c r="A131" s="57">
        <v>43647</v>
      </c>
      <c r="B131" s="1">
        <v>1058.7917</v>
      </c>
    </row>
    <row r="132" spans="1:2" x14ac:dyDescent="0.3">
      <c r="A132" s="57">
        <v>43678</v>
      </c>
      <c r="B132" s="1">
        <v>1133.5085999999999</v>
      </c>
    </row>
    <row r="133" spans="1:2" x14ac:dyDescent="0.3">
      <c r="A133" s="57">
        <v>43709</v>
      </c>
      <c r="B133" s="1">
        <v>1209.4965</v>
      </c>
    </row>
    <row r="134" spans="1:2" x14ac:dyDescent="0.3">
      <c r="A134" s="57">
        <v>43739</v>
      </c>
      <c r="B134" s="1">
        <v>1329.4248</v>
      </c>
    </row>
    <row r="135" spans="1:2" x14ac:dyDescent="0.3">
      <c r="A135" s="57">
        <v>43770</v>
      </c>
      <c r="B135" s="1">
        <v>1408.2270000000001</v>
      </c>
    </row>
    <row r="136" spans="1:2" x14ac:dyDescent="0.3">
      <c r="A136" s="57">
        <v>43800</v>
      </c>
      <c r="B136" s="1">
        <v>1374.5454</v>
      </c>
    </row>
    <row r="137" spans="1:2" x14ac:dyDescent="0.3">
      <c r="A137" s="57">
        <v>43831</v>
      </c>
      <c r="B137" s="1">
        <v>1281.5806</v>
      </c>
    </row>
    <row r="138" spans="1:2" x14ac:dyDescent="0.3">
      <c r="A138" s="57">
        <v>43862</v>
      </c>
      <c r="B138" s="1">
        <v>1206.2282</v>
      </c>
    </row>
    <row r="139" spans="1:2" x14ac:dyDescent="0.3">
      <c r="A139" s="57">
        <v>43891</v>
      </c>
      <c r="B139" s="1">
        <v>1011.1291</v>
      </c>
    </row>
    <row r="140" spans="1:2" x14ac:dyDescent="0.3">
      <c r="A140" s="57">
        <v>43922</v>
      </c>
      <c r="B140" s="1">
        <v>1330.9228000000001</v>
      </c>
    </row>
    <row r="141" spans="1:2" x14ac:dyDescent="0.3">
      <c r="A141" s="57">
        <v>43952</v>
      </c>
      <c r="B141" s="1">
        <v>1329.4702</v>
      </c>
    </row>
    <row r="142" spans="1:2" x14ac:dyDescent="0.3">
      <c r="A142" s="57">
        <v>43983</v>
      </c>
      <c r="B142" s="1">
        <v>1547.0842</v>
      </c>
    </row>
    <row r="143" spans="1:2" x14ac:dyDescent="0.3">
      <c r="A143" s="57">
        <v>44013</v>
      </c>
      <c r="B143" s="1">
        <v>1876.6374000000001</v>
      </c>
    </row>
    <row r="144" spans="1:2" x14ac:dyDescent="0.3">
      <c r="A144" s="57">
        <v>44044</v>
      </c>
      <c r="B144" s="1">
        <v>1888.9843000000001</v>
      </c>
    </row>
    <row r="145" spans="1:2" x14ac:dyDescent="0.3">
      <c r="A145" s="57">
        <v>44075</v>
      </c>
      <c r="B145" s="1">
        <v>2028.4770000000001</v>
      </c>
    </row>
    <row r="146" spans="1:2" x14ac:dyDescent="0.3">
      <c r="A146" s="57">
        <v>44105</v>
      </c>
      <c r="B146" s="1">
        <v>1865.1984</v>
      </c>
    </row>
    <row r="147" spans="1:2" x14ac:dyDescent="0.3">
      <c r="A147" s="57">
        <v>44136</v>
      </c>
      <c r="B147" s="1">
        <v>1751.9882</v>
      </c>
    </row>
    <row r="148" spans="1:2" x14ac:dyDescent="0.3">
      <c r="A148" s="57">
        <v>44166</v>
      </c>
      <c r="B148" s="1">
        <v>1802.3744999999999</v>
      </c>
    </row>
    <row r="149" spans="1:2" x14ac:dyDescent="0.3">
      <c r="A149" s="57">
        <v>44197</v>
      </c>
      <c r="B149" s="1">
        <v>1672.2327</v>
      </c>
    </row>
    <row r="150" spans="1:2" x14ac:dyDescent="0.3">
      <c r="A150" s="57">
        <v>44228</v>
      </c>
      <c r="B150" s="1">
        <v>1893.6143999999999</v>
      </c>
    </row>
    <row r="151" spans="1:2" x14ac:dyDescent="0.3">
      <c r="A151" s="57">
        <v>44256</v>
      </c>
      <c r="B151" s="1">
        <v>1818.5344</v>
      </c>
    </row>
    <row r="152" spans="1:2" x14ac:dyDescent="0.3">
      <c r="A152" s="57">
        <v>44287</v>
      </c>
      <c r="B152" s="1">
        <v>1810.7267999999999</v>
      </c>
    </row>
    <row r="153" spans="1:2" x14ac:dyDescent="0.3">
      <c r="A153" s="57">
        <v>44317</v>
      </c>
      <c r="B153" s="1">
        <v>1961.25</v>
      </c>
    </row>
    <row r="154" spans="1:2" x14ac:dyDescent="0.3">
      <c r="A154" s="57">
        <v>44348</v>
      </c>
      <c r="B154" s="1">
        <v>1916.1747</v>
      </c>
    </row>
    <row r="155" spans="1:2" x14ac:dyDescent="0.3">
      <c r="A155" s="57">
        <v>44378</v>
      </c>
      <c r="B155" s="1">
        <v>1847.7674999999999</v>
      </c>
    </row>
    <row r="156" spans="1:2" x14ac:dyDescent="0.3">
      <c r="A156" s="57">
        <v>44409</v>
      </c>
      <c r="B156" s="1">
        <v>2050.0841</v>
      </c>
    </row>
    <row r="157" spans="1:2" x14ac:dyDescent="0.3">
      <c r="A157" s="57">
        <v>44440</v>
      </c>
      <c r="B157" s="1">
        <v>2287.1262999999999</v>
      </c>
    </row>
    <row r="158" spans="1:2" x14ac:dyDescent="0.3">
      <c r="A158" s="57">
        <v>44470</v>
      </c>
      <c r="B158" s="1">
        <v>2302.5599000000002</v>
      </c>
    </row>
    <row r="159" spans="1:2" x14ac:dyDescent="0.3">
      <c r="A159" s="57">
        <v>44501</v>
      </c>
      <c r="B159" s="1">
        <v>2183.7664</v>
      </c>
    </row>
    <row r="160" spans="1:2" x14ac:dyDescent="0.3">
      <c r="A160" s="57">
        <v>44531</v>
      </c>
      <c r="B160" s="1">
        <v>2149.9486999999999</v>
      </c>
    </row>
    <row r="161" spans="1:2" x14ac:dyDescent="0.3">
      <c r="A161" s="57">
        <v>44562</v>
      </c>
      <c r="B161" s="1">
        <v>2166.6986999999999</v>
      </c>
    </row>
    <row r="162" spans="1:2" x14ac:dyDescent="0.3">
      <c r="A162" s="57">
        <v>44593</v>
      </c>
      <c r="B162" s="1">
        <v>2142.1410999999998</v>
      </c>
    </row>
    <row r="163" spans="1:2" x14ac:dyDescent="0.3">
      <c r="A163" s="57">
        <v>44621</v>
      </c>
      <c r="B163" s="1">
        <v>2391.9841000000001</v>
      </c>
    </row>
    <row r="164" spans="1:2" x14ac:dyDescent="0.3">
      <c r="A164" s="57">
        <v>44652</v>
      </c>
      <c r="B164" s="1">
        <v>2533.1563999999998</v>
      </c>
    </row>
    <row r="165" spans="1:2" x14ac:dyDescent="0.3">
      <c r="A165" s="57">
        <v>44682</v>
      </c>
      <c r="B165" s="1">
        <v>2390.0776000000001</v>
      </c>
    </row>
    <row r="166" spans="1:2" x14ac:dyDescent="0.3">
      <c r="A166" s="57">
        <v>44713</v>
      </c>
      <c r="B166" s="1">
        <v>2356.4868000000001</v>
      </c>
    </row>
    <row r="167" spans="1:2" x14ac:dyDescent="0.3">
      <c r="A167" s="57">
        <v>44743</v>
      </c>
      <c r="B167" s="1">
        <v>2278.2293</v>
      </c>
    </row>
    <row r="168" spans="1:2" x14ac:dyDescent="0.3">
      <c r="A168" s="57">
        <v>44774</v>
      </c>
      <c r="B168" s="1">
        <v>2394.8892999999998</v>
      </c>
    </row>
    <row r="169" spans="1:2" x14ac:dyDescent="0.3">
      <c r="A169" s="57">
        <v>44805</v>
      </c>
      <c r="B169" s="1">
        <v>2158.6641</v>
      </c>
    </row>
    <row r="170" spans="1:2" x14ac:dyDescent="0.3">
      <c r="A170" s="57">
        <v>44835</v>
      </c>
      <c r="B170" s="1">
        <v>2314.6799000000001</v>
      </c>
    </row>
    <row r="171" spans="1:2" x14ac:dyDescent="0.3">
      <c r="A171" s="57">
        <v>44866</v>
      </c>
      <c r="B171" s="1">
        <v>2479.6833999999999</v>
      </c>
    </row>
    <row r="172" spans="1:2" x14ac:dyDescent="0.3">
      <c r="A172" s="57">
        <v>44896</v>
      </c>
      <c r="B172" s="1">
        <v>2312.5010000000002</v>
      </c>
    </row>
    <row r="173" spans="1:2" x14ac:dyDescent="0.3">
      <c r="A173" s="57">
        <v>44927</v>
      </c>
      <c r="B173" s="1">
        <v>2136.9663</v>
      </c>
    </row>
    <row r="174" spans="1:2" x14ac:dyDescent="0.3">
      <c r="A174" s="57">
        <v>44958</v>
      </c>
      <c r="B174" s="1">
        <v>2108.5502000000001</v>
      </c>
    </row>
    <row r="175" spans="1:2" x14ac:dyDescent="0.3">
      <c r="A175" s="57">
        <v>44986</v>
      </c>
      <c r="B175" s="1">
        <v>2116.2671</v>
      </c>
    </row>
    <row r="176" spans="1:2" x14ac:dyDescent="0.3">
      <c r="A176" s="57">
        <v>45017</v>
      </c>
      <c r="B176" s="1">
        <v>2197.4751000000001</v>
      </c>
    </row>
    <row r="177" spans="1:5" x14ac:dyDescent="0.3">
      <c r="A177" s="57">
        <v>45047</v>
      </c>
      <c r="B177" s="1">
        <v>2242.3234000000002</v>
      </c>
    </row>
    <row r="178" spans="1:5" x14ac:dyDescent="0.3">
      <c r="A178" s="57">
        <v>45078</v>
      </c>
      <c r="B178" s="1">
        <v>2315.27</v>
      </c>
    </row>
    <row r="179" spans="1:5" x14ac:dyDescent="0.3">
      <c r="A179" s="57">
        <v>45108</v>
      </c>
      <c r="B179" s="1">
        <v>2549.25</v>
      </c>
    </row>
    <row r="180" spans="1:5" x14ac:dyDescent="0.3">
      <c r="A180" s="57">
        <v>45139</v>
      </c>
      <c r="B180" s="1">
        <v>2407</v>
      </c>
    </row>
    <row r="181" spans="1:5" x14ac:dyDescent="0.3">
      <c r="A181" s="57">
        <v>45170</v>
      </c>
      <c r="B181" s="1">
        <v>2345</v>
      </c>
    </row>
    <row r="182" spans="1:5" x14ac:dyDescent="0.3">
      <c r="A182" s="57">
        <v>45200</v>
      </c>
      <c r="B182" s="1">
        <v>2263.1999999999998</v>
      </c>
      <c r="C182" s="1">
        <v>2263.1999999999998</v>
      </c>
      <c r="D182" s="1">
        <v>2263.1999999999998</v>
      </c>
      <c r="E182" s="1">
        <v>2263.1999999999998</v>
      </c>
    </row>
    <row r="183" spans="1:5" x14ac:dyDescent="0.3">
      <c r="A183" s="57">
        <v>45231</v>
      </c>
      <c r="C183" s="1">
        <f t="shared" ref="C183:C214" si="0">_xlfn.FORECAST.ETS(A183,$B$2:$B$182,$A$2:$A$182,1,1)</f>
        <v>2304.4597350719137</v>
      </c>
      <c r="D183" s="1">
        <f t="shared" ref="D183:D214" si="1">C183-_xlfn.FORECAST.ETS.CONFINT(A183,$B$2:$B$182,$A$2:$A$182,0.95,1,1)</f>
        <v>2136.7511323599797</v>
      </c>
      <c r="E183" s="1">
        <f t="shared" ref="E183:E214" si="2">C183+_xlfn.FORECAST.ETS.CONFINT(A183,$B$2:$B$182,$A$2:$A$182,0.95,1,1)</f>
        <v>2472.1683377838476</v>
      </c>
    </row>
    <row r="184" spans="1:5" x14ac:dyDescent="0.3">
      <c r="A184" s="57">
        <v>45261</v>
      </c>
      <c r="C184" s="1">
        <f t="shared" si="0"/>
        <v>2316.2084486081935</v>
      </c>
      <c r="D184" s="1">
        <f t="shared" si="1"/>
        <v>2106.4720271438491</v>
      </c>
      <c r="E184" s="1">
        <f t="shared" si="2"/>
        <v>2525.9448700725379</v>
      </c>
    </row>
    <row r="185" spans="1:5" x14ac:dyDescent="0.3">
      <c r="A185" s="57">
        <v>45292</v>
      </c>
      <c r="C185" s="1">
        <f t="shared" si="0"/>
        <v>2327.9571621444738</v>
      </c>
      <c r="D185" s="1">
        <f t="shared" si="1"/>
        <v>2083.2229569433807</v>
      </c>
      <c r="E185" s="1">
        <f t="shared" si="2"/>
        <v>2572.691367345567</v>
      </c>
    </row>
    <row r="186" spans="1:5" x14ac:dyDescent="0.3">
      <c r="A186" s="57">
        <v>45323</v>
      </c>
      <c r="C186" s="1">
        <f t="shared" si="0"/>
        <v>2339.7058756807542</v>
      </c>
      <c r="D186" s="1">
        <f t="shared" si="1"/>
        <v>2064.3104766702322</v>
      </c>
      <c r="E186" s="1">
        <f t="shared" si="2"/>
        <v>2615.1012746912761</v>
      </c>
    </row>
    <row r="187" spans="1:5" x14ac:dyDescent="0.3">
      <c r="A187" s="57">
        <v>45352</v>
      </c>
      <c r="C187" s="1">
        <f t="shared" si="0"/>
        <v>2351.454589217034</v>
      </c>
      <c r="D187" s="1">
        <f t="shared" si="1"/>
        <v>2048.4153070384987</v>
      </c>
      <c r="E187" s="1">
        <f t="shared" si="2"/>
        <v>2654.4938713955694</v>
      </c>
    </row>
    <row r="188" spans="1:5" x14ac:dyDescent="0.3">
      <c r="A188" s="57">
        <v>45383</v>
      </c>
      <c r="C188" s="1">
        <f t="shared" si="0"/>
        <v>2363.2033027533143</v>
      </c>
      <c r="D188" s="1">
        <f t="shared" si="1"/>
        <v>2034.7745742761704</v>
      </c>
      <c r="E188" s="1">
        <f t="shared" si="2"/>
        <v>2691.6320312304583</v>
      </c>
    </row>
    <row r="189" spans="1:5" x14ac:dyDescent="0.3">
      <c r="A189" s="57">
        <v>45413</v>
      </c>
      <c r="C189" s="1">
        <f t="shared" si="0"/>
        <v>2374.9520162895947</v>
      </c>
      <c r="D189" s="1">
        <f t="shared" si="1"/>
        <v>2022.9001003936432</v>
      </c>
      <c r="E189" s="1">
        <f t="shared" si="2"/>
        <v>2727.0039321855461</v>
      </c>
    </row>
    <row r="190" spans="1:5" x14ac:dyDescent="0.3">
      <c r="A190" s="57">
        <v>45444</v>
      </c>
      <c r="C190" s="1">
        <f t="shared" si="0"/>
        <v>2386.700729825875</v>
      </c>
      <c r="D190" s="1">
        <f t="shared" si="1"/>
        <v>2012.4571885505143</v>
      </c>
      <c r="E190" s="1">
        <f t="shared" si="2"/>
        <v>2760.9442711012357</v>
      </c>
    </row>
    <row r="191" spans="1:5" x14ac:dyDescent="0.3">
      <c r="A191" s="57">
        <v>45474</v>
      </c>
      <c r="C191" s="1">
        <f t="shared" si="0"/>
        <v>2398.4494433621549</v>
      </c>
      <c r="D191" s="1">
        <f t="shared" si="1"/>
        <v>2003.2045622537441</v>
      </c>
      <c r="E191" s="1">
        <f t="shared" si="2"/>
        <v>2793.6943244705658</v>
      </c>
    </row>
    <row r="192" spans="1:5" x14ac:dyDescent="0.3">
      <c r="A192" s="57">
        <v>45505</v>
      </c>
      <c r="C192" s="1">
        <f t="shared" si="0"/>
        <v>2410.1981568984352</v>
      </c>
      <c r="D192" s="1">
        <f t="shared" si="1"/>
        <v>1994.9615119517271</v>
      </c>
      <c r="E192" s="1">
        <f t="shared" si="2"/>
        <v>2825.4348018451433</v>
      </c>
    </row>
    <row r="193" spans="1:5" x14ac:dyDescent="0.3">
      <c r="A193" s="57">
        <v>45536</v>
      </c>
      <c r="C193" s="1">
        <f t="shared" si="0"/>
        <v>2421.9468704347155</v>
      </c>
      <c r="D193" s="1">
        <f t="shared" si="1"/>
        <v>1987.5885503448803</v>
      </c>
      <c r="E193" s="1">
        <f t="shared" si="2"/>
        <v>2856.3051905245507</v>
      </c>
    </row>
    <row r="194" spans="1:5" x14ac:dyDescent="0.3">
      <c r="A194" s="57">
        <v>45566</v>
      </c>
      <c r="C194" s="1">
        <f t="shared" si="0"/>
        <v>2433.6955839709954</v>
      </c>
      <c r="D194" s="1">
        <f t="shared" si="1"/>
        <v>1980.9753513010291</v>
      </c>
      <c r="E194" s="1">
        <f t="shared" si="2"/>
        <v>2886.4158166409616</v>
      </c>
    </row>
    <row r="195" spans="1:5" x14ac:dyDescent="0.3">
      <c r="A195" s="57">
        <v>45597</v>
      </c>
      <c r="C195" s="1">
        <f t="shared" si="0"/>
        <v>2445.4442975072757</v>
      </c>
      <c r="D195" s="1">
        <f t="shared" si="1"/>
        <v>1975.0328775019757</v>
      </c>
      <c r="E195" s="1">
        <f t="shared" si="2"/>
        <v>2915.8557175125757</v>
      </c>
    </row>
    <row r="196" spans="1:5" x14ac:dyDescent="0.3">
      <c r="A196" s="57">
        <v>45627</v>
      </c>
      <c r="C196" s="1">
        <f t="shared" si="0"/>
        <v>2457.193011043556</v>
      </c>
      <c r="D196" s="1">
        <f t="shared" si="1"/>
        <v>1969.6880454364573</v>
      </c>
      <c r="E196" s="1">
        <f t="shared" si="2"/>
        <v>2944.6979766506547</v>
      </c>
    </row>
    <row r="197" spans="1:5" x14ac:dyDescent="0.3">
      <c r="A197" s="57">
        <v>45658</v>
      </c>
      <c r="C197" s="1">
        <f t="shared" si="0"/>
        <v>2468.9417245798359</v>
      </c>
      <c r="D197" s="1">
        <f t="shared" si="1"/>
        <v>1964.8799946482472</v>
      </c>
      <c r="E197" s="1">
        <f t="shared" si="2"/>
        <v>2973.0034545114245</v>
      </c>
    </row>
    <row r="198" spans="1:5" x14ac:dyDescent="0.3">
      <c r="A198" s="57">
        <v>45689</v>
      </c>
      <c r="C198" s="1">
        <f t="shared" si="0"/>
        <v>2480.6904381161162</v>
      </c>
      <c r="D198" s="1">
        <f t="shared" si="1"/>
        <v>1960.5574084074694</v>
      </c>
      <c r="E198" s="1">
        <f t="shared" si="2"/>
        <v>3000.8234678247627</v>
      </c>
    </row>
    <row r="199" spans="1:5" x14ac:dyDescent="0.3">
      <c r="A199" s="57">
        <v>45717</v>
      </c>
      <c r="C199" s="1">
        <f t="shared" si="0"/>
        <v>2492.4391516523965</v>
      </c>
      <c r="D199" s="1">
        <f t="shared" si="1"/>
        <v>1956.67654491249</v>
      </c>
      <c r="E199" s="1">
        <f t="shared" si="2"/>
        <v>3028.201758392303</v>
      </c>
    </row>
    <row r="200" spans="1:5" x14ac:dyDescent="0.3">
      <c r="A200" s="57">
        <v>45748</v>
      </c>
      <c r="C200" s="1">
        <f t="shared" si="0"/>
        <v>2504.1878651886764</v>
      </c>
      <c r="D200" s="1">
        <f t="shared" si="1"/>
        <v>1953.1997615108314</v>
      </c>
      <c r="E200" s="1">
        <f t="shared" si="2"/>
        <v>3055.1759688665215</v>
      </c>
    </row>
    <row r="201" spans="1:5" x14ac:dyDescent="0.3">
      <c r="A201" s="57">
        <v>45778</v>
      </c>
      <c r="C201" s="1">
        <f t="shared" si="0"/>
        <v>2515.9365787249567</v>
      </c>
      <c r="D201" s="1">
        <f t="shared" si="1"/>
        <v>1950.0943889869072</v>
      </c>
      <c r="E201" s="1">
        <f t="shared" si="2"/>
        <v>3081.7787684630061</v>
      </c>
    </row>
    <row r="202" spans="1:5" x14ac:dyDescent="0.3">
      <c r="A202" s="57">
        <v>45809</v>
      </c>
      <c r="C202" s="1">
        <f t="shared" si="0"/>
        <v>2527.685292261237</v>
      </c>
      <c r="D202" s="1">
        <f t="shared" si="1"/>
        <v>1947.3318595047658</v>
      </c>
      <c r="E202" s="1">
        <f t="shared" si="2"/>
        <v>3108.0387250177082</v>
      </c>
    </row>
    <row r="203" spans="1:5" x14ac:dyDescent="0.3">
      <c r="A203" s="57">
        <v>45839</v>
      </c>
      <c r="C203" s="1">
        <f t="shared" si="0"/>
        <v>2539.4340057975169</v>
      </c>
      <c r="D203" s="1">
        <f t="shared" si="1"/>
        <v>1944.8870216819921</v>
      </c>
      <c r="E203" s="1">
        <f t="shared" si="2"/>
        <v>3133.9809899130414</v>
      </c>
    </row>
    <row r="204" spans="1:5" x14ac:dyDescent="0.3">
      <c r="A204" s="57">
        <v>45870</v>
      </c>
      <c r="C204" s="1">
        <f t="shared" si="0"/>
        <v>2551.1827193337972</v>
      </c>
      <c r="D204" s="1">
        <f t="shared" si="1"/>
        <v>1942.7375959530275</v>
      </c>
      <c r="E204" s="1">
        <f t="shared" si="2"/>
        <v>3159.6278427145671</v>
      </c>
    </row>
    <row r="205" spans="1:5" x14ac:dyDescent="0.3">
      <c r="A205" s="57">
        <v>45901</v>
      </c>
      <c r="C205" s="1">
        <f t="shared" si="0"/>
        <v>2562.9314328700775</v>
      </c>
      <c r="D205" s="1">
        <f t="shared" si="1"/>
        <v>1940.8637366347782</v>
      </c>
      <c r="E205" s="1">
        <f t="shared" si="2"/>
        <v>3184.9991291053766</v>
      </c>
    </row>
    <row r="206" spans="1:5" x14ac:dyDescent="0.3">
      <c r="A206" s="57">
        <v>45931</v>
      </c>
      <c r="C206" s="1">
        <f t="shared" si="0"/>
        <v>2574.6801464063578</v>
      </c>
      <c r="D206" s="1">
        <f t="shared" si="1"/>
        <v>1939.247676214462</v>
      </c>
      <c r="E206" s="1">
        <f t="shared" si="2"/>
        <v>3210.1126165982537</v>
      </c>
    </row>
    <row r="207" spans="1:5" x14ac:dyDescent="0.3">
      <c r="A207" s="57">
        <v>45962</v>
      </c>
      <c r="C207" s="1">
        <f t="shared" si="0"/>
        <v>2586.4288599426377</v>
      </c>
      <c r="D207" s="1">
        <f t="shared" si="1"/>
        <v>1937.8734337512931</v>
      </c>
      <c r="E207" s="1">
        <f t="shared" si="2"/>
        <v>3234.9842861339821</v>
      </c>
    </row>
    <row r="208" spans="1:5" x14ac:dyDescent="0.3">
      <c r="A208" s="57">
        <v>45992</v>
      </c>
      <c r="C208" s="1">
        <f t="shared" si="0"/>
        <v>2598.177573478918</v>
      </c>
      <c r="D208" s="1">
        <f t="shared" si="1"/>
        <v>1936.7265738152769</v>
      </c>
      <c r="E208" s="1">
        <f t="shared" si="2"/>
        <v>3259.6285731425592</v>
      </c>
    </row>
    <row r="209" spans="1:5" x14ac:dyDescent="0.3">
      <c r="A209" s="57">
        <v>46023</v>
      </c>
      <c r="C209" s="1">
        <f t="shared" si="0"/>
        <v>2609.9262870151983</v>
      </c>
      <c r="D209" s="1">
        <f t="shared" si="1"/>
        <v>1935.7940056579669</v>
      </c>
      <c r="E209" s="1">
        <f t="shared" si="2"/>
        <v>3284.0585683724298</v>
      </c>
    </row>
    <row r="210" spans="1:5" x14ac:dyDescent="0.3">
      <c r="A210" s="57">
        <v>46054</v>
      </c>
      <c r="C210" s="1">
        <f t="shared" si="0"/>
        <v>2621.6750005514782</v>
      </c>
      <c r="D210" s="1">
        <f t="shared" si="1"/>
        <v>1935.0638147044856</v>
      </c>
      <c r="E210" s="1">
        <f t="shared" si="2"/>
        <v>3308.2861863984708</v>
      </c>
    </row>
    <row r="211" spans="1:5" x14ac:dyDescent="0.3">
      <c r="A211" s="57">
        <v>46082</v>
      </c>
      <c r="C211" s="1">
        <f t="shared" si="0"/>
        <v>2633.4237140877585</v>
      </c>
      <c r="D211" s="1">
        <f t="shared" si="1"/>
        <v>1934.5251202307486</v>
      </c>
      <c r="E211" s="1">
        <f t="shared" si="2"/>
        <v>3332.3223079447685</v>
      </c>
    </row>
    <row r="212" spans="1:5" x14ac:dyDescent="0.3">
      <c r="A212" s="57">
        <v>46113</v>
      </c>
      <c r="C212" s="1">
        <f t="shared" si="0"/>
        <v>2645.1724276240388</v>
      </c>
      <c r="D212" s="1">
        <f t="shared" si="1"/>
        <v>1934.1679544204367</v>
      </c>
      <c r="E212" s="1">
        <f t="shared" si="2"/>
        <v>3356.176900827641</v>
      </c>
    </row>
    <row r="213" spans="1:5" x14ac:dyDescent="0.3">
      <c r="A213" s="57">
        <v>46143</v>
      </c>
      <c r="C213" s="1">
        <f t="shared" si="0"/>
        <v>2656.9211411603187</v>
      </c>
      <c r="D213" s="1">
        <f t="shared" si="1"/>
        <v>1933.9831590046961</v>
      </c>
      <c r="E213" s="1">
        <f t="shared" si="2"/>
        <v>3379.8591233159414</v>
      </c>
    </row>
    <row r="214" spans="1:5" x14ac:dyDescent="0.3">
      <c r="A214" s="57">
        <v>46174</v>
      </c>
      <c r="C214" s="1">
        <f t="shared" si="0"/>
        <v>2668.669854696599</v>
      </c>
      <c r="D214" s="1">
        <f t="shared" si="1"/>
        <v>1933.9622964594514</v>
      </c>
      <c r="E214" s="1">
        <f t="shared" si="2"/>
        <v>3403.3774129337467</v>
      </c>
    </row>
    <row r="215" spans="1:5" x14ac:dyDescent="0.3">
      <c r="A215" s="57">
        <v>46204</v>
      </c>
      <c r="C215" s="1">
        <f t="shared" ref="C215:C246" si="3">_xlfn.FORECAST.ETS(A215,$B$2:$B$182,$A$2:$A$182,1,1)</f>
        <v>2680.4185682328794</v>
      </c>
      <c r="D215" s="1">
        <f t="shared" ref="D215:D246" si="4">C215-_xlfn.FORECAST.ETS.CONFINT(A215,$B$2:$B$182,$A$2:$A$182,0.95,1,1)</f>
        <v>1934.097573331539</v>
      </c>
      <c r="E215" s="1">
        <f t="shared" ref="E215:E246" si="5">C215+_xlfn.FORECAST.ETS.CONFINT(A215,$B$2:$B$182,$A$2:$A$182,0.95,1,1)</f>
        <v>3426.7395631342197</v>
      </c>
    </row>
    <row r="216" spans="1:5" x14ac:dyDescent="0.3">
      <c r="A216" s="57">
        <v>46235</v>
      </c>
      <c r="C216" s="1">
        <f t="shared" si="3"/>
        <v>2692.1672817691597</v>
      </c>
      <c r="D216" s="1">
        <f t="shared" si="4"/>
        <v>1934.3817737295826</v>
      </c>
      <c r="E216" s="1">
        <f t="shared" si="5"/>
        <v>3449.9527898087367</v>
      </c>
    </row>
    <row r="217" spans="1:5" x14ac:dyDescent="0.3">
      <c r="A217" s="57">
        <v>46266</v>
      </c>
      <c r="C217" s="1">
        <f t="shared" si="3"/>
        <v>2703.9159953054395</v>
      </c>
      <c r="D217" s="1">
        <f t="shared" si="4"/>
        <v>1934.8082013805817</v>
      </c>
      <c r="E217" s="1">
        <f t="shared" si="5"/>
        <v>3473.0237892302976</v>
      </c>
    </row>
    <row r="218" spans="1:5" x14ac:dyDescent="0.3">
      <c r="A218" s="57">
        <v>46296</v>
      </c>
      <c r="C218" s="1">
        <f t="shared" si="3"/>
        <v>2715.6647088417199</v>
      </c>
      <c r="D218" s="1">
        <f t="shared" si="4"/>
        <v>1935.3706289421202</v>
      </c>
      <c r="E218" s="1">
        <f t="shared" si="5"/>
        <v>3495.9587887413195</v>
      </c>
    </row>
    <row r="219" spans="1:5" x14ac:dyDescent="0.3">
      <c r="A219" s="57">
        <v>46327</v>
      </c>
      <c r="C219" s="1">
        <f t="shared" si="3"/>
        <v>2727.4134223780002</v>
      </c>
      <c r="D219" s="1">
        <f t="shared" si="4"/>
        <v>1936.0632534904498</v>
      </c>
      <c r="E219" s="1">
        <f t="shared" si="5"/>
        <v>3518.7635912655505</v>
      </c>
    </row>
    <row r="220" spans="1:5" x14ac:dyDescent="0.3">
      <c r="A220" s="57">
        <v>46357</v>
      </c>
      <c r="C220" s="1">
        <f t="shared" si="3"/>
        <v>2739.16213591428</v>
      </c>
      <c r="D220" s="1">
        <f t="shared" si="4"/>
        <v>1936.8806572895473</v>
      </c>
      <c r="E220" s="1">
        <f t="shared" si="5"/>
        <v>3541.4436145390127</v>
      </c>
    </row>
    <row r="221" spans="1:5" x14ac:dyDescent="0.3">
      <c r="A221" s="57">
        <v>46388</v>
      </c>
      <c r="C221" s="1">
        <f t="shared" si="3"/>
        <v>2750.9108494505604</v>
      </c>
      <c r="D221" s="1">
        <f t="shared" si="4"/>
        <v>1937.8177730955142</v>
      </c>
      <c r="E221" s="1">
        <f t="shared" si="5"/>
        <v>3564.0039258056067</v>
      </c>
    </row>
    <row r="222" spans="1:5" x14ac:dyDescent="0.3">
      <c r="A222" s="57">
        <v>46419</v>
      </c>
      <c r="C222" s="1">
        <f t="shared" si="3"/>
        <v>2762.6595629868407</v>
      </c>
      <c r="D222" s="1">
        <f t="shared" si="4"/>
        <v>1938.869853371953</v>
      </c>
      <c r="E222" s="1">
        <f t="shared" si="5"/>
        <v>3586.4492726017284</v>
      </c>
    </row>
    <row r="223" spans="1:5" x14ac:dyDescent="0.3">
      <c r="A223" s="57">
        <v>46447</v>
      </c>
      <c r="C223" s="1">
        <f t="shared" si="3"/>
        <v>2774.4082765231205</v>
      </c>
      <c r="D223" s="1">
        <f t="shared" si="4"/>
        <v>1940.0324428910317</v>
      </c>
      <c r="E223" s="1">
        <f t="shared" si="5"/>
        <v>3608.7841101552094</v>
      </c>
    </row>
    <row r="224" spans="1:5" x14ac:dyDescent="0.3">
      <c r="A224" s="57">
        <v>46478</v>
      </c>
      <c r="C224" s="1">
        <f t="shared" si="3"/>
        <v>2786.1569900594009</v>
      </c>
      <c r="D224" s="1">
        <f t="shared" si="4"/>
        <v>1941.3013542763101</v>
      </c>
      <c r="E224" s="1">
        <f t="shared" si="5"/>
        <v>3631.0126258424916</v>
      </c>
    </row>
    <row r="225" spans="1:5" x14ac:dyDescent="0.3">
      <c r="A225" s="57">
        <v>46508</v>
      </c>
      <c r="C225" s="1">
        <f t="shared" si="3"/>
        <v>2797.9057035956812</v>
      </c>
      <c r="D225" s="1">
        <f t="shared" si="4"/>
        <v>1942.6726461105577</v>
      </c>
      <c r="E225" s="1">
        <f t="shared" si="5"/>
        <v>3653.1387610808047</v>
      </c>
    </row>
    <row r="226" spans="1:5" x14ac:dyDescent="0.3">
      <c r="A226" s="57">
        <v>46539</v>
      </c>
      <c r="C226" s="1">
        <f t="shared" si="3"/>
        <v>2809.6544171319611</v>
      </c>
      <c r="D226" s="1">
        <f t="shared" si="4"/>
        <v>1944.1426032875161</v>
      </c>
      <c r="E226" s="1">
        <f t="shared" si="5"/>
        <v>3675.166230976406</v>
      </c>
    </row>
    <row r="227" spans="1:5" x14ac:dyDescent="0.3">
      <c r="A227" s="57">
        <v>46569</v>
      </c>
      <c r="C227" s="1">
        <f t="shared" si="3"/>
        <v>2821.4031306682414</v>
      </c>
      <c r="D227" s="1">
        <f t="shared" si="4"/>
        <v>1945.7077193329717</v>
      </c>
      <c r="E227" s="1">
        <f t="shared" si="5"/>
        <v>3697.0985420035113</v>
      </c>
    </row>
    <row r="228" spans="1:5" x14ac:dyDescent="0.3">
      <c r="A228" s="57">
        <v>46600</v>
      </c>
      <c r="C228" s="1">
        <f t="shared" si="3"/>
        <v>2833.1518442045217</v>
      </c>
      <c r="D228" s="1">
        <f t="shared" si="4"/>
        <v>1947.3646804593354</v>
      </c>
      <c r="E228" s="1">
        <f t="shared" si="5"/>
        <v>3718.939007949708</v>
      </c>
    </row>
    <row r="229" spans="1:5" x14ac:dyDescent="0.3">
      <c r="A229" s="57">
        <v>46631</v>
      </c>
      <c r="C229" s="1">
        <f t="shared" si="3"/>
        <v>2844.9005577408016</v>
      </c>
      <c r="D229" s="1">
        <f t="shared" si="4"/>
        <v>1949.1103511505896</v>
      </c>
      <c r="E229" s="1">
        <f t="shared" si="5"/>
        <v>3740.6907643310133</v>
      </c>
    </row>
    <row r="230" spans="1:5" x14ac:dyDescent="0.3">
      <c r="A230" s="57">
        <v>46661</v>
      </c>
      <c r="C230" s="1">
        <f t="shared" si="3"/>
        <v>2856.6492712770819</v>
      </c>
      <c r="D230" s="1">
        <f t="shared" si="4"/>
        <v>1950.9417611019828</v>
      </c>
      <c r="E230" s="1">
        <f t="shared" si="5"/>
        <v>3762.3567814521812</v>
      </c>
    </row>
    <row r="231" spans="1:5" x14ac:dyDescent="0.3">
      <c r="A231" s="57">
        <v>46692</v>
      </c>
      <c r="C231" s="1">
        <f t="shared" si="3"/>
        <v>2868.3979848133622</v>
      </c>
      <c r="D231" s="1">
        <f t="shared" si="4"/>
        <v>1952.8560933621734</v>
      </c>
      <c r="E231" s="1">
        <f t="shared" si="5"/>
        <v>3783.939876264551</v>
      </c>
    </row>
    <row r="232" spans="1:5" x14ac:dyDescent="0.3">
      <c r="A232" s="57">
        <v>46722</v>
      </c>
      <c r="C232" s="1">
        <f t="shared" si="3"/>
        <v>2880.1466983496421</v>
      </c>
      <c r="D232" s="1">
        <f t="shared" si="4"/>
        <v>1954.8506735453552</v>
      </c>
      <c r="E232" s="1">
        <f t="shared" si="5"/>
        <v>3805.4427231539289</v>
      </c>
    </row>
    <row r="233" spans="1:5" x14ac:dyDescent="0.3">
      <c r="A233" s="57">
        <v>46753</v>
      </c>
      <c r="C233" s="1">
        <f t="shared" si="3"/>
        <v>2891.8954118859224</v>
      </c>
      <c r="D233" s="1">
        <f t="shared" si="4"/>
        <v>1956.9229599977866</v>
      </c>
      <c r="E233" s="1">
        <f t="shared" si="5"/>
        <v>3826.8678637740582</v>
      </c>
    </row>
    <row r="234" spans="1:5" x14ac:dyDescent="0.3">
      <c r="A234" s="57">
        <v>46784</v>
      </c>
      <c r="C234" s="1">
        <f t="shared" si="3"/>
        <v>2903.6441254222027</v>
      </c>
      <c r="D234" s="1">
        <f t="shared" si="4"/>
        <v>1959.0705348176048</v>
      </c>
      <c r="E234" s="1">
        <f t="shared" si="5"/>
        <v>3848.2177160268006</v>
      </c>
    </row>
    <row r="235" spans="1:5" x14ac:dyDescent="0.3">
      <c r="A235" s="57">
        <v>46813</v>
      </c>
      <c r="C235" s="1">
        <f t="shared" si="3"/>
        <v>2915.392838958483</v>
      </c>
      <c r="D235" s="1">
        <f t="shared" si="4"/>
        <v>1961.2910956392407</v>
      </c>
      <c r="E235" s="1">
        <f t="shared" si="5"/>
        <v>3869.4945822777254</v>
      </c>
    </row>
    <row r="236" spans="1:5" x14ac:dyDescent="0.3">
      <c r="A236" s="57">
        <v>46844</v>
      </c>
      <c r="C236" s="1">
        <f t="shared" si="3"/>
        <v>2927.1415524947629</v>
      </c>
      <c r="D236" s="1">
        <f t="shared" si="4"/>
        <v>1963.5824481044165</v>
      </c>
      <c r="E236" s="1">
        <f t="shared" si="5"/>
        <v>3890.7006568851093</v>
      </c>
    </row>
    <row r="237" spans="1:5" x14ac:dyDescent="0.3">
      <c r="A237" s="57">
        <v>46874</v>
      </c>
      <c r="C237" s="1">
        <f t="shared" si="3"/>
        <v>2938.8902660310432</v>
      </c>
      <c r="D237" s="1">
        <f t="shared" si="4"/>
        <v>1965.9424989509489</v>
      </c>
      <c r="E237" s="1">
        <f t="shared" si="5"/>
        <v>3911.8380331111375</v>
      </c>
    </row>
    <row r="238" spans="1:5" x14ac:dyDescent="0.3">
      <c r="A238" s="57">
        <v>46905</v>
      </c>
      <c r="C238" s="1">
        <f t="shared" si="3"/>
        <v>2950.6389795673235</v>
      </c>
      <c r="D238" s="1">
        <f t="shared" si="4"/>
        <v>1968.3692496585713</v>
      </c>
      <c r="E238" s="1">
        <f t="shared" si="5"/>
        <v>3932.9087094760757</v>
      </c>
    </row>
    <row r="239" spans="1:5" x14ac:dyDescent="0.3">
      <c r="A239" s="57">
        <v>46935</v>
      </c>
      <c r="C239" s="1">
        <f t="shared" si="3"/>
        <v>2962.3876931036039</v>
      </c>
      <c r="D239" s="1">
        <f t="shared" si="4"/>
        <v>1970.860790597932</v>
      </c>
      <c r="E239" s="1">
        <f t="shared" si="5"/>
        <v>3953.9145956092757</v>
      </c>
    </row>
    <row r="240" spans="1:5" x14ac:dyDescent="0.3">
      <c r="A240" s="57">
        <v>46966</v>
      </c>
      <c r="C240" s="1">
        <f t="shared" si="3"/>
        <v>2974.1364066398837</v>
      </c>
      <c r="D240" s="1">
        <f t="shared" si="4"/>
        <v>1973.4152956349599</v>
      </c>
      <c r="E240" s="1">
        <f t="shared" si="5"/>
        <v>3974.8575176448076</v>
      </c>
    </row>
    <row r="241" spans="1:5" x14ac:dyDescent="0.3">
      <c r="A241" s="57">
        <v>46997</v>
      </c>
      <c r="C241" s="1">
        <f t="shared" si="3"/>
        <v>2985.885120176164</v>
      </c>
      <c r="D241" s="1">
        <f t="shared" si="4"/>
        <v>1976.0310171480705</v>
      </c>
      <c r="E241" s="1">
        <f t="shared" si="5"/>
        <v>3995.7392232042575</v>
      </c>
    </row>
    <row r="242" spans="1:5" x14ac:dyDescent="0.3">
      <c r="A242" s="57">
        <v>47027</v>
      </c>
      <c r="C242" s="1">
        <f t="shared" si="3"/>
        <v>2997.6338337124444</v>
      </c>
      <c r="D242" s="1">
        <f t="shared" si="4"/>
        <v>1978.7062814202898</v>
      </c>
      <c r="E242" s="1">
        <f t="shared" si="5"/>
        <v>4016.5613860045987</v>
      </c>
    </row>
    <row r="243" spans="1:5" x14ac:dyDescent="0.3">
      <c r="A243" s="57">
        <v>47058</v>
      </c>
      <c r="C243" s="1">
        <f t="shared" si="3"/>
        <v>3009.3825472487242</v>
      </c>
      <c r="D243" s="1">
        <f t="shared" si="4"/>
        <v>1981.4394843724292</v>
      </c>
      <c r="E243" s="1">
        <f t="shared" si="5"/>
        <v>4037.325610125019</v>
      </c>
    </row>
    <row r="244" spans="1:5" x14ac:dyDescent="0.3">
      <c r="A244" s="57">
        <v>47088</v>
      </c>
      <c r="C244" s="1">
        <f t="shared" si="3"/>
        <v>3021.1312607850045</v>
      </c>
      <c r="D244" s="1">
        <f t="shared" si="4"/>
        <v>1984.229087606996</v>
      </c>
      <c r="E244" s="1">
        <f t="shared" si="5"/>
        <v>4058.0334339630131</v>
      </c>
    </row>
    <row r="245" spans="1:5" x14ac:dyDescent="0.3">
      <c r="A245" s="57">
        <v>47119</v>
      </c>
      <c r="C245" s="1">
        <f t="shared" si="3"/>
        <v>3032.8799743212849</v>
      </c>
      <c r="D245" s="1">
        <f t="shared" si="4"/>
        <v>1987.0736147356452</v>
      </c>
      <c r="E245" s="1">
        <f t="shared" si="5"/>
        <v>4078.6863339069246</v>
      </c>
    </row>
    <row r="246" spans="1:5" x14ac:dyDescent="0.3">
      <c r="A246" s="57">
        <v>47150</v>
      </c>
      <c r="C246" s="1">
        <f t="shared" si="3"/>
        <v>3044.6286878575647</v>
      </c>
      <c r="D246" s="1">
        <f t="shared" si="4"/>
        <v>1989.9716479657698</v>
      </c>
      <c r="E246" s="1">
        <f t="shared" si="5"/>
        <v>4099.2857277493595</v>
      </c>
    </row>
    <row r="247" spans="1:5" x14ac:dyDescent="0.3">
      <c r="A247" s="57">
        <v>47178</v>
      </c>
      <c r="C247" s="1">
        <f t="shared" ref="C247:C278" si="6">_xlfn.FORECAST.ETS(A247,$B$2:$B$182,$A$2:$A$182,1,1)</f>
        <v>3056.377401393845</v>
      </c>
      <c r="D247" s="1">
        <f t="shared" ref="D247:D278" si="7">C247-_xlfn.FORECAST.ETS.CONFINT(A247,$B$2:$B$182,$A$2:$A$182,0.95,1,1)</f>
        <v>1992.921824924244</v>
      </c>
      <c r="E247" s="1">
        <f t="shared" ref="E247:E278" si="8">C247+_xlfn.FORECAST.ETS.CONFINT(A247,$B$2:$B$182,$A$2:$A$182,0.95,1,1)</f>
        <v>4119.8329778634461</v>
      </c>
    </row>
    <row r="248" spans="1:5" x14ac:dyDescent="0.3">
      <c r="A248" s="57">
        <v>47209</v>
      </c>
      <c r="C248" s="1">
        <f t="shared" si="6"/>
        <v>3068.1261149301254</v>
      </c>
      <c r="D248" s="1">
        <f t="shared" si="7"/>
        <v>1995.922835698512</v>
      </c>
      <c r="E248" s="1">
        <f t="shared" si="8"/>
        <v>4140.3293941617385</v>
      </c>
    </row>
    <row r="249" spans="1:5" x14ac:dyDescent="0.3">
      <c r="A249" s="57">
        <v>47239</v>
      </c>
      <c r="C249" s="1">
        <f t="shared" si="6"/>
        <v>3079.8748284664052</v>
      </c>
      <c r="D249" s="1">
        <f t="shared" si="7"/>
        <v>1998.9734200771502</v>
      </c>
      <c r="E249" s="1">
        <f t="shared" si="8"/>
        <v>4160.7762368556605</v>
      </c>
    </row>
    <row r="250" spans="1:5" x14ac:dyDescent="0.3">
      <c r="A250" s="57">
        <v>47270</v>
      </c>
      <c r="C250" s="1">
        <f t="shared" si="6"/>
        <v>3091.6235420026856</v>
      </c>
      <c r="D250" s="1">
        <f t="shared" si="7"/>
        <v>2002.0723649737263</v>
      </c>
      <c r="E250" s="1">
        <f t="shared" si="8"/>
        <v>4181.1747190316446</v>
      </c>
    </row>
    <row r="251" spans="1:5" x14ac:dyDescent="0.3">
      <c r="A251" s="57">
        <v>47300</v>
      </c>
      <c r="C251" s="1">
        <f t="shared" si="6"/>
        <v>3103.3722555389659</v>
      </c>
      <c r="D251" s="1">
        <f t="shared" si="7"/>
        <v>2005.2185020193031</v>
      </c>
      <c r="E251" s="1">
        <f t="shared" si="8"/>
        <v>4201.5260090586289</v>
      </c>
    </row>
    <row r="252" spans="1:5" x14ac:dyDescent="0.3">
      <c r="A252" s="57">
        <v>47331</v>
      </c>
      <c r="C252" s="1">
        <f t="shared" si="6"/>
        <v>3115.1209690752457</v>
      </c>
      <c r="D252" s="1">
        <f t="shared" si="7"/>
        <v>2008.4107053103221</v>
      </c>
      <c r="E252" s="1">
        <f t="shared" si="8"/>
        <v>4221.8312328401698</v>
      </c>
    </row>
    <row r="253" spans="1:5" x14ac:dyDescent="0.3">
      <c r="A253" s="57">
        <v>47362</v>
      </c>
      <c r="C253" s="1">
        <f t="shared" si="6"/>
        <v>3126.8696826115261</v>
      </c>
      <c r="D253" s="1">
        <f t="shared" si="7"/>
        <v>2011.6478892997884</v>
      </c>
      <c r="E253" s="1">
        <f t="shared" si="8"/>
        <v>4242.0914759232637</v>
      </c>
    </row>
    <row r="254" spans="1:5" x14ac:dyDescent="0.3">
      <c r="A254" s="57">
        <v>47392</v>
      </c>
      <c r="C254" s="1">
        <f t="shared" si="6"/>
        <v>3138.6183961478064</v>
      </c>
      <c r="D254" s="1">
        <f t="shared" si="7"/>
        <v>2014.9290068207824</v>
      </c>
      <c r="E254" s="1">
        <f t="shared" si="8"/>
        <v>4262.3077854748299</v>
      </c>
    </row>
    <row r="255" spans="1:5" x14ac:dyDescent="0.3">
      <c r="A255" s="57">
        <v>47423</v>
      </c>
      <c r="C255" s="1">
        <f t="shared" si="6"/>
        <v>3150.3671096840862</v>
      </c>
      <c r="D255" s="1">
        <f t="shared" si="7"/>
        <v>2018.2530472323153</v>
      </c>
      <c r="E255" s="1">
        <f t="shared" si="8"/>
        <v>4282.4811721358574</v>
      </c>
    </row>
    <row r="256" spans="1:5" x14ac:dyDescent="0.3">
      <c r="A256" s="57">
        <v>47453</v>
      </c>
      <c r="C256" s="1">
        <f t="shared" si="6"/>
        <v>3162.1158232203666</v>
      </c>
      <c r="D256" s="1">
        <f t="shared" si="7"/>
        <v>2021.6190346784012</v>
      </c>
      <c r="E256" s="1">
        <f t="shared" si="8"/>
        <v>4302.6126117623317</v>
      </c>
    </row>
    <row r="257" spans="1:5" x14ac:dyDescent="0.3">
      <c r="A257" s="57">
        <v>47484</v>
      </c>
      <c r="C257" s="1">
        <f t="shared" si="6"/>
        <v>3173.8645367566469</v>
      </c>
      <c r="D257" s="1">
        <f t="shared" si="7"/>
        <v>2025.0260264520246</v>
      </c>
      <c r="E257" s="1">
        <f t="shared" si="8"/>
        <v>4322.703047061269</v>
      </c>
    </row>
    <row r="258" spans="1:5" x14ac:dyDescent="0.3">
      <c r="A258" s="57">
        <v>47515</v>
      </c>
      <c r="C258" s="1">
        <f t="shared" si="6"/>
        <v>3185.6132502929268</v>
      </c>
      <c r="D258" s="1">
        <f t="shared" si="7"/>
        <v>2028.4731114563967</v>
      </c>
      <c r="E258" s="1">
        <f t="shared" si="8"/>
        <v>4342.753389129457</v>
      </c>
    </row>
    <row r="259" spans="1:5" x14ac:dyDescent="0.3">
      <c r="A259" s="57">
        <v>47543</v>
      </c>
      <c r="C259" s="1">
        <f t="shared" si="6"/>
        <v>3197.3619638292071</v>
      </c>
      <c r="D259" s="1">
        <f t="shared" si="7"/>
        <v>2031.9594087565279</v>
      </c>
      <c r="E259" s="1">
        <f t="shared" si="8"/>
        <v>4362.7645189018858</v>
      </c>
    </row>
    <row r="260" spans="1:5" x14ac:dyDescent="0.3">
      <c r="A260" s="57">
        <v>47574</v>
      </c>
      <c r="C260" s="1">
        <f t="shared" si="6"/>
        <v>3209.1106773654874</v>
      </c>
      <c r="D260" s="1">
        <f t="shared" si="7"/>
        <v>2035.4840662147308</v>
      </c>
      <c r="E260" s="1">
        <f t="shared" si="8"/>
        <v>4382.737288516244</v>
      </c>
    </row>
    <row r="261" spans="1:5" x14ac:dyDescent="0.3">
      <c r="A261" s="57">
        <v>47604</v>
      </c>
      <c r="C261" s="1">
        <f t="shared" si="6"/>
        <v>3220.8593909017673</v>
      </c>
      <c r="D261" s="1">
        <f t="shared" si="7"/>
        <v>2039.0462592041983</v>
      </c>
      <c r="E261" s="1">
        <f t="shared" si="8"/>
        <v>4402.6725225993359</v>
      </c>
    </row>
    <row r="262" spans="1:5" x14ac:dyDescent="0.3">
      <c r="A262" s="57">
        <v>47635</v>
      </c>
      <c r="C262" s="1">
        <f t="shared" si="6"/>
        <v>3232.6081044380476</v>
      </c>
      <c r="D262" s="1">
        <f t="shared" si="7"/>
        <v>2042.6451893952726</v>
      </c>
      <c r="E262" s="1">
        <f t="shared" si="8"/>
        <v>4422.5710194808225</v>
      </c>
    </row>
    <row r="263" spans="1:5" x14ac:dyDescent="0.3">
      <c r="A263" s="57">
        <v>47665</v>
      </c>
      <c r="C263" s="1">
        <f t="shared" si="6"/>
        <v>3244.3568179743279</v>
      </c>
      <c r="D263" s="1">
        <f t="shared" si="7"/>
        <v>2046.2800836094505</v>
      </c>
      <c r="E263" s="1">
        <f t="shared" si="8"/>
        <v>4442.4335523392056</v>
      </c>
    </row>
    <row r="264" spans="1:5" x14ac:dyDescent="0.3">
      <c r="A264" s="57">
        <v>47696</v>
      </c>
      <c r="C264" s="1">
        <f t="shared" si="6"/>
        <v>3256.1055315106082</v>
      </c>
      <c r="D264" s="1">
        <f t="shared" si="7"/>
        <v>2049.9501927365768</v>
      </c>
      <c r="E264" s="1">
        <f t="shared" si="8"/>
        <v>4462.2608702846392</v>
      </c>
    </row>
    <row r="265" spans="1:5" x14ac:dyDescent="0.3">
      <c r="A265" s="57">
        <v>47727</v>
      </c>
      <c r="C265" s="1">
        <f t="shared" si="6"/>
        <v>3267.8542450468885</v>
      </c>
      <c r="D265" s="1">
        <f t="shared" si="7"/>
        <v>2053.6547907110216</v>
      </c>
      <c r="E265" s="1">
        <f t="shared" si="8"/>
        <v>4482.0536993827554</v>
      </c>
    </row>
    <row r="266" spans="1:5" x14ac:dyDescent="0.3">
      <c r="A266" s="57">
        <v>47757</v>
      </c>
      <c r="C266" s="1">
        <f t="shared" si="6"/>
        <v>3279.6029585831684</v>
      </c>
      <c r="D266" s="1">
        <f t="shared" si="7"/>
        <v>2057.3931735429669</v>
      </c>
      <c r="E266" s="1">
        <f t="shared" si="8"/>
        <v>4501.8127436233699</v>
      </c>
    </row>
    <row r="267" spans="1:5" x14ac:dyDescent="0.3">
      <c r="A267" s="57">
        <v>47788</v>
      </c>
      <c r="C267" s="1">
        <f t="shared" si="6"/>
        <v>3291.3516721194487</v>
      </c>
      <c r="D267" s="1">
        <f t="shared" si="7"/>
        <v>2061.164658401231</v>
      </c>
      <c r="E267" s="1">
        <f t="shared" si="8"/>
        <v>4521.538685837666</v>
      </c>
    </row>
    <row r="268" spans="1:5" x14ac:dyDescent="0.3">
      <c r="A268" s="57">
        <v>47818</v>
      </c>
      <c r="C268" s="1">
        <f t="shared" si="6"/>
        <v>3303.100385655729</v>
      </c>
      <c r="D268" s="1">
        <f t="shared" si="7"/>
        <v>2064.9685827443191</v>
      </c>
      <c r="E268" s="1">
        <f t="shared" si="8"/>
        <v>4541.232188567139</v>
      </c>
    </row>
    <row r="269" spans="1:5" x14ac:dyDescent="0.3">
      <c r="A269" s="57">
        <v>47849</v>
      </c>
      <c r="C269" s="1">
        <f t="shared" si="6"/>
        <v>3314.8490991920089</v>
      </c>
      <c r="D269" s="1">
        <f t="shared" si="7"/>
        <v>2068.804303496644</v>
      </c>
      <c r="E269" s="1">
        <f t="shared" si="8"/>
        <v>4560.8938948873738</v>
      </c>
    </row>
    <row r="270" spans="1:5" x14ac:dyDescent="0.3">
      <c r="A270" s="57">
        <v>47880</v>
      </c>
      <c r="C270" s="1">
        <f t="shared" si="6"/>
        <v>3326.5978127282892</v>
      </c>
      <c r="D270" s="1">
        <f t="shared" si="7"/>
        <v>2072.6711962670897</v>
      </c>
      <c r="E270" s="1">
        <f t="shared" si="8"/>
        <v>4580.5244291894887</v>
      </c>
    </row>
    <row r="271" spans="1:5" x14ac:dyDescent="0.3">
      <c r="A271" s="57">
        <v>47908</v>
      </c>
      <c r="C271" s="1">
        <f t="shared" si="6"/>
        <v>3338.3465262645695</v>
      </c>
      <c r="D271" s="1">
        <f t="shared" si="7"/>
        <v>2076.568654607282</v>
      </c>
      <c r="E271" s="1">
        <f t="shared" si="8"/>
        <v>4600.1243979218571</v>
      </c>
    </row>
    <row r="272" spans="1:5" x14ac:dyDescent="0.3">
      <c r="A272" s="57">
        <v>47939</v>
      </c>
      <c r="C272" s="1">
        <f t="shared" si="6"/>
        <v>3350.0952398008494</v>
      </c>
      <c r="D272" s="1">
        <f t="shared" si="7"/>
        <v>2080.496089307142</v>
      </c>
      <c r="E272" s="1">
        <f t="shared" si="8"/>
        <v>4619.6943902945568</v>
      </c>
    </row>
    <row r="273" spans="1:5" x14ac:dyDescent="0.3">
      <c r="A273" s="57">
        <v>47969</v>
      </c>
      <c r="C273" s="1">
        <f t="shared" si="6"/>
        <v>3361.8439533371297</v>
      </c>
      <c r="D273" s="1">
        <f t="shared" si="7"/>
        <v>2084.4529277254624</v>
      </c>
      <c r="E273" s="1">
        <f t="shared" si="8"/>
        <v>4639.2349789487971</v>
      </c>
    </row>
    <row r="274" spans="1:5" x14ac:dyDescent="0.3">
      <c r="A274" s="57">
        <v>48000</v>
      </c>
      <c r="C274" s="1">
        <f t="shared" si="6"/>
        <v>3373.5926668734101</v>
      </c>
      <c r="D274" s="1">
        <f t="shared" si="7"/>
        <v>2088.4386131533902</v>
      </c>
      <c r="E274" s="1">
        <f t="shared" si="8"/>
        <v>4658.7467205934299</v>
      </c>
    </row>
    <row r="275" spans="1:5" x14ac:dyDescent="0.3">
      <c r="A275" s="57">
        <v>48030</v>
      </c>
      <c r="C275" s="1">
        <f t="shared" si="6"/>
        <v>3385.3413804096899</v>
      </c>
      <c r="D275" s="1">
        <f t="shared" si="7"/>
        <v>2092.4526042088874</v>
      </c>
      <c r="E275" s="1">
        <f t="shared" si="8"/>
        <v>4678.2301566104925</v>
      </c>
    </row>
    <row r="276" spans="1:5" x14ac:dyDescent="0.3">
      <c r="A276" s="57">
        <v>48061</v>
      </c>
      <c r="C276" s="1">
        <f t="shared" si="6"/>
        <v>3397.0900939459702</v>
      </c>
      <c r="D276" s="1">
        <f t="shared" si="7"/>
        <v>2096.49437426033</v>
      </c>
      <c r="E276" s="1">
        <f t="shared" si="8"/>
        <v>4697.6858136316105</v>
      </c>
    </row>
    <row r="277" spans="1:5" x14ac:dyDescent="0.3">
      <c r="A277" s="57">
        <v>48092</v>
      </c>
      <c r="C277" s="1">
        <f t="shared" si="6"/>
        <v>3408.8388074822506</v>
      </c>
      <c r="D277" s="1">
        <f t="shared" si="7"/>
        <v>2100.5634108775657</v>
      </c>
      <c r="E277" s="1">
        <f t="shared" si="8"/>
        <v>4717.1142040869354</v>
      </c>
    </row>
    <row r="278" spans="1:5" x14ac:dyDescent="0.3">
      <c r="A278" s="57">
        <v>48122</v>
      </c>
      <c r="C278" s="1">
        <f t="shared" si="6"/>
        <v>3420.5875210185304</v>
      </c>
      <c r="D278" s="1">
        <f t="shared" si="7"/>
        <v>2104.6592153088409</v>
      </c>
      <c r="E278" s="1">
        <f t="shared" si="8"/>
        <v>4736.5158267282204</v>
      </c>
    </row>
    <row r="279" spans="1:5" x14ac:dyDescent="0.3">
      <c r="A279" s="57">
        <v>48153</v>
      </c>
      <c r="C279" s="1">
        <f t="shared" ref="C279:C310" si="9">_xlfn.FORECAST.ETS(A279,$B$2:$B$182,$A$2:$A$182,1,1)</f>
        <v>3432.3362345548107</v>
      </c>
      <c r="D279" s="1">
        <f t="shared" ref="D279:D310" si="10">C279-_xlfn.FORECAST.ETS.CONFINT(A279,$B$2:$B$182,$A$2:$A$182,0.95,1,1)</f>
        <v>2108.7813019821415</v>
      </c>
      <c r="E279" s="1">
        <f t="shared" ref="E279:E310" si="11">C279+_xlfn.FORECAST.ETS.CONFINT(A279,$B$2:$B$182,$A$2:$A$182,0.95,1,1)</f>
        <v>4755.89116712748</v>
      </c>
    </row>
    <row r="280" spans="1:5" x14ac:dyDescent="0.3">
      <c r="A280" s="57">
        <v>48183</v>
      </c>
      <c r="C280" s="1">
        <f t="shared" si="9"/>
        <v>3444.0849480910911</v>
      </c>
      <c r="D280" s="1">
        <f t="shared" si="10"/>
        <v>2112.9291980295493</v>
      </c>
      <c r="E280" s="1">
        <f t="shared" si="11"/>
        <v>4775.2406981526328</v>
      </c>
    </row>
    <row r="281" spans="1:5" x14ac:dyDescent="0.3">
      <c r="A281" s="57">
        <v>48214</v>
      </c>
      <c r="C281" s="1">
        <f t="shared" si="9"/>
        <v>3455.8336616273709</v>
      </c>
      <c r="D281" s="1">
        <f t="shared" si="10"/>
        <v>2117.1024428333558</v>
      </c>
      <c r="E281" s="1">
        <f t="shared" si="11"/>
        <v>4794.5648804213861</v>
      </c>
    </row>
    <row r="282" spans="1:5" x14ac:dyDescent="0.3">
      <c r="A282" s="57">
        <v>48245</v>
      </c>
      <c r="C282" s="1">
        <f t="shared" si="9"/>
        <v>3467.5823751636512</v>
      </c>
      <c r="D282" s="1">
        <f t="shared" si="10"/>
        <v>2121.3005875927101</v>
      </c>
      <c r="E282" s="1">
        <f t="shared" si="11"/>
        <v>4813.8641627345924</v>
      </c>
    </row>
    <row r="283" spans="1:5" x14ac:dyDescent="0.3">
      <c r="A283" s="57">
        <v>48274</v>
      </c>
      <c r="C283" s="1">
        <f t="shared" si="9"/>
        <v>3479.3310886999316</v>
      </c>
      <c r="D283" s="1">
        <f t="shared" si="10"/>
        <v>2125.5231949096965</v>
      </c>
      <c r="E283" s="1">
        <f t="shared" si="11"/>
        <v>4833.1389824901671</v>
      </c>
    </row>
    <row r="284" spans="1:5" x14ac:dyDescent="0.3">
      <c r="A284" s="57">
        <v>48305</v>
      </c>
      <c r="C284" s="1">
        <f t="shared" si="9"/>
        <v>3491.0798022362114</v>
      </c>
      <c r="D284" s="1">
        <f t="shared" si="10"/>
        <v>2129.7698383937768</v>
      </c>
      <c r="E284" s="1">
        <f t="shared" si="11"/>
        <v>4852.3897660786461</v>
      </c>
    </row>
    <row r="285" spans="1:5" x14ac:dyDescent="0.3">
      <c r="A285" s="57">
        <v>48335</v>
      </c>
      <c r="C285" s="1">
        <f t="shared" si="9"/>
        <v>3502.8285157724918</v>
      </c>
      <c r="D285" s="1">
        <f t="shared" si="10"/>
        <v>2134.0401022836222</v>
      </c>
      <c r="E285" s="1">
        <f t="shared" si="11"/>
        <v>4871.6169292613613</v>
      </c>
    </row>
    <row r="286" spans="1:5" x14ac:dyDescent="0.3">
      <c r="A286" s="57">
        <v>48366</v>
      </c>
      <c r="C286" s="1">
        <f t="shared" si="9"/>
        <v>3514.5772293087721</v>
      </c>
      <c r="D286" s="1">
        <f t="shared" si="10"/>
        <v>2138.3335810854064</v>
      </c>
      <c r="E286" s="1">
        <f t="shared" si="11"/>
        <v>4890.8208775321382</v>
      </c>
    </row>
    <row r="287" spans="1:5" x14ac:dyDescent="0.3">
      <c r="A287" s="57">
        <v>48396</v>
      </c>
      <c r="C287" s="1">
        <f t="shared" si="9"/>
        <v>3526.3259428450519</v>
      </c>
      <c r="D287" s="1">
        <f t="shared" si="10"/>
        <v>2142.6498792266957</v>
      </c>
      <c r="E287" s="1">
        <f t="shared" si="11"/>
        <v>4910.0020064634082</v>
      </c>
    </row>
    <row r="288" spans="1:5" x14ac:dyDescent="0.3">
      <c r="A288" s="57">
        <v>48427</v>
      </c>
      <c r="C288" s="1">
        <f t="shared" si="9"/>
        <v>3538.0746563813327</v>
      </c>
      <c r="D288" s="1">
        <f t="shared" si="10"/>
        <v>2146.9886107251268</v>
      </c>
      <c r="E288" s="1">
        <f t="shared" si="11"/>
        <v>4929.1607020375386</v>
      </c>
    </row>
    <row r="289" spans="1:5" x14ac:dyDescent="0.3">
      <c r="A289" s="57">
        <v>48458</v>
      </c>
      <c r="C289" s="1">
        <f t="shared" si="9"/>
        <v>3549.8233699176126</v>
      </c>
      <c r="D289" s="1">
        <f t="shared" si="10"/>
        <v>2151.3493988711016</v>
      </c>
      <c r="E289" s="1">
        <f t="shared" si="11"/>
        <v>4948.2973409641236</v>
      </c>
    </row>
    <row r="290" spans="1:5" x14ac:dyDescent="0.3">
      <c r="A290" s="57">
        <v>48488</v>
      </c>
      <c r="C290" s="1">
        <f t="shared" si="9"/>
        <v>3561.5720834538924</v>
      </c>
      <c r="D290" s="1">
        <f t="shared" si="10"/>
        <v>2155.7318759237914</v>
      </c>
      <c r="E290" s="1">
        <f t="shared" si="11"/>
        <v>4967.4122909839934</v>
      </c>
    </row>
    <row r="291" spans="1:5" x14ac:dyDescent="0.3">
      <c r="A291" s="57">
        <v>48519</v>
      </c>
      <c r="C291" s="1">
        <f t="shared" si="9"/>
        <v>3573.3207969901732</v>
      </c>
      <c r="D291" s="1">
        <f t="shared" si="10"/>
        <v>2160.1356828197722</v>
      </c>
      <c r="E291" s="1">
        <f t="shared" si="11"/>
        <v>4986.5059111605742</v>
      </c>
    </row>
    <row r="292" spans="1:5" x14ac:dyDescent="0.3">
      <c r="A292" s="57">
        <v>48549</v>
      </c>
      <c r="C292" s="1">
        <f t="shared" si="9"/>
        <v>3585.0695105264531</v>
      </c>
      <c r="D292" s="1">
        <f t="shared" si="10"/>
        <v>2164.5604688936505</v>
      </c>
      <c r="E292" s="1">
        <f t="shared" si="11"/>
        <v>5005.5785521592552</v>
      </c>
    </row>
    <row r="293" spans="1:5" x14ac:dyDescent="0.3">
      <c r="A293" s="57">
        <v>48580</v>
      </c>
      <c r="C293" s="1">
        <f t="shared" si="9"/>
        <v>3596.818224062733</v>
      </c>
      <c r="D293" s="1">
        <f t="shared" si="10"/>
        <v>2169.0058916100998</v>
      </c>
      <c r="E293" s="1">
        <f t="shared" si="11"/>
        <v>5024.6305565153662</v>
      </c>
    </row>
    <row r="294" spans="1:5" x14ac:dyDescent="0.3">
      <c r="A294" s="57">
        <v>48611</v>
      </c>
      <c r="C294" s="1">
        <f t="shared" si="9"/>
        <v>3608.5669375990137</v>
      </c>
      <c r="D294" s="1">
        <f t="shared" si="10"/>
        <v>2173.4716163067242</v>
      </c>
      <c r="E294" s="1">
        <f t="shared" si="11"/>
        <v>5043.6622588913033</v>
      </c>
    </row>
    <row r="295" spans="1:5" x14ac:dyDescent="0.3">
      <c r="A295" s="57">
        <v>48639</v>
      </c>
      <c r="C295" s="1">
        <f t="shared" si="9"/>
        <v>3620.3156511352936</v>
      </c>
      <c r="D295" s="1">
        <f t="shared" si="10"/>
        <v>2177.9573159472361</v>
      </c>
      <c r="E295" s="1">
        <f t="shared" si="11"/>
        <v>5062.6739863233506</v>
      </c>
    </row>
    <row r="296" spans="1:5" x14ac:dyDescent="0.3">
      <c r="A296" s="57">
        <v>48670</v>
      </c>
      <c r="C296" s="1">
        <f t="shared" si="9"/>
        <v>3632.0643646715739</v>
      </c>
      <c r="D296" s="1">
        <f t="shared" si="10"/>
        <v>2182.4626708844435</v>
      </c>
      <c r="E296" s="1">
        <f t="shared" si="11"/>
        <v>5081.6660584587044</v>
      </c>
    </row>
    <row r="297" spans="1:5" x14ac:dyDescent="0.3">
      <c r="A297" s="57">
        <v>48700</v>
      </c>
      <c r="C297" s="1">
        <f t="shared" si="9"/>
        <v>3643.8130782078542</v>
      </c>
      <c r="D297" s="1">
        <f t="shared" si="10"/>
        <v>2186.9873686325718</v>
      </c>
      <c r="E297" s="1">
        <f t="shared" si="11"/>
        <v>5100.6387877831366</v>
      </c>
    </row>
    <row r="298" spans="1:5" x14ac:dyDescent="0.3">
      <c r="A298" s="57">
        <v>48731</v>
      </c>
      <c r="C298" s="1">
        <f t="shared" si="9"/>
        <v>3655.5617917441341</v>
      </c>
      <c r="D298" s="1">
        <f t="shared" si="10"/>
        <v>2191.5311036484782</v>
      </c>
      <c r="E298" s="1">
        <f t="shared" si="11"/>
        <v>5119.59247983979</v>
      </c>
    </row>
    <row r="299" spans="1:5" x14ac:dyDescent="0.3">
      <c r="A299" s="57">
        <v>48761</v>
      </c>
      <c r="C299" s="1">
        <f t="shared" si="9"/>
        <v>3667.3105052804144</v>
      </c>
      <c r="D299" s="1">
        <f t="shared" si="10"/>
        <v>2196.0935771213435</v>
      </c>
      <c r="E299" s="1">
        <f t="shared" si="11"/>
        <v>5138.5274334394853</v>
      </c>
    </row>
    <row r="300" spans="1:5" x14ac:dyDescent="0.3">
      <c r="A300" s="57">
        <v>48792</v>
      </c>
      <c r="C300" s="1">
        <f t="shared" si="9"/>
        <v>3679.0592188166947</v>
      </c>
      <c r="D300" s="1">
        <f t="shared" si="10"/>
        <v>2200.6744967704353</v>
      </c>
      <c r="E300" s="1">
        <f t="shared" si="11"/>
        <v>5157.4439408629542</v>
      </c>
    </row>
    <row r="301" spans="1:5" x14ac:dyDescent="0.3">
      <c r="A301" s="57">
        <v>48823</v>
      </c>
      <c r="C301" s="1">
        <f t="shared" si="9"/>
        <v>3690.8079323529746</v>
      </c>
      <c r="D301" s="1">
        <f t="shared" si="10"/>
        <v>2205.2735766505766</v>
      </c>
      <c r="E301" s="1">
        <f t="shared" si="11"/>
        <v>5176.3422880553726</v>
      </c>
    </row>
    <row r="302" spans="1:5" x14ac:dyDescent="0.3">
      <c r="A302" s="57">
        <v>48853</v>
      </c>
      <c r="C302" s="1">
        <f t="shared" si="9"/>
        <v>3702.5566458892549</v>
      </c>
      <c r="D302" s="1">
        <f t="shared" si="10"/>
        <v>2209.8905369649615</v>
      </c>
      <c r="E302" s="1">
        <f t="shared" si="11"/>
        <v>5195.2227548135488</v>
      </c>
    </row>
    <row r="303" spans="1:5" x14ac:dyDescent="0.3">
      <c r="A303" s="57">
        <v>48884</v>
      </c>
      <c r="C303" s="1">
        <f t="shared" si="9"/>
        <v>3714.3053594255352</v>
      </c>
      <c r="D303" s="1">
        <f t="shared" si="10"/>
        <v>2214.5251038849756</v>
      </c>
      <c r="E303" s="1">
        <f t="shared" si="11"/>
        <v>5214.0856149660949</v>
      </c>
    </row>
    <row r="304" spans="1:5" x14ac:dyDescent="0.3">
      <c r="A304" s="57">
        <v>48914</v>
      </c>
      <c r="C304" s="1">
        <f t="shared" si="9"/>
        <v>3726.0540729618151</v>
      </c>
      <c r="D304" s="1">
        <f t="shared" si="10"/>
        <v>2219.1770093767218</v>
      </c>
      <c r="E304" s="1">
        <f t="shared" si="11"/>
        <v>5232.9311365469084</v>
      </c>
    </row>
    <row r="305" spans="1:5" x14ac:dyDescent="0.3">
      <c r="A305" s="57">
        <v>48945</v>
      </c>
      <c r="C305" s="1">
        <f t="shared" si="9"/>
        <v>3737.8027864980954</v>
      </c>
      <c r="D305" s="1">
        <f t="shared" si="10"/>
        <v>2223.8459910339302</v>
      </c>
      <c r="E305" s="1">
        <f t="shared" si="11"/>
        <v>5251.7595819622602</v>
      </c>
    </row>
    <row r="306" spans="1:5" x14ac:dyDescent="0.3">
      <c r="A306" s="57">
        <v>48976</v>
      </c>
      <c r="C306" s="1">
        <f t="shared" si="9"/>
        <v>3749.5515000343757</v>
      </c>
      <c r="D306" s="1">
        <f t="shared" si="10"/>
        <v>2228.5317919169797</v>
      </c>
      <c r="E306" s="1">
        <f t="shared" si="11"/>
        <v>5270.5712081517722</v>
      </c>
    </row>
    <row r="307" spans="1:5" x14ac:dyDescent="0.3">
      <c r="A307" s="57">
        <v>49004</v>
      </c>
      <c r="C307" s="1">
        <f t="shared" si="9"/>
        <v>3761.3002135706556</v>
      </c>
      <c r="D307" s="1">
        <f t="shared" si="10"/>
        <v>2233.2341603977575</v>
      </c>
      <c r="E307" s="1">
        <f t="shared" si="11"/>
        <v>5289.3662667435538</v>
      </c>
    </row>
    <row r="308" spans="1:5" x14ac:dyDescent="0.3">
      <c r="A308" s="57">
        <v>49035</v>
      </c>
      <c r="C308" s="1">
        <f t="shared" si="9"/>
        <v>3773.0489271069359</v>
      </c>
      <c r="D308" s="1">
        <f t="shared" si="10"/>
        <v>2237.9528500101037</v>
      </c>
      <c r="E308" s="1">
        <f t="shared" si="11"/>
        <v>5308.1450042037686</v>
      </c>
    </row>
    <row r="309" spans="1:5" x14ac:dyDescent="0.3">
      <c r="A309" s="57">
        <v>49065</v>
      </c>
      <c r="C309" s="1">
        <f t="shared" si="9"/>
        <v>3784.7976406432163</v>
      </c>
      <c r="D309" s="1">
        <f t="shared" si="10"/>
        <v>2242.6876193055896</v>
      </c>
      <c r="E309" s="1">
        <f t="shared" si="11"/>
        <v>5326.9076619808429</v>
      </c>
    </row>
    <row r="310" spans="1:5" x14ac:dyDescent="0.3">
      <c r="A310" s="57">
        <v>49096</v>
      </c>
      <c r="C310" s="1">
        <f t="shared" si="9"/>
        <v>3796.5463541794961</v>
      </c>
      <c r="D310" s="1">
        <f t="shared" si="10"/>
        <v>2247.4382317144095</v>
      </c>
      <c r="E310" s="1">
        <f t="shared" si="11"/>
        <v>5345.6544766445822</v>
      </c>
    </row>
    <row r="311" spans="1:5" x14ac:dyDescent="0.3">
      <c r="A311" s="57">
        <v>49126</v>
      </c>
      <c r="C311" s="1">
        <f t="shared" ref="C311:C342" si="12">_xlfn.FORECAST.ETS(A311,$B$2:$B$182,$A$2:$A$182,1,1)</f>
        <v>3808.2950677157764</v>
      </c>
      <c r="D311" s="1">
        <f t="shared" ref="D311:D342" si="13">C311-_xlfn.FORECAST.ETS.CONFINT(A311,$B$2:$B$182,$A$2:$A$182,0.95,1,1)</f>
        <v>2252.2044554111635</v>
      </c>
      <c r="E311" s="1">
        <f t="shared" ref="E311:E342" si="14">C311+_xlfn.FORECAST.ETS.CONFINT(A311,$B$2:$B$182,$A$2:$A$182,0.95,1,1)</f>
        <v>5364.3856800203894</v>
      </c>
    </row>
    <row r="312" spans="1:5" x14ac:dyDescent="0.3">
      <c r="A312" s="57">
        <v>49157</v>
      </c>
      <c r="C312" s="1">
        <f t="shared" si="12"/>
        <v>3820.0437812520568</v>
      </c>
      <c r="D312" s="1">
        <f t="shared" si="13"/>
        <v>2256.9860631853176</v>
      </c>
      <c r="E312" s="1">
        <f t="shared" si="14"/>
        <v>5383.1014993187964</v>
      </c>
    </row>
    <row r="313" spans="1:5" x14ac:dyDescent="0.3">
      <c r="A313" s="57">
        <v>49188</v>
      </c>
      <c r="C313" s="1">
        <f t="shared" si="12"/>
        <v>3831.7924947883366</v>
      </c>
      <c r="D313" s="1">
        <f t="shared" si="13"/>
        <v>2261.7828323161498</v>
      </c>
      <c r="E313" s="1">
        <f t="shared" si="14"/>
        <v>5401.802157260523</v>
      </c>
    </row>
    <row r="314" spans="1:5" x14ac:dyDescent="0.3">
      <c r="A314" s="57">
        <v>49218</v>
      </c>
      <c r="C314" s="1">
        <f t="shared" si="12"/>
        <v>3843.5412083246174</v>
      </c>
      <c r="D314" s="1">
        <f t="shared" si="13"/>
        <v>2266.5945444520003</v>
      </c>
      <c r="E314" s="1">
        <f t="shared" si="14"/>
        <v>5420.4878721972345</v>
      </c>
    </row>
    <row r="315" spans="1:5" x14ac:dyDescent="0.3">
      <c r="A315" s="57">
        <v>49249</v>
      </c>
      <c r="C315" s="1">
        <f t="shared" si="12"/>
        <v>3855.2899218608973</v>
      </c>
      <c r="D315" s="1">
        <f t="shared" si="13"/>
        <v>2271.4209854936239</v>
      </c>
      <c r="E315" s="1">
        <f t="shared" si="14"/>
        <v>5439.1588582281711</v>
      </c>
    </row>
    <row r="316" spans="1:5" x14ac:dyDescent="0.3">
      <c r="A316" s="57">
        <v>49279</v>
      </c>
      <c r="C316" s="1">
        <f t="shared" si="12"/>
        <v>3867.0386353971771</v>
      </c>
      <c r="D316" s="1">
        <f t="shared" si="13"/>
        <v>2276.2619454815117</v>
      </c>
      <c r="E316" s="1">
        <f t="shared" si="14"/>
        <v>5457.8153253128421</v>
      </c>
    </row>
    <row r="317" spans="1:5" x14ac:dyDescent="0.3">
      <c r="A317" s="57">
        <v>49310</v>
      </c>
      <c r="C317" s="1">
        <f t="shared" si="12"/>
        <v>3878.7873489334579</v>
      </c>
      <c r="D317" s="1">
        <f t="shared" si="13"/>
        <v>2281.1172184869829</v>
      </c>
      <c r="E317" s="1">
        <f t="shared" si="14"/>
        <v>5476.4574793799329</v>
      </c>
    </row>
    <row r="318" spans="1:5" x14ac:dyDescent="0.3">
      <c r="A318" s="57">
        <v>49341</v>
      </c>
      <c r="C318" s="1">
        <f t="shared" si="12"/>
        <v>3890.5360624697378</v>
      </c>
      <c r="D318" s="1">
        <f t="shared" si="13"/>
        <v>2285.9866025069114</v>
      </c>
      <c r="E318" s="1">
        <f t="shared" si="14"/>
        <v>5495.0855224325642</v>
      </c>
    </row>
    <row r="319" spans="1:5" x14ac:dyDescent="0.3">
      <c r="A319" s="57">
        <v>49369</v>
      </c>
      <c r="C319" s="1">
        <f t="shared" si="12"/>
        <v>3902.2847760060176</v>
      </c>
      <c r="D319" s="1">
        <f t="shared" si="13"/>
        <v>2290.86989936195</v>
      </c>
      <c r="E319" s="1">
        <f t="shared" si="14"/>
        <v>5513.6996526500852</v>
      </c>
    </row>
    <row r="320" spans="1:5" x14ac:dyDescent="0.3">
      <c r="A320" s="57">
        <v>49400</v>
      </c>
      <c r="C320" s="1">
        <f t="shared" si="12"/>
        <v>3914.0334895422984</v>
      </c>
      <c r="D320" s="1">
        <f t="shared" si="13"/>
        <v>2295.7669145980908</v>
      </c>
      <c r="E320" s="1">
        <f t="shared" si="14"/>
        <v>5532.300064486506</v>
      </c>
    </row>
    <row r="321" spans="1:5" x14ac:dyDescent="0.3">
      <c r="A321" s="57">
        <v>49430</v>
      </c>
      <c r="C321" s="1">
        <f t="shared" si="12"/>
        <v>3925.7822030785783</v>
      </c>
      <c r="D321" s="1">
        <f t="shared" si="13"/>
        <v>2300.6774573914345</v>
      </c>
      <c r="E321" s="1">
        <f t="shared" si="14"/>
        <v>5550.8869487657221</v>
      </c>
    </row>
    <row r="322" spans="1:5" x14ac:dyDescent="0.3">
      <c r="A322" s="57">
        <v>49461</v>
      </c>
      <c r="C322" s="1">
        <f t="shared" si="12"/>
        <v>3937.5309166148586</v>
      </c>
      <c r="D322" s="1">
        <f t="shared" si="13"/>
        <v>2305.6013404560645</v>
      </c>
      <c r="E322" s="1">
        <f t="shared" si="14"/>
        <v>5569.4604927736527</v>
      </c>
    </row>
    <row r="323" spans="1:5" x14ac:dyDescent="0.3">
      <c r="A323" s="57">
        <v>49491</v>
      </c>
      <c r="C323" s="1">
        <f t="shared" si="12"/>
        <v>3949.2796301511389</v>
      </c>
      <c r="D323" s="1">
        <f t="shared" si="13"/>
        <v>2310.5383799548654</v>
      </c>
      <c r="E323" s="1">
        <f t="shared" si="14"/>
        <v>5588.0208803474125</v>
      </c>
    </row>
    <row r="324" spans="1:5" x14ac:dyDescent="0.3">
      <c r="A324" s="57">
        <v>49522</v>
      </c>
      <c r="C324" s="1">
        <f t="shared" si="12"/>
        <v>3961.0283436874188</v>
      </c>
      <c r="D324" s="1">
        <f t="shared" si="13"/>
        <v>2315.4883954132056</v>
      </c>
      <c r="E324" s="1">
        <f t="shared" si="14"/>
        <v>5606.568291961632</v>
      </c>
    </row>
    <row r="325" spans="1:5" x14ac:dyDescent="0.3">
      <c r="A325" s="57">
        <v>49553</v>
      </c>
      <c r="C325" s="1">
        <f t="shared" si="12"/>
        <v>3972.7770572236991</v>
      </c>
      <c r="D325" s="1">
        <f t="shared" si="13"/>
        <v>2320.4512096353556</v>
      </c>
      <c r="E325" s="1">
        <f t="shared" si="14"/>
        <v>5625.1029048120427</v>
      </c>
    </row>
    <row r="326" spans="1:5" x14ac:dyDescent="0.3">
      <c r="A326" s="57">
        <v>49583</v>
      </c>
      <c r="C326" s="1">
        <f t="shared" si="12"/>
        <v>3984.5257707599794</v>
      </c>
      <c r="D326" s="1">
        <f t="shared" si="13"/>
        <v>2325.4266486235406</v>
      </c>
      <c r="E326" s="1">
        <f t="shared" si="14"/>
        <v>5643.6248928964178</v>
      </c>
    </row>
    <row r="327" spans="1:5" x14ac:dyDescent="0.3">
      <c r="A327" s="57">
        <v>49614</v>
      </c>
      <c r="C327" s="1">
        <f t="shared" si="12"/>
        <v>3996.2744842962593</v>
      </c>
      <c r="D327" s="1">
        <f t="shared" si="13"/>
        <v>2330.4145414995219</v>
      </c>
      <c r="E327" s="1">
        <f t="shared" si="14"/>
        <v>5662.1344270929967</v>
      </c>
    </row>
    <row r="328" spans="1:5" x14ac:dyDescent="0.3">
      <c r="A328" s="57">
        <v>49644</v>
      </c>
      <c r="C328" s="1">
        <f t="shared" si="12"/>
        <v>4008.0231978325396</v>
      </c>
      <c r="D328" s="1">
        <f t="shared" si="13"/>
        <v>2335.4147204286282</v>
      </c>
      <c r="E328" s="1">
        <f t="shared" si="14"/>
        <v>5680.631675236451</v>
      </c>
    </row>
    <row r="329" spans="1:5" x14ac:dyDescent="0.3">
      <c r="A329" s="57">
        <v>49675</v>
      </c>
      <c r="C329" s="1">
        <f t="shared" si="12"/>
        <v>4019.7719113688199</v>
      </c>
      <c r="D329" s="1">
        <f t="shared" si="13"/>
        <v>2340.4270205461235</v>
      </c>
      <c r="E329" s="1">
        <f t="shared" si="14"/>
        <v>5699.1168021915164</v>
      </c>
    </row>
    <row r="330" spans="1:5" x14ac:dyDescent="0.3">
      <c r="A330" s="57">
        <v>49706</v>
      </c>
      <c r="C330" s="1">
        <f t="shared" si="12"/>
        <v>4031.5206249050998</v>
      </c>
      <c r="D330" s="1">
        <f t="shared" si="13"/>
        <v>2345.4512798858345</v>
      </c>
      <c r="E330" s="1">
        <f t="shared" si="14"/>
        <v>5717.5899699243655</v>
      </c>
    </row>
    <row r="331" spans="1:5" x14ac:dyDescent="0.3">
      <c r="A331" s="57">
        <v>49735</v>
      </c>
      <c r="C331" s="1">
        <f t="shared" si="12"/>
        <v>4043.2693384413801</v>
      </c>
      <c r="D331" s="1">
        <f t="shared" si="13"/>
        <v>2350.487339310961</v>
      </c>
      <c r="E331" s="1">
        <f t="shared" si="14"/>
        <v>5736.0513375717992</v>
      </c>
    </row>
    <row r="332" spans="1:5" x14ac:dyDescent="0.3">
      <c r="A332" s="57">
        <v>49766</v>
      </c>
      <c r="C332" s="1">
        <f t="shared" si="12"/>
        <v>4055.0180519776604</v>
      </c>
      <c r="D332" s="1">
        <f t="shared" si="13"/>
        <v>2355.5350424469684</v>
      </c>
      <c r="E332" s="1">
        <f t="shared" si="14"/>
        <v>5754.501061508352</v>
      </c>
    </row>
    <row r="333" spans="1:5" x14ac:dyDescent="0.3">
      <c r="A333" s="57">
        <v>49796</v>
      </c>
      <c r="C333" s="1">
        <f t="shared" si="12"/>
        <v>4066.7667655139403</v>
      </c>
      <c r="D333" s="1">
        <f t="shared" si="13"/>
        <v>2360.5942356165078</v>
      </c>
      <c r="E333" s="1">
        <f t="shared" si="14"/>
        <v>5772.9392954113728</v>
      </c>
    </row>
    <row r="334" spans="1:5" x14ac:dyDescent="0.3">
      <c r="A334" s="57">
        <v>49827</v>
      </c>
      <c r="C334" s="1">
        <f t="shared" si="12"/>
        <v>4078.5154790502206</v>
      </c>
      <c r="D334" s="1">
        <f t="shared" si="13"/>
        <v>2365.6647677762776</v>
      </c>
      <c r="E334" s="1">
        <f t="shared" si="14"/>
        <v>5791.3661903241637</v>
      </c>
    </row>
    <row r="335" spans="1:5" x14ac:dyDescent="0.3">
      <c r="A335" s="57">
        <v>49857</v>
      </c>
      <c r="C335" s="1">
        <f t="shared" si="12"/>
        <v>4090.2641925865009</v>
      </c>
      <c r="D335" s="1">
        <f t="shared" si="13"/>
        <v>2370.7464904557596</v>
      </c>
      <c r="E335" s="1">
        <f t="shared" si="14"/>
        <v>5809.7818947172418</v>
      </c>
    </row>
    <row r="336" spans="1:5" x14ac:dyDescent="0.3">
      <c r="A336" s="57">
        <v>49888</v>
      </c>
      <c r="C336" s="1">
        <f t="shared" si="12"/>
        <v>4102.0129061227808</v>
      </c>
      <c r="D336" s="1">
        <f t="shared" si="13"/>
        <v>2375.8392576977567</v>
      </c>
      <c r="E336" s="1">
        <f t="shared" si="14"/>
        <v>5828.1865545478049</v>
      </c>
    </row>
    <row r="337" spans="1:5" x14ac:dyDescent="0.3">
      <c r="A337" s="57">
        <v>49919</v>
      </c>
      <c r="C337" s="1">
        <f t="shared" si="12"/>
        <v>4113.7616196590607</v>
      </c>
      <c r="D337" s="1">
        <f t="shared" si="13"/>
        <v>2380.9429260006841</v>
      </c>
      <c r="E337" s="1">
        <f t="shared" si="14"/>
        <v>5846.5803133174377</v>
      </c>
    </row>
    <row r="338" spans="1:5" x14ac:dyDescent="0.3">
      <c r="A338" s="57">
        <v>49949</v>
      </c>
      <c r="C338" s="1">
        <f t="shared" si="12"/>
        <v>4125.5103331953414</v>
      </c>
      <c r="D338" s="1">
        <f t="shared" si="13"/>
        <v>2386.0573542625307</v>
      </c>
      <c r="E338" s="1">
        <f t="shared" si="14"/>
        <v>5864.9633121281522</v>
      </c>
    </row>
    <row r="339" spans="1:5" x14ac:dyDescent="0.3">
      <c r="A339" s="57">
        <v>49980</v>
      </c>
      <c r="C339" s="1">
        <f t="shared" si="12"/>
        <v>4137.2590467316213</v>
      </c>
      <c r="D339" s="1">
        <f t="shared" si="13"/>
        <v>2391.182403726445</v>
      </c>
      <c r="E339" s="1">
        <f t="shared" si="14"/>
        <v>5883.3356897367976</v>
      </c>
    </row>
    <row r="340" spans="1:5" x14ac:dyDescent="0.3">
      <c r="A340" s="57">
        <v>50010</v>
      </c>
      <c r="C340" s="1">
        <f t="shared" si="12"/>
        <v>4149.0077602679012</v>
      </c>
      <c r="D340" s="1">
        <f t="shared" si="13"/>
        <v>2396.3179379278881</v>
      </c>
      <c r="E340" s="1">
        <f t="shared" si="14"/>
        <v>5901.6975826079142</v>
      </c>
    </row>
    <row r="341" spans="1:5" x14ac:dyDescent="0.3">
      <c r="A341" s="57">
        <v>50041</v>
      </c>
      <c r="C341" s="1">
        <f t="shared" si="12"/>
        <v>4160.756473804182</v>
      </c>
      <c r="D341" s="1">
        <f t="shared" si="13"/>
        <v>2401.4638226432958</v>
      </c>
      <c r="E341" s="1">
        <f t="shared" si="14"/>
        <v>5920.0491249650677</v>
      </c>
    </row>
    <row r="342" spans="1:5" x14ac:dyDescent="0.3">
      <c r="A342" s="57">
        <v>50072</v>
      </c>
      <c r="C342" s="1">
        <f t="shared" si="12"/>
        <v>4172.5051873404618</v>
      </c>
      <c r="D342" s="1">
        <f t="shared" si="13"/>
        <v>2406.6199258401912</v>
      </c>
      <c r="E342" s="1">
        <f t="shared" si="14"/>
        <v>5938.3904488407325</v>
      </c>
    </row>
    <row r="343" spans="1:5" x14ac:dyDescent="0.3">
      <c r="A343" s="57">
        <v>50100</v>
      </c>
      <c r="C343" s="1">
        <f t="shared" ref="C343:C360" si="15">_xlfn.FORECAST.ETS(A343,$B$2:$B$182,$A$2:$A$182,1,1)</f>
        <v>4184.2539008767426</v>
      </c>
      <c r="D343" s="1">
        <f t="shared" ref="D343:D360" si="16">C343-_xlfn.FORECAST.ETS.CONFINT(A343,$B$2:$B$182,$A$2:$A$182,0.95,1,1)</f>
        <v>2411.7861176287215</v>
      </c>
      <c r="E343" s="1">
        <f t="shared" ref="E343:E360" si="17">C343+_xlfn.FORECAST.ETS.CONFINT(A343,$B$2:$B$182,$A$2:$A$182,0.95,1,1)</f>
        <v>5956.7216841247637</v>
      </c>
    </row>
    <row r="344" spans="1:5" x14ac:dyDescent="0.3">
      <c r="A344" s="57">
        <v>50131</v>
      </c>
      <c r="C344" s="1">
        <f t="shared" si="15"/>
        <v>4196.0026144130225</v>
      </c>
      <c r="D344" s="1">
        <f t="shared" si="16"/>
        <v>2416.9622702145343</v>
      </c>
      <c r="E344" s="1">
        <f t="shared" si="17"/>
        <v>5975.0429586115106</v>
      </c>
    </row>
    <row r="345" spans="1:5" x14ac:dyDescent="0.3">
      <c r="A345" s="57">
        <v>50161</v>
      </c>
      <c r="C345" s="1">
        <f t="shared" si="15"/>
        <v>4207.7513279493023</v>
      </c>
      <c r="D345" s="1">
        <f t="shared" si="16"/>
        <v>2422.1482578529858</v>
      </c>
      <c r="E345" s="1">
        <f t="shared" si="17"/>
        <v>5993.3543980456188</v>
      </c>
    </row>
    <row r="346" spans="1:5" x14ac:dyDescent="0.3">
      <c r="A346" s="57">
        <v>50192</v>
      </c>
      <c r="C346" s="1">
        <f t="shared" si="15"/>
        <v>4219.5000414855831</v>
      </c>
      <c r="D346" s="1">
        <f t="shared" si="16"/>
        <v>2427.3439568046033</v>
      </c>
      <c r="E346" s="1">
        <f t="shared" si="17"/>
        <v>6011.6561261665629</v>
      </c>
    </row>
    <row r="347" spans="1:5" x14ac:dyDescent="0.3">
      <c r="A347" s="57">
        <v>50222</v>
      </c>
      <c r="C347" s="1">
        <f t="shared" si="15"/>
        <v>4231.248755021863</v>
      </c>
      <c r="D347" s="1">
        <f t="shared" si="16"/>
        <v>2432.5492452917852</v>
      </c>
      <c r="E347" s="1">
        <f t="shared" si="17"/>
        <v>6029.9482647519408</v>
      </c>
    </row>
    <row r="348" spans="1:5" x14ac:dyDescent="0.3">
      <c r="A348" s="57">
        <v>50253</v>
      </c>
      <c r="C348" s="1">
        <f t="shared" si="15"/>
        <v>4242.9974685581437</v>
      </c>
      <c r="D348" s="1">
        <f t="shared" si="16"/>
        <v>2437.7640034566803</v>
      </c>
      <c r="E348" s="1">
        <f t="shared" si="17"/>
        <v>6048.2309336596072</v>
      </c>
    </row>
    <row r="349" spans="1:5" x14ac:dyDescent="0.3">
      <c r="A349" s="57">
        <v>50284</v>
      </c>
      <c r="C349" s="1">
        <f t="shared" si="15"/>
        <v>4254.7461820944236</v>
      </c>
      <c r="D349" s="1">
        <f t="shared" si="16"/>
        <v>2442.9881133202143</v>
      </c>
      <c r="E349" s="1">
        <f t="shared" si="17"/>
        <v>6066.5042508686329</v>
      </c>
    </row>
    <row r="350" spans="1:5" x14ac:dyDescent="0.3">
      <c r="A350" s="57">
        <v>50314</v>
      </c>
      <c r="C350" s="1">
        <f t="shared" si="15"/>
        <v>4266.4948956307035</v>
      </c>
      <c r="D350" s="1">
        <f t="shared" si="16"/>
        <v>2448.2214587422304</v>
      </c>
      <c r="E350" s="1">
        <f t="shared" si="17"/>
        <v>6084.7683325191765</v>
      </c>
    </row>
    <row r="351" spans="1:5" x14ac:dyDescent="0.3">
      <c r="A351" s="57">
        <v>50345</v>
      </c>
      <c r="C351" s="1">
        <f t="shared" si="15"/>
        <v>4278.2436091669842</v>
      </c>
      <c r="D351" s="1">
        <f t="shared" si="16"/>
        <v>2453.4639253826954</v>
      </c>
      <c r="E351" s="1">
        <f t="shared" si="17"/>
        <v>6103.0232929512731</v>
      </c>
    </row>
    <row r="352" spans="1:5" x14ac:dyDescent="0.3">
      <c r="A352" s="57">
        <v>50375</v>
      </c>
      <c r="C352" s="1">
        <f t="shared" si="15"/>
        <v>4289.9923227032641</v>
      </c>
      <c r="D352" s="1">
        <f t="shared" si="16"/>
        <v>2458.715400663943</v>
      </c>
      <c r="E352" s="1">
        <f t="shared" si="17"/>
        <v>6121.2692447425852</v>
      </c>
    </row>
    <row r="353" spans="1:5" x14ac:dyDescent="0.3">
      <c r="A353" s="57">
        <v>50406</v>
      </c>
      <c r="C353" s="1">
        <f t="shared" si="15"/>
        <v>4301.741036239544</v>
      </c>
      <c r="D353" s="1">
        <f t="shared" si="16"/>
        <v>2463.9757737339278</v>
      </c>
      <c r="E353" s="1">
        <f t="shared" si="17"/>
        <v>6139.5062987451602</v>
      </c>
    </row>
    <row r="354" spans="1:5" x14ac:dyDescent="0.3">
      <c r="A354" s="57">
        <v>50437</v>
      </c>
      <c r="C354" s="1">
        <f t="shared" si="15"/>
        <v>4313.4897497758247</v>
      </c>
      <c r="D354" s="1">
        <f t="shared" si="16"/>
        <v>2469.2449354304472</v>
      </c>
      <c r="E354" s="1">
        <f t="shared" si="17"/>
        <v>6157.7345641212023</v>
      </c>
    </row>
    <row r="355" spans="1:5" x14ac:dyDescent="0.3">
      <c r="A355" s="57">
        <v>50465</v>
      </c>
      <c r="C355" s="1">
        <f t="shared" si="15"/>
        <v>4325.2384633121046</v>
      </c>
      <c r="D355" s="1">
        <f t="shared" si="16"/>
        <v>2474.5227782462962</v>
      </c>
      <c r="E355" s="1">
        <f t="shared" si="17"/>
        <v>6175.954148377913</v>
      </c>
    </row>
    <row r="356" spans="1:5" x14ac:dyDescent="0.3">
      <c r="A356" s="57">
        <v>50496</v>
      </c>
      <c r="C356" s="1">
        <f t="shared" si="15"/>
        <v>4336.9871768483845</v>
      </c>
      <c r="D356" s="1">
        <f t="shared" si="16"/>
        <v>2479.8091962953504</v>
      </c>
      <c r="E356" s="1">
        <f t="shared" si="17"/>
        <v>6194.1651574014186</v>
      </c>
    </row>
    <row r="357" spans="1:5" x14ac:dyDescent="0.3">
      <c r="A357" s="57">
        <v>50526</v>
      </c>
      <c r="C357" s="1">
        <f t="shared" si="15"/>
        <v>4348.7358903846653</v>
      </c>
      <c r="D357" s="1">
        <f t="shared" si="16"/>
        <v>2485.1040852795104</v>
      </c>
      <c r="E357" s="1">
        <f t="shared" si="17"/>
        <v>6212.3676954898201</v>
      </c>
    </row>
    <row r="358" spans="1:5" x14ac:dyDescent="0.3">
      <c r="A358" s="57">
        <v>50557</v>
      </c>
      <c r="C358" s="1">
        <f t="shared" si="15"/>
        <v>4360.4846039209451</v>
      </c>
      <c r="D358" s="1">
        <f t="shared" si="16"/>
        <v>2490.407342456514</v>
      </c>
      <c r="E358" s="1">
        <f t="shared" si="17"/>
        <v>6230.5618653853762</v>
      </c>
    </row>
    <row r="359" spans="1:5" x14ac:dyDescent="0.3">
      <c r="A359" s="57">
        <v>50587</v>
      </c>
      <c r="C359" s="1">
        <f t="shared" si="15"/>
        <v>4372.233317457225</v>
      </c>
      <c r="D359" s="1">
        <f t="shared" si="16"/>
        <v>2495.7188666085713</v>
      </c>
      <c r="E359" s="1">
        <f t="shared" si="17"/>
        <v>6248.7477683058787</v>
      </c>
    </row>
    <row r="360" spans="1:5" x14ac:dyDescent="0.3">
      <c r="A360" s="57">
        <v>50618</v>
      </c>
      <c r="C360" s="1">
        <f t="shared" si="15"/>
        <v>4383.9820309935058</v>
      </c>
      <c r="D360" s="1">
        <f t="shared" si="16"/>
        <v>2501.0385580118018</v>
      </c>
      <c r="E360" s="1">
        <f t="shared" si="17"/>
        <v>6266.9255039752097</v>
      </c>
    </row>
  </sheetData>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D3B7-BFF9-42E7-954B-A4C2F131D6FC}">
  <dimension ref="B2:K188"/>
  <sheetViews>
    <sheetView workbookViewId="0">
      <selection activeCell="M16" sqref="M16"/>
    </sheetView>
  </sheetViews>
  <sheetFormatPr defaultColWidth="8.77734375" defaultRowHeight="14.4" x14ac:dyDescent="0.3"/>
  <cols>
    <col min="1" max="1" width="5.109375" customWidth="1"/>
    <col min="2" max="2" width="10.88671875" bestFit="1" customWidth="1"/>
    <col min="3" max="3" width="10.33203125" bestFit="1" customWidth="1"/>
    <col min="6" max="6" width="10.88671875" bestFit="1" customWidth="1"/>
    <col min="7" max="7" width="11.77734375" bestFit="1" customWidth="1"/>
    <col min="10" max="10" width="10.33203125" bestFit="1" customWidth="1"/>
    <col min="11" max="11" width="14.88671875" bestFit="1" customWidth="1"/>
  </cols>
  <sheetData>
    <row r="2" spans="2:11" x14ac:dyDescent="0.3">
      <c r="B2" s="7" t="s">
        <v>1</v>
      </c>
      <c r="C2" s="7" t="s">
        <v>27</v>
      </c>
      <c r="F2" s="7" t="s">
        <v>1</v>
      </c>
      <c r="G2" s="7" t="s">
        <v>27</v>
      </c>
      <c r="J2" s="7" t="s">
        <v>1</v>
      </c>
      <c r="K2" s="7" t="s">
        <v>27</v>
      </c>
    </row>
    <row r="3" spans="2:11" x14ac:dyDescent="0.3">
      <c r="B3" s="7" t="s">
        <v>41</v>
      </c>
      <c r="C3" s="7">
        <v>5</v>
      </c>
      <c r="D3" s="59"/>
      <c r="F3" s="7" t="s">
        <v>41</v>
      </c>
      <c r="G3" s="7">
        <v>10</v>
      </c>
      <c r="J3" s="7" t="s">
        <v>41</v>
      </c>
      <c r="K3" s="7">
        <v>15</v>
      </c>
    </row>
    <row r="4" spans="2:11" x14ac:dyDescent="0.3">
      <c r="B4" s="7" t="s">
        <v>25</v>
      </c>
      <c r="C4" s="7">
        <f>C3*12</f>
        <v>60</v>
      </c>
      <c r="F4" s="7" t="s">
        <v>25</v>
      </c>
      <c r="G4" s="7">
        <f>G3*12</f>
        <v>120</v>
      </c>
      <c r="J4" s="7" t="s">
        <v>25</v>
      </c>
      <c r="K4" s="7">
        <f>K3*12</f>
        <v>180</v>
      </c>
    </row>
    <row r="7" spans="2:11" x14ac:dyDescent="0.3">
      <c r="B7" t="str" cm="1">
        <f t="array" aca="1" ref="B7:C68" ca="1">_xlfn.STOCKHISTORY(C2,EDATE(TODAY(),-C4),TODAY(),2)</f>
        <v>Date</v>
      </c>
      <c r="C7" t="str">
        <f ca="1"/>
        <v>Close</v>
      </c>
      <c r="F7" t="str" cm="1">
        <f t="array" aca="1" ref="F7:G128" ca="1">_xlfn.STOCKHISTORY(G2,EDATE(TODAY(),-G4),TODAY(),2)</f>
        <v>Date</v>
      </c>
      <c r="G7" t="str">
        <f ca="1"/>
        <v>Close</v>
      </c>
      <c r="J7" t="str" cm="1">
        <f t="array" aca="1" ref="J7:K188" ca="1">_xlfn.STOCKHISTORY(K2,EDATE(TODAY(),-K4),TODAY(),2)</f>
        <v>Date</v>
      </c>
      <c r="K7" t="str">
        <f ca="1"/>
        <v>Close</v>
      </c>
    </row>
    <row r="8" spans="2:11" x14ac:dyDescent="0.3">
      <c r="B8" vm="496">
        <f ca="1"/>
        <v>43556</v>
      </c>
      <c r="C8" vm="497">
        <f ca="1"/>
        <v>1264.4674</v>
      </c>
      <c r="F8" vm="498">
        <f ca="1"/>
        <v>41730</v>
      </c>
      <c r="G8" vm="499">
        <f ca="1"/>
        <v>424.78769999999997</v>
      </c>
      <c r="J8" vm="500">
        <f ca="1"/>
        <v>39904</v>
      </c>
      <c r="K8" vm="501">
        <f ca="1"/>
        <v>409.95549999999997</v>
      </c>
    </row>
    <row r="9" spans="2:11" x14ac:dyDescent="0.3">
      <c r="B9" vm="502">
        <f ca="1"/>
        <v>43586</v>
      </c>
      <c r="C9" vm="503">
        <f ca="1"/>
        <v>1207.5899999999999</v>
      </c>
      <c r="F9" vm="504">
        <f ca="1"/>
        <v>41760</v>
      </c>
      <c r="G9" vm="505">
        <f ca="1"/>
        <v>483.29930000000002</v>
      </c>
      <c r="J9" vm="506">
        <f ca="1"/>
        <v>39934</v>
      </c>
      <c r="K9" vm="507">
        <f ca="1"/>
        <v>515.64179999999999</v>
      </c>
    </row>
    <row r="10" spans="2:11" x14ac:dyDescent="0.3">
      <c r="B10" vm="508">
        <f ca="1"/>
        <v>43617</v>
      </c>
      <c r="C10" vm="509">
        <f ca="1"/>
        <v>1137.6394</v>
      </c>
      <c r="F10" vm="510">
        <f ca="1"/>
        <v>41791</v>
      </c>
      <c r="G10" vm="511">
        <f ca="1"/>
        <v>460.9205</v>
      </c>
      <c r="J10" vm="512">
        <f ca="1"/>
        <v>39965</v>
      </c>
      <c r="K10" vm="513">
        <f ca="1"/>
        <v>459.24099999999999</v>
      </c>
    </row>
    <row r="11" spans="2:11" x14ac:dyDescent="0.3">
      <c r="B11" vm="514">
        <f ca="1"/>
        <v>43647</v>
      </c>
      <c r="C11" vm="515">
        <f ca="1"/>
        <v>1058.7917</v>
      </c>
      <c r="F11" vm="516">
        <f ca="1"/>
        <v>41821</v>
      </c>
      <c r="G11" vm="517">
        <f ca="1"/>
        <v>456.8578</v>
      </c>
      <c r="J11" vm="518">
        <f ca="1"/>
        <v>39995</v>
      </c>
      <c r="K11" vm="519">
        <f ca="1"/>
        <v>443.80739999999997</v>
      </c>
    </row>
    <row r="12" spans="2:11" x14ac:dyDescent="0.3">
      <c r="B12" vm="520">
        <f ca="1"/>
        <v>43678</v>
      </c>
      <c r="C12" vm="521">
        <f ca="1"/>
        <v>1133.5085999999999</v>
      </c>
      <c r="F12" vm="522">
        <f ca="1"/>
        <v>41852</v>
      </c>
      <c r="G12" vm="523">
        <f ca="1"/>
        <v>453.3399</v>
      </c>
      <c r="J12" vm="524">
        <f ca="1"/>
        <v>40026</v>
      </c>
      <c r="K12" vm="525">
        <f ca="1"/>
        <v>455.08749999999998</v>
      </c>
    </row>
    <row r="13" spans="2:11" x14ac:dyDescent="0.3">
      <c r="B13" vm="526">
        <f ca="1"/>
        <v>43709</v>
      </c>
      <c r="C13" vm="527">
        <f ca="1"/>
        <v>1209.4965</v>
      </c>
      <c r="F13" vm="528">
        <f ca="1"/>
        <v>41883</v>
      </c>
      <c r="G13" vm="529">
        <f ca="1"/>
        <v>429.28160000000003</v>
      </c>
      <c r="J13" vm="530">
        <f ca="1"/>
        <v>40057</v>
      </c>
      <c r="K13" vm="531">
        <f ca="1"/>
        <v>499.69749999999999</v>
      </c>
    </row>
    <row r="14" spans="2:11" x14ac:dyDescent="0.3">
      <c r="B14" vm="532">
        <f ca="1"/>
        <v>43739</v>
      </c>
      <c r="C14" vm="533">
        <f ca="1"/>
        <v>1329.4248</v>
      </c>
      <c r="F14" vm="534">
        <f ca="1"/>
        <v>41913</v>
      </c>
      <c r="G14" vm="535">
        <f ca="1"/>
        <v>454.17970000000003</v>
      </c>
      <c r="J14" vm="536">
        <f ca="1"/>
        <v>40087</v>
      </c>
      <c r="K14" vm="537">
        <f ca="1"/>
        <v>438.30349999999999</v>
      </c>
    </row>
    <row r="15" spans="2:11" x14ac:dyDescent="0.3">
      <c r="B15" vm="538">
        <f ca="1"/>
        <v>43770</v>
      </c>
      <c r="C15" vm="539">
        <f ca="1"/>
        <v>1408.2270000000001</v>
      </c>
      <c r="F15" vm="540">
        <f ca="1"/>
        <v>41944</v>
      </c>
      <c r="G15" vm="541">
        <f ca="1"/>
        <v>450.11700000000002</v>
      </c>
      <c r="J15" vm="542">
        <f ca="1"/>
        <v>40118</v>
      </c>
      <c r="K15" vm="543">
        <f ca="1"/>
        <v>482.75459999999998</v>
      </c>
    </row>
    <row r="16" spans="2:11" x14ac:dyDescent="0.3">
      <c r="B16" vm="544">
        <f ca="1"/>
        <v>43800</v>
      </c>
      <c r="C16" vm="545">
        <f ca="1"/>
        <v>1374.5454</v>
      </c>
      <c r="F16" vm="546">
        <f ca="1"/>
        <v>41974</v>
      </c>
      <c r="G16" vm="547">
        <f ca="1"/>
        <v>404.5197</v>
      </c>
      <c r="J16" vm="548">
        <f ca="1"/>
        <v>40148</v>
      </c>
      <c r="K16" vm="549">
        <f ca="1"/>
        <v>495.03339999999997</v>
      </c>
    </row>
    <row r="17" spans="2:11" x14ac:dyDescent="0.3">
      <c r="B17" vm="550">
        <f ca="1"/>
        <v>43831</v>
      </c>
      <c r="C17" vm="551">
        <f ca="1"/>
        <v>1281.5806</v>
      </c>
      <c r="F17" vm="552">
        <f ca="1"/>
        <v>42005</v>
      </c>
      <c r="G17" vm="553">
        <f ca="1"/>
        <v>415.45940000000002</v>
      </c>
      <c r="J17" vm="554">
        <f ca="1"/>
        <v>40179</v>
      </c>
      <c r="K17" vm="555">
        <f ca="1"/>
        <v>474.90159999999997</v>
      </c>
    </row>
    <row r="18" spans="2:11" x14ac:dyDescent="0.3">
      <c r="B18" vm="556">
        <f ca="1"/>
        <v>43862</v>
      </c>
      <c r="C18" vm="557">
        <f ca="1"/>
        <v>1206.2282</v>
      </c>
      <c r="F18" vm="558">
        <f ca="1"/>
        <v>42036</v>
      </c>
      <c r="G18" vm="559">
        <f ca="1"/>
        <v>388.35980000000001</v>
      </c>
      <c r="J18" vm="560">
        <f ca="1"/>
        <v>40210</v>
      </c>
      <c r="K18" vm="561">
        <f ca="1"/>
        <v>444.37479999999999</v>
      </c>
    </row>
    <row r="19" spans="2:11" x14ac:dyDescent="0.3">
      <c r="B19" vm="562">
        <f ca="1"/>
        <v>43891</v>
      </c>
      <c r="C19" vm="563">
        <f ca="1"/>
        <v>1011.1291</v>
      </c>
      <c r="F19" vm="564">
        <f ca="1"/>
        <v>42064</v>
      </c>
      <c r="G19" vm="565">
        <f ca="1"/>
        <v>374.94619999999998</v>
      </c>
      <c r="J19" vm="566">
        <f ca="1"/>
        <v>40238</v>
      </c>
      <c r="K19" vm="567">
        <f ca="1"/>
        <v>487.6343</v>
      </c>
    </row>
    <row r="20" spans="2:11" x14ac:dyDescent="0.3">
      <c r="B20" vm="568">
        <f ca="1"/>
        <v>43922</v>
      </c>
      <c r="C20" vm="569">
        <f ca="1"/>
        <v>1330.9228000000001</v>
      </c>
      <c r="F20" vm="570">
        <f ca="1"/>
        <v>42095</v>
      </c>
      <c r="G20" vm="571">
        <f ca="1"/>
        <v>391.44650000000001</v>
      </c>
      <c r="J20" vm="572">
        <f ca="1"/>
        <v>40269</v>
      </c>
      <c r="K20" vm="573">
        <f ca="1"/>
        <v>469.18200000000002</v>
      </c>
    </row>
    <row r="21" spans="2:11" x14ac:dyDescent="0.3">
      <c r="B21" vm="574">
        <f ca="1"/>
        <v>43952</v>
      </c>
      <c r="C21" vm="575">
        <f ca="1"/>
        <v>1329.4702</v>
      </c>
      <c r="F21" vm="576">
        <f ca="1"/>
        <v>42125</v>
      </c>
      <c r="G21" vm="577">
        <f ca="1"/>
        <v>398.09660000000002</v>
      </c>
      <c r="J21" vm="578">
        <f ca="1"/>
        <v>40299</v>
      </c>
      <c r="K21" vm="579">
        <f ca="1"/>
        <v>474.62920000000003</v>
      </c>
    </row>
    <row r="22" spans="2:11" x14ac:dyDescent="0.3">
      <c r="B22" vm="580">
        <f ca="1"/>
        <v>43983</v>
      </c>
      <c r="C22" vm="581">
        <f ca="1"/>
        <v>1547.0842</v>
      </c>
      <c r="F22" vm="582">
        <f ca="1"/>
        <v>42156</v>
      </c>
      <c r="G22" vm="583">
        <f ca="1"/>
        <v>453.97539999999998</v>
      </c>
      <c r="J22" vm="584">
        <f ca="1"/>
        <v>40330</v>
      </c>
      <c r="K22" vm="585">
        <f ca="1"/>
        <v>494.71559999999999</v>
      </c>
    </row>
    <row r="23" spans="2:11" x14ac:dyDescent="0.3">
      <c r="B23" vm="586">
        <f ca="1"/>
        <v>44013</v>
      </c>
      <c r="C23" vm="587">
        <f ca="1"/>
        <v>1876.6374000000001</v>
      </c>
      <c r="F23" vm="588">
        <f ca="1"/>
        <v>42186</v>
      </c>
      <c r="G23" vm="589">
        <f ca="1"/>
        <v>454.76979999999998</v>
      </c>
      <c r="J23" vm="590">
        <f ca="1"/>
        <v>40360</v>
      </c>
      <c r="K23" vm="591">
        <f ca="1"/>
        <v>458.31040000000002</v>
      </c>
    </row>
    <row r="24" spans="2:11" x14ac:dyDescent="0.3">
      <c r="B24" vm="592">
        <f ca="1"/>
        <v>44044</v>
      </c>
      <c r="C24" vm="593">
        <f ca="1"/>
        <v>1888.9843000000001</v>
      </c>
      <c r="F24" vm="594">
        <f ca="1"/>
        <v>42217</v>
      </c>
      <c r="G24" vm="595">
        <f ca="1"/>
        <v>388.51870000000002</v>
      </c>
      <c r="J24" vm="596">
        <f ca="1"/>
        <v>40391</v>
      </c>
      <c r="K24" vm="597">
        <f ca="1"/>
        <v>417.2525</v>
      </c>
    </row>
    <row r="25" spans="2:11" x14ac:dyDescent="0.3">
      <c r="B25" vm="598">
        <f ca="1"/>
        <v>44075</v>
      </c>
      <c r="C25" vm="599">
        <f ca="1"/>
        <v>2028.4770000000001</v>
      </c>
      <c r="F25" vm="600">
        <f ca="1"/>
        <v>42248</v>
      </c>
      <c r="G25" vm="601">
        <f ca="1"/>
        <v>391.42380000000003</v>
      </c>
      <c r="J25" vm="602">
        <f ca="1"/>
        <v>40422</v>
      </c>
      <c r="K25" vm="603">
        <f ca="1"/>
        <v>448.14240000000001</v>
      </c>
    </row>
    <row r="26" spans="2:11" x14ac:dyDescent="0.3">
      <c r="B26" vm="604">
        <f ca="1"/>
        <v>44105</v>
      </c>
      <c r="C26" vm="605">
        <f ca="1"/>
        <v>1865.1984</v>
      </c>
      <c r="F26" vm="606">
        <f ca="1"/>
        <v>42278</v>
      </c>
      <c r="G26" vm="607">
        <f ca="1"/>
        <v>430.18950000000001</v>
      </c>
      <c r="J26" vm="608">
        <f ca="1"/>
        <v>40452</v>
      </c>
      <c r="K26" vm="609">
        <f ca="1"/>
        <v>497.62079999999997</v>
      </c>
    </row>
    <row r="27" spans="2:11" x14ac:dyDescent="0.3">
      <c r="B27" vm="610">
        <f ca="1"/>
        <v>44136</v>
      </c>
      <c r="C27" vm="611">
        <f ca="1"/>
        <v>1751.9882</v>
      </c>
      <c r="F27" vm="612">
        <f ca="1"/>
        <v>42309</v>
      </c>
      <c r="G27" vm="613">
        <f ca="1"/>
        <v>438.42829999999998</v>
      </c>
      <c r="J27" vm="614">
        <f ca="1"/>
        <v>40483</v>
      </c>
      <c r="K27" vm="615">
        <f ca="1"/>
        <v>447.39339999999999</v>
      </c>
    </row>
    <row r="28" spans="2:11" x14ac:dyDescent="0.3">
      <c r="B28" vm="616">
        <f ca="1"/>
        <v>44166</v>
      </c>
      <c r="C28" vm="617">
        <f ca="1"/>
        <v>1802.3744999999999</v>
      </c>
      <c r="F28" vm="618">
        <f ca="1"/>
        <v>42339</v>
      </c>
      <c r="G28" vm="619">
        <f ca="1"/>
        <v>460.55739999999997</v>
      </c>
      <c r="J28" vm="620">
        <f ca="1"/>
        <v>40513</v>
      </c>
      <c r="K28" vm="621">
        <f ca="1"/>
        <v>480.57569999999998</v>
      </c>
    </row>
    <row r="29" spans="2:11" x14ac:dyDescent="0.3">
      <c r="B29" vm="622">
        <f ca="1"/>
        <v>44197</v>
      </c>
      <c r="C29" vm="623">
        <f ca="1"/>
        <v>1672.2327</v>
      </c>
      <c r="F29" vm="624">
        <f ca="1"/>
        <v>42370</v>
      </c>
      <c r="G29" vm="625">
        <f ca="1"/>
        <v>469.9991</v>
      </c>
      <c r="J29" vm="626">
        <f ca="1"/>
        <v>40544</v>
      </c>
      <c r="K29" vm="627">
        <f ca="1"/>
        <v>417.2978</v>
      </c>
    </row>
    <row r="30" spans="2:11" x14ac:dyDescent="0.3">
      <c r="B30" vm="628">
        <f ca="1"/>
        <v>44228</v>
      </c>
      <c r="C30" vm="629">
        <f ca="1"/>
        <v>1893.6143999999999</v>
      </c>
      <c r="F30" vm="630">
        <f ca="1"/>
        <v>42401</v>
      </c>
      <c r="G30" vm="631">
        <f ca="1"/>
        <v>438.79140000000001</v>
      </c>
      <c r="J30" vm="632">
        <f ca="1"/>
        <v>40575</v>
      </c>
      <c r="K30" vm="633">
        <f ca="1"/>
        <v>437.702</v>
      </c>
    </row>
    <row r="31" spans="2:11" x14ac:dyDescent="0.3">
      <c r="B31" vm="634">
        <f ca="1"/>
        <v>44256</v>
      </c>
      <c r="C31" vm="635">
        <f ca="1"/>
        <v>1818.5344</v>
      </c>
      <c r="F31" vm="636">
        <f ca="1"/>
        <v>42430</v>
      </c>
      <c r="G31" vm="637">
        <f ca="1"/>
        <v>474.44760000000002</v>
      </c>
      <c r="J31" vm="638">
        <f ca="1"/>
        <v>40603</v>
      </c>
      <c r="K31" vm="639">
        <f ca="1"/>
        <v>476.21800000000002</v>
      </c>
    </row>
    <row r="32" spans="2:11" x14ac:dyDescent="0.3">
      <c r="B32" vm="640">
        <f ca="1"/>
        <v>44287</v>
      </c>
      <c r="C32" vm="641">
        <f ca="1"/>
        <v>1810.7267999999999</v>
      </c>
      <c r="F32" vm="642">
        <f ca="1"/>
        <v>42461</v>
      </c>
      <c r="G32" vm="643">
        <f ca="1"/>
        <v>446.077</v>
      </c>
      <c r="J32" vm="644">
        <f ca="1"/>
        <v>40634</v>
      </c>
      <c r="K32" vm="645">
        <f ca="1"/>
        <v>446.55360000000002</v>
      </c>
    </row>
    <row r="33" spans="2:11" x14ac:dyDescent="0.3">
      <c r="B33" vm="646">
        <f ca="1"/>
        <v>44317</v>
      </c>
      <c r="C33" vm="647">
        <f ca="1"/>
        <v>1961.25</v>
      </c>
      <c r="F33" vm="648">
        <f ca="1"/>
        <v>42491</v>
      </c>
      <c r="G33" vm="649">
        <f ca="1"/>
        <v>434.79689999999999</v>
      </c>
      <c r="J33" vm="650">
        <f ca="1"/>
        <v>40664</v>
      </c>
      <c r="K33" vm="651">
        <f ca="1"/>
        <v>432.07330000000002</v>
      </c>
    </row>
    <row r="34" spans="2:11" x14ac:dyDescent="0.3">
      <c r="B34" vm="652">
        <f ca="1"/>
        <v>44348</v>
      </c>
      <c r="C34" vm="653">
        <f ca="1"/>
        <v>1916.1747</v>
      </c>
      <c r="F34" vm="654">
        <f ca="1"/>
        <v>42522</v>
      </c>
      <c r="G34" vm="655">
        <f ca="1"/>
        <v>439.92630000000003</v>
      </c>
      <c r="J34" vm="656">
        <f ca="1"/>
        <v>40695</v>
      </c>
      <c r="K34" vm="657">
        <f ca="1"/>
        <v>407.85610000000003</v>
      </c>
    </row>
    <row r="35" spans="2:11" x14ac:dyDescent="0.3">
      <c r="B35" vm="658">
        <f ca="1"/>
        <v>44378</v>
      </c>
      <c r="C35" vm="659">
        <f ca="1"/>
        <v>1847.7674999999999</v>
      </c>
      <c r="F35" vm="660">
        <f ca="1"/>
        <v>42552</v>
      </c>
      <c r="G35" vm="661">
        <f ca="1"/>
        <v>460.6936</v>
      </c>
      <c r="J35" vm="662">
        <f ca="1"/>
        <v>40725</v>
      </c>
      <c r="K35" vm="663">
        <f ca="1"/>
        <v>375.8313</v>
      </c>
    </row>
    <row r="36" spans="2:11" x14ac:dyDescent="0.3">
      <c r="B36" vm="664">
        <f ca="1"/>
        <v>44409</v>
      </c>
      <c r="C36" vm="665">
        <f ca="1"/>
        <v>2050.0841</v>
      </c>
      <c r="F36" vm="666">
        <f ca="1"/>
        <v>42583</v>
      </c>
      <c r="G36" vm="667">
        <f ca="1"/>
        <v>481.16579999999999</v>
      </c>
      <c r="J36" vm="668">
        <f ca="1"/>
        <v>40756</v>
      </c>
      <c r="K36" vm="669">
        <f ca="1"/>
        <v>355.24560000000002</v>
      </c>
    </row>
    <row r="37" spans="2:11" x14ac:dyDescent="0.3">
      <c r="B37" vm="670">
        <f ca="1"/>
        <v>44440</v>
      </c>
      <c r="C37" vm="671">
        <f ca="1"/>
        <v>2287.1262999999999</v>
      </c>
      <c r="F37" vm="672">
        <f ca="1"/>
        <v>42614</v>
      </c>
      <c r="G37" vm="673">
        <f ca="1"/>
        <v>491.9239</v>
      </c>
      <c r="J37" vm="674">
        <f ca="1"/>
        <v>40787</v>
      </c>
      <c r="K37" vm="675">
        <f ca="1"/>
        <v>366.93430000000001</v>
      </c>
    </row>
    <row r="38" spans="2:11" x14ac:dyDescent="0.3">
      <c r="B38" vm="676">
        <f ca="1"/>
        <v>44470</v>
      </c>
      <c r="C38" vm="677">
        <f ca="1"/>
        <v>2302.5599000000002</v>
      </c>
      <c r="F38" vm="678">
        <f ca="1"/>
        <v>42644</v>
      </c>
      <c r="G38" vm="679">
        <f ca="1"/>
        <v>478.87349999999998</v>
      </c>
      <c r="J38" vm="680">
        <f ca="1"/>
        <v>40817</v>
      </c>
      <c r="K38" vm="681">
        <f ca="1"/>
        <v>398.34629999999999</v>
      </c>
    </row>
    <row r="39" spans="2:11" x14ac:dyDescent="0.3">
      <c r="B39" vm="682">
        <f ca="1"/>
        <v>44501</v>
      </c>
      <c r="C39" vm="683">
        <f ca="1"/>
        <v>2183.7664</v>
      </c>
      <c r="F39" vm="684">
        <f ca="1"/>
        <v>42675</v>
      </c>
      <c r="G39" vm="685">
        <f ca="1"/>
        <v>449.41340000000002</v>
      </c>
      <c r="J39" vm="686">
        <f ca="1"/>
        <v>40848</v>
      </c>
      <c r="K39" vm="687">
        <f ca="1"/>
        <v>353.27100000000002</v>
      </c>
    </row>
    <row r="40" spans="2:11" x14ac:dyDescent="0.3">
      <c r="B40" vm="688">
        <f ca="1"/>
        <v>44531</v>
      </c>
      <c r="C40" vm="689">
        <f ca="1"/>
        <v>2149.9486999999999</v>
      </c>
      <c r="F40" vm="690">
        <f ca="1"/>
        <v>42705</v>
      </c>
      <c r="G40" vm="691">
        <f ca="1"/>
        <v>491.3338</v>
      </c>
      <c r="J40" vm="692">
        <f ca="1"/>
        <v>40878</v>
      </c>
      <c r="K40" vm="693">
        <f ca="1"/>
        <v>314.55079999999998</v>
      </c>
    </row>
    <row r="41" spans="2:11" x14ac:dyDescent="0.3">
      <c r="B41" vm="694">
        <f ca="1"/>
        <v>44562</v>
      </c>
      <c r="C41" vm="695">
        <f ca="1"/>
        <v>2166.6986999999999</v>
      </c>
      <c r="F41" vm="696">
        <f ca="1"/>
        <v>42736</v>
      </c>
      <c r="G41" vm="637">
        <f ca="1"/>
        <v>474.44760000000002</v>
      </c>
      <c r="J41" vm="697">
        <f ca="1"/>
        <v>40909</v>
      </c>
      <c r="K41" vm="698">
        <f ca="1"/>
        <v>370.90620000000001</v>
      </c>
    </row>
    <row r="42" spans="2:11" x14ac:dyDescent="0.3">
      <c r="B42" vm="699">
        <f ca="1"/>
        <v>44593</v>
      </c>
      <c r="C42" vm="700">
        <f ca="1"/>
        <v>2142.1410999999998</v>
      </c>
      <c r="F42" vm="701">
        <f ca="1"/>
        <v>42767</v>
      </c>
      <c r="G42" vm="702">
        <f ca="1"/>
        <v>561.98800000000006</v>
      </c>
      <c r="J42" vm="703">
        <f ca="1"/>
        <v>40940</v>
      </c>
      <c r="K42" vm="704">
        <f ca="1"/>
        <v>372.56299999999999</v>
      </c>
    </row>
    <row r="43" spans="2:11" x14ac:dyDescent="0.3">
      <c r="B43" vm="705">
        <f ca="1"/>
        <v>44621</v>
      </c>
      <c r="C43" vm="706">
        <f ca="1"/>
        <v>2391.9841000000001</v>
      </c>
      <c r="F43" vm="707">
        <f ca="1"/>
        <v>42795</v>
      </c>
      <c r="G43" vm="708">
        <f ca="1"/>
        <v>599.59609999999998</v>
      </c>
      <c r="J43" vm="709">
        <f ca="1"/>
        <v>40969</v>
      </c>
      <c r="K43" vm="710">
        <f ca="1"/>
        <v>340.7199</v>
      </c>
    </row>
    <row r="44" spans="2:11" x14ac:dyDescent="0.3">
      <c r="B44" vm="711">
        <f ca="1"/>
        <v>44652</v>
      </c>
      <c r="C44" vm="712">
        <f ca="1"/>
        <v>2533.1563999999998</v>
      </c>
      <c r="F44" vm="713">
        <f ca="1"/>
        <v>42826</v>
      </c>
      <c r="G44" vm="714">
        <f ca="1"/>
        <v>633.32309999999995</v>
      </c>
      <c r="J44" vm="715">
        <f ca="1"/>
        <v>41000</v>
      </c>
      <c r="K44" vm="716">
        <f ca="1"/>
        <v>338.22320000000002</v>
      </c>
    </row>
    <row r="45" spans="2:11" x14ac:dyDescent="0.3">
      <c r="B45" vm="717">
        <f ca="1"/>
        <v>44682</v>
      </c>
      <c r="C45" vm="718">
        <f ca="1"/>
        <v>2390.0776000000001</v>
      </c>
      <c r="F45" vm="719">
        <f ca="1"/>
        <v>42856</v>
      </c>
      <c r="G45" vm="720">
        <f ca="1"/>
        <v>608.58399999999995</v>
      </c>
      <c r="J45" vm="721">
        <f ca="1"/>
        <v>41030</v>
      </c>
      <c r="K45" vm="722">
        <f ca="1"/>
        <v>320.29300000000001</v>
      </c>
    </row>
    <row r="46" spans="2:11" x14ac:dyDescent="0.3">
      <c r="B46" vm="723">
        <f ca="1"/>
        <v>44713</v>
      </c>
      <c r="C46" vm="724">
        <f ca="1"/>
        <v>2356.4868000000001</v>
      </c>
      <c r="F46" vm="725">
        <f ca="1"/>
        <v>42887</v>
      </c>
      <c r="G46" vm="726">
        <f ca="1"/>
        <v>626.42340000000002</v>
      </c>
      <c r="J46" vm="727">
        <f ca="1"/>
        <v>41061</v>
      </c>
      <c r="K46" vm="728">
        <f ca="1"/>
        <v>334.9323</v>
      </c>
    </row>
    <row r="47" spans="2:11" x14ac:dyDescent="0.3">
      <c r="B47" vm="729">
        <f ca="1"/>
        <v>44743</v>
      </c>
      <c r="C47" vm="730">
        <f ca="1"/>
        <v>2278.2293</v>
      </c>
      <c r="F47" vm="731">
        <f ca="1"/>
        <v>42917</v>
      </c>
      <c r="G47" vm="732">
        <f ca="1"/>
        <v>733.18769999999995</v>
      </c>
      <c r="J47" vm="733">
        <f ca="1"/>
        <v>41091</v>
      </c>
      <c r="K47" vm="734">
        <f ca="1"/>
        <v>337.54230000000001</v>
      </c>
    </row>
    <row r="48" spans="2:11" x14ac:dyDescent="0.3">
      <c r="B48" vm="735">
        <f ca="1"/>
        <v>44774</v>
      </c>
      <c r="C48" vm="736">
        <f ca="1"/>
        <v>2394.8892999999998</v>
      </c>
      <c r="F48" vm="737">
        <f ca="1"/>
        <v>42948</v>
      </c>
      <c r="G48" vm="738">
        <f ca="1"/>
        <v>723.79139999999995</v>
      </c>
      <c r="J48" vm="739">
        <f ca="1"/>
        <v>41122</v>
      </c>
      <c r="K48" vm="740">
        <f ca="1"/>
        <v>347.892</v>
      </c>
    </row>
    <row r="49" spans="2:11" x14ac:dyDescent="0.3">
      <c r="B49" vm="741">
        <f ca="1"/>
        <v>44805</v>
      </c>
      <c r="C49" vm="742">
        <f ca="1"/>
        <v>2158.6641</v>
      </c>
      <c r="F49" vm="743">
        <f ca="1"/>
        <v>42979</v>
      </c>
      <c r="G49" vm="744">
        <f ca="1"/>
        <v>708.9479</v>
      </c>
      <c r="J49" vm="745">
        <f ca="1"/>
        <v>41153</v>
      </c>
      <c r="K49" vm="746">
        <f ca="1"/>
        <v>380.03019999999998</v>
      </c>
    </row>
    <row r="50" spans="2:11" x14ac:dyDescent="0.3">
      <c r="B50" vm="747">
        <f ca="1"/>
        <v>44835</v>
      </c>
      <c r="C50" vm="748">
        <f ca="1"/>
        <v>2314.6799000000001</v>
      </c>
      <c r="F50" vm="749">
        <f ca="1"/>
        <v>43009</v>
      </c>
      <c r="G50" vm="750">
        <f ca="1"/>
        <v>854.16010000000006</v>
      </c>
      <c r="J50" vm="751">
        <f ca="1"/>
        <v>41183</v>
      </c>
      <c r="K50" vm="752">
        <f ca="1"/>
        <v>365.64060000000001</v>
      </c>
    </row>
    <row r="51" spans="2:11" x14ac:dyDescent="0.3">
      <c r="B51" vm="753">
        <f ca="1"/>
        <v>44866</v>
      </c>
      <c r="C51" vm="754">
        <f ca="1"/>
        <v>2479.6833999999999</v>
      </c>
      <c r="F51" vm="755">
        <f ca="1"/>
        <v>43040</v>
      </c>
      <c r="G51" vm="756">
        <f ca="1"/>
        <v>836.63840000000005</v>
      </c>
      <c r="J51" vm="757">
        <f ca="1"/>
        <v>41214</v>
      </c>
      <c r="K51" vm="758">
        <f ca="1"/>
        <v>360.2842</v>
      </c>
    </row>
    <row r="52" spans="2:11" x14ac:dyDescent="0.3">
      <c r="B52" vm="759">
        <f ca="1"/>
        <v>44896</v>
      </c>
      <c r="C52" vm="760">
        <f ca="1"/>
        <v>2312.5010000000002</v>
      </c>
      <c r="F52" vm="761">
        <f ca="1"/>
        <v>43070</v>
      </c>
      <c r="G52" vm="762">
        <f ca="1"/>
        <v>836.18449999999996</v>
      </c>
      <c r="J52" vm="763">
        <f ca="1"/>
        <v>41244</v>
      </c>
      <c r="K52" vm="764">
        <f ca="1"/>
        <v>381.09690000000001</v>
      </c>
    </row>
    <row r="53" spans="2:11" x14ac:dyDescent="0.3">
      <c r="B53" vm="765">
        <f ca="1"/>
        <v>44927</v>
      </c>
      <c r="C53" vm="766">
        <f ca="1"/>
        <v>2136.9663</v>
      </c>
      <c r="F53" vm="767">
        <f ca="1"/>
        <v>43101</v>
      </c>
      <c r="G53" vm="768">
        <f ca="1"/>
        <v>872.72580000000005</v>
      </c>
      <c r="J53" vm="769">
        <f ca="1"/>
        <v>41275</v>
      </c>
      <c r="K53" vm="770">
        <f ca="1"/>
        <v>402.47699999999998</v>
      </c>
    </row>
    <row r="54" spans="2:11" x14ac:dyDescent="0.3">
      <c r="B54" vm="771">
        <f ca="1"/>
        <v>44958</v>
      </c>
      <c r="C54" vm="772">
        <f ca="1"/>
        <v>2108.5502000000001</v>
      </c>
      <c r="F54" vm="773">
        <f ca="1"/>
        <v>43132</v>
      </c>
      <c r="G54" vm="774">
        <f ca="1"/>
        <v>866.59780000000001</v>
      </c>
      <c r="J54" vm="775">
        <f ca="1"/>
        <v>41306</v>
      </c>
      <c r="K54" vm="776">
        <f ca="1"/>
        <v>369.43090000000001</v>
      </c>
    </row>
    <row r="55" spans="2:11" x14ac:dyDescent="0.3">
      <c r="B55" vm="777">
        <f ca="1"/>
        <v>44986</v>
      </c>
      <c r="C55" vm="778">
        <f ca="1"/>
        <v>2116.2671</v>
      </c>
      <c r="F55" vm="779">
        <f ca="1"/>
        <v>43160</v>
      </c>
      <c r="G55" vm="780">
        <f ca="1"/>
        <v>801.36800000000005</v>
      </c>
      <c r="J55" vm="781">
        <f ca="1"/>
        <v>41334</v>
      </c>
      <c r="K55" vm="782">
        <f ca="1"/>
        <v>350.84249999999997</v>
      </c>
    </row>
    <row r="56" spans="2:11" x14ac:dyDescent="0.3">
      <c r="B56" vm="783">
        <f ca="1"/>
        <v>45017</v>
      </c>
      <c r="C56" vm="784">
        <f ca="1"/>
        <v>2197.4751000000001</v>
      </c>
      <c r="F56" vm="785">
        <f ca="1"/>
        <v>43191</v>
      </c>
      <c r="G56" vm="786">
        <f ca="1"/>
        <v>874.54150000000004</v>
      </c>
      <c r="J56" vm="787">
        <f ca="1"/>
        <v>41365</v>
      </c>
      <c r="K56" vm="788">
        <f ca="1"/>
        <v>357.7876</v>
      </c>
    </row>
    <row r="57" spans="2:11" x14ac:dyDescent="0.3">
      <c r="B57" vm="789">
        <f ca="1"/>
        <v>45047</v>
      </c>
      <c r="C57" vm="790">
        <f ca="1"/>
        <v>2242.3234000000002</v>
      </c>
      <c r="F57" vm="791">
        <f ca="1"/>
        <v>43221</v>
      </c>
      <c r="G57" vm="792">
        <f ca="1"/>
        <v>836.45680000000004</v>
      </c>
      <c r="J57" vm="793">
        <f ca="1"/>
        <v>41395</v>
      </c>
      <c r="K57" vm="794">
        <f ca="1"/>
        <v>366.00380000000001</v>
      </c>
    </row>
    <row r="58" spans="2:11" x14ac:dyDescent="0.3">
      <c r="B58" vm="64">
        <f ca="1"/>
        <v>45078</v>
      </c>
      <c r="C58" vm="795">
        <f ca="1"/>
        <v>2315.27</v>
      </c>
      <c r="F58" vm="796">
        <f ca="1"/>
        <v>43252</v>
      </c>
      <c r="G58" vm="797">
        <f ca="1"/>
        <v>882.84849999999994</v>
      </c>
      <c r="J58" vm="798">
        <f ca="1"/>
        <v>41426</v>
      </c>
      <c r="K58" vm="799">
        <f ca="1"/>
        <v>391.56</v>
      </c>
    </row>
    <row r="59" spans="2:11" x14ac:dyDescent="0.3">
      <c r="B59" vm="800">
        <f ca="1"/>
        <v>45108</v>
      </c>
      <c r="C59" vm="801">
        <f ca="1"/>
        <v>2549.25</v>
      </c>
      <c r="F59" vm="802">
        <f ca="1"/>
        <v>43282</v>
      </c>
      <c r="G59" vm="803">
        <f ca="1"/>
        <v>1076.722</v>
      </c>
      <c r="J59" vm="804">
        <f ca="1"/>
        <v>41456</v>
      </c>
      <c r="K59" vm="805">
        <f ca="1"/>
        <v>395.84969999999998</v>
      </c>
    </row>
    <row r="60" spans="2:11" x14ac:dyDescent="0.3">
      <c r="B60" vm="146">
        <f ca="1"/>
        <v>45139</v>
      </c>
      <c r="C60" vm="806">
        <f ca="1"/>
        <v>2407</v>
      </c>
      <c r="F60" vm="807">
        <f ca="1"/>
        <v>43313</v>
      </c>
      <c r="G60" vm="808">
        <f ca="1"/>
        <v>1127.2444</v>
      </c>
      <c r="J60" vm="809">
        <f ca="1"/>
        <v>41487</v>
      </c>
      <c r="K60" vm="810">
        <f ca="1"/>
        <v>387.5881</v>
      </c>
    </row>
    <row r="61" spans="2:11" x14ac:dyDescent="0.3">
      <c r="B61" vm="190">
        <f ca="1"/>
        <v>45170</v>
      </c>
      <c r="C61" vm="811">
        <f ca="1"/>
        <v>2345</v>
      </c>
      <c r="F61" vm="812">
        <f ca="1"/>
        <v>43344</v>
      </c>
      <c r="G61" vm="813">
        <f ca="1"/>
        <v>1142.0425</v>
      </c>
      <c r="J61" vm="814">
        <f ca="1"/>
        <v>41518</v>
      </c>
      <c r="K61" vm="815">
        <f ca="1"/>
        <v>373.31200000000001</v>
      </c>
    </row>
    <row r="62" spans="2:11" x14ac:dyDescent="0.3">
      <c r="B62" vm="816">
        <f ca="1"/>
        <v>45200</v>
      </c>
      <c r="C62" vm="817">
        <f ca="1"/>
        <v>2287.9</v>
      </c>
      <c r="F62" vm="818">
        <f ca="1"/>
        <v>43374</v>
      </c>
      <c r="G62" vm="819">
        <f ca="1"/>
        <v>963.46640000000002</v>
      </c>
      <c r="J62" vm="820">
        <f ca="1"/>
        <v>41548</v>
      </c>
      <c r="K62" vm="821">
        <f ca="1"/>
        <v>415.20979999999997</v>
      </c>
    </row>
    <row r="63" spans="2:11" x14ac:dyDescent="0.3">
      <c r="B63" vm="268">
        <f ca="1"/>
        <v>45231</v>
      </c>
      <c r="C63" vm="822">
        <f ca="1"/>
        <v>2377.4499999999998</v>
      </c>
      <c r="F63" vm="823">
        <f ca="1"/>
        <v>43405</v>
      </c>
      <c r="G63" vm="824">
        <f ca="1"/>
        <v>1059.9719</v>
      </c>
      <c r="J63" vm="825">
        <f ca="1"/>
        <v>41579</v>
      </c>
      <c r="K63" vm="826">
        <f ca="1"/>
        <v>387.29309999999998</v>
      </c>
    </row>
    <row r="64" spans="2:11" x14ac:dyDescent="0.3">
      <c r="B64" vm="310">
        <f ca="1"/>
        <v>45261</v>
      </c>
      <c r="C64" vm="827">
        <f ca="1"/>
        <v>2584.9499999999998</v>
      </c>
      <c r="F64" vm="828">
        <f ca="1"/>
        <v>43435</v>
      </c>
      <c r="G64" vm="829">
        <f ca="1"/>
        <v>1017.938</v>
      </c>
      <c r="J64" vm="830">
        <f ca="1"/>
        <v>41609</v>
      </c>
      <c r="K64" vm="831">
        <f ca="1"/>
        <v>406.35809999999998</v>
      </c>
    </row>
    <row r="65" spans="2:11" x14ac:dyDescent="0.3">
      <c r="B65" vm="349">
        <f ca="1"/>
        <v>45292</v>
      </c>
      <c r="C65" vm="832">
        <f ca="1"/>
        <v>2853.25</v>
      </c>
      <c r="F65" vm="833">
        <f ca="1"/>
        <v>43466</v>
      </c>
      <c r="G65" vm="834">
        <f ca="1"/>
        <v>1114.0804000000001</v>
      </c>
      <c r="J65" vm="835">
        <f ca="1"/>
        <v>41640</v>
      </c>
      <c r="K65" vm="836">
        <f ca="1"/>
        <v>377.28390000000002</v>
      </c>
    </row>
    <row r="66" spans="2:11" x14ac:dyDescent="0.3">
      <c r="B66" vm="392">
        <f ca="1"/>
        <v>45323</v>
      </c>
      <c r="C66" vm="837">
        <f ca="1"/>
        <v>2921.6</v>
      </c>
      <c r="F66" vm="838">
        <f ca="1"/>
        <v>43497</v>
      </c>
      <c r="G66" vm="839">
        <f ca="1"/>
        <v>1117.6211000000001</v>
      </c>
      <c r="J66" vm="840">
        <f ca="1"/>
        <v>41671</v>
      </c>
      <c r="K66" vm="841">
        <f ca="1"/>
        <v>363.12130000000002</v>
      </c>
    </row>
    <row r="67" spans="2:11" x14ac:dyDescent="0.3">
      <c r="B67" vm="434">
        <f ca="1"/>
        <v>45352</v>
      </c>
      <c r="C67" vm="842">
        <f ca="1"/>
        <v>2971.7</v>
      </c>
      <c r="F67" vm="843">
        <f ca="1"/>
        <v>43525</v>
      </c>
      <c r="G67" vm="844">
        <f ca="1"/>
        <v>1237.6401000000001</v>
      </c>
      <c r="J67" vm="845">
        <f ca="1"/>
        <v>41699</v>
      </c>
      <c r="K67" vm="846">
        <f ca="1"/>
        <v>422.49529999999999</v>
      </c>
    </row>
    <row r="68" spans="2:11" x14ac:dyDescent="0.3">
      <c r="B68" vm="471">
        <f ca="1"/>
        <v>45383</v>
      </c>
      <c r="C68" vm="847">
        <f ca="1"/>
        <v>2940.25</v>
      </c>
      <c r="F68" vm="496">
        <f ca="1"/>
        <v>43556</v>
      </c>
      <c r="G68" vm="497">
        <f ca="1"/>
        <v>1264.4674</v>
      </c>
      <c r="J68" vm="498">
        <f ca="1"/>
        <v>41730</v>
      </c>
      <c r="K68" vm="499">
        <f ca="1"/>
        <v>424.78769999999997</v>
      </c>
    </row>
    <row r="69" spans="2:11" x14ac:dyDescent="0.3">
      <c r="F69" vm="502">
        <f ca="1"/>
        <v>43586</v>
      </c>
      <c r="G69" vm="503">
        <f ca="1"/>
        <v>1207.5899999999999</v>
      </c>
      <c r="J69" vm="504">
        <f ca="1"/>
        <v>41760</v>
      </c>
      <c r="K69" vm="505">
        <f ca="1"/>
        <v>483.29930000000002</v>
      </c>
    </row>
    <row r="70" spans="2:11" x14ac:dyDescent="0.3">
      <c r="F70" vm="508">
        <f ca="1"/>
        <v>43617</v>
      </c>
      <c r="G70" vm="509">
        <f ca="1"/>
        <v>1137.6394</v>
      </c>
      <c r="J70" vm="510">
        <f ca="1"/>
        <v>41791</v>
      </c>
      <c r="K70" vm="511">
        <f ca="1"/>
        <v>460.9205</v>
      </c>
    </row>
    <row r="71" spans="2:11" x14ac:dyDescent="0.3">
      <c r="F71" vm="514">
        <f ca="1"/>
        <v>43647</v>
      </c>
      <c r="G71" vm="515">
        <f ca="1"/>
        <v>1058.7917</v>
      </c>
      <c r="J71" vm="516">
        <f ca="1"/>
        <v>41821</v>
      </c>
      <c r="K71" vm="517">
        <f ca="1"/>
        <v>456.8578</v>
      </c>
    </row>
    <row r="72" spans="2:11" x14ac:dyDescent="0.3">
      <c r="F72" vm="520">
        <f ca="1"/>
        <v>43678</v>
      </c>
      <c r="G72" vm="521">
        <f ca="1"/>
        <v>1133.5085999999999</v>
      </c>
      <c r="J72" vm="522">
        <f ca="1"/>
        <v>41852</v>
      </c>
      <c r="K72" vm="523">
        <f ca="1"/>
        <v>453.3399</v>
      </c>
    </row>
    <row r="73" spans="2:11" x14ac:dyDescent="0.3">
      <c r="F73" vm="526">
        <f ca="1"/>
        <v>43709</v>
      </c>
      <c r="G73" vm="527">
        <f ca="1"/>
        <v>1209.4965</v>
      </c>
      <c r="J73" vm="528">
        <f ca="1"/>
        <v>41883</v>
      </c>
      <c r="K73" vm="529">
        <f ca="1"/>
        <v>429.28160000000003</v>
      </c>
    </row>
    <row r="74" spans="2:11" x14ac:dyDescent="0.3">
      <c r="F74" vm="532">
        <f ca="1"/>
        <v>43739</v>
      </c>
      <c r="G74" vm="533">
        <f ca="1"/>
        <v>1329.4248</v>
      </c>
      <c r="J74" vm="534">
        <f ca="1"/>
        <v>41913</v>
      </c>
      <c r="K74" vm="535">
        <f ca="1"/>
        <v>454.17970000000003</v>
      </c>
    </row>
    <row r="75" spans="2:11" x14ac:dyDescent="0.3">
      <c r="F75" vm="538">
        <f ca="1"/>
        <v>43770</v>
      </c>
      <c r="G75" vm="539">
        <f ca="1"/>
        <v>1408.2270000000001</v>
      </c>
      <c r="J75" vm="540">
        <f ca="1"/>
        <v>41944</v>
      </c>
      <c r="K75" vm="541">
        <f ca="1"/>
        <v>450.11700000000002</v>
      </c>
    </row>
    <row r="76" spans="2:11" x14ac:dyDescent="0.3">
      <c r="F76" vm="544">
        <f ca="1"/>
        <v>43800</v>
      </c>
      <c r="G76" vm="545">
        <f ca="1"/>
        <v>1374.5454</v>
      </c>
      <c r="J76" vm="546">
        <f ca="1"/>
        <v>41974</v>
      </c>
      <c r="K76" vm="547">
        <f ca="1"/>
        <v>404.5197</v>
      </c>
    </row>
    <row r="77" spans="2:11" x14ac:dyDescent="0.3">
      <c r="F77" vm="550">
        <f ca="1"/>
        <v>43831</v>
      </c>
      <c r="G77" vm="551">
        <f ca="1"/>
        <v>1281.5806</v>
      </c>
      <c r="J77" vm="552">
        <f ca="1"/>
        <v>42005</v>
      </c>
      <c r="K77" vm="553">
        <f ca="1"/>
        <v>415.45940000000002</v>
      </c>
    </row>
    <row r="78" spans="2:11" x14ac:dyDescent="0.3">
      <c r="F78" vm="556">
        <f ca="1"/>
        <v>43862</v>
      </c>
      <c r="G78" vm="557">
        <f ca="1"/>
        <v>1206.2282</v>
      </c>
      <c r="J78" vm="558">
        <f ca="1"/>
        <v>42036</v>
      </c>
      <c r="K78" vm="559">
        <f ca="1"/>
        <v>388.35980000000001</v>
      </c>
    </row>
    <row r="79" spans="2:11" x14ac:dyDescent="0.3">
      <c r="F79" vm="562">
        <f ca="1"/>
        <v>43891</v>
      </c>
      <c r="G79" vm="563">
        <f ca="1"/>
        <v>1011.1291</v>
      </c>
      <c r="J79" vm="564">
        <f ca="1"/>
        <v>42064</v>
      </c>
      <c r="K79" vm="565">
        <f ca="1"/>
        <v>374.94619999999998</v>
      </c>
    </row>
    <row r="80" spans="2:11" x14ac:dyDescent="0.3">
      <c r="F80" vm="568">
        <f ca="1"/>
        <v>43922</v>
      </c>
      <c r="G80" vm="569">
        <f ca="1"/>
        <v>1330.9228000000001</v>
      </c>
      <c r="J80" vm="570">
        <f ca="1"/>
        <v>42095</v>
      </c>
      <c r="K80" vm="571">
        <f ca="1"/>
        <v>391.44650000000001</v>
      </c>
    </row>
    <row r="81" spans="6:11" x14ac:dyDescent="0.3">
      <c r="F81" vm="574">
        <f ca="1"/>
        <v>43952</v>
      </c>
      <c r="G81" vm="575">
        <f ca="1"/>
        <v>1329.4702</v>
      </c>
      <c r="J81" vm="576">
        <f ca="1"/>
        <v>42125</v>
      </c>
      <c r="K81" vm="577">
        <f ca="1"/>
        <v>398.09660000000002</v>
      </c>
    </row>
    <row r="82" spans="6:11" x14ac:dyDescent="0.3">
      <c r="F82" vm="580">
        <f ca="1"/>
        <v>43983</v>
      </c>
      <c r="G82" vm="581">
        <f ca="1"/>
        <v>1547.0842</v>
      </c>
      <c r="J82" vm="582">
        <f ca="1"/>
        <v>42156</v>
      </c>
      <c r="K82" vm="583">
        <f ca="1"/>
        <v>453.97539999999998</v>
      </c>
    </row>
    <row r="83" spans="6:11" x14ac:dyDescent="0.3">
      <c r="F83" vm="586">
        <f ca="1"/>
        <v>44013</v>
      </c>
      <c r="G83" vm="587">
        <f ca="1"/>
        <v>1876.6374000000001</v>
      </c>
      <c r="J83" vm="588">
        <f ca="1"/>
        <v>42186</v>
      </c>
      <c r="K83" vm="589">
        <f ca="1"/>
        <v>454.76979999999998</v>
      </c>
    </row>
    <row r="84" spans="6:11" x14ac:dyDescent="0.3">
      <c r="F84" vm="592">
        <f ca="1"/>
        <v>44044</v>
      </c>
      <c r="G84" vm="593">
        <f ca="1"/>
        <v>1888.9843000000001</v>
      </c>
      <c r="J84" vm="594">
        <f ca="1"/>
        <v>42217</v>
      </c>
      <c r="K84" vm="595">
        <f ca="1"/>
        <v>388.51870000000002</v>
      </c>
    </row>
    <row r="85" spans="6:11" x14ac:dyDescent="0.3">
      <c r="F85" vm="598">
        <f ca="1"/>
        <v>44075</v>
      </c>
      <c r="G85" vm="599">
        <f ca="1"/>
        <v>2028.4770000000001</v>
      </c>
      <c r="J85" vm="600">
        <f ca="1"/>
        <v>42248</v>
      </c>
      <c r="K85" vm="601">
        <f ca="1"/>
        <v>391.42380000000003</v>
      </c>
    </row>
    <row r="86" spans="6:11" x14ac:dyDescent="0.3">
      <c r="F86" vm="604">
        <f ca="1"/>
        <v>44105</v>
      </c>
      <c r="G86" vm="605">
        <f ca="1"/>
        <v>1865.1984</v>
      </c>
      <c r="J86" vm="606">
        <f ca="1"/>
        <v>42278</v>
      </c>
      <c r="K86" vm="607">
        <f ca="1"/>
        <v>430.18950000000001</v>
      </c>
    </row>
    <row r="87" spans="6:11" x14ac:dyDescent="0.3">
      <c r="F87" vm="610">
        <f ca="1"/>
        <v>44136</v>
      </c>
      <c r="G87" vm="611">
        <f ca="1"/>
        <v>1751.9882</v>
      </c>
      <c r="J87" vm="612">
        <f ca="1"/>
        <v>42309</v>
      </c>
      <c r="K87" vm="613">
        <f ca="1"/>
        <v>438.42829999999998</v>
      </c>
    </row>
    <row r="88" spans="6:11" x14ac:dyDescent="0.3">
      <c r="F88" vm="616">
        <f ca="1"/>
        <v>44166</v>
      </c>
      <c r="G88" vm="617">
        <f ca="1"/>
        <v>1802.3744999999999</v>
      </c>
      <c r="J88" vm="618">
        <f ca="1"/>
        <v>42339</v>
      </c>
      <c r="K88" vm="619">
        <f ca="1"/>
        <v>460.55739999999997</v>
      </c>
    </row>
    <row r="89" spans="6:11" x14ac:dyDescent="0.3">
      <c r="F89" vm="622">
        <f ca="1"/>
        <v>44197</v>
      </c>
      <c r="G89" vm="623">
        <f ca="1"/>
        <v>1672.2327</v>
      </c>
      <c r="J89" vm="624">
        <f ca="1"/>
        <v>42370</v>
      </c>
      <c r="K89" vm="625">
        <f ca="1"/>
        <v>469.9991</v>
      </c>
    </row>
    <row r="90" spans="6:11" x14ac:dyDescent="0.3">
      <c r="F90" vm="628">
        <f ca="1"/>
        <v>44228</v>
      </c>
      <c r="G90" vm="629">
        <f ca="1"/>
        <v>1893.6143999999999</v>
      </c>
      <c r="J90" vm="630">
        <f ca="1"/>
        <v>42401</v>
      </c>
      <c r="K90" vm="631">
        <f ca="1"/>
        <v>438.79140000000001</v>
      </c>
    </row>
    <row r="91" spans="6:11" x14ac:dyDescent="0.3">
      <c r="F91" vm="634">
        <f ca="1"/>
        <v>44256</v>
      </c>
      <c r="G91" vm="635">
        <f ca="1"/>
        <v>1818.5344</v>
      </c>
      <c r="J91" vm="636">
        <f ca="1"/>
        <v>42430</v>
      </c>
      <c r="K91" vm="637">
        <f ca="1"/>
        <v>474.44760000000002</v>
      </c>
    </row>
    <row r="92" spans="6:11" x14ac:dyDescent="0.3">
      <c r="F92" vm="640">
        <f ca="1"/>
        <v>44287</v>
      </c>
      <c r="G92" vm="641">
        <f ca="1"/>
        <v>1810.7267999999999</v>
      </c>
      <c r="J92" vm="642">
        <f ca="1"/>
        <v>42461</v>
      </c>
      <c r="K92" vm="643">
        <f ca="1"/>
        <v>446.077</v>
      </c>
    </row>
    <row r="93" spans="6:11" x14ac:dyDescent="0.3">
      <c r="F93" vm="646">
        <f ca="1"/>
        <v>44317</v>
      </c>
      <c r="G93" vm="647">
        <f ca="1"/>
        <v>1961.25</v>
      </c>
      <c r="J93" vm="648">
        <f ca="1"/>
        <v>42491</v>
      </c>
      <c r="K93" vm="649">
        <f ca="1"/>
        <v>434.79689999999999</v>
      </c>
    </row>
    <row r="94" spans="6:11" x14ac:dyDescent="0.3">
      <c r="F94" vm="652">
        <f ca="1"/>
        <v>44348</v>
      </c>
      <c r="G94" vm="653">
        <f ca="1"/>
        <v>1916.1747</v>
      </c>
      <c r="J94" vm="654">
        <f ca="1"/>
        <v>42522</v>
      </c>
      <c r="K94" vm="655">
        <f ca="1"/>
        <v>439.92630000000003</v>
      </c>
    </row>
    <row r="95" spans="6:11" x14ac:dyDescent="0.3">
      <c r="F95" vm="658">
        <f ca="1"/>
        <v>44378</v>
      </c>
      <c r="G95" vm="659">
        <f ca="1"/>
        <v>1847.7674999999999</v>
      </c>
      <c r="J95" vm="660">
        <f ca="1"/>
        <v>42552</v>
      </c>
      <c r="K95" vm="661">
        <f ca="1"/>
        <v>460.6936</v>
      </c>
    </row>
    <row r="96" spans="6:11" x14ac:dyDescent="0.3">
      <c r="F96" vm="664">
        <f ca="1"/>
        <v>44409</v>
      </c>
      <c r="G96" vm="665">
        <f ca="1"/>
        <v>2050.0841</v>
      </c>
      <c r="J96" vm="666">
        <f ca="1"/>
        <v>42583</v>
      </c>
      <c r="K96" vm="667">
        <f ca="1"/>
        <v>481.16579999999999</v>
      </c>
    </row>
    <row r="97" spans="6:11" x14ac:dyDescent="0.3">
      <c r="F97" vm="670">
        <f ca="1"/>
        <v>44440</v>
      </c>
      <c r="G97" vm="671">
        <f ca="1"/>
        <v>2287.1262999999999</v>
      </c>
      <c r="J97" vm="672">
        <f ca="1"/>
        <v>42614</v>
      </c>
      <c r="K97" vm="673">
        <f ca="1"/>
        <v>491.9239</v>
      </c>
    </row>
    <row r="98" spans="6:11" x14ac:dyDescent="0.3">
      <c r="F98" vm="676">
        <f ca="1"/>
        <v>44470</v>
      </c>
      <c r="G98" vm="677">
        <f ca="1"/>
        <v>2302.5599000000002</v>
      </c>
      <c r="J98" vm="678">
        <f ca="1"/>
        <v>42644</v>
      </c>
      <c r="K98" vm="679">
        <f ca="1"/>
        <v>478.87349999999998</v>
      </c>
    </row>
    <row r="99" spans="6:11" x14ac:dyDescent="0.3">
      <c r="F99" vm="682">
        <f ca="1"/>
        <v>44501</v>
      </c>
      <c r="G99" vm="683">
        <f ca="1"/>
        <v>2183.7664</v>
      </c>
      <c r="J99" vm="684">
        <f ca="1"/>
        <v>42675</v>
      </c>
      <c r="K99" vm="685">
        <f ca="1"/>
        <v>449.41340000000002</v>
      </c>
    </row>
    <row r="100" spans="6:11" x14ac:dyDescent="0.3">
      <c r="F100" vm="688">
        <f ca="1"/>
        <v>44531</v>
      </c>
      <c r="G100" vm="689">
        <f ca="1"/>
        <v>2149.9486999999999</v>
      </c>
      <c r="J100" vm="690">
        <f ca="1"/>
        <v>42705</v>
      </c>
      <c r="K100" vm="691">
        <f ca="1"/>
        <v>491.3338</v>
      </c>
    </row>
    <row r="101" spans="6:11" x14ac:dyDescent="0.3">
      <c r="F101" vm="694">
        <f ca="1"/>
        <v>44562</v>
      </c>
      <c r="G101" vm="695">
        <f ca="1"/>
        <v>2166.6986999999999</v>
      </c>
      <c r="J101" vm="696">
        <f ca="1"/>
        <v>42736</v>
      </c>
      <c r="K101" vm="637">
        <f ca="1"/>
        <v>474.44760000000002</v>
      </c>
    </row>
    <row r="102" spans="6:11" x14ac:dyDescent="0.3">
      <c r="F102" vm="699">
        <f ca="1"/>
        <v>44593</v>
      </c>
      <c r="G102" vm="700">
        <f ca="1"/>
        <v>2142.1410999999998</v>
      </c>
      <c r="J102" vm="701">
        <f ca="1"/>
        <v>42767</v>
      </c>
      <c r="K102" vm="702">
        <f ca="1"/>
        <v>561.98800000000006</v>
      </c>
    </row>
    <row r="103" spans="6:11" x14ac:dyDescent="0.3">
      <c r="F103" vm="705">
        <f ca="1"/>
        <v>44621</v>
      </c>
      <c r="G103" vm="706">
        <f ca="1"/>
        <v>2391.9841000000001</v>
      </c>
      <c r="J103" vm="707">
        <f ca="1"/>
        <v>42795</v>
      </c>
      <c r="K103" vm="708">
        <f ca="1"/>
        <v>599.59609999999998</v>
      </c>
    </row>
    <row r="104" spans="6:11" x14ac:dyDescent="0.3">
      <c r="F104" vm="711">
        <f ca="1"/>
        <v>44652</v>
      </c>
      <c r="G104" vm="712">
        <f ca="1"/>
        <v>2533.1563999999998</v>
      </c>
      <c r="J104" vm="713">
        <f ca="1"/>
        <v>42826</v>
      </c>
      <c r="K104" vm="714">
        <f ca="1"/>
        <v>633.32309999999995</v>
      </c>
    </row>
    <row r="105" spans="6:11" x14ac:dyDescent="0.3">
      <c r="F105" vm="717">
        <f ca="1"/>
        <v>44682</v>
      </c>
      <c r="G105" vm="718">
        <f ca="1"/>
        <v>2390.0776000000001</v>
      </c>
      <c r="J105" vm="719">
        <f ca="1"/>
        <v>42856</v>
      </c>
      <c r="K105" vm="720">
        <f ca="1"/>
        <v>608.58399999999995</v>
      </c>
    </row>
    <row r="106" spans="6:11" x14ac:dyDescent="0.3">
      <c r="F106" vm="723">
        <f ca="1"/>
        <v>44713</v>
      </c>
      <c r="G106" vm="724">
        <f ca="1"/>
        <v>2356.4868000000001</v>
      </c>
      <c r="J106" vm="725">
        <f ca="1"/>
        <v>42887</v>
      </c>
      <c r="K106" vm="726">
        <f ca="1"/>
        <v>626.42340000000002</v>
      </c>
    </row>
    <row r="107" spans="6:11" x14ac:dyDescent="0.3">
      <c r="F107" vm="729">
        <f ca="1"/>
        <v>44743</v>
      </c>
      <c r="G107" vm="730">
        <f ca="1"/>
        <v>2278.2293</v>
      </c>
      <c r="J107" vm="731">
        <f ca="1"/>
        <v>42917</v>
      </c>
      <c r="K107" vm="732">
        <f ca="1"/>
        <v>733.18769999999995</v>
      </c>
    </row>
    <row r="108" spans="6:11" x14ac:dyDescent="0.3">
      <c r="F108" vm="735">
        <f ca="1"/>
        <v>44774</v>
      </c>
      <c r="G108" vm="736">
        <f ca="1"/>
        <v>2394.8892999999998</v>
      </c>
      <c r="J108" vm="737">
        <f ca="1"/>
        <v>42948</v>
      </c>
      <c r="K108" vm="738">
        <f ca="1"/>
        <v>723.79139999999995</v>
      </c>
    </row>
    <row r="109" spans="6:11" x14ac:dyDescent="0.3">
      <c r="F109" vm="741">
        <f ca="1"/>
        <v>44805</v>
      </c>
      <c r="G109" vm="742">
        <f ca="1"/>
        <v>2158.6641</v>
      </c>
      <c r="J109" vm="743">
        <f ca="1"/>
        <v>42979</v>
      </c>
      <c r="K109" vm="744">
        <f ca="1"/>
        <v>708.9479</v>
      </c>
    </row>
    <row r="110" spans="6:11" x14ac:dyDescent="0.3">
      <c r="F110" vm="747">
        <f ca="1"/>
        <v>44835</v>
      </c>
      <c r="G110" vm="748">
        <f ca="1"/>
        <v>2314.6799000000001</v>
      </c>
      <c r="J110" vm="749">
        <f ca="1"/>
        <v>43009</v>
      </c>
      <c r="K110" vm="750">
        <f ca="1"/>
        <v>854.16010000000006</v>
      </c>
    </row>
    <row r="111" spans="6:11" x14ac:dyDescent="0.3">
      <c r="F111" vm="753">
        <f ca="1"/>
        <v>44866</v>
      </c>
      <c r="G111" vm="754">
        <f ca="1"/>
        <v>2479.6833999999999</v>
      </c>
      <c r="J111" vm="755">
        <f ca="1"/>
        <v>43040</v>
      </c>
      <c r="K111" vm="756">
        <f ca="1"/>
        <v>836.63840000000005</v>
      </c>
    </row>
    <row r="112" spans="6:11" x14ac:dyDescent="0.3">
      <c r="F112" vm="759">
        <f ca="1"/>
        <v>44896</v>
      </c>
      <c r="G112" vm="760">
        <f ca="1"/>
        <v>2312.5010000000002</v>
      </c>
      <c r="J112" vm="761">
        <f ca="1"/>
        <v>43070</v>
      </c>
      <c r="K112" vm="762">
        <f ca="1"/>
        <v>836.18449999999996</v>
      </c>
    </row>
    <row r="113" spans="6:11" x14ac:dyDescent="0.3">
      <c r="F113" vm="765">
        <f ca="1"/>
        <v>44927</v>
      </c>
      <c r="G113" vm="766">
        <f ca="1"/>
        <v>2136.9663</v>
      </c>
      <c r="J113" vm="767">
        <f ca="1"/>
        <v>43101</v>
      </c>
      <c r="K113" vm="768">
        <f ca="1"/>
        <v>872.72580000000005</v>
      </c>
    </row>
    <row r="114" spans="6:11" x14ac:dyDescent="0.3">
      <c r="F114" vm="771">
        <f ca="1"/>
        <v>44958</v>
      </c>
      <c r="G114" vm="772">
        <f ca="1"/>
        <v>2108.5502000000001</v>
      </c>
      <c r="J114" vm="773">
        <f ca="1"/>
        <v>43132</v>
      </c>
      <c r="K114" vm="774">
        <f ca="1"/>
        <v>866.59780000000001</v>
      </c>
    </row>
    <row r="115" spans="6:11" x14ac:dyDescent="0.3">
      <c r="F115" vm="777">
        <f ca="1"/>
        <v>44986</v>
      </c>
      <c r="G115" vm="778">
        <f ca="1"/>
        <v>2116.2671</v>
      </c>
      <c r="J115" vm="779">
        <f ca="1"/>
        <v>43160</v>
      </c>
      <c r="K115" vm="780">
        <f ca="1"/>
        <v>801.36800000000005</v>
      </c>
    </row>
    <row r="116" spans="6:11" x14ac:dyDescent="0.3">
      <c r="F116" vm="783">
        <f ca="1"/>
        <v>45017</v>
      </c>
      <c r="G116" vm="784">
        <f ca="1"/>
        <v>2197.4751000000001</v>
      </c>
      <c r="J116" vm="785">
        <f ca="1"/>
        <v>43191</v>
      </c>
      <c r="K116" vm="786">
        <f ca="1"/>
        <v>874.54150000000004</v>
      </c>
    </row>
    <row r="117" spans="6:11" x14ac:dyDescent="0.3">
      <c r="F117" vm="789">
        <f ca="1"/>
        <v>45047</v>
      </c>
      <c r="G117" vm="790">
        <f ca="1"/>
        <v>2242.3234000000002</v>
      </c>
      <c r="J117" vm="791">
        <f ca="1"/>
        <v>43221</v>
      </c>
      <c r="K117" vm="792">
        <f ca="1"/>
        <v>836.45680000000004</v>
      </c>
    </row>
    <row r="118" spans="6:11" x14ac:dyDescent="0.3">
      <c r="F118" vm="64">
        <f ca="1"/>
        <v>45078</v>
      </c>
      <c r="G118" vm="795">
        <f ca="1"/>
        <v>2315.27</v>
      </c>
      <c r="J118" vm="796">
        <f ca="1"/>
        <v>43252</v>
      </c>
      <c r="K118" vm="797">
        <f ca="1"/>
        <v>882.84849999999994</v>
      </c>
    </row>
    <row r="119" spans="6:11" x14ac:dyDescent="0.3">
      <c r="F119" vm="800">
        <f ca="1"/>
        <v>45108</v>
      </c>
      <c r="G119" vm="801">
        <f ca="1"/>
        <v>2549.25</v>
      </c>
      <c r="J119" vm="802">
        <f ca="1"/>
        <v>43282</v>
      </c>
      <c r="K119" vm="803">
        <f ca="1"/>
        <v>1076.722</v>
      </c>
    </row>
    <row r="120" spans="6:11" x14ac:dyDescent="0.3">
      <c r="F120" vm="146">
        <f ca="1"/>
        <v>45139</v>
      </c>
      <c r="G120" vm="806">
        <f ca="1"/>
        <v>2407</v>
      </c>
      <c r="J120" vm="807">
        <f ca="1"/>
        <v>43313</v>
      </c>
      <c r="K120" vm="808">
        <f ca="1"/>
        <v>1127.2444</v>
      </c>
    </row>
    <row r="121" spans="6:11" x14ac:dyDescent="0.3">
      <c r="F121" vm="190">
        <f ca="1"/>
        <v>45170</v>
      </c>
      <c r="G121" vm="811">
        <f ca="1"/>
        <v>2345</v>
      </c>
      <c r="J121" vm="812">
        <f ca="1"/>
        <v>43344</v>
      </c>
      <c r="K121" vm="813">
        <f ca="1"/>
        <v>1142.0425</v>
      </c>
    </row>
    <row r="122" spans="6:11" x14ac:dyDescent="0.3">
      <c r="F122" vm="816">
        <f ca="1"/>
        <v>45200</v>
      </c>
      <c r="G122" vm="817">
        <f ca="1"/>
        <v>2287.9</v>
      </c>
      <c r="J122" vm="818">
        <f ca="1"/>
        <v>43374</v>
      </c>
      <c r="K122" vm="819">
        <f ca="1"/>
        <v>963.46640000000002</v>
      </c>
    </row>
    <row r="123" spans="6:11" x14ac:dyDescent="0.3">
      <c r="F123" vm="268">
        <f ca="1"/>
        <v>45231</v>
      </c>
      <c r="G123" vm="822">
        <f ca="1"/>
        <v>2377.4499999999998</v>
      </c>
      <c r="J123" vm="823">
        <f ca="1"/>
        <v>43405</v>
      </c>
      <c r="K123" vm="824">
        <f ca="1"/>
        <v>1059.9719</v>
      </c>
    </row>
    <row r="124" spans="6:11" x14ac:dyDescent="0.3">
      <c r="F124" vm="310">
        <f ca="1"/>
        <v>45261</v>
      </c>
      <c r="G124" vm="827">
        <f ca="1"/>
        <v>2584.9499999999998</v>
      </c>
      <c r="J124" vm="828">
        <f ca="1"/>
        <v>43435</v>
      </c>
      <c r="K124" vm="829">
        <f ca="1"/>
        <v>1017.938</v>
      </c>
    </row>
    <row r="125" spans="6:11" x14ac:dyDescent="0.3">
      <c r="F125" vm="349">
        <f ca="1"/>
        <v>45292</v>
      </c>
      <c r="G125" vm="832">
        <f ca="1"/>
        <v>2853.25</v>
      </c>
      <c r="J125" vm="833">
        <f ca="1"/>
        <v>43466</v>
      </c>
      <c r="K125" vm="834">
        <f ca="1"/>
        <v>1114.0804000000001</v>
      </c>
    </row>
    <row r="126" spans="6:11" x14ac:dyDescent="0.3">
      <c r="F126" vm="392">
        <f ca="1"/>
        <v>45323</v>
      </c>
      <c r="G126" vm="837">
        <f ca="1"/>
        <v>2921.6</v>
      </c>
      <c r="J126" vm="838">
        <f ca="1"/>
        <v>43497</v>
      </c>
      <c r="K126" vm="839">
        <f ca="1"/>
        <v>1117.6211000000001</v>
      </c>
    </row>
    <row r="127" spans="6:11" x14ac:dyDescent="0.3">
      <c r="F127" vm="434">
        <f ca="1"/>
        <v>45352</v>
      </c>
      <c r="G127" vm="842">
        <f ca="1"/>
        <v>2971.7</v>
      </c>
      <c r="J127" vm="843">
        <f ca="1"/>
        <v>43525</v>
      </c>
      <c r="K127" vm="844">
        <f ca="1"/>
        <v>1237.6401000000001</v>
      </c>
    </row>
    <row r="128" spans="6:11" x14ac:dyDescent="0.3">
      <c r="F128" vm="471">
        <f ca="1"/>
        <v>45383</v>
      </c>
      <c r="G128" vm="847">
        <f ca="1"/>
        <v>2940.25</v>
      </c>
      <c r="J128" vm="496">
        <f ca="1"/>
        <v>43556</v>
      </c>
      <c r="K128" vm="497">
        <f ca="1"/>
        <v>1264.4674</v>
      </c>
    </row>
    <row r="129" spans="10:11" x14ac:dyDescent="0.3">
      <c r="J129" vm="502">
        <f ca="1"/>
        <v>43586</v>
      </c>
      <c r="K129" vm="503">
        <f ca="1"/>
        <v>1207.5899999999999</v>
      </c>
    </row>
    <row r="130" spans="10:11" x14ac:dyDescent="0.3">
      <c r="J130" vm="508">
        <f ca="1"/>
        <v>43617</v>
      </c>
      <c r="K130" vm="509">
        <f ca="1"/>
        <v>1137.6394</v>
      </c>
    </row>
    <row r="131" spans="10:11" x14ac:dyDescent="0.3">
      <c r="J131" vm="514">
        <f ca="1"/>
        <v>43647</v>
      </c>
      <c r="K131" vm="515">
        <f ca="1"/>
        <v>1058.7917</v>
      </c>
    </row>
    <row r="132" spans="10:11" x14ac:dyDescent="0.3">
      <c r="J132" vm="520">
        <f ca="1"/>
        <v>43678</v>
      </c>
      <c r="K132" vm="521">
        <f ca="1"/>
        <v>1133.5085999999999</v>
      </c>
    </row>
    <row r="133" spans="10:11" x14ac:dyDescent="0.3">
      <c r="J133" vm="526">
        <f ca="1"/>
        <v>43709</v>
      </c>
      <c r="K133" vm="527">
        <f ca="1"/>
        <v>1209.4965</v>
      </c>
    </row>
    <row r="134" spans="10:11" x14ac:dyDescent="0.3">
      <c r="J134" vm="532">
        <f ca="1"/>
        <v>43739</v>
      </c>
      <c r="K134" vm="533">
        <f ca="1"/>
        <v>1329.4248</v>
      </c>
    </row>
    <row r="135" spans="10:11" x14ac:dyDescent="0.3">
      <c r="J135" vm="538">
        <f ca="1"/>
        <v>43770</v>
      </c>
      <c r="K135" vm="539">
        <f ca="1"/>
        <v>1408.2270000000001</v>
      </c>
    </row>
    <row r="136" spans="10:11" x14ac:dyDescent="0.3">
      <c r="J136" vm="544">
        <f ca="1"/>
        <v>43800</v>
      </c>
      <c r="K136" vm="545">
        <f ca="1"/>
        <v>1374.5454</v>
      </c>
    </row>
    <row r="137" spans="10:11" x14ac:dyDescent="0.3">
      <c r="J137" vm="550">
        <f ca="1"/>
        <v>43831</v>
      </c>
      <c r="K137" vm="551">
        <f ca="1"/>
        <v>1281.5806</v>
      </c>
    </row>
    <row r="138" spans="10:11" x14ac:dyDescent="0.3">
      <c r="J138" vm="556">
        <f ca="1"/>
        <v>43862</v>
      </c>
      <c r="K138" vm="557">
        <f ca="1"/>
        <v>1206.2282</v>
      </c>
    </row>
    <row r="139" spans="10:11" x14ac:dyDescent="0.3">
      <c r="J139" vm="562">
        <f ca="1"/>
        <v>43891</v>
      </c>
      <c r="K139" vm="563">
        <f ca="1"/>
        <v>1011.1291</v>
      </c>
    </row>
    <row r="140" spans="10:11" x14ac:dyDescent="0.3">
      <c r="J140" vm="568">
        <f ca="1"/>
        <v>43922</v>
      </c>
      <c r="K140" vm="569">
        <f ca="1"/>
        <v>1330.9228000000001</v>
      </c>
    </row>
    <row r="141" spans="10:11" x14ac:dyDescent="0.3">
      <c r="J141" vm="574">
        <f ca="1"/>
        <v>43952</v>
      </c>
      <c r="K141" vm="575">
        <f ca="1"/>
        <v>1329.4702</v>
      </c>
    </row>
    <row r="142" spans="10:11" x14ac:dyDescent="0.3">
      <c r="J142" vm="580">
        <f ca="1"/>
        <v>43983</v>
      </c>
      <c r="K142" vm="581">
        <f ca="1"/>
        <v>1547.0842</v>
      </c>
    </row>
    <row r="143" spans="10:11" x14ac:dyDescent="0.3">
      <c r="J143" vm="586">
        <f ca="1"/>
        <v>44013</v>
      </c>
      <c r="K143" vm="587">
        <f ca="1"/>
        <v>1876.6374000000001</v>
      </c>
    </row>
    <row r="144" spans="10:11" x14ac:dyDescent="0.3">
      <c r="J144" vm="592">
        <f ca="1"/>
        <v>44044</v>
      </c>
      <c r="K144" vm="593">
        <f ca="1"/>
        <v>1888.9843000000001</v>
      </c>
    </row>
    <row r="145" spans="10:11" x14ac:dyDescent="0.3">
      <c r="J145" vm="598">
        <f ca="1"/>
        <v>44075</v>
      </c>
      <c r="K145" vm="599">
        <f ca="1"/>
        <v>2028.4770000000001</v>
      </c>
    </row>
    <row r="146" spans="10:11" x14ac:dyDescent="0.3">
      <c r="J146" vm="604">
        <f ca="1"/>
        <v>44105</v>
      </c>
      <c r="K146" vm="605">
        <f ca="1"/>
        <v>1865.1984</v>
      </c>
    </row>
    <row r="147" spans="10:11" x14ac:dyDescent="0.3">
      <c r="J147" vm="610">
        <f ca="1"/>
        <v>44136</v>
      </c>
      <c r="K147" vm="611">
        <f ca="1"/>
        <v>1751.9882</v>
      </c>
    </row>
    <row r="148" spans="10:11" x14ac:dyDescent="0.3">
      <c r="J148" vm="616">
        <f ca="1"/>
        <v>44166</v>
      </c>
      <c r="K148" vm="617">
        <f ca="1"/>
        <v>1802.3744999999999</v>
      </c>
    </row>
    <row r="149" spans="10:11" x14ac:dyDescent="0.3">
      <c r="J149" vm="622">
        <f ca="1"/>
        <v>44197</v>
      </c>
      <c r="K149" vm="623">
        <f ca="1"/>
        <v>1672.2327</v>
      </c>
    </row>
    <row r="150" spans="10:11" x14ac:dyDescent="0.3">
      <c r="J150" vm="628">
        <f ca="1"/>
        <v>44228</v>
      </c>
      <c r="K150" vm="629">
        <f ca="1"/>
        <v>1893.6143999999999</v>
      </c>
    </row>
    <row r="151" spans="10:11" x14ac:dyDescent="0.3">
      <c r="J151" vm="634">
        <f ca="1"/>
        <v>44256</v>
      </c>
      <c r="K151" vm="635">
        <f ca="1"/>
        <v>1818.5344</v>
      </c>
    </row>
    <row r="152" spans="10:11" x14ac:dyDescent="0.3">
      <c r="J152" vm="640">
        <f ca="1"/>
        <v>44287</v>
      </c>
      <c r="K152" vm="641">
        <f ca="1"/>
        <v>1810.7267999999999</v>
      </c>
    </row>
    <row r="153" spans="10:11" x14ac:dyDescent="0.3">
      <c r="J153" vm="646">
        <f ca="1"/>
        <v>44317</v>
      </c>
      <c r="K153" vm="647">
        <f ca="1"/>
        <v>1961.25</v>
      </c>
    </row>
    <row r="154" spans="10:11" x14ac:dyDescent="0.3">
      <c r="J154" vm="652">
        <f ca="1"/>
        <v>44348</v>
      </c>
      <c r="K154" vm="653">
        <f ca="1"/>
        <v>1916.1747</v>
      </c>
    </row>
    <row r="155" spans="10:11" x14ac:dyDescent="0.3">
      <c r="J155" vm="658">
        <f ca="1"/>
        <v>44378</v>
      </c>
      <c r="K155" vm="659">
        <f ca="1"/>
        <v>1847.7674999999999</v>
      </c>
    </row>
    <row r="156" spans="10:11" x14ac:dyDescent="0.3">
      <c r="J156" vm="664">
        <f ca="1"/>
        <v>44409</v>
      </c>
      <c r="K156" vm="665">
        <f ca="1"/>
        <v>2050.0841</v>
      </c>
    </row>
    <row r="157" spans="10:11" x14ac:dyDescent="0.3">
      <c r="J157" vm="670">
        <f ca="1"/>
        <v>44440</v>
      </c>
      <c r="K157" vm="671">
        <f ca="1"/>
        <v>2287.1262999999999</v>
      </c>
    </row>
    <row r="158" spans="10:11" x14ac:dyDescent="0.3">
      <c r="J158" vm="676">
        <f ca="1"/>
        <v>44470</v>
      </c>
      <c r="K158" vm="677">
        <f ca="1"/>
        <v>2302.5599000000002</v>
      </c>
    </row>
    <row r="159" spans="10:11" x14ac:dyDescent="0.3">
      <c r="J159" vm="682">
        <f ca="1"/>
        <v>44501</v>
      </c>
      <c r="K159" vm="683">
        <f ca="1"/>
        <v>2183.7664</v>
      </c>
    </row>
    <row r="160" spans="10:11" x14ac:dyDescent="0.3">
      <c r="J160" vm="688">
        <f ca="1"/>
        <v>44531</v>
      </c>
      <c r="K160" vm="689">
        <f ca="1"/>
        <v>2149.9486999999999</v>
      </c>
    </row>
    <row r="161" spans="10:11" x14ac:dyDescent="0.3">
      <c r="J161" vm="694">
        <f ca="1"/>
        <v>44562</v>
      </c>
      <c r="K161" vm="695">
        <f ca="1"/>
        <v>2166.6986999999999</v>
      </c>
    </row>
    <row r="162" spans="10:11" x14ac:dyDescent="0.3">
      <c r="J162" vm="699">
        <f ca="1"/>
        <v>44593</v>
      </c>
      <c r="K162" vm="700">
        <f ca="1"/>
        <v>2142.1410999999998</v>
      </c>
    </row>
    <row r="163" spans="10:11" x14ac:dyDescent="0.3">
      <c r="J163" vm="705">
        <f ca="1"/>
        <v>44621</v>
      </c>
      <c r="K163" vm="706">
        <f ca="1"/>
        <v>2391.9841000000001</v>
      </c>
    </row>
    <row r="164" spans="10:11" x14ac:dyDescent="0.3">
      <c r="J164" vm="711">
        <f ca="1"/>
        <v>44652</v>
      </c>
      <c r="K164" vm="712">
        <f ca="1"/>
        <v>2533.1563999999998</v>
      </c>
    </row>
    <row r="165" spans="10:11" x14ac:dyDescent="0.3">
      <c r="J165" vm="717">
        <f ca="1"/>
        <v>44682</v>
      </c>
      <c r="K165" vm="718">
        <f ca="1"/>
        <v>2390.0776000000001</v>
      </c>
    </row>
    <row r="166" spans="10:11" x14ac:dyDescent="0.3">
      <c r="J166" vm="723">
        <f ca="1"/>
        <v>44713</v>
      </c>
      <c r="K166" vm="724">
        <f ca="1"/>
        <v>2356.4868000000001</v>
      </c>
    </row>
    <row r="167" spans="10:11" x14ac:dyDescent="0.3">
      <c r="J167" vm="729">
        <f ca="1"/>
        <v>44743</v>
      </c>
      <c r="K167" vm="730">
        <f ca="1"/>
        <v>2278.2293</v>
      </c>
    </row>
    <row r="168" spans="10:11" x14ac:dyDescent="0.3">
      <c r="J168" vm="735">
        <f ca="1"/>
        <v>44774</v>
      </c>
      <c r="K168" vm="736">
        <f ca="1"/>
        <v>2394.8892999999998</v>
      </c>
    </row>
    <row r="169" spans="10:11" x14ac:dyDescent="0.3">
      <c r="J169" vm="741">
        <f ca="1"/>
        <v>44805</v>
      </c>
      <c r="K169" vm="742">
        <f ca="1"/>
        <v>2158.6641</v>
      </c>
    </row>
    <row r="170" spans="10:11" x14ac:dyDescent="0.3">
      <c r="J170" vm="747">
        <f ca="1"/>
        <v>44835</v>
      </c>
      <c r="K170" vm="748">
        <f ca="1"/>
        <v>2314.6799000000001</v>
      </c>
    </row>
    <row r="171" spans="10:11" x14ac:dyDescent="0.3">
      <c r="J171" vm="753">
        <f ca="1"/>
        <v>44866</v>
      </c>
      <c r="K171" vm="754">
        <f ca="1"/>
        <v>2479.6833999999999</v>
      </c>
    </row>
    <row r="172" spans="10:11" x14ac:dyDescent="0.3">
      <c r="J172" vm="759">
        <f ca="1"/>
        <v>44896</v>
      </c>
      <c r="K172" vm="760">
        <f ca="1"/>
        <v>2312.5010000000002</v>
      </c>
    </row>
    <row r="173" spans="10:11" x14ac:dyDescent="0.3">
      <c r="J173" vm="765">
        <f ca="1"/>
        <v>44927</v>
      </c>
      <c r="K173" vm="766">
        <f ca="1"/>
        <v>2136.9663</v>
      </c>
    </row>
    <row r="174" spans="10:11" x14ac:dyDescent="0.3">
      <c r="J174" vm="771">
        <f ca="1"/>
        <v>44958</v>
      </c>
      <c r="K174" vm="772">
        <f ca="1"/>
        <v>2108.5502000000001</v>
      </c>
    </row>
    <row r="175" spans="10:11" x14ac:dyDescent="0.3">
      <c r="J175" vm="777">
        <f ca="1"/>
        <v>44986</v>
      </c>
      <c r="K175" vm="778">
        <f ca="1"/>
        <v>2116.2671</v>
      </c>
    </row>
    <row r="176" spans="10:11" x14ac:dyDescent="0.3">
      <c r="J176" vm="783">
        <f ca="1"/>
        <v>45017</v>
      </c>
      <c r="K176" vm="784">
        <f ca="1"/>
        <v>2197.4751000000001</v>
      </c>
    </row>
    <row r="177" spans="10:11" x14ac:dyDescent="0.3">
      <c r="J177" vm="789">
        <f ca="1"/>
        <v>45047</v>
      </c>
      <c r="K177" vm="790">
        <f ca="1"/>
        <v>2242.3234000000002</v>
      </c>
    </row>
    <row r="178" spans="10:11" x14ac:dyDescent="0.3">
      <c r="J178" vm="64">
        <f ca="1"/>
        <v>45078</v>
      </c>
      <c r="K178" vm="795">
        <f ca="1"/>
        <v>2315.27</v>
      </c>
    </row>
    <row r="179" spans="10:11" x14ac:dyDescent="0.3">
      <c r="J179" vm="800">
        <f ca="1"/>
        <v>45108</v>
      </c>
      <c r="K179" vm="801">
        <f ca="1"/>
        <v>2549.25</v>
      </c>
    </row>
    <row r="180" spans="10:11" x14ac:dyDescent="0.3">
      <c r="J180" vm="146">
        <f ca="1"/>
        <v>45139</v>
      </c>
      <c r="K180" vm="806">
        <f ca="1"/>
        <v>2407</v>
      </c>
    </row>
    <row r="181" spans="10:11" x14ac:dyDescent="0.3">
      <c r="J181" vm="190">
        <f ca="1"/>
        <v>45170</v>
      </c>
      <c r="K181" vm="811">
        <f ca="1"/>
        <v>2345</v>
      </c>
    </row>
    <row r="182" spans="10:11" x14ac:dyDescent="0.3">
      <c r="J182" vm="816">
        <f ca="1"/>
        <v>45200</v>
      </c>
      <c r="K182" vm="817">
        <f ca="1"/>
        <v>2287.9</v>
      </c>
    </row>
    <row r="183" spans="10:11" x14ac:dyDescent="0.3">
      <c r="J183" vm="268">
        <f ca="1"/>
        <v>45231</v>
      </c>
      <c r="K183" vm="822">
        <f ca="1"/>
        <v>2377.4499999999998</v>
      </c>
    </row>
    <row r="184" spans="10:11" x14ac:dyDescent="0.3">
      <c r="J184" vm="310">
        <f ca="1"/>
        <v>45261</v>
      </c>
      <c r="K184" vm="827">
        <f ca="1"/>
        <v>2584.9499999999998</v>
      </c>
    </row>
    <row r="185" spans="10:11" x14ac:dyDescent="0.3">
      <c r="J185" vm="349">
        <f ca="1"/>
        <v>45292</v>
      </c>
      <c r="K185" vm="832">
        <f ca="1"/>
        <v>2853.25</v>
      </c>
    </row>
    <row r="186" spans="10:11" x14ac:dyDescent="0.3">
      <c r="J186" vm="392">
        <f ca="1"/>
        <v>45323</v>
      </c>
      <c r="K186" vm="837">
        <f ca="1"/>
        <v>2921.6</v>
      </c>
    </row>
    <row r="187" spans="10:11" x14ac:dyDescent="0.3">
      <c r="J187" vm="434">
        <f ca="1"/>
        <v>45352</v>
      </c>
      <c r="K187" vm="842">
        <f ca="1"/>
        <v>2971.7</v>
      </c>
    </row>
    <row r="188" spans="10:11" x14ac:dyDescent="0.3">
      <c r="J188" vm="471">
        <f ca="1"/>
        <v>45383</v>
      </c>
      <c r="K188" vm="847">
        <f ca="1"/>
        <v>2940.25</v>
      </c>
    </row>
  </sheetData>
  <phoneticPr fontId="14"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15EB7FD-4982-43BD-A101-7515437317A2}">
          <x14:formula1>
            <xm:f>'Portfolio DB'!$X$25:$X$32</xm:f>
          </x14:formula1>
          <xm:sqref>C2 G2 K2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Portfolio DB</vt:lpstr>
      <vt:lpstr>Transaction log</vt:lpstr>
      <vt:lpstr>Historical data</vt:lpstr>
      <vt:lpstr>5Y Forecast</vt:lpstr>
      <vt:lpstr>10Y Forecast</vt:lpstr>
      <vt:lpstr>15Y Forecast</vt:lpstr>
      <vt:lpstr>Prediction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Galdinus</dc:creator>
  <cp:lastModifiedBy>Aishwarya Galdinus</cp:lastModifiedBy>
  <dcterms:created xsi:type="dcterms:W3CDTF">2023-10-11T11:59:23Z</dcterms:created>
  <dcterms:modified xsi:type="dcterms:W3CDTF">2024-04-21T16:40:30Z</dcterms:modified>
</cp:coreProperties>
</file>