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acer\Desktop\Excel Classes\"/>
    </mc:Choice>
  </mc:AlternateContent>
  <xr:revisionPtr revIDLastSave="0" documentId="13_ncr:1_{4D0A4F85-148A-434F-8C9D-1185B8A24174}" xr6:coauthVersionLast="47" xr6:coauthVersionMax="47" xr10:uidLastSave="{00000000-0000-0000-0000-000000000000}"/>
  <bookViews>
    <workbookView xWindow="-120" yWindow="-120" windowWidth="20730" windowHeight="11040" firstSheet="1" activeTab="1" xr2:uid="{00000000-000D-0000-FFFF-FFFF00000000}"/>
  </bookViews>
  <sheets>
    <sheet name="KPIs" sheetId="2" r:id="rId1"/>
    <sheet name="Dashboard" sheetId="3" r:id="rId2"/>
    <sheet name="1.Departmentwise Employee Count" sheetId="4" r:id="rId3"/>
    <sheet name="2.Gender Analysis" sheetId="5" r:id="rId4"/>
    <sheet name="3.Marital Status Analysis" sheetId="6" r:id="rId5"/>
    <sheet name="4.Departmentwise Salary" sheetId="7" r:id="rId6"/>
    <sheet name="5.Absences By Department" sheetId="8" r:id="rId7"/>
    <sheet name="6.Recruitment Source" sheetId="9" r:id="rId8"/>
    <sheet name="7.Employee Satisfaction" sheetId="10" r:id="rId9"/>
    <sheet name="8.Attrition By Department" sheetId="11" r:id="rId10"/>
    <sheet name="9.Attrition by Manager Name" sheetId="13" r:id="rId11"/>
    <sheet name="10.Attrition By Marital Descrip" sheetId="14" r:id="rId12"/>
    <sheet name="HRDataset_v14" sheetId="1" r:id="rId13"/>
  </sheets>
  <definedNames>
    <definedName name="_xlnm._FilterDatabase" localSheetId="12" hidden="1">HRDataset_v14!$A$1:$AL$312</definedName>
    <definedName name="_xlcn.WorksheetConnection_HRDataset1.xlsxHR1" hidden="1">HR[]</definedName>
    <definedName name="Slicer_Department">#N/A</definedName>
    <definedName name="Slicer_ManagerName">#N/A</definedName>
    <definedName name="Slicer_Sex">#N/A</definedName>
    <definedName name="Slicer_Years">#N/A</definedName>
  </definedNames>
  <calcPr calcId="191029"/>
  <pivotCaches>
    <pivotCache cacheId="188" r:id="rId14"/>
    <pivotCache cacheId="163" r:id="rId15"/>
    <pivotCache cacheId="165" r:id="rId16"/>
    <pivotCache cacheId="167" r:id="rId17"/>
    <pivotCache cacheId="169" r:id="rId18"/>
    <pivotCache cacheId="171" r:id="rId19"/>
    <pivotCache cacheId="173" r:id="rId20"/>
    <pivotCache cacheId="175" r:id="rId21"/>
    <pivotCache cacheId="177" r:id="rId22"/>
    <pivotCache cacheId="182" r:id="rId23"/>
    <pivotCache cacheId="184" r:id="rId24"/>
    <pivotCache cacheId="186" r:id="rId25"/>
    <pivotCache cacheId="180" r:id="rId26"/>
  </pivotCaches>
  <fileRecoveryPr repairLoad="1"/>
  <extLst>
    <ext xmlns:x14="http://schemas.microsoft.com/office/spreadsheetml/2009/9/main" uri="{876F7934-8845-4945-9796-88D515C7AA90}">
      <x14:pivotCaches>
        <pivotCache cacheId="41"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 name="HR" connection="WorksheetConnection_HR Dataset (1).xlsx!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C7" i="2"/>
  <c r="B7" i="2"/>
  <c r="F7" i="2"/>
  <c r="A7" i="2"/>
  <c r="E7" i="2"/>
  <c r="H7" i="2" l="1"/>
  <c r="G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DB233-F039-4CEA-BD42-1631EA932D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CCABBED-CA98-4690-911D-37D01290480B}" name="WorksheetConnection_HR Dataset (1).xlsx!HR" type="102" refreshedVersion="8" minRefreshableVersion="5">
    <extLst>
      <ext xmlns:x15="http://schemas.microsoft.com/office/spreadsheetml/2010/11/main" uri="{DE250136-89BD-433C-8126-D09CA5730AF9}">
        <x15:connection id="HR" autoDelete="1">
          <x15:rangePr sourceName="_xlcn.WorksheetConnection_HRDataset1.xlsxHR1"/>
        </x15:connection>
      </ext>
    </extLst>
  </connection>
</connections>
</file>

<file path=xl/sharedStrings.xml><?xml version="1.0" encoding="utf-8"?>
<sst xmlns="http://schemas.openxmlformats.org/spreadsheetml/2006/main" count="4799" uniqueCount="522">
  <si>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</si>
  <si>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</si>
  <si>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</si>
  <si>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</si>
  <si>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</si>
  <si>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</si>
  <si>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</si>
  <si>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</si>
  <si>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</si>
  <si>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</si>
  <si>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</si>
  <si>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</si>
  <si>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</si>
  <si>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</si>
  <si>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</si>
  <si>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</si>
  <si>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</si>
  <si>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</si>
  <si>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</si>
  <si>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</si>
  <si>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</si>
  <si>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</si>
  <si>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</si>
  <si>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</si>
  <si>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</si>
  <si>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</si>
  <si>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</si>
  <si>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</si>
  <si>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</si>
  <si>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</si>
  <si>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</si>
  <si>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</si>
  <si>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</si>
  <si>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</si>
  <si>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</si>
  <si>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</si>
  <si>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</si>
  <si>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</si>
  <si>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</si>
  <si>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</si>
  <si>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</si>
  <si>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</si>
  <si>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</si>
  <si>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</si>
  <si>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</si>
  <si>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</si>
  <si>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</si>
  <si>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</si>
  <si>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</si>
  <si>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</si>
  <si>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</si>
  <si>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</si>
  <si>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</si>
  <si>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</si>
  <si>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</si>
  <si>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</si>
  <si>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</si>
  <si>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</si>
  <si>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</si>
  <si>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</si>
  <si>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</si>
  <si>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</si>
  <si>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</si>
  <si>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</si>
  <si>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</si>
  <si>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</si>
  <si>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</si>
  <si>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</si>
  <si>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</si>
  <si>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</si>
  <si>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</si>
  <si>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</si>
  <si>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</si>
  <si>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</si>
  <si>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</si>
  <si>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</si>
  <si>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</si>
  <si>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</si>
  <si>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</si>
  <si>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</si>
  <si>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</si>
  <si>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</si>
  <si>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</si>
  <si>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</si>
  <si>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</si>
  <si>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</si>
  <si>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</si>
  <si>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</si>
  <si>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</si>
  <si>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</si>
  <si>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</si>
  <si>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</si>
  <si>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</si>
  <si>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</si>
  <si>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</si>
  <si>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</si>
  <si>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</si>
  <si>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</si>
  <si>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</si>
  <si>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</si>
  <si>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</si>
  <si>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</si>
  <si>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</si>
  <si>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</si>
  <si>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</si>
  <si>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</si>
  <si>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</si>
  <si>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</si>
  <si>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</si>
  <si>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</si>
  <si>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</si>
  <si>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</si>
  <si>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</si>
  <si>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</si>
  <si>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</si>
  <si>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</si>
  <si>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</si>
  <si>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</si>
  <si>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</si>
  <si>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</si>
  <si>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</si>
  <si>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</si>
  <si>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</si>
  <si>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</si>
  <si>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</si>
  <si>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</si>
  <si>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</si>
  <si>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</si>
  <si>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</si>
  <si>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</si>
  <si>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</si>
  <si>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</si>
  <si>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</si>
  <si>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</si>
  <si>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</si>
  <si>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</si>
  <si>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</si>
  <si>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</si>
  <si>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</si>
  <si>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</si>
  <si>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</si>
  <si>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</si>
  <si>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</si>
  <si>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</si>
  <si>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</si>
  <si>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</si>
  <si>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</si>
  <si>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</si>
  <si>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</si>
  <si>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</si>
  <si>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</si>
  <si>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</si>
  <si>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</si>
  <si>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</si>
  <si>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</si>
  <si>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</si>
  <si>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</si>
  <si>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</si>
  <si>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</si>
  <si>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</si>
  <si>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</si>
  <si>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</si>
  <si>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</si>
  <si>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</si>
  <si>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</si>
  <si>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</si>
  <si>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</si>
  <si>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</si>
  <si>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</si>
  <si>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</si>
  <si>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</si>
  <si>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</si>
  <si>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</si>
  <si>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</si>
  <si>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</si>
  <si>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</si>
  <si>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</si>
  <si>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</si>
  <si>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</si>
  <si>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</si>
  <si>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</si>
  <si>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</si>
  <si>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</si>
  <si>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</si>
  <si>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</si>
  <si>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</si>
  <si>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</si>
  <si>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</si>
  <si>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</si>
  <si>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</si>
  <si>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</si>
  <si>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</si>
  <si>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</si>
  <si>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</si>
  <si>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</si>
  <si>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</si>
  <si>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</si>
  <si>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</si>
  <si>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</si>
  <si>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</si>
  <si>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</si>
  <si>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</si>
  <si>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</si>
  <si>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</si>
  <si>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</si>
  <si>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</si>
  <si>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</si>
  <si>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</si>
  <si>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</si>
  <si>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</si>
  <si>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</si>
  <si>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</si>
  <si>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</si>
  <si>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</si>
  <si>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</si>
  <si>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</si>
  <si>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</si>
  <si>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</si>
  <si>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</si>
  <si>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</si>
  <si>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</si>
  <si>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</si>
  <si>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</si>
  <si>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</si>
  <si>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</si>
  <si>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</si>
  <si>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</si>
  <si>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</si>
  <si>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</si>
  <si>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</si>
  <si>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</si>
  <si>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</si>
  <si>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</si>
  <si>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</si>
  <si>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</si>
  <si>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</si>
  <si>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</si>
  <si>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</si>
  <si>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</si>
  <si>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</si>
  <si>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</si>
  <si>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</si>
  <si>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</si>
  <si>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</si>
  <si>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</si>
  <si>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</si>
  <si>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</si>
  <si>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</si>
  <si>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</si>
  <si>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</si>
  <si>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</si>
  <si>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</si>
  <si>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</si>
  <si>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</si>
  <si>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</si>
  <si>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</si>
  <si>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</si>
  <si>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</si>
  <si>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</si>
  <si>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</si>
  <si>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</si>
  <si>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</si>
  <si>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</si>
  <si>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</si>
  <si>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</si>
  <si>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</si>
  <si>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</si>
  <si>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</si>
  <si>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</si>
  <si>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</si>
  <si>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</si>
  <si>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</si>
  <si>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</si>
  <si>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</si>
  <si>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</si>
  <si>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</si>
  <si>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</si>
  <si>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</si>
  <si>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</si>
  <si>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</si>
  <si>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</si>
  <si>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</si>
  <si>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</si>
  <si>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</si>
  <si>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</si>
  <si>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</si>
  <si>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</si>
  <si>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</si>
  <si>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</si>
  <si>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</si>
  <si>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</si>
  <si>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</si>
  <si>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</si>
  <si>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</si>
  <si>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</si>
  <si>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</si>
  <si>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</si>
  <si>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</si>
  <si>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</si>
  <si>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</si>
  <si>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</si>
  <si>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</si>
  <si>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</si>
  <si>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</si>
  <si>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</si>
  <si>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</si>
  <si>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</si>
  <si>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</si>
  <si>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</si>
  <si>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</si>
  <si>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</si>
  <si>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</si>
  <si>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</si>
  <si>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</si>
  <si>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</si>
  <si>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</si>
  <si>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</si>
  <si>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</si>
  <si>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</si>
  <si>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</si>
  <si>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</si>
  <si>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</si>
  <si>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</si>
  <si>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</si>
  <si>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</si>
  <si>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</si>
  <si>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</si>
  <si>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</si>
  <si>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</si>
  <si>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</si>
  <si>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</si>
  <si>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</si>
  <si>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</si>
  <si>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</si>
  <si>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</si>
  <si>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</si>
  <si>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</si>
  <si>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</si>
  <si>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</si>
  <si>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</si>
  <si>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</si>
  <si>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</si>
  <si>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</si>
  <si>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</si>
  <si>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</si>
  <si>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</si>
  <si>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</si>
  <si>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</si>
  <si>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</si>
  <si>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</si>
  <si>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</si>
  <si>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</si>
  <si>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</si>
  <si>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</si>
  <si>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</si>
  <si>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</si>
  <si>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</si>
  <si>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</si>
  <si>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</si>
  <si>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</si>
  <si>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</si>
  <si>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</si>
  <si>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</si>
  <si>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</si>
  <si>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</si>
  <si>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</si>
  <si>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</si>
  <si>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</si>
  <si>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</si>
  <si>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</si>
  <si>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</si>
  <si>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</si>
  <si>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</si>
  <si>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</si>
  <si>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</si>
  <si>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</si>
  <si>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</si>
  <si>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</si>
  <si>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</si>
  <si>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</si>
  <si>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</si>
  <si>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</si>
  <si>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</si>
  <si>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</si>
  <si>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</si>
  <si>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</si>
  <si>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</si>
  <si>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</si>
  <si>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</si>
  <si>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</si>
  <si>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</si>
  <si>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</si>
  <si>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</si>
  <si>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</si>
  <si>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</si>
  <si>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</si>
  <si>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</si>
  <si>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</si>
  <si>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</si>
  <si>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</si>
  <si>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</si>
  <si>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</si>
  <si>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</si>
  <si>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</si>
  <si>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</si>
  <si>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</si>
  <si>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</si>
  <si>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</si>
  <si>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</si>
  <si>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</si>
  <si>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</si>
  <si>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</si>
  <si>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</si>
  <si>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</si>
  <si>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</si>
  <si>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</si>
  <si>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</si>
  <si>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</si>
  <si>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</si>
  <si>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</si>
  <si>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</si>
  <si>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</si>
  <si>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</si>
  <si>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</si>
  <si>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</si>
  <si>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</si>
  <si>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</si>
  <si>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</si>
  <si>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</si>
  <si>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</si>
  <si>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</si>
  <si>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</si>
  <si>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</si>
  <si>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</si>
  <si>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</si>
  <si>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</si>
  <si>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</si>
  <si>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</si>
  <si>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</si>
  <si>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</si>
  <si>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</si>
  <si>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</si>
  <si>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</si>
  <si>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</si>
  <si>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</si>
  <si>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</si>
  <si>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</si>
  <si>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</si>
  <si>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</si>
  <si>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</si>
  <si>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</si>
  <si>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</si>
  <si>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</si>
  <si>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</si>
  <si>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</si>
  <si>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</si>
  <si>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</si>
  <si>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</si>
  <si>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</si>
  <si>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</si>
  <si>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</si>
  <si>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</si>
  <si>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</si>
  <si>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</si>
  <si>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</si>
  <si>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</si>
  <si>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</si>
  <si>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</si>
  <si>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</si>
  <si>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</si>
  <si>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</si>
  <si>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</si>
  <si>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</si>
  <si>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</si>
  <si>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</si>
  <si>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</si>
  <si>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</si>
  <si>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</si>
  <si>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</si>
  <si>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</si>
  <si>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</si>
  <si>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</si>
  <si>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</si>
  <si>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</si>
  <si>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</si>
  <si>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</si>
  <si>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</si>
  <si>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</si>
  <si>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Years</t>
  </si>
  <si>
    <t>AgeGroup</t>
  </si>
  <si>
    <t>Adult</t>
  </si>
  <si>
    <t>Senior</t>
  </si>
  <si>
    <t>Average of Age</t>
  </si>
  <si>
    <t>Average of Salary</t>
  </si>
  <si>
    <t>Average of Years</t>
  </si>
  <si>
    <t>Avg Age</t>
  </si>
  <si>
    <t>Avg Year</t>
  </si>
  <si>
    <t>Avg Salary</t>
  </si>
  <si>
    <t>Count of EmpID</t>
  </si>
  <si>
    <t>Sum of Termd</t>
  </si>
  <si>
    <t>Total Employees</t>
  </si>
  <si>
    <t>Old Employees</t>
  </si>
  <si>
    <t>Current Employees</t>
  </si>
  <si>
    <t>Attrition Rate</t>
  </si>
  <si>
    <t>Distinct Count of Department</t>
  </si>
  <si>
    <t>Total Departments</t>
  </si>
  <si>
    <t>Row Labels</t>
  </si>
  <si>
    <t>Grand Total</t>
  </si>
  <si>
    <t>Production</t>
  </si>
  <si>
    <t>Count of Employee_Name</t>
  </si>
  <si>
    <t>Employee Count Department Wise</t>
  </si>
  <si>
    <t>M</t>
  </si>
  <si>
    <t>Count of Sex</t>
  </si>
  <si>
    <t>Gender Analysis</t>
  </si>
  <si>
    <t>Marital Status Analysis</t>
  </si>
  <si>
    <t>Count of MaritalDesc</t>
  </si>
  <si>
    <t>Department Wise Salary</t>
  </si>
  <si>
    <t>Sum of Absences</t>
  </si>
  <si>
    <t>Absences Department</t>
  </si>
  <si>
    <t>Count of RecruitmentSource</t>
  </si>
  <si>
    <t>Recruitment Source</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</si>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</sst>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6" fillId="0" borderId="1" xfId="0" applyFont="1" applyBorder="1" applyAlignment="1">
      <alignment horizontal="center"/>
    </xf>
    <xf numFmtId="2" fontId="0" fillId="0" borderId="1" xfId="0" applyNumberFormat="1" applyBorder="1" applyAlignment="1">
      <alignment horizontal="center"/>
    </xf>
    <xf numFmtId="0" fontId="0" fillId="0" borderId="1" xfId="0" applyBorder="1"/>
    <xf numFmtId="2" fontId="0" fillId="0" borderId="1" xfId="0" applyNumberFormat="1" applyBorder="1"/>
    <xf numFmtId="0" fontId="0" fillId="0" borderId="1"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16"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05">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alignment horizontal="center"/>
    </dxf>
    <dxf>
      <alignment horizontal="center"/>
    </dxf>
    <dxf>
      <numFmt numFmtId="2" formatCode="0.00"/>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alignment horizontal="center"/>
    </dxf>
    <dxf>
      <alignment horizontal="center"/>
    </dxf>
    <dxf>
      <numFmt numFmtId="2" formatCode="0.00"/>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fill>
        <patternFill>
          <bgColor rgb="FF00B0F0"/>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2" formatCode="0.00"/>
    </dxf>
    <dxf>
      <numFmt numFmtId="2" formatCode="0.00"/>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alignment horizontal="center"/>
    </dxf>
  </dxfs>
  <tableStyles count="2" defaultTableStyle="TableStyleMedium2" defaultPivotStyle="PivotStyleLight16">
    <tableStyle name="SlicerStyleLight4 2" pivot="0" table="0" count="10" xr9:uid="{343F10FF-ED0B-4CE5-BBA9-5E211D39A3FA}">
      <tableStyleElement type="wholeTable" dxfId="47"/>
      <tableStyleElement type="headerRow" dxfId="46"/>
    </tableStyle>
    <tableStyle name="SlicerStyleLight5 2" pivot="0" table="0" count="10" xr9:uid="{602B9C33-9BD4-4B4D-93FC-C48FCA59FA14}">
      <tableStyleElement type="wholeTable" dxfId="45"/>
      <tableStyleElement type="headerRow" dxfId="4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8.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1.xml"/><Relationship Id="rId36"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microsoft.com/office/2007/relationships/slicerCache" Target="slicerCaches/slicerCache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Excel.xlsx]1.Departmentwise Employee Count!PivotTable1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Departmentwise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63600745558981"/>
          <c:y val="0.41607769028871389"/>
          <c:w val="0.57095819544296089"/>
          <c:h val="0.42215993000874896"/>
        </c:manualLayout>
      </c:layout>
      <c:barChart>
        <c:barDir val="bar"/>
        <c:grouping val="clustered"/>
        <c:varyColors val="0"/>
        <c:ser>
          <c:idx val="0"/>
          <c:order val="0"/>
          <c:tx>
            <c:strRef>
              <c:f>'1.Departmentwise Employee Count'!$B$3</c:f>
              <c:strCache>
                <c:ptCount val="1"/>
                <c:pt idx="0">
                  <c:v>Total</c:v>
                </c:pt>
              </c:strCache>
            </c:strRef>
          </c:tx>
          <c:spPr>
            <a:solidFill>
              <a:srgbClr val="FFFF00"/>
            </a:solidFill>
            <a:ln>
              <a:noFill/>
            </a:ln>
            <a:effectLst/>
          </c:spPr>
          <c:invertIfNegative val="0"/>
          <c:cat>
            <c:strRef>
              <c:f>'1.Departmentwise Employee Count'!$A$4:$A$10</c:f>
              <c:strCache>
                <c:ptCount val="6"/>
                <c:pt idx="0">
                  <c:v>Executive Office</c:v>
                </c:pt>
                <c:pt idx="1">
                  <c:v>Admin Offices</c:v>
                </c:pt>
                <c:pt idx="2">
                  <c:v>Software Engineering</c:v>
                </c:pt>
                <c:pt idx="3">
                  <c:v>Sales</c:v>
                </c:pt>
                <c:pt idx="4">
                  <c:v>IT/IS</c:v>
                </c:pt>
                <c:pt idx="5">
                  <c:v>Production</c:v>
                </c:pt>
              </c:strCache>
            </c:strRef>
          </c:cat>
          <c:val>
            <c:numRef>
              <c:f>'1.Departmentwise Employee Count'!$B$4:$B$10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E07E-4F1A-8331-39521778CFD8}"/>
            </c:ext>
          </c:extLst>
        </c:ser>
        <c:dLbls>
          <c:showLegendKey val="0"/>
          <c:showVal val="0"/>
          <c:showCatName val="0"/>
          <c:showSerName val="0"/>
          <c:showPercent val="0"/>
          <c:showBubbleSize val="0"/>
        </c:dLbls>
        <c:gapWidth val="162"/>
        <c:axId val="2042617024"/>
        <c:axId val="2042617984"/>
      </c:barChart>
      <c:catAx>
        <c:axId val="204261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17984"/>
        <c:crosses val="autoZero"/>
        <c:auto val="1"/>
        <c:lblAlgn val="ctr"/>
        <c:lblOffset val="100"/>
        <c:noMultiLvlLbl val="0"/>
      </c:catAx>
      <c:valAx>
        <c:axId val="204261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Excel.xlsx]10.Attrition By Marital Descrip!PivotTable3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a:t>
            </a:r>
            <a:r>
              <a:rPr lang="en-US" baseline="0">
                <a:solidFill>
                  <a:schemeClr val="bg1"/>
                </a:solidFill>
              </a:rPr>
              <a:t> By Marital Description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'10.Attrition By Marital Descrip'!$B$3</c:f>
              <c:strCache>
                <c:ptCount val="1"/>
                <c:pt idx="0">
                  <c:v>Total</c:v>
                </c:pt>
              </c:strCache>
            </c:strRef>
          </c:tx>
          <c:spPr>
            <a:solidFill>
              <a:srgbClr val="FFFF00"/>
            </a:solidFill>
            <a:ln>
              <a:noFill/>
            </a:ln>
            <a:effectLst/>
            <a:sp3d/>
          </c:spPr>
          <c:invertIfNegative val="0"/>
          <c:cat>
            <c:strRef>
              <c:f>'10.Attrition By Marital Descrip'!$A$4:$A$8</c:f>
              <c:strCache>
                <c:ptCount val="5"/>
                <c:pt idx="0">
                  <c:v>Divorced</c:v>
                </c:pt>
                <c:pt idx="1">
                  <c:v>Married</c:v>
                </c:pt>
                <c:pt idx="2">
                  <c:v>Separated</c:v>
                </c:pt>
                <c:pt idx="3">
                  <c:v>Single</c:v>
                </c:pt>
                <c:pt idx="4">
                  <c:v>Widowed</c:v>
                </c:pt>
              </c:strCache>
            </c:strRef>
          </c:cat>
          <c:val>
            <c:numRef>
              <c:f>'10.Attrition By Marital Descrip'!$B$4:$B$8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018D-4897-96C4-5FB2C5EF3055}"/>
            </c:ext>
          </c:extLst>
        </c:ser>
        <c:dLbls>
          <c:showLegendKey val="0"/>
          <c:showVal val="0"/>
          <c:showCatName val="0"/>
          <c:showSerName val="0"/>
          <c:showPercent val="0"/>
          <c:showBubbleSize val="0"/>
        </c:dLbls>
        <c:gapWidth val="150"/>
        <c:shape val="box"/>
        <c:axId val="925596255"/>
        <c:axId val="925619295"/>
        <c:axId val="0"/>
      </c:bar3DChart>
      <c:catAx>
        <c:axId val="92559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619295"/>
        <c:crosses val="autoZero"/>
        <c:auto val="1"/>
        <c:lblAlgn val="ctr"/>
        <c:lblOffset val="100"/>
        <c:noMultiLvlLbl val="0"/>
      </c:catAx>
      <c:valAx>
        <c:axId val="92561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59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Excel.xlsx]1.Departmentwise Employee 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63600745558981"/>
          <c:y val="0.27216702722202063"/>
          <c:w val="0.57095819544296089"/>
          <c:h val="0.58023845994436518"/>
        </c:manualLayout>
      </c:layout>
      <c:barChart>
        <c:barDir val="bar"/>
        <c:grouping val="clustered"/>
        <c:varyColors val="0"/>
        <c:ser>
          <c:idx val="0"/>
          <c:order val="0"/>
          <c:tx>
            <c:strRef>
              <c:f>'1.Departmentwise Employee Count'!$B$3</c:f>
              <c:strCache>
                <c:ptCount val="1"/>
                <c:pt idx="0">
                  <c:v>Total</c:v>
                </c:pt>
              </c:strCache>
            </c:strRef>
          </c:tx>
          <c:spPr>
            <a:solidFill>
              <a:schemeClr val="accent1"/>
            </a:solidFill>
            <a:ln>
              <a:noFill/>
            </a:ln>
            <a:effectLst/>
          </c:spPr>
          <c:invertIfNegative val="0"/>
          <c:cat>
            <c:strRef>
              <c:f>'1.Departmentwise Employee Count'!$A$4:$A$10</c:f>
              <c:strCache>
                <c:ptCount val="6"/>
                <c:pt idx="0">
                  <c:v>Executive Office</c:v>
                </c:pt>
                <c:pt idx="1">
                  <c:v>Admin Offices</c:v>
                </c:pt>
                <c:pt idx="2">
                  <c:v>Software Engineering</c:v>
                </c:pt>
                <c:pt idx="3">
                  <c:v>Sales</c:v>
                </c:pt>
                <c:pt idx="4">
                  <c:v>IT/IS</c:v>
                </c:pt>
                <c:pt idx="5">
                  <c:v>Production</c:v>
                </c:pt>
              </c:strCache>
            </c:strRef>
          </c:cat>
          <c:val>
            <c:numRef>
              <c:f>'1.Departmentwise Employee Count'!$B$4:$B$10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625F-4119-8650-02AF598395B2}"/>
            </c:ext>
          </c:extLst>
        </c:ser>
        <c:dLbls>
          <c:showLegendKey val="0"/>
          <c:showVal val="0"/>
          <c:showCatName val="0"/>
          <c:showSerName val="0"/>
          <c:showPercent val="0"/>
          <c:showBubbleSize val="0"/>
        </c:dLbls>
        <c:gapWidth val="162"/>
        <c:axId val="2042617024"/>
        <c:axId val="2042617984"/>
      </c:barChart>
      <c:catAx>
        <c:axId val="204261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17984"/>
        <c:crosses val="autoZero"/>
        <c:auto val="1"/>
        <c:lblAlgn val="ctr"/>
        <c:lblOffset val="100"/>
        <c:noMultiLvlLbl val="0"/>
      </c:catAx>
      <c:valAx>
        <c:axId val="204261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1702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Excel.xlsx]2.Gender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'2.Gender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77-403F-81A4-D683C845F5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77-403F-81A4-D683C845F5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'2.Gender Analysis'!$A$4:$A$5</c:f>
              <c:strCache>
                <c:ptCount val="2"/>
                <c:pt idx="0">
                  <c:v>F</c:v>
                </c:pt>
                <c:pt idx="1">
                  <c:v>M</c:v>
                </c:pt>
              </c:strCache>
            </c:strRef>
          </c:cat>
          <c:val>
            <c:numRef>
              <c:f>'2.Gender Analysis'!$B$4:$B$5</c:f>
              <c:numCache>
                <c:formatCode>0.00%</c:formatCode>
                <c:ptCount val="2"/>
                <c:pt idx="0">
                  <c:v>0.56591639871382637</c:v>
                </c:pt>
                <c:pt idx="1">
                  <c:v>0.43408360128617363</c:v>
                </c:pt>
              </c:numCache>
            </c:numRef>
          </c:val>
          <c:extLst>
            <c:ext xmlns:c16="http://schemas.microsoft.com/office/drawing/2014/chart" uri="{C3380CC4-5D6E-409C-BE32-E72D297353CC}">
              <c16:uniqueId val="{00000000-AE89-4356-B089-6B5C1DEFF9A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Excel.xlsx]3.Marital Status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Analysis</a:t>
            </a:r>
          </a:p>
        </c:rich>
      </c:tx>
      <c:layout>
        <c:manualLayout>
          <c:xMode val="edge"/>
          <c:yMode val="edge"/>
          <c:x val="0.30509011373578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'3.Marital Status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82-4022-9824-223BCE6A3C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82-4022-9824-223BCE6A3C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82-4022-9824-223BCE6A3C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82-4022-9824-223BCE6A3C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82-4022-9824-223BCE6A3C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'3.Marital Status Analysis'!$A$4:$A$8</c:f>
              <c:strCache>
                <c:ptCount val="5"/>
                <c:pt idx="0">
                  <c:v>Divorced</c:v>
                </c:pt>
                <c:pt idx="1">
                  <c:v>Married</c:v>
                </c:pt>
                <c:pt idx="2">
                  <c:v>Separated</c:v>
                </c:pt>
                <c:pt idx="3">
                  <c:v>Single</c:v>
                </c:pt>
                <c:pt idx="4">
                  <c:v>Widowed</c:v>
                </c:pt>
              </c:strCache>
            </c:strRef>
          </c:cat>
          <c:val>
            <c:numRef>
              <c:f>'3.Marital Status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C1EE-4540-97FA-CE08891DBC6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Excel.xlsx]4.Departmentwise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a:t>
            </a:r>
            <a:r>
              <a:rPr lang="en-US" baseline="0"/>
              <a:t>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'4.Departmentwise Salary'!$B$3</c:f>
              <c:strCache>
                <c:ptCount val="1"/>
                <c:pt idx="0">
                  <c:v>Total</c:v>
                </c:pt>
              </c:strCache>
            </c:strRef>
          </c:tx>
          <c:spPr>
            <a:solidFill>
              <a:schemeClr val="accent1"/>
            </a:solidFill>
            <a:ln>
              <a:noFill/>
            </a:ln>
            <a:effectLst/>
          </c:spPr>
          <c:cat>
            <c:strRef>
              <c:f>'4.Departmentwise Salary'!$A$4:$A$9</c:f>
              <c:strCache>
                <c:ptCount val="6"/>
                <c:pt idx="0">
                  <c:v>Admin Offices</c:v>
                </c:pt>
                <c:pt idx="1">
                  <c:v>Executive Office</c:v>
                </c:pt>
                <c:pt idx="2">
                  <c:v>IT/IS</c:v>
                </c:pt>
                <c:pt idx="3">
                  <c:v>Production</c:v>
                </c:pt>
                <c:pt idx="4">
                  <c:v>Sales</c:v>
                </c:pt>
                <c:pt idx="5">
                  <c:v>Software Engineering</c:v>
                </c:pt>
              </c:strCache>
            </c:strRef>
          </c:cat>
          <c:val>
            <c:numRef>
              <c:f>'4.Departmentwise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0CB6-4B46-B2A0-75C5ACC7209D}"/>
            </c:ext>
          </c:extLst>
        </c:ser>
        <c:dLbls>
          <c:showLegendKey val="0"/>
          <c:showVal val="0"/>
          <c:showCatName val="0"/>
          <c:showSerName val="0"/>
          <c:showPercent val="0"/>
          <c:showBubbleSize val="0"/>
        </c:dLbls>
        <c:axId val="2042645344"/>
        <c:axId val="2042660704"/>
      </c:areaChart>
      <c:catAx>
        <c:axId val="204264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60704"/>
        <c:crosses val="autoZero"/>
        <c:auto val="1"/>
        <c:lblAlgn val="ctr"/>
        <c:lblOffset val="100"/>
        <c:noMultiLvlLbl val="0"/>
      </c:catAx>
      <c:valAx>
        <c:axId val="20426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45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Excel.xlsx]5.Absences By Department!PivotTable5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'5.Absences By Department'!$B$3</c:f>
              <c:strCache>
                <c:ptCount val="1"/>
                <c:pt idx="0">
                  <c:v>Total</c:v>
                </c:pt>
              </c:strCache>
            </c:strRef>
          </c:tx>
          <c:spPr>
            <a:solidFill>
              <a:schemeClr val="accent1"/>
            </a:solidFill>
            <a:ln>
              <a:noFill/>
            </a:ln>
            <a:effectLst/>
          </c:spPr>
          <c:invertIfNegative val="0"/>
          <c:cat>
            <c:strRef>
              <c:f>'5.Absences By Department'!$A$4:$A$9</c:f>
              <c:strCache>
                <c:ptCount val="6"/>
                <c:pt idx="0">
                  <c:v>Admin Offices</c:v>
                </c:pt>
                <c:pt idx="1">
                  <c:v>Executive Office</c:v>
                </c:pt>
                <c:pt idx="2">
                  <c:v>IT/IS</c:v>
                </c:pt>
                <c:pt idx="3">
                  <c:v>Production</c:v>
                </c:pt>
                <c:pt idx="4">
                  <c:v>Sales</c:v>
                </c:pt>
                <c:pt idx="5">
                  <c:v>Software Engineering</c:v>
                </c:pt>
              </c:strCache>
            </c:strRef>
          </c:cat>
          <c:val>
            <c:numRef>
              <c:f>'5.Absences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80B7-4908-BFD7-58F1024FC049}"/>
            </c:ext>
          </c:extLst>
        </c:ser>
        <c:dLbls>
          <c:showLegendKey val="0"/>
          <c:showVal val="0"/>
          <c:showCatName val="0"/>
          <c:showSerName val="0"/>
          <c:showPercent val="0"/>
          <c:showBubbleSize val="0"/>
        </c:dLbls>
        <c:gapWidth val="219"/>
        <c:overlap val="-27"/>
        <c:axId val="2042663104"/>
        <c:axId val="2042644864"/>
      </c:barChart>
      <c:catAx>
        <c:axId val="20426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44864"/>
        <c:crosses val="autoZero"/>
        <c:auto val="1"/>
        <c:lblAlgn val="ctr"/>
        <c:lblOffset val="100"/>
        <c:noMultiLvlLbl val="0"/>
      </c:catAx>
      <c:valAx>
        <c:axId val="204264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Excel.xlsx]6.Recruitment Source!PivotTable6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'6.Recruitment Source'!$B$3</c:f>
              <c:strCache>
                <c:ptCount val="1"/>
                <c:pt idx="0">
                  <c:v>Total</c:v>
                </c:pt>
              </c:strCache>
            </c:strRef>
          </c:tx>
          <c:spPr>
            <a:solidFill>
              <a:schemeClr val="accent1"/>
            </a:solidFill>
            <a:ln>
              <a:noFill/>
            </a:ln>
            <a:effectLst/>
          </c:spPr>
          <c:cat>
            <c:strRef>
              <c:f>'6.Recruitment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'6.Recruitment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1BFA-49A8-A930-90D182E37887}"/>
            </c:ext>
          </c:extLst>
        </c:ser>
        <c:dLbls>
          <c:showLegendKey val="0"/>
          <c:showVal val="0"/>
          <c:showCatName val="0"/>
          <c:showSerName val="0"/>
          <c:showPercent val="0"/>
          <c:showBubbleSize val="0"/>
        </c:dLbls>
        <c:axId val="2042650624"/>
        <c:axId val="2042642944"/>
      </c:areaChart>
      <c:catAx>
        <c:axId val="204265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42944"/>
        <c:crosses val="autoZero"/>
        <c:auto val="1"/>
        <c:lblAlgn val="ctr"/>
        <c:lblOffset val="100"/>
        <c:noMultiLvlLbl val="0"/>
      </c:catAx>
      <c:valAx>
        <c:axId val="20426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5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Excel.xlsx]7.Employee Satisfaction!PivotTable7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'7.Employee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BF-452E-B890-00D3F54408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BF-452E-B890-00D3F54408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BF-452E-B890-00D3F54408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BF-452E-B890-00D3F54408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BF-452E-B890-00D3F54408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BF-452E-B890-00D3F54408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'7.Employee Satisfaction'!$A$4:$A$9</c:f>
              <c:strCache>
                <c:ptCount val="6"/>
                <c:pt idx="0">
                  <c:v>Software Engineering</c:v>
                </c:pt>
                <c:pt idx="1">
                  <c:v>Sales</c:v>
                </c:pt>
                <c:pt idx="2">
                  <c:v>IT/IS</c:v>
                </c:pt>
                <c:pt idx="3">
                  <c:v>Production</c:v>
                </c:pt>
                <c:pt idx="4">
                  <c:v>Admin Offices</c:v>
                </c:pt>
                <c:pt idx="5">
                  <c:v>Executive Office</c:v>
                </c:pt>
              </c:strCache>
            </c:strRef>
          </c:cat>
          <c:val>
            <c:numRef>
              <c:f>'7.Employee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0-6075-4A2C-A18F-A7FE93CCF072}"/>
            </c:ext>
          </c:extLst>
        </c:ser>
        <c:dLbls>
          <c:showLegendKey val="0"/>
          <c:showVal val="1"/>
          <c:showCatName val="0"/>
          <c:showSerName val="0"/>
          <c:showPercent val="0"/>
          <c:showBubbleSize val="0"/>
          <c:showLeaderLines val="1"/>
        </c:dLbls>
        <c:firstSliceAng val="0"/>
        <c:holeSize val="3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Excel.xlsx]8.Attrition By Department!PivotTable8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537182852143"/>
          <c:y val="0.20772929425488482"/>
          <c:w val="0.78645603674540687"/>
          <c:h val="0.56425662605144233"/>
        </c:manualLayout>
      </c:layout>
      <c:barChart>
        <c:barDir val="col"/>
        <c:grouping val="clustered"/>
        <c:varyColors val="0"/>
        <c:ser>
          <c:idx val="0"/>
          <c:order val="0"/>
          <c:tx>
            <c:strRef>
              <c:f>'8.Attrition By Department'!$B$3</c:f>
              <c:strCache>
                <c:ptCount val="1"/>
                <c:pt idx="0">
                  <c:v>Total</c:v>
                </c:pt>
              </c:strCache>
            </c:strRef>
          </c:tx>
          <c:spPr>
            <a:solidFill>
              <a:schemeClr val="accent1"/>
            </a:solidFill>
            <a:ln>
              <a:noFill/>
            </a:ln>
            <a:effectLst/>
          </c:spPr>
          <c:invertIfNegative val="0"/>
          <c:cat>
            <c:strRef>
              <c:f>'8.Attrition By Department'!$A$4:$A$10</c:f>
              <c:strCache>
                <c:ptCount val="6"/>
                <c:pt idx="0">
                  <c:v>Production</c:v>
                </c:pt>
                <c:pt idx="1">
                  <c:v>IT/IS</c:v>
                </c:pt>
                <c:pt idx="2">
                  <c:v>Sales</c:v>
                </c:pt>
                <c:pt idx="3">
                  <c:v>Software Engineering</c:v>
                </c:pt>
                <c:pt idx="4">
                  <c:v>Admin Offices</c:v>
                </c:pt>
                <c:pt idx="5">
                  <c:v>Executive Office</c:v>
                </c:pt>
              </c:strCache>
            </c:strRef>
          </c:cat>
          <c:val>
            <c:numRef>
              <c:f>'8.Attrition By Department'!$B$4:$B$10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CB35-4DF8-9FEC-7D85A23A9C5B}"/>
            </c:ext>
          </c:extLst>
        </c:ser>
        <c:dLbls>
          <c:showLegendKey val="0"/>
          <c:showVal val="0"/>
          <c:showCatName val="0"/>
          <c:showSerName val="0"/>
          <c:showPercent val="0"/>
          <c:showBubbleSize val="0"/>
        </c:dLbls>
        <c:gapWidth val="219"/>
        <c:overlap val="-27"/>
        <c:axId val="2042647264"/>
        <c:axId val="2042657344"/>
      </c:barChart>
      <c:catAx>
        <c:axId val="20426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57344"/>
        <c:crosses val="autoZero"/>
        <c:auto val="1"/>
        <c:lblAlgn val="ctr"/>
        <c:lblOffset val="100"/>
        <c:noMultiLvlLbl val="0"/>
      </c:catAx>
      <c:valAx>
        <c:axId val="204265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64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Excel.xlsx]9.Attrition by Manager Name!PivotTable2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Manager Name</a:t>
            </a:r>
          </a:p>
        </c:rich>
      </c:tx>
      <c:layout>
        <c:manualLayout>
          <c:xMode val="edge"/>
          <c:yMode val="edge"/>
          <c:x val="0.21426761048808293"/>
          <c:y val="4.38184663536776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3523395782422"/>
          <c:y val="0.19550725173437825"/>
          <c:w val="0.68038601235451635"/>
          <c:h val="0.67425677424124797"/>
        </c:manualLayout>
      </c:layout>
      <c:barChart>
        <c:barDir val="bar"/>
        <c:grouping val="clustered"/>
        <c:varyColors val="0"/>
        <c:ser>
          <c:idx val="0"/>
          <c:order val="0"/>
          <c:tx>
            <c:strRef>
              <c:f>'9.Attrition by Manager Name'!$B$3</c:f>
              <c:strCache>
                <c:ptCount val="1"/>
                <c:pt idx="0">
                  <c:v>Total</c:v>
                </c:pt>
              </c:strCache>
            </c:strRef>
          </c:tx>
          <c:spPr>
            <a:solidFill>
              <a:schemeClr val="accent1"/>
            </a:solidFill>
            <a:ln>
              <a:noFill/>
            </a:ln>
            <a:effectLst/>
          </c:spPr>
          <c:invertIfNegative val="0"/>
          <c:cat>
            <c:strRef>
              <c:f>'9.Attrition by Manager Name'!$A$4:$A$6</c:f>
              <c:strCache>
                <c:ptCount val="3"/>
                <c:pt idx="0">
                  <c:v>Amy Dunn</c:v>
                </c:pt>
                <c:pt idx="1">
                  <c:v>Webster Butler</c:v>
                </c:pt>
                <c:pt idx="2">
                  <c:v>Kissy Sullivan</c:v>
                </c:pt>
              </c:strCache>
            </c:strRef>
          </c:cat>
          <c:val>
            <c:numRef>
              <c:f>'9.Attrition by Manager Name'!$B$4:$B$6</c:f>
              <c:numCache>
                <c:formatCode>General</c:formatCode>
                <c:ptCount val="3"/>
                <c:pt idx="0">
                  <c:v>13</c:v>
                </c:pt>
                <c:pt idx="1">
                  <c:v>13</c:v>
                </c:pt>
                <c:pt idx="2">
                  <c:v>12</c:v>
                </c:pt>
              </c:numCache>
            </c:numRef>
          </c:val>
          <c:extLst>
            <c:ext xmlns:c16="http://schemas.microsoft.com/office/drawing/2014/chart" uri="{C3380CC4-5D6E-409C-BE32-E72D297353CC}">
              <c16:uniqueId val="{00000000-20A9-4725-A1E7-11B0E7675A65}"/>
            </c:ext>
          </c:extLst>
        </c:ser>
        <c:dLbls>
          <c:showLegendKey val="0"/>
          <c:showVal val="0"/>
          <c:showCatName val="0"/>
          <c:showSerName val="0"/>
          <c:showPercent val="0"/>
          <c:showBubbleSize val="0"/>
        </c:dLbls>
        <c:gapWidth val="182"/>
        <c:axId val="925602975"/>
        <c:axId val="925598655"/>
      </c:barChart>
      <c:catAx>
        <c:axId val="92560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98655"/>
        <c:crosses val="autoZero"/>
        <c:auto val="1"/>
        <c:lblAlgn val="ctr"/>
        <c:lblOffset val="100"/>
        <c:noMultiLvlLbl val="0"/>
      </c:catAx>
      <c:valAx>
        <c:axId val="92559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Excel.xlsx]2.Gender Analysis!PivotTable2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pivotFmt>
      <c:pivotFmt>
        <c:idx val="6"/>
        <c:spPr>
          <a:solidFill>
            <a:srgbClr val="00B0F0"/>
          </a:solidFill>
          <a:ln w="19050">
            <a:solidFill>
              <a:schemeClr val="lt1"/>
            </a:solidFill>
          </a:ln>
          <a:effectLst/>
        </c:spPr>
      </c:pivotFmt>
    </c:pivotFmts>
    <c:plotArea>
      <c:layout/>
      <c:pieChart>
        <c:varyColors val="1"/>
        <c:ser>
          <c:idx val="0"/>
          <c:order val="0"/>
          <c:tx>
            <c:strRef>
              <c:f>'2.Gender Analysis'!$B$3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5610-4194-B9CB-A18AEFBD1456}"/>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5610-4194-B9CB-A18AEFBD14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'2.Gender Analysis'!$A$4:$A$5</c:f>
              <c:strCache>
                <c:ptCount val="2"/>
                <c:pt idx="0">
                  <c:v>F</c:v>
                </c:pt>
                <c:pt idx="1">
                  <c:v>M</c:v>
                </c:pt>
              </c:strCache>
            </c:strRef>
          </c:cat>
          <c:val>
            <c:numRef>
              <c:f>'2.Gender Analysis'!$B$4:$B$5</c:f>
              <c:numCache>
                <c:formatCode>0.00%</c:formatCode>
                <c:ptCount val="2"/>
                <c:pt idx="0">
                  <c:v>0.56591639871382637</c:v>
                </c:pt>
                <c:pt idx="1">
                  <c:v>0.43408360128617363</c:v>
                </c:pt>
              </c:numCache>
            </c:numRef>
          </c:val>
          <c:extLst>
            <c:ext xmlns:c16="http://schemas.microsoft.com/office/drawing/2014/chart" uri="{C3380CC4-5D6E-409C-BE32-E72D297353CC}">
              <c16:uniqueId val="{00000004-5610-4194-B9CB-A18AEFBD145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Excel.xlsx]10.Attrition By Marital Descrip!PivotTable3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Marital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'10.Attrition By Marital Descrip'!$B$3</c:f>
              <c:strCache>
                <c:ptCount val="1"/>
                <c:pt idx="0">
                  <c:v>Total</c:v>
                </c:pt>
              </c:strCache>
            </c:strRef>
          </c:tx>
          <c:spPr>
            <a:solidFill>
              <a:schemeClr val="accent1"/>
            </a:solidFill>
            <a:ln>
              <a:noFill/>
            </a:ln>
            <a:effectLst/>
            <a:sp3d/>
          </c:spPr>
          <c:invertIfNegative val="0"/>
          <c:cat>
            <c:strRef>
              <c:f>'10.Attrition By Marital Descrip'!$A$4:$A$8</c:f>
              <c:strCache>
                <c:ptCount val="5"/>
                <c:pt idx="0">
                  <c:v>Divorced</c:v>
                </c:pt>
                <c:pt idx="1">
                  <c:v>Married</c:v>
                </c:pt>
                <c:pt idx="2">
                  <c:v>Separated</c:v>
                </c:pt>
                <c:pt idx="3">
                  <c:v>Single</c:v>
                </c:pt>
                <c:pt idx="4">
                  <c:v>Widowed</c:v>
                </c:pt>
              </c:strCache>
            </c:strRef>
          </c:cat>
          <c:val>
            <c:numRef>
              <c:f>'10.Attrition By Marital Descrip'!$B$4:$B$8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B6ED-485D-A6CA-7A2227B9AE3B}"/>
            </c:ext>
          </c:extLst>
        </c:ser>
        <c:dLbls>
          <c:showLegendKey val="0"/>
          <c:showVal val="0"/>
          <c:showCatName val="0"/>
          <c:showSerName val="0"/>
          <c:showPercent val="0"/>
          <c:showBubbleSize val="0"/>
        </c:dLbls>
        <c:gapWidth val="150"/>
        <c:shape val="box"/>
        <c:axId val="925596255"/>
        <c:axId val="925619295"/>
        <c:axId val="0"/>
      </c:bar3DChart>
      <c:catAx>
        <c:axId val="92559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19295"/>
        <c:crosses val="autoZero"/>
        <c:auto val="1"/>
        <c:lblAlgn val="ctr"/>
        <c:lblOffset val="100"/>
        <c:noMultiLvlLbl val="0"/>
      </c:catAx>
      <c:valAx>
        <c:axId val="9256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9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Excel.xlsx]3.Marital Status Analysis!PivotTable3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Marital Status Analysis</a:t>
            </a:r>
          </a:p>
        </c:rich>
      </c:tx>
      <c:layout>
        <c:manualLayout>
          <c:xMode val="edge"/>
          <c:yMode val="edge"/>
          <c:x val="0.17217696000842164"/>
          <c:y val="4.529912761727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'3.Marital Status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DA-45EF-B96C-7AAE41ABE0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DA-45EF-B96C-7AAE41ABE0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DA-45EF-B96C-7AAE41ABE0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DA-45EF-B96C-7AAE41ABE0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DA-45EF-B96C-7AAE41ABE0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'3.Marital Status Analysis'!$A$4:$A$8</c:f>
              <c:strCache>
                <c:ptCount val="5"/>
                <c:pt idx="0">
                  <c:v>Divorced</c:v>
                </c:pt>
                <c:pt idx="1">
                  <c:v>Married</c:v>
                </c:pt>
                <c:pt idx="2">
                  <c:v>Separated</c:v>
                </c:pt>
                <c:pt idx="3">
                  <c:v>Single</c:v>
                </c:pt>
                <c:pt idx="4">
                  <c:v>Widowed</c:v>
                </c:pt>
              </c:strCache>
            </c:strRef>
          </c:cat>
          <c:val>
            <c:numRef>
              <c:f>'3.Marital Status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F6DA-45EF-B96C-7AAE41ABE01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Excel.xlsx]4.Departmentwise Salary!PivotTable4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Departmentwise</a:t>
            </a:r>
            <a:r>
              <a:rPr lang="en-US" baseline="0">
                <a:solidFill>
                  <a:schemeClr val="bg1"/>
                </a:solidFill>
              </a:rPr>
              <a:t> Salary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'4.Departmentwise Salary'!$B$3</c:f>
              <c:strCache>
                <c:ptCount val="1"/>
                <c:pt idx="0">
                  <c:v>Total</c:v>
                </c:pt>
              </c:strCache>
            </c:strRef>
          </c:tx>
          <c:spPr>
            <a:solidFill>
              <a:schemeClr val="accent1"/>
            </a:solidFill>
            <a:ln>
              <a:noFill/>
            </a:ln>
            <a:effectLst/>
          </c:spPr>
          <c:cat>
            <c:strRef>
              <c:f>'4.Departmentwise Salary'!$A$4:$A$9</c:f>
              <c:strCache>
                <c:ptCount val="6"/>
                <c:pt idx="0">
                  <c:v>Admin Offices</c:v>
                </c:pt>
                <c:pt idx="1">
                  <c:v>Executive Office</c:v>
                </c:pt>
                <c:pt idx="2">
                  <c:v>IT/IS</c:v>
                </c:pt>
                <c:pt idx="3">
                  <c:v>Production</c:v>
                </c:pt>
                <c:pt idx="4">
                  <c:v>Sales</c:v>
                </c:pt>
                <c:pt idx="5">
                  <c:v>Software Engineering</c:v>
                </c:pt>
              </c:strCache>
            </c:strRef>
          </c:cat>
          <c:val>
            <c:numRef>
              <c:f>'4.Departmentwise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ED6F-4BF4-9F34-B5D85A016105}"/>
            </c:ext>
          </c:extLst>
        </c:ser>
        <c:dLbls>
          <c:showLegendKey val="0"/>
          <c:showVal val="0"/>
          <c:showCatName val="0"/>
          <c:showSerName val="0"/>
          <c:showPercent val="0"/>
          <c:showBubbleSize val="0"/>
        </c:dLbls>
        <c:axId val="2042645344"/>
        <c:axId val="2042660704"/>
      </c:areaChart>
      <c:catAx>
        <c:axId val="204264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60704"/>
        <c:crosses val="autoZero"/>
        <c:auto val="1"/>
        <c:lblAlgn val="ctr"/>
        <c:lblOffset val="100"/>
        <c:noMultiLvlLbl val="0"/>
      </c:catAx>
      <c:valAx>
        <c:axId val="204266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45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Excel.xlsx]5.Absences By Department!PivotTable5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'5.Absences By Department'!$B$3</c:f>
              <c:strCache>
                <c:ptCount val="1"/>
                <c:pt idx="0">
                  <c:v>Total</c:v>
                </c:pt>
              </c:strCache>
            </c:strRef>
          </c:tx>
          <c:spPr>
            <a:solidFill>
              <a:srgbClr val="FFFF00"/>
            </a:solidFill>
            <a:ln>
              <a:noFill/>
            </a:ln>
            <a:effectLst/>
          </c:spPr>
          <c:invertIfNegative val="0"/>
          <c:cat>
            <c:strRef>
              <c:f>'5.Absences By Department'!$A$4:$A$9</c:f>
              <c:strCache>
                <c:ptCount val="6"/>
                <c:pt idx="0">
                  <c:v>Admin Offices</c:v>
                </c:pt>
                <c:pt idx="1">
                  <c:v>Executive Office</c:v>
                </c:pt>
                <c:pt idx="2">
                  <c:v>IT/IS</c:v>
                </c:pt>
                <c:pt idx="3">
                  <c:v>Production</c:v>
                </c:pt>
                <c:pt idx="4">
                  <c:v>Sales</c:v>
                </c:pt>
                <c:pt idx="5">
                  <c:v>Software Engineering</c:v>
                </c:pt>
              </c:strCache>
            </c:strRef>
          </c:cat>
          <c:val>
            <c:numRef>
              <c:f>'5.Absences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4A5C-4321-8F1F-4230B8364CC3}"/>
            </c:ext>
          </c:extLst>
        </c:ser>
        <c:dLbls>
          <c:showLegendKey val="0"/>
          <c:showVal val="0"/>
          <c:showCatName val="0"/>
          <c:showSerName val="0"/>
          <c:showPercent val="0"/>
          <c:showBubbleSize val="0"/>
        </c:dLbls>
        <c:gapWidth val="219"/>
        <c:overlap val="-27"/>
        <c:axId val="2042663104"/>
        <c:axId val="2042644864"/>
      </c:barChart>
      <c:catAx>
        <c:axId val="20426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44864"/>
        <c:crosses val="autoZero"/>
        <c:auto val="1"/>
        <c:lblAlgn val="ctr"/>
        <c:lblOffset val="100"/>
        <c:noMultiLvlLbl val="0"/>
      </c:catAx>
      <c:valAx>
        <c:axId val="204264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Excel.xlsx]6.Recruitment Source!PivotTable6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Recruitment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'6.Recruitment Source'!$B$3</c:f>
              <c:strCache>
                <c:ptCount val="1"/>
                <c:pt idx="0">
                  <c:v>Total</c:v>
                </c:pt>
              </c:strCache>
            </c:strRef>
          </c:tx>
          <c:spPr>
            <a:solidFill>
              <a:schemeClr val="accent1"/>
            </a:solidFill>
            <a:ln>
              <a:noFill/>
            </a:ln>
            <a:effectLst/>
          </c:spPr>
          <c:cat>
            <c:strRef>
              <c:f>'6.Recruitment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'6.Recruitment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1384-4888-8720-DA4D895F49C3}"/>
            </c:ext>
          </c:extLst>
        </c:ser>
        <c:dLbls>
          <c:showLegendKey val="0"/>
          <c:showVal val="0"/>
          <c:showCatName val="0"/>
          <c:showSerName val="0"/>
          <c:showPercent val="0"/>
          <c:showBubbleSize val="0"/>
        </c:dLbls>
        <c:axId val="2042650624"/>
        <c:axId val="2042642944"/>
      </c:areaChart>
      <c:catAx>
        <c:axId val="204265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42944"/>
        <c:crosses val="autoZero"/>
        <c:auto val="1"/>
        <c:lblAlgn val="ctr"/>
        <c:lblOffset val="100"/>
        <c:noMultiLvlLbl val="0"/>
      </c:catAx>
      <c:valAx>
        <c:axId val="204264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265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Excel.xlsx]7.Employee Satisfaction!PivotTable7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Employee</a:t>
            </a:r>
            <a:r>
              <a:rPr lang="en-US" baseline="0">
                <a:solidFill>
                  <a:schemeClr val="bg1"/>
                </a:solidFill>
              </a:rPr>
              <a:t> Satisfaction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'7.Employee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9-479E-A7E6-71D89B58E7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9-479E-A7E6-71D89B58E7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9-479E-A7E6-71D89B58E7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9-479E-A7E6-71D89B58E7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9-479E-A7E6-71D89B58E7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9-479E-A7E6-71D89B58E7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'7.Employee Satisfaction'!$A$4:$A$9</c:f>
              <c:strCache>
                <c:ptCount val="6"/>
                <c:pt idx="0">
                  <c:v>Software Engineering</c:v>
                </c:pt>
                <c:pt idx="1">
                  <c:v>Sales</c:v>
                </c:pt>
                <c:pt idx="2">
                  <c:v>IT/IS</c:v>
                </c:pt>
                <c:pt idx="3">
                  <c:v>Production</c:v>
                </c:pt>
                <c:pt idx="4">
                  <c:v>Admin Offices</c:v>
                </c:pt>
                <c:pt idx="5">
                  <c:v>Executive Office</c:v>
                </c:pt>
              </c:strCache>
            </c:strRef>
          </c:cat>
          <c:val>
            <c:numRef>
              <c:f>'7.Employee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C-CFA9-479E-A7E6-71D89B58E7F2}"/>
            </c:ext>
          </c:extLst>
        </c:ser>
        <c:dLbls>
          <c:showLegendKey val="0"/>
          <c:showVal val="1"/>
          <c:showCatName val="0"/>
          <c:showSerName val="0"/>
          <c:showPercent val="0"/>
          <c:showBubbleSize val="0"/>
          <c:showLeaderLines val="1"/>
        </c:dLbls>
        <c:firstSliceAng val="0"/>
        <c:holeSize val="3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Excel.xlsx]8.Attrition By Department!PivotTable8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By Department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'8.Attrition By Department'!$B$3</c:f>
              <c:strCache>
                <c:ptCount val="1"/>
                <c:pt idx="0">
                  <c:v>Total</c:v>
                </c:pt>
              </c:strCache>
            </c:strRef>
          </c:tx>
          <c:spPr>
            <a:solidFill>
              <a:schemeClr val="accent1"/>
            </a:solidFill>
            <a:ln>
              <a:noFill/>
            </a:ln>
            <a:effectLst/>
            <a:sp3d/>
          </c:spPr>
          <c:invertIfNegative val="0"/>
          <c:cat>
            <c:strRef>
              <c:f>'8.Attrition By Department'!$A$4:$A$10</c:f>
              <c:strCache>
                <c:ptCount val="6"/>
                <c:pt idx="0">
                  <c:v>Production</c:v>
                </c:pt>
                <c:pt idx="1">
                  <c:v>IT/IS</c:v>
                </c:pt>
                <c:pt idx="2">
                  <c:v>Sales</c:v>
                </c:pt>
                <c:pt idx="3">
                  <c:v>Software Engineering</c:v>
                </c:pt>
                <c:pt idx="4">
                  <c:v>Admin Offices</c:v>
                </c:pt>
                <c:pt idx="5">
                  <c:v>Executive Office</c:v>
                </c:pt>
              </c:strCache>
            </c:strRef>
          </c:cat>
          <c:val>
            <c:numRef>
              <c:f>'8.Attrition By Department'!$B$4:$B$10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2-A028-4991-BECB-24047F6EA6CD}"/>
            </c:ext>
          </c:extLst>
        </c:ser>
        <c:dLbls>
          <c:showLegendKey val="0"/>
          <c:showVal val="0"/>
          <c:showCatName val="0"/>
          <c:showSerName val="0"/>
          <c:showPercent val="0"/>
          <c:showBubbleSize val="0"/>
        </c:dLbls>
        <c:gapWidth val="150"/>
        <c:shape val="box"/>
        <c:axId val="925596255"/>
        <c:axId val="925619295"/>
        <c:axId val="0"/>
      </c:bar3DChart>
      <c:catAx>
        <c:axId val="92559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619295"/>
        <c:crosses val="autoZero"/>
        <c:auto val="1"/>
        <c:lblAlgn val="ctr"/>
        <c:lblOffset val="100"/>
        <c:noMultiLvlLbl val="0"/>
      </c:catAx>
      <c:valAx>
        <c:axId val="92561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596255"/>
        <c:crosses val="autoZero"/>
        <c:crossBetween val="between"/>
      </c:valAx>
    </c:plotArea>
    <c:plotVisOnly val="1"/>
    <c:dispBlanksAs val="gap"/>
    <c:showDLblsOverMax val="0"/>
    <c:extLst/>
  </c:chart>
  <c:spPr>
    <a:noFill/>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 Excel.xlsx]9.Attrition by Manager Name!PivotTable2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by Manager Name</a:t>
            </a:r>
          </a:p>
        </c:rich>
      </c:tx>
      <c:layout>
        <c:manualLayout>
          <c:xMode val="edge"/>
          <c:yMode val="edge"/>
          <c:x val="8.4133185829792803E-2"/>
          <c:y val="4.3818705974145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3523395782422"/>
          <c:y val="0.19550725173437825"/>
          <c:w val="0.68038601235451635"/>
          <c:h val="0.67425677424124797"/>
        </c:manualLayout>
      </c:layout>
      <c:barChart>
        <c:barDir val="bar"/>
        <c:grouping val="clustered"/>
        <c:varyColors val="0"/>
        <c:ser>
          <c:idx val="0"/>
          <c:order val="0"/>
          <c:tx>
            <c:strRef>
              <c:f>'9.Attrition by Manager Name'!$B$3</c:f>
              <c:strCache>
                <c:ptCount val="1"/>
                <c:pt idx="0">
                  <c:v>Total</c:v>
                </c:pt>
              </c:strCache>
            </c:strRef>
          </c:tx>
          <c:spPr>
            <a:solidFill>
              <a:srgbClr val="FFC000"/>
            </a:solidFill>
            <a:ln>
              <a:noFill/>
            </a:ln>
            <a:effectLst/>
          </c:spPr>
          <c:invertIfNegative val="0"/>
          <c:cat>
            <c:strRef>
              <c:f>'9.Attrition by Manager Name'!$A$4:$A$6</c:f>
              <c:strCache>
                <c:ptCount val="3"/>
                <c:pt idx="0">
                  <c:v>Amy Dunn</c:v>
                </c:pt>
                <c:pt idx="1">
                  <c:v>Webster Butler</c:v>
                </c:pt>
                <c:pt idx="2">
                  <c:v>Kissy Sullivan</c:v>
                </c:pt>
              </c:strCache>
            </c:strRef>
          </c:cat>
          <c:val>
            <c:numRef>
              <c:f>'9.Attrition by Manager Name'!$B$4:$B$6</c:f>
              <c:numCache>
                <c:formatCode>General</c:formatCode>
                <c:ptCount val="3"/>
                <c:pt idx="0">
                  <c:v>13</c:v>
                </c:pt>
                <c:pt idx="1">
                  <c:v>13</c:v>
                </c:pt>
                <c:pt idx="2">
                  <c:v>12</c:v>
                </c:pt>
              </c:numCache>
            </c:numRef>
          </c:val>
          <c:extLst>
            <c:ext xmlns:c16="http://schemas.microsoft.com/office/drawing/2014/chart" uri="{C3380CC4-5D6E-409C-BE32-E72D297353CC}">
              <c16:uniqueId val="{00000000-D053-4DA7-B661-3509082F20E0}"/>
            </c:ext>
          </c:extLst>
        </c:ser>
        <c:dLbls>
          <c:showLegendKey val="0"/>
          <c:showVal val="0"/>
          <c:showCatName val="0"/>
          <c:showSerName val="0"/>
          <c:showPercent val="0"/>
          <c:showBubbleSize val="0"/>
        </c:dLbls>
        <c:gapWidth val="182"/>
        <c:axId val="925602975"/>
        <c:axId val="925598655"/>
      </c:barChart>
      <c:catAx>
        <c:axId val="92560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598655"/>
        <c:crosses val="autoZero"/>
        <c:auto val="1"/>
        <c:lblAlgn val="ctr"/>
        <c:lblOffset val="100"/>
        <c:noMultiLvlLbl val="0"/>
      </c:catAx>
      <c:valAx>
        <c:axId val="925598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6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95250</xdr:rowOff>
    </xdr:from>
    <xdr:to>
      <xdr:col>7</xdr:col>
      <xdr:colOff>581025</xdr:colOff>
      <xdr:row>3</xdr:row>
      <xdr:rowOff>133350</xdr:rowOff>
    </xdr:to>
    <xdr:sp macro="" textlink="">
      <xdr:nvSpPr>
        <xdr:cNvPr id="2" name="Rectangle: Rounded Corners 1">
          <a:extLst>
            <a:ext uri="{FF2B5EF4-FFF2-40B4-BE49-F238E27FC236}">
              <a16:creationId xmlns:a16="http://schemas.microsoft.com/office/drawing/2014/main" id="{41B2F433-13EF-E6FD-FD6E-1BFFD3ABAA87}"/>
            </a:ext>
          </a:extLst>
        </xdr:cNvPr>
        <xdr:cNvSpPr/>
      </xdr:nvSpPr>
      <xdr:spPr>
        <a:xfrm>
          <a:off x="66675" y="95250"/>
          <a:ext cx="4781550" cy="6096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180974</xdr:colOff>
      <xdr:row>1</xdr:row>
      <xdr:rowOff>9525</xdr:rowOff>
    </xdr:from>
    <xdr:to>
      <xdr:col>7</xdr:col>
      <xdr:colOff>495299</xdr:colOff>
      <xdr:row>3</xdr:row>
      <xdr:rowOff>9524</xdr:rowOff>
    </xdr:to>
    <xdr:sp macro="" textlink="">
      <xdr:nvSpPr>
        <xdr:cNvPr id="3" name="TextBox 2">
          <a:extLst>
            <a:ext uri="{FF2B5EF4-FFF2-40B4-BE49-F238E27FC236}">
              <a16:creationId xmlns:a16="http://schemas.microsoft.com/office/drawing/2014/main" id="{AD9EE70C-0F2E-B76F-50CB-5C03E49D2974}"/>
            </a:ext>
          </a:extLst>
        </xdr:cNvPr>
        <xdr:cNvSpPr txBox="1"/>
      </xdr:nvSpPr>
      <xdr:spPr>
        <a:xfrm>
          <a:off x="180974" y="200025"/>
          <a:ext cx="45815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HR DATASET ANALYSIS &amp; VISUALIZATION</a:t>
          </a:r>
        </a:p>
      </xdr:txBody>
    </xdr:sp>
    <xdr:clientData/>
  </xdr:twoCellAnchor>
  <xdr:twoCellAnchor>
    <xdr:from>
      <xdr:col>0</xdr:col>
      <xdr:colOff>142875</xdr:colOff>
      <xdr:row>4</xdr:row>
      <xdr:rowOff>57150</xdr:rowOff>
    </xdr:from>
    <xdr:to>
      <xdr:col>2</xdr:col>
      <xdr:colOff>228600</xdr:colOff>
      <xdr:row>7</xdr:row>
      <xdr:rowOff>104776</xdr:rowOff>
    </xdr:to>
    <xdr:sp macro="" textlink="">
      <xdr:nvSpPr>
        <xdr:cNvPr id="4" name="Rectangle 3">
          <a:extLst>
            <a:ext uri="{FF2B5EF4-FFF2-40B4-BE49-F238E27FC236}">
              <a16:creationId xmlns:a16="http://schemas.microsoft.com/office/drawing/2014/main" id="{4408B000-26F7-485B-1624-97C4AD7807EC}"/>
            </a:ext>
          </a:extLst>
        </xdr:cNvPr>
        <xdr:cNvSpPr/>
      </xdr:nvSpPr>
      <xdr:spPr>
        <a:xfrm>
          <a:off x="142875" y="819150"/>
          <a:ext cx="1304925" cy="619126"/>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352425</xdr:colOff>
      <xdr:row>4</xdr:row>
      <xdr:rowOff>47624</xdr:rowOff>
    </xdr:from>
    <xdr:to>
      <xdr:col>4</xdr:col>
      <xdr:colOff>447675</xdr:colOff>
      <xdr:row>7</xdr:row>
      <xdr:rowOff>114299</xdr:rowOff>
    </xdr:to>
    <xdr:sp macro="" textlink="">
      <xdr:nvSpPr>
        <xdr:cNvPr id="6" name="Rectangle 5">
          <a:extLst>
            <a:ext uri="{FF2B5EF4-FFF2-40B4-BE49-F238E27FC236}">
              <a16:creationId xmlns:a16="http://schemas.microsoft.com/office/drawing/2014/main" id="{0CAD7572-A198-4F25-9FE9-00BED03E04D1}"/>
            </a:ext>
          </a:extLst>
        </xdr:cNvPr>
        <xdr:cNvSpPr/>
      </xdr:nvSpPr>
      <xdr:spPr>
        <a:xfrm>
          <a:off x="1571625" y="809624"/>
          <a:ext cx="1314450" cy="63817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142875</xdr:colOff>
      <xdr:row>7</xdr:row>
      <xdr:rowOff>190499</xdr:rowOff>
    </xdr:from>
    <xdr:to>
      <xdr:col>2</xdr:col>
      <xdr:colOff>238125</xdr:colOff>
      <xdr:row>11</xdr:row>
      <xdr:rowOff>57150</xdr:rowOff>
    </xdr:to>
    <xdr:sp macro="" textlink="">
      <xdr:nvSpPr>
        <xdr:cNvPr id="16" name="Rectangle 15">
          <a:extLst>
            <a:ext uri="{FF2B5EF4-FFF2-40B4-BE49-F238E27FC236}">
              <a16:creationId xmlns:a16="http://schemas.microsoft.com/office/drawing/2014/main" id="{BEFBA970-7161-49BC-90A1-C283A342036E}"/>
            </a:ext>
          </a:extLst>
        </xdr:cNvPr>
        <xdr:cNvSpPr/>
      </xdr:nvSpPr>
      <xdr:spPr>
        <a:xfrm>
          <a:off x="142875" y="1523999"/>
          <a:ext cx="1314450" cy="62865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361951</xdr:colOff>
      <xdr:row>8</xdr:row>
      <xdr:rowOff>9525</xdr:rowOff>
    </xdr:from>
    <xdr:to>
      <xdr:col>4</xdr:col>
      <xdr:colOff>457201</xdr:colOff>
      <xdr:row>11</xdr:row>
      <xdr:rowOff>47625</xdr:rowOff>
    </xdr:to>
    <xdr:sp macro="" textlink="">
      <xdr:nvSpPr>
        <xdr:cNvPr id="17" name="Rectangle 16">
          <a:extLst>
            <a:ext uri="{FF2B5EF4-FFF2-40B4-BE49-F238E27FC236}">
              <a16:creationId xmlns:a16="http://schemas.microsoft.com/office/drawing/2014/main" id="{C31D8793-3CA1-4F77-BA7D-EDDB1813A61D}"/>
            </a:ext>
          </a:extLst>
        </xdr:cNvPr>
        <xdr:cNvSpPr/>
      </xdr:nvSpPr>
      <xdr:spPr>
        <a:xfrm>
          <a:off x="1581151" y="1533525"/>
          <a:ext cx="1314450" cy="6096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133350</xdr:colOff>
      <xdr:row>11</xdr:row>
      <xdr:rowOff>152399</xdr:rowOff>
    </xdr:from>
    <xdr:to>
      <xdr:col>2</xdr:col>
      <xdr:colOff>238125</xdr:colOff>
      <xdr:row>15</xdr:row>
      <xdr:rowOff>19050</xdr:rowOff>
    </xdr:to>
    <xdr:sp macro="" textlink="">
      <xdr:nvSpPr>
        <xdr:cNvPr id="18" name="Rectangle 17">
          <a:extLst>
            <a:ext uri="{FF2B5EF4-FFF2-40B4-BE49-F238E27FC236}">
              <a16:creationId xmlns:a16="http://schemas.microsoft.com/office/drawing/2014/main" id="{C3F3B559-3684-44EA-B91E-578E7CAB8835}"/>
            </a:ext>
          </a:extLst>
        </xdr:cNvPr>
        <xdr:cNvSpPr/>
      </xdr:nvSpPr>
      <xdr:spPr>
        <a:xfrm>
          <a:off x="133350" y="2247899"/>
          <a:ext cx="1323975" cy="62865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142875</xdr:colOff>
      <xdr:row>15</xdr:row>
      <xdr:rowOff>114300</xdr:rowOff>
    </xdr:from>
    <xdr:to>
      <xdr:col>2</xdr:col>
      <xdr:colOff>238125</xdr:colOff>
      <xdr:row>18</xdr:row>
      <xdr:rowOff>161926</xdr:rowOff>
    </xdr:to>
    <xdr:sp macro="" textlink="">
      <xdr:nvSpPr>
        <xdr:cNvPr id="19" name="Rectangle 18">
          <a:extLst>
            <a:ext uri="{FF2B5EF4-FFF2-40B4-BE49-F238E27FC236}">
              <a16:creationId xmlns:a16="http://schemas.microsoft.com/office/drawing/2014/main" id="{7E11E977-54AA-4241-8E15-20C8C40D1FEE}"/>
            </a:ext>
          </a:extLst>
        </xdr:cNvPr>
        <xdr:cNvSpPr/>
      </xdr:nvSpPr>
      <xdr:spPr>
        <a:xfrm>
          <a:off x="142875" y="2971800"/>
          <a:ext cx="1314450" cy="619126"/>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361950</xdr:colOff>
      <xdr:row>11</xdr:row>
      <xdr:rowOff>142874</xdr:rowOff>
    </xdr:from>
    <xdr:to>
      <xdr:col>4</xdr:col>
      <xdr:colOff>466725</xdr:colOff>
      <xdr:row>15</xdr:row>
      <xdr:rowOff>9525</xdr:rowOff>
    </xdr:to>
    <xdr:sp macro="" textlink="">
      <xdr:nvSpPr>
        <xdr:cNvPr id="20" name="Rectangle 19">
          <a:extLst>
            <a:ext uri="{FF2B5EF4-FFF2-40B4-BE49-F238E27FC236}">
              <a16:creationId xmlns:a16="http://schemas.microsoft.com/office/drawing/2014/main" id="{F72DF594-ABCD-4D90-B6F3-3EC3A823E14C}"/>
            </a:ext>
          </a:extLst>
        </xdr:cNvPr>
        <xdr:cNvSpPr/>
      </xdr:nvSpPr>
      <xdr:spPr>
        <a:xfrm>
          <a:off x="1581150" y="2238374"/>
          <a:ext cx="1323975" cy="62865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381000</xdr:colOff>
      <xdr:row>15</xdr:row>
      <xdr:rowOff>114299</xdr:rowOff>
    </xdr:from>
    <xdr:to>
      <xdr:col>4</xdr:col>
      <xdr:colOff>466725</xdr:colOff>
      <xdr:row>18</xdr:row>
      <xdr:rowOff>171450</xdr:rowOff>
    </xdr:to>
    <xdr:sp macro="" textlink="">
      <xdr:nvSpPr>
        <xdr:cNvPr id="21" name="Rectangle 20">
          <a:extLst>
            <a:ext uri="{FF2B5EF4-FFF2-40B4-BE49-F238E27FC236}">
              <a16:creationId xmlns:a16="http://schemas.microsoft.com/office/drawing/2014/main" id="{003CE079-BDC2-405F-A90B-2BCA2AEADF06}"/>
            </a:ext>
          </a:extLst>
        </xdr:cNvPr>
        <xdr:cNvSpPr/>
      </xdr:nvSpPr>
      <xdr:spPr>
        <a:xfrm>
          <a:off x="1600200" y="2971799"/>
          <a:ext cx="1304925" cy="62865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523875</xdr:colOff>
      <xdr:row>4</xdr:row>
      <xdr:rowOff>47625</xdr:rowOff>
    </xdr:from>
    <xdr:to>
      <xdr:col>1</xdr:col>
      <xdr:colOff>590550</xdr:colOff>
      <xdr:row>5</xdr:row>
      <xdr:rowOff>171450</xdr:rowOff>
    </xdr:to>
    <xdr:sp macro="" textlink="KPIs!F7">
      <xdr:nvSpPr>
        <xdr:cNvPr id="31" name="TextBox 30">
          <a:extLst>
            <a:ext uri="{FF2B5EF4-FFF2-40B4-BE49-F238E27FC236}">
              <a16:creationId xmlns:a16="http://schemas.microsoft.com/office/drawing/2014/main" id="{73DCDCDA-D27C-5B8D-1B3C-E0641FA6746C}"/>
            </a:ext>
          </a:extLst>
        </xdr:cNvPr>
        <xdr:cNvSpPr txBox="1"/>
      </xdr:nvSpPr>
      <xdr:spPr>
        <a:xfrm>
          <a:off x="523875" y="809625"/>
          <a:ext cx="6762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743C50-4A5C-4061-978E-170781DF97D7}" type="TxLink">
            <a:rPr lang="en-US" sz="1800" b="1" i="0" u="none" strike="noStrike">
              <a:solidFill>
                <a:schemeClr val="bg1"/>
              </a:solidFill>
              <a:latin typeface="Calibri"/>
              <a:ea typeface="Calibri"/>
              <a:cs typeface="Calibri"/>
            </a:rPr>
            <a:pPr/>
            <a:t>104</a:t>
          </a:fld>
          <a:endParaRPr lang="en-US" sz="1800" b="1">
            <a:solidFill>
              <a:schemeClr val="bg1"/>
            </a:solidFill>
          </a:endParaRPr>
        </a:p>
      </xdr:txBody>
    </xdr:sp>
    <xdr:clientData/>
  </xdr:twoCellAnchor>
  <xdr:twoCellAnchor>
    <xdr:from>
      <xdr:col>0</xdr:col>
      <xdr:colOff>238125</xdr:colOff>
      <xdr:row>5</xdr:row>
      <xdr:rowOff>171450</xdr:rowOff>
    </xdr:from>
    <xdr:to>
      <xdr:col>2</xdr:col>
      <xdr:colOff>200025</xdr:colOff>
      <xdr:row>7</xdr:row>
      <xdr:rowOff>85725</xdr:rowOff>
    </xdr:to>
    <xdr:sp macro="" textlink="">
      <xdr:nvSpPr>
        <xdr:cNvPr id="37" name="TextBox 36">
          <a:extLst>
            <a:ext uri="{FF2B5EF4-FFF2-40B4-BE49-F238E27FC236}">
              <a16:creationId xmlns:a16="http://schemas.microsoft.com/office/drawing/2014/main" id="{E9845014-D203-31E2-2898-3795AA1BCF45}"/>
            </a:ext>
          </a:extLst>
        </xdr:cNvPr>
        <xdr:cNvSpPr txBox="1"/>
      </xdr:nvSpPr>
      <xdr:spPr>
        <a:xfrm>
          <a:off x="238125" y="1123950"/>
          <a:ext cx="11811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OLD</a:t>
          </a:r>
          <a:r>
            <a:rPr lang="en-IN" sz="1100" b="1" i="0" u="none" strike="noStrike" baseline="0">
              <a:solidFill>
                <a:schemeClr val="bg1"/>
              </a:solidFill>
              <a:effectLst/>
              <a:latin typeface="+mn-lt"/>
              <a:ea typeface="+mn-ea"/>
              <a:cs typeface="+mn-cs"/>
            </a:rPr>
            <a:t> EMPLOYEES</a:t>
          </a:r>
          <a:endParaRPr lang="en-IN" sz="1100">
            <a:solidFill>
              <a:schemeClr val="bg1"/>
            </a:solidFill>
          </a:endParaRPr>
        </a:p>
      </xdr:txBody>
    </xdr:sp>
    <xdr:clientData/>
  </xdr:twoCellAnchor>
  <xdr:twoCellAnchor>
    <xdr:from>
      <xdr:col>3</xdr:col>
      <xdr:colOff>85727</xdr:colOff>
      <xdr:row>4</xdr:row>
      <xdr:rowOff>38100</xdr:rowOff>
    </xdr:from>
    <xdr:to>
      <xdr:col>4</xdr:col>
      <xdr:colOff>171451</xdr:colOff>
      <xdr:row>5</xdr:row>
      <xdr:rowOff>152400</xdr:rowOff>
    </xdr:to>
    <xdr:sp macro="" textlink="KPIs!E7">
      <xdr:nvSpPr>
        <xdr:cNvPr id="38" name="TextBox 37">
          <a:extLst>
            <a:ext uri="{FF2B5EF4-FFF2-40B4-BE49-F238E27FC236}">
              <a16:creationId xmlns:a16="http://schemas.microsoft.com/office/drawing/2014/main" id="{AFCE55D3-ED80-B0E3-4766-599A7FB2861C}"/>
            </a:ext>
          </a:extLst>
        </xdr:cNvPr>
        <xdr:cNvSpPr txBox="1"/>
      </xdr:nvSpPr>
      <xdr:spPr>
        <a:xfrm>
          <a:off x="1914527" y="800100"/>
          <a:ext cx="6953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34C45E-57DB-42CC-BFC1-66D60727DEA4}" type="TxLink">
            <a:rPr lang="en-US" sz="1800" b="1" i="0" u="none" strike="noStrike">
              <a:solidFill>
                <a:schemeClr val="bg1"/>
              </a:solidFill>
              <a:latin typeface="Calibri"/>
              <a:ea typeface="Calibri"/>
              <a:cs typeface="Calibri"/>
            </a:rPr>
            <a:pPr/>
            <a:t>311</a:t>
          </a:fld>
          <a:endParaRPr lang="en-IN" sz="1800" b="1">
            <a:solidFill>
              <a:schemeClr val="bg1"/>
            </a:solidFill>
          </a:endParaRPr>
        </a:p>
      </xdr:txBody>
    </xdr:sp>
    <xdr:clientData/>
  </xdr:twoCellAnchor>
  <xdr:twoCellAnchor>
    <xdr:from>
      <xdr:col>2</xdr:col>
      <xdr:colOff>400050</xdr:colOff>
      <xdr:row>5</xdr:row>
      <xdr:rowOff>161925</xdr:rowOff>
    </xdr:from>
    <xdr:to>
      <xdr:col>4</xdr:col>
      <xdr:colOff>485775</xdr:colOff>
      <xdr:row>7</xdr:row>
      <xdr:rowOff>95250</xdr:rowOff>
    </xdr:to>
    <xdr:sp macro="" textlink="">
      <xdr:nvSpPr>
        <xdr:cNvPr id="39" name="TextBox 38">
          <a:extLst>
            <a:ext uri="{FF2B5EF4-FFF2-40B4-BE49-F238E27FC236}">
              <a16:creationId xmlns:a16="http://schemas.microsoft.com/office/drawing/2014/main" id="{B8240ECA-88FE-AE81-E3E9-3A23D29D7505}"/>
            </a:ext>
          </a:extLst>
        </xdr:cNvPr>
        <xdr:cNvSpPr txBox="1"/>
      </xdr:nvSpPr>
      <xdr:spPr>
        <a:xfrm>
          <a:off x="1619250" y="1114425"/>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TOTAL</a:t>
          </a:r>
          <a:r>
            <a:rPr lang="en-IN" sz="1100" b="1" i="0" u="none" strike="noStrike" baseline="0">
              <a:solidFill>
                <a:schemeClr val="bg1"/>
              </a:solidFill>
              <a:effectLst/>
              <a:latin typeface="+mn-lt"/>
              <a:ea typeface="+mn-ea"/>
              <a:cs typeface="+mn-cs"/>
            </a:rPr>
            <a:t> </a:t>
          </a:r>
          <a:r>
            <a:rPr lang="en-IN" sz="1100" b="1" i="0" baseline="0">
              <a:solidFill>
                <a:schemeClr val="bg1"/>
              </a:solidFill>
              <a:effectLst/>
              <a:latin typeface="+mn-lt"/>
              <a:ea typeface="+mn-ea"/>
              <a:cs typeface="+mn-cs"/>
            </a:rPr>
            <a:t>EMPLOYEES</a:t>
          </a:r>
          <a:r>
            <a:rPr lang="en-IN">
              <a:solidFill>
                <a:schemeClr val="bg1"/>
              </a:solidFill>
            </a:rPr>
            <a:t> </a:t>
          </a:r>
          <a:endParaRPr lang="en-IN" sz="1100">
            <a:solidFill>
              <a:schemeClr val="bg1"/>
            </a:solidFill>
          </a:endParaRPr>
        </a:p>
      </xdr:txBody>
    </xdr:sp>
    <xdr:clientData/>
  </xdr:twoCellAnchor>
  <xdr:twoCellAnchor>
    <xdr:from>
      <xdr:col>0</xdr:col>
      <xdr:colOff>552450</xdr:colOff>
      <xdr:row>8</xdr:row>
      <xdr:rowOff>28575</xdr:rowOff>
    </xdr:from>
    <xdr:to>
      <xdr:col>1</xdr:col>
      <xdr:colOff>581025</xdr:colOff>
      <xdr:row>9</xdr:row>
      <xdr:rowOff>133350</xdr:rowOff>
    </xdr:to>
    <xdr:sp macro="" textlink="KPIs!G7">
      <xdr:nvSpPr>
        <xdr:cNvPr id="40" name="TextBox 39">
          <a:extLst>
            <a:ext uri="{FF2B5EF4-FFF2-40B4-BE49-F238E27FC236}">
              <a16:creationId xmlns:a16="http://schemas.microsoft.com/office/drawing/2014/main" id="{A9B7178C-211A-0395-977C-19752428FCB2}"/>
            </a:ext>
          </a:extLst>
        </xdr:cNvPr>
        <xdr:cNvSpPr txBox="1"/>
      </xdr:nvSpPr>
      <xdr:spPr>
        <a:xfrm>
          <a:off x="552450" y="1552575"/>
          <a:ext cx="638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92D6BF-5F9A-4BAB-95A6-6E0690A932B3}" type="TxLink">
            <a:rPr lang="en-US" sz="1800" b="1" i="0" u="none" strike="noStrike">
              <a:solidFill>
                <a:schemeClr val="bg1"/>
              </a:solidFill>
              <a:latin typeface="Calibri"/>
              <a:ea typeface="Calibri"/>
              <a:cs typeface="Calibri"/>
            </a:rPr>
            <a:pPr/>
            <a:t>207</a:t>
          </a:fld>
          <a:endParaRPr lang="en-IN" sz="1800" b="1">
            <a:solidFill>
              <a:schemeClr val="bg1"/>
            </a:solidFill>
          </a:endParaRPr>
        </a:p>
      </xdr:txBody>
    </xdr:sp>
    <xdr:clientData/>
  </xdr:twoCellAnchor>
  <xdr:twoCellAnchor>
    <xdr:from>
      <xdr:col>0</xdr:col>
      <xdr:colOff>95251</xdr:colOff>
      <xdr:row>9</xdr:row>
      <xdr:rowOff>142875</xdr:rowOff>
    </xdr:from>
    <xdr:to>
      <xdr:col>2</xdr:col>
      <xdr:colOff>361951</xdr:colOff>
      <xdr:row>11</xdr:row>
      <xdr:rowOff>66675</xdr:rowOff>
    </xdr:to>
    <xdr:sp macro="" textlink="">
      <xdr:nvSpPr>
        <xdr:cNvPr id="41" name="TextBox 40">
          <a:extLst>
            <a:ext uri="{FF2B5EF4-FFF2-40B4-BE49-F238E27FC236}">
              <a16:creationId xmlns:a16="http://schemas.microsoft.com/office/drawing/2014/main" id="{8CD55A0C-012C-368B-EA05-1CA7664BF31D}"/>
            </a:ext>
          </a:extLst>
        </xdr:cNvPr>
        <xdr:cNvSpPr txBox="1"/>
      </xdr:nvSpPr>
      <xdr:spPr>
        <a:xfrm>
          <a:off x="95251" y="1857375"/>
          <a:ext cx="1485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CURRENT</a:t>
          </a:r>
          <a:r>
            <a:rPr lang="en-IN" sz="1100" b="1" i="0" u="none" strike="noStrike" baseline="0">
              <a:solidFill>
                <a:schemeClr val="bg1"/>
              </a:solidFill>
              <a:effectLst/>
              <a:latin typeface="+mn-lt"/>
              <a:ea typeface="+mn-ea"/>
              <a:cs typeface="+mn-cs"/>
            </a:rPr>
            <a:t> </a:t>
          </a:r>
          <a:r>
            <a:rPr lang="en-IN" sz="1100" b="1" i="0" baseline="0">
              <a:solidFill>
                <a:schemeClr val="bg1"/>
              </a:solidFill>
              <a:effectLst/>
              <a:latin typeface="+mn-lt"/>
              <a:ea typeface="+mn-ea"/>
              <a:cs typeface="+mn-cs"/>
            </a:rPr>
            <a:t>EMPLOYEES</a:t>
          </a:r>
          <a:r>
            <a:rPr lang="en-IN">
              <a:solidFill>
                <a:schemeClr val="bg1"/>
              </a:solidFill>
            </a:rPr>
            <a:t> </a:t>
          </a:r>
          <a:endParaRPr lang="en-IN" sz="1100">
            <a:solidFill>
              <a:schemeClr val="bg1"/>
            </a:solidFill>
          </a:endParaRPr>
        </a:p>
      </xdr:txBody>
    </xdr:sp>
    <xdr:clientData/>
  </xdr:twoCellAnchor>
  <xdr:twoCellAnchor>
    <xdr:from>
      <xdr:col>3</xdr:col>
      <xdr:colOff>47625</xdr:colOff>
      <xdr:row>8</xdr:row>
      <xdr:rowOff>19050</xdr:rowOff>
    </xdr:from>
    <xdr:to>
      <xdr:col>4</xdr:col>
      <xdr:colOff>247650</xdr:colOff>
      <xdr:row>9</xdr:row>
      <xdr:rowOff>161925</xdr:rowOff>
    </xdr:to>
    <xdr:sp macro="" textlink="KPIs!H7">
      <xdr:nvSpPr>
        <xdr:cNvPr id="42" name="TextBox 41">
          <a:extLst>
            <a:ext uri="{FF2B5EF4-FFF2-40B4-BE49-F238E27FC236}">
              <a16:creationId xmlns:a16="http://schemas.microsoft.com/office/drawing/2014/main" id="{E0725DA2-4095-64C1-7E5E-11D857D7E2D8}"/>
            </a:ext>
          </a:extLst>
        </xdr:cNvPr>
        <xdr:cNvSpPr txBox="1"/>
      </xdr:nvSpPr>
      <xdr:spPr>
        <a:xfrm>
          <a:off x="1876425" y="1543050"/>
          <a:ext cx="809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5783AA-BB47-4ACD-B6CD-6EBF607CB5D3}" type="TxLink">
            <a:rPr lang="en-US" sz="1800" b="1" i="0" u="none" strike="noStrike">
              <a:solidFill>
                <a:schemeClr val="bg1"/>
              </a:solidFill>
              <a:latin typeface="Calibri"/>
              <a:ea typeface="Calibri"/>
              <a:cs typeface="Calibri"/>
            </a:rPr>
            <a:pPr/>
            <a:t>33.44</a:t>
          </a:fld>
          <a:endParaRPr lang="en-IN" sz="1800" b="1">
            <a:solidFill>
              <a:schemeClr val="bg1"/>
            </a:solidFill>
          </a:endParaRPr>
        </a:p>
      </xdr:txBody>
    </xdr:sp>
    <xdr:clientData/>
  </xdr:twoCellAnchor>
  <xdr:twoCellAnchor>
    <xdr:from>
      <xdr:col>1</xdr:col>
      <xdr:colOff>19050</xdr:colOff>
      <xdr:row>11</xdr:row>
      <xdr:rowOff>161925</xdr:rowOff>
    </xdr:from>
    <xdr:to>
      <xdr:col>1</xdr:col>
      <xdr:colOff>523875</xdr:colOff>
      <xdr:row>13</xdr:row>
      <xdr:rowOff>133350</xdr:rowOff>
    </xdr:to>
    <xdr:sp macro="" textlink="KPIs!J7">
      <xdr:nvSpPr>
        <xdr:cNvPr id="43" name="TextBox 42">
          <a:extLst>
            <a:ext uri="{FF2B5EF4-FFF2-40B4-BE49-F238E27FC236}">
              <a16:creationId xmlns:a16="http://schemas.microsoft.com/office/drawing/2014/main" id="{79862247-D982-D0E5-5E40-25876E3B151C}"/>
            </a:ext>
          </a:extLst>
        </xdr:cNvPr>
        <xdr:cNvSpPr txBox="1"/>
      </xdr:nvSpPr>
      <xdr:spPr>
        <a:xfrm>
          <a:off x="628650" y="2257425"/>
          <a:ext cx="5048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BF5E0D-8B0C-44E3-AEAD-0CD579943363}" type="TxLink">
            <a:rPr lang="en-US" sz="1800" b="1" i="0" u="none" strike="noStrike">
              <a:solidFill>
                <a:schemeClr val="bg1"/>
              </a:solidFill>
              <a:latin typeface="Calibri"/>
              <a:ea typeface="Calibri"/>
              <a:cs typeface="Calibri"/>
            </a:rPr>
            <a:pPr/>
            <a:t>6</a:t>
          </a:fld>
          <a:endParaRPr lang="en-IN" sz="1800" b="1">
            <a:solidFill>
              <a:schemeClr val="bg1"/>
            </a:solidFill>
          </a:endParaRPr>
        </a:p>
      </xdr:txBody>
    </xdr:sp>
    <xdr:clientData/>
  </xdr:twoCellAnchor>
  <xdr:twoCellAnchor>
    <xdr:from>
      <xdr:col>2</xdr:col>
      <xdr:colOff>447675</xdr:colOff>
      <xdr:row>9</xdr:row>
      <xdr:rowOff>123825</xdr:rowOff>
    </xdr:from>
    <xdr:to>
      <xdr:col>4</xdr:col>
      <xdr:colOff>390525</xdr:colOff>
      <xdr:row>11</xdr:row>
      <xdr:rowOff>57150</xdr:rowOff>
    </xdr:to>
    <xdr:sp macro="" textlink="">
      <xdr:nvSpPr>
        <xdr:cNvPr id="44" name="TextBox 43">
          <a:extLst>
            <a:ext uri="{FF2B5EF4-FFF2-40B4-BE49-F238E27FC236}">
              <a16:creationId xmlns:a16="http://schemas.microsoft.com/office/drawing/2014/main" id="{5F455E85-EFB2-83C5-5FFB-9D0ED5090CA8}"/>
            </a:ext>
          </a:extLst>
        </xdr:cNvPr>
        <xdr:cNvSpPr txBox="1"/>
      </xdr:nvSpPr>
      <xdr:spPr>
        <a:xfrm>
          <a:off x="1666875" y="1838325"/>
          <a:ext cx="1162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ATTRITION</a:t>
          </a:r>
          <a:r>
            <a:rPr lang="en-IN" sz="1100" b="1" i="0" u="none" strike="noStrike" baseline="0">
              <a:solidFill>
                <a:schemeClr val="bg1"/>
              </a:solidFill>
              <a:effectLst/>
              <a:latin typeface="+mn-lt"/>
              <a:ea typeface="+mn-ea"/>
              <a:cs typeface="+mn-cs"/>
            </a:rPr>
            <a:t> RATE</a:t>
          </a:r>
          <a:r>
            <a:rPr lang="en-IN">
              <a:solidFill>
                <a:schemeClr val="bg1"/>
              </a:solidFill>
            </a:rPr>
            <a:t> </a:t>
          </a:r>
          <a:endParaRPr lang="en-IN" sz="1100">
            <a:solidFill>
              <a:schemeClr val="bg1"/>
            </a:solidFill>
          </a:endParaRPr>
        </a:p>
      </xdr:txBody>
    </xdr:sp>
    <xdr:clientData/>
  </xdr:twoCellAnchor>
  <xdr:twoCellAnchor>
    <xdr:from>
      <xdr:col>3</xdr:col>
      <xdr:colOff>28576</xdr:colOff>
      <xdr:row>11</xdr:row>
      <xdr:rowOff>133350</xdr:rowOff>
    </xdr:from>
    <xdr:to>
      <xdr:col>4</xdr:col>
      <xdr:colOff>257176</xdr:colOff>
      <xdr:row>13</xdr:row>
      <xdr:rowOff>104775</xdr:rowOff>
    </xdr:to>
    <xdr:sp macro="" textlink="KPIs!A7">
      <xdr:nvSpPr>
        <xdr:cNvPr id="45" name="TextBox 44">
          <a:extLst>
            <a:ext uri="{FF2B5EF4-FFF2-40B4-BE49-F238E27FC236}">
              <a16:creationId xmlns:a16="http://schemas.microsoft.com/office/drawing/2014/main" id="{5370B978-29BB-BC45-AFC0-9CA75454364C}"/>
            </a:ext>
          </a:extLst>
        </xdr:cNvPr>
        <xdr:cNvSpPr txBox="1"/>
      </xdr:nvSpPr>
      <xdr:spPr>
        <a:xfrm>
          <a:off x="1857376" y="2228850"/>
          <a:ext cx="8382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BF828C-E1D1-4A38-B1F2-12C0C8FD04E7}" type="TxLink">
            <a:rPr lang="en-US" sz="1800" b="1" i="0" u="none" strike="noStrike">
              <a:solidFill>
                <a:schemeClr val="bg1"/>
              </a:solidFill>
              <a:latin typeface="Calibri"/>
              <a:ea typeface="Calibri"/>
              <a:cs typeface="Calibri"/>
            </a:rPr>
            <a:pPr/>
            <a:t>45.47</a:t>
          </a:fld>
          <a:endParaRPr lang="en-IN" sz="1800" b="1">
            <a:solidFill>
              <a:schemeClr val="bg1"/>
            </a:solidFill>
          </a:endParaRPr>
        </a:p>
      </xdr:txBody>
    </xdr:sp>
    <xdr:clientData/>
  </xdr:twoCellAnchor>
  <xdr:twoCellAnchor>
    <xdr:from>
      <xdr:col>3</xdr:col>
      <xdr:colOff>19050</xdr:colOff>
      <xdr:row>13</xdr:row>
      <xdr:rowOff>66675</xdr:rowOff>
    </xdr:from>
    <xdr:to>
      <xdr:col>4</xdr:col>
      <xdr:colOff>295275</xdr:colOff>
      <xdr:row>15</xdr:row>
      <xdr:rowOff>19050</xdr:rowOff>
    </xdr:to>
    <xdr:sp macro="" textlink="">
      <xdr:nvSpPr>
        <xdr:cNvPr id="46" name="TextBox 45">
          <a:extLst>
            <a:ext uri="{FF2B5EF4-FFF2-40B4-BE49-F238E27FC236}">
              <a16:creationId xmlns:a16="http://schemas.microsoft.com/office/drawing/2014/main" id="{6B55B769-1F14-F5D0-257A-CB7009310241}"/>
            </a:ext>
          </a:extLst>
        </xdr:cNvPr>
        <xdr:cNvSpPr txBox="1"/>
      </xdr:nvSpPr>
      <xdr:spPr>
        <a:xfrm>
          <a:off x="1847850" y="2543175"/>
          <a:ext cx="885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AVG</a:t>
          </a:r>
          <a:r>
            <a:rPr lang="en-IN" sz="1100" b="1" i="0" u="none" strike="noStrike" baseline="0">
              <a:solidFill>
                <a:schemeClr val="bg1"/>
              </a:solidFill>
              <a:effectLst/>
              <a:latin typeface="+mn-lt"/>
              <a:ea typeface="+mn-ea"/>
              <a:cs typeface="+mn-cs"/>
            </a:rPr>
            <a:t> AGE</a:t>
          </a:r>
          <a:r>
            <a:rPr lang="en-IN">
              <a:solidFill>
                <a:schemeClr val="bg1"/>
              </a:solidFill>
            </a:rPr>
            <a:t> </a:t>
          </a:r>
          <a:endParaRPr lang="en-IN" sz="1100">
            <a:solidFill>
              <a:schemeClr val="bg1"/>
            </a:solidFill>
          </a:endParaRPr>
        </a:p>
      </xdr:txBody>
    </xdr:sp>
    <xdr:clientData/>
  </xdr:twoCellAnchor>
  <xdr:twoCellAnchor>
    <xdr:from>
      <xdr:col>0</xdr:col>
      <xdr:colOff>114299</xdr:colOff>
      <xdr:row>13</xdr:row>
      <xdr:rowOff>95250</xdr:rowOff>
    </xdr:from>
    <xdr:to>
      <xdr:col>2</xdr:col>
      <xdr:colOff>440530</xdr:colOff>
      <xdr:row>15</xdr:row>
      <xdr:rowOff>28575</xdr:rowOff>
    </xdr:to>
    <xdr:sp macro="" textlink="">
      <xdr:nvSpPr>
        <xdr:cNvPr id="47" name="TextBox 46">
          <a:extLst>
            <a:ext uri="{FF2B5EF4-FFF2-40B4-BE49-F238E27FC236}">
              <a16:creationId xmlns:a16="http://schemas.microsoft.com/office/drawing/2014/main" id="{E40716DC-2CB8-D25D-6778-A10B988DDEEE}"/>
            </a:ext>
          </a:extLst>
        </xdr:cNvPr>
        <xdr:cNvSpPr txBox="1"/>
      </xdr:nvSpPr>
      <xdr:spPr>
        <a:xfrm>
          <a:off x="114299" y="2571750"/>
          <a:ext cx="154066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TOTAL</a:t>
          </a:r>
          <a:r>
            <a:rPr lang="en-IN" sz="1100" b="1" i="0" u="none" strike="noStrike" baseline="0">
              <a:solidFill>
                <a:schemeClr val="bg1"/>
              </a:solidFill>
              <a:effectLst/>
              <a:latin typeface="+mn-lt"/>
              <a:ea typeface="+mn-ea"/>
              <a:cs typeface="+mn-cs"/>
            </a:rPr>
            <a:t> DEPARTMENT</a:t>
          </a:r>
          <a:endParaRPr lang="en-IN" sz="1100">
            <a:solidFill>
              <a:schemeClr val="bg1"/>
            </a:solidFill>
          </a:endParaRPr>
        </a:p>
      </xdr:txBody>
    </xdr:sp>
    <xdr:clientData/>
  </xdr:twoCellAnchor>
  <xdr:twoCellAnchor>
    <xdr:from>
      <xdr:col>2</xdr:col>
      <xdr:colOff>504825</xdr:colOff>
      <xdr:row>15</xdr:row>
      <xdr:rowOff>114300</xdr:rowOff>
    </xdr:from>
    <xdr:to>
      <xdr:col>4</xdr:col>
      <xdr:colOff>371475</xdr:colOff>
      <xdr:row>17</xdr:row>
      <xdr:rowOff>57150</xdr:rowOff>
    </xdr:to>
    <xdr:sp macro="" textlink="KPIs!C7">
      <xdr:nvSpPr>
        <xdr:cNvPr id="48" name="TextBox 47">
          <a:extLst>
            <a:ext uri="{FF2B5EF4-FFF2-40B4-BE49-F238E27FC236}">
              <a16:creationId xmlns:a16="http://schemas.microsoft.com/office/drawing/2014/main" id="{AB7C5DCE-2F6D-825D-A26A-5BF895DBB28A}"/>
            </a:ext>
          </a:extLst>
        </xdr:cNvPr>
        <xdr:cNvSpPr txBox="1"/>
      </xdr:nvSpPr>
      <xdr:spPr>
        <a:xfrm>
          <a:off x="1724025" y="2971800"/>
          <a:ext cx="1085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802446-B208-49D7-BDF8-A128692971EB}" type="TxLink">
            <a:rPr lang="en-US" sz="1800" b="1" i="0" u="none" strike="noStrike">
              <a:solidFill>
                <a:schemeClr val="bg1"/>
              </a:solidFill>
              <a:latin typeface="Calibri"/>
              <a:ea typeface="Calibri"/>
              <a:cs typeface="Calibri"/>
            </a:rPr>
            <a:pPr/>
            <a:t>69020.68</a:t>
          </a:fld>
          <a:endParaRPr lang="en-IN" sz="1800" b="1">
            <a:solidFill>
              <a:schemeClr val="bg1"/>
            </a:solidFill>
          </a:endParaRPr>
        </a:p>
      </xdr:txBody>
    </xdr:sp>
    <xdr:clientData/>
  </xdr:twoCellAnchor>
  <xdr:twoCellAnchor>
    <xdr:from>
      <xdr:col>0</xdr:col>
      <xdr:colOff>438150</xdr:colOff>
      <xdr:row>15</xdr:row>
      <xdr:rowOff>123825</xdr:rowOff>
    </xdr:from>
    <xdr:to>
      <xdr:col>2</xdr:col>
      <xdr:colOff>76200</xdr:colOff>
      <xdr:row>17</xdr:row>
      <xdr:rowOff>57150</xdr:rowOff>
    </xdr:to>
    <xdr:sp macro="" textlink="KPIs!B7">
      <xdr:nvSpPr>
        <xdr:cNvPr id="49" name="TextBox 48">
          <a:extLst>
            <a:ext uri="{FF2B5EF4-FFF2-40B4-BE49-F238E27FC236}">
              <a16:creationId xmlns:a16="http://schemas.microsoft.com/office/drawing/2014/main" id="{9EACE02E-E728-B80E-681A-2ABD8877665F}"/>
            </a:ext>
          </a:extLst>
        </xdr:cNvPr>
        <xdr:cNvSpPr txBox="1"/>
      </xdr:nvSpPr>
      <xdr:spPr>
        <a:xfrm>
          <a:off x="438150" y="2981325"/>
          <a:ext cx="8572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C8B8BA-F8CD-4BC8-B750-AA8685000C24}" type="TxLink">
            <a:rPr lang="en-US" sz="1800" b="1" i="0" u="none" strike="noStrike">
              <a:solidFill>
                <a:schemeClr val="bg1"/>
              </a:solidFill>
              <a:latin typeface="Calibri"/>
              <a:ea typeface="Calibri"/>
              <a:cs typeface="Calibri"/>
            </a:rPr>
            <a:pPr/>
            <a:t>11.83</a:t>
          </a:fld>
          <a:endParaRPr lang="en-IN" sz="1800" b="1">
            <a:solidFill>
              <a:schemeClr val="bg1"/>
            </a:solidFill>
          </a:endParaRPr>
        </a:p>
      </xdr:txBody>
    </xdr:sp>
    <xdr:clientData/>
  </xdr:twoCellAnchor>
  <xdr:twoCellAnchor>
    <xdr:from>
      <xdr:col>2</xdr:col>
      <xdr:colOff>542925</xdr:colOff>
      <xdr:row>17</xdr:row>
      <xdr:rowOff>28575</xdr:rowOff>
    </xdr:from>
    <xdr:to>
      <xdr:col>4</xdr:col>
      <xdr:colOff>409575</xdr:colOff>
      <xdr:row>18</xdr:row>
      <xdr:rowOff>171450</xdr:rowOff>
    </xdr:to>
    <xdr:sp macro="" textlink="">
      <xdr:nvSpPr>
        <xdr:cNvPr id="50" name="TextBox 49">
          <a:extLst>
            <a:ext uri="{FF2B5EF4-FFF2-40B4-BE49-F238E27FC236}">
              <a16:creationId xmlns:a16="http://schemas.microsoft.com/office/drawing/2014/main" id="{6EF91FF3-D86E-B0BB-65FC-834811D4D3B4}"/>
            </a:ext>
          </a:extLst>
        </xdr:cNvPr>
        <xdr:cNvSpPr txBox="1"/>
      </xdr:nvSpPr>
      <xdr:spPr>
        <a:xfrm>
          <a:off x="1762125" y="3267075"/>
          <a:ext cx="10858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AVG</a:t>
          </a:r>
          <a:r>
            <a:rPr lang="en-IN" sz="1100" b="1" i="0" u="none" strike="noStrike" baseline="0">
              <a:solidFill>
                <a:schemeClr val="bg1"/>
              </a:solidFill>
              <a:effectLst/>
              <a:latin typeface="+mn-lt"/>
              <a:ea typeface="+mn-ea"/>
              <a:cs typeface="+mn-cs"/>
            </a:rPr>
            <a:t> SALARY</a:t>
          </a:r>
          <a:endParaRPr lang="en-IN" sz="1100">
            <a:solidFill>
              <a:schemeClr val="bg1"/>
            </a:solidFill>
          </a:endParaRPr>
        </a:p>
      </xdr:txBody>
    </xdr:sp>
    <xdr:clientData/>
  </xdr:twoCellAnchor>
  <xdr:twoCellAnchor>
    <xdr:from>
      <xdr:col>0</xdr:col>
      <xdr:colOff>390525</xdr:colOff>
      <xdr:row>17</xdr:row>
      <xdr:rowOff>38100</xdr:rowOff>
    </xdr:from>
    <xdr:to>
      <xdr:col>2</xdr:col>
      <xdr:colOff>114300</xdr:colOff>
      <xdr:row>18</xdr:row>
      <xdr:rowOff>104775</xdr:rowOff>
    </xdr:to>
    <xdr:sp macro="" textlink="">
      <xdr:nvSpPr>
        <xdr:cNvPr id="51" name="TextBox 50">
          <a:extLst>
            <a:ext uri="{FF2B5EF4-FFF2-40B4-BE49-F238E27FC236}">
              <a16:creationId xmlns:a16="http://schemas.microsoft.com/office/drawing/2014/main" id="{7E8199EB-E237-B4FD-9C2E-F9355F4C7DDA}"/>
            </a:ext>
          </a:extLst>
        </xdr:cNvPr>
        <xdr:cNvSpPr txBox="1"/>
      </xdr:nvSpPr>
      <xdr:spPr>
        <a:xfrm>
          <a:off x="390525" y="3276600"/>
          <a:ext cx="9429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AVG</a:t>
          </a:r>
          <a:r>
            <a:rPr lang="en-IN" sz="1100" b="1" i="0" u="none" strike="noStrike" baseline="0">
              <a:solidFill>
                <a:schemeClr val="bg1"/>
              </a:solidFill>
              <a:effectLst/>
              <a:latin typeface="+mn-lt"/>
              <a:ea typeface="+mn-ea"/>
              <a:cs typeface="+mn-cs"/>
            </a:rPr>
            <a:t> YEAR</a:t>
          </a:r>
          <a:endParaRPr lang="en-IN" sz="1100">
            <a:solidFill>
              <a:schemeClr val="bg1"/>
            </a:solidFill>
          </a:endParaRPr>
        </a:p>
      </xdr:txBody>
    </xdr:sp>
    <xdr:clientData/>
  </xdr:twoCellAnchor>
  <xdr:twoCellAnchor>
    <xdr:from>
      <xdr:col>4</xdr:col>
      <xdr:colOff>552451</xdr:colOff>
      <xdr:row>4</xdr:row>
      <xdr:rowOff>57150</xdr:rowOff>
    </xdr:from>
    <xdr:to>
      <xdr:col>9</xdr:col>
      <xdr:colOff>370230</xdr:colOff>
      <xdr:row>11</xdr:row>
      <xdr:rowOff>124532</xdr:rowOff>
    </xdr:to>
    <xdr:graphicFrame macro="">
      <xdr:nvGraphicFramePr>
        <xdr:cNvPr id="52" name="Chart 51">
          <a:extLst>
            <a:ext uri="{FF2B5EF4-FFF2-40B4-BE49-F238E27FC236}">
              <a16:creationId xmlns:a16="http://schemas.microsoft.com/office/drawing/2014/main" id="{82BFC60D-432A-4673-9DCD-6BAD16A8D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431319</xdr:colOff>
      <xdr:row>4</xdr:row>
      <xdr:rowOff>53917</xdr:rowOff>
    </xdr:from>
    <xdr:to>
      <xdr:col>14</xdr:col>
      <xdr:colOff>161746</xdr:colOff>
      <xdr:row>11</xdr:row>
      <xdr:rowOff>125803</xdr:rowOff>
    </xdr:to>
    <xdr:graphicFrame macro="">
      <xdr:nvGraphicFramePr>
        <xdr:cNvPr id="55" name="Chart 54">
          <a:extLst>
            <a:ext uri="{FF2B5EF4-FFF2-40B4-BE49-F238E27FC236}">
              <a16:creationId xmlns:a16="http://schemas.microsoft.com/office/drawing/2014/main" id="{C6091845-4551-4CA5-9823-BD6A01768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230268</xdr:colOff>
      <xdr:row>4</xdr:row>
      <xdr:rowOff>43817</xdr:rowOff>
    </xdr:from>
    <xdr:to>
      <xdr:col>18</xdr:col>
      <xdr:colOff>445927</xdr:colOff>
      <xdr:row>11</xdr:row>
      <xdr:rowOff>124690</xdr:rowOff>
    </xdr:to>
    <xdr:graphicFrame macro="">
      <xdr:nvGraphicFramePr>
        <xdr:cNvPr id="5" name="Chart 4">
          <a:extLst>
            <a:ext uri="{FF2B5EF4-FFF2-40B4-BE49-F238E27FC236}">
              <a16:creationId xmlns:a16="http://schemas.microsoft.com/office/drawing/2014/main" id="{F86E9891-062E-4080-8D47-DF3C51520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562712</xdr:colOff>
      <xdr:row>12</xdr:row>
      <xdr:rowOff>19114</xdr:rowOff>
    </xdr:from>
    <xdr:to>
      <xdr:col>9</xdr:col>
      <xdr:colOff>365022</xdr:colOff>
      <xdr:row>19</xdr:row>
      <xdr:rowOff>73029</xdr:rowOff>
    </xdr:to>
    <xdr:graphicFrame macro="">
      <xdr:nvGraphicFramePr>
        <xdr:cNvPr id="7" name="Chart 6">
          <a:extLst>
            <a:ext uri="{FF2B5EF4-FFF2-40B4-BE49-F238E27FC236}">
              <a16:creationId xmlns:a16="http://schemas.microsoft.com/office/drawing/2014/main" id="{F9D4A068-AFBA-4BAB-8486-0E1F7CFE9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437544</xdr:colOff>
      <xdr:row>12</xdr:row>
      <xdr:rowOff>20194</xdr:rowOff>
    </xdr:from>
    <xdr:to>
      <xdr:col>14</xdr:col>
      <xdr:colOff>161746</xdr:colOff>
      <xdr:row>19</xdr:row>
      <xdr:rowOff>76638</xdr:rowOff>
    </xdr:to>
    <xdr:graphicFrame macro="">
      <xdr:nvGraphicFramePr>
        <xdr:cNvPr id="8" name="Chart 7">
          <a:extLst>
            <a:ext uri="{FF2B5EF4-FFF2-40B4-BE49-F238E27FC236}">
              <a16:creationId xmlns:a16="http://schemas.microsoft.com/office/drawing/2014/main" id="{90887764-70AC-4B7C-B375-8216320A2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234745</xdr:colOff>
      <xdr:row>12</xdr:row>
      <xdr:rowOff>12384</xdr:rowOff>
    </xdr:from>
    <xdr:to>
      <xdr:col>18</xdr:col>
      <xdr:colOff>460481</xdr:colOff>
      <xdr:row>19</xdr:row>
      <xdr:rowOff>84270</xdr:rowOff>
    </xdr:to>
    <xdr:graphicFrame macro="">
      <xdr:nvGraphicFramePr>
        <xdr:cNvPr id="9" name="Chart 8">
          <a:extLst>
            <a:ext uri="{FF2B5EF4-FFF2-40B4-BE49-F238E27FC236}">
              <a16:creationId xmlns:a16="http://schemas.microsoft.com/office/drawing/2014/main" id="{DEAE453E-B8A0-4B31-A7B9-B6566ECF1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555627</xdr:colOff>
      <xdr:row>19</xdr:row>
      <xdr:rowOff>178593</xdr:rowOff>
    </xdr:from>
    <xdr:to>
      <xdr:col>9</xdr:col>
      <xdr:colOff>357188</xdr:colOff>
      <xdr:row>27</xdr:row>
      <xdr:rowOff>59531</xdr:rowOff>
    </xdr:to>
    <xdr:graphicFrame macro="">
      <xdr:nvGraphicFramePr>
        <xdr:cNvPr id="10" name="Chart 9">
          <a:extLst>
            <a:ext uri="{FF2B5EF4-FFF2-40B4-BE49-F238E27FC236}">
              <a16:creationId xmlns:a16="http://schemas.microsoft.com/office/drawing/2014/main" id="{8B676075-C66D-48D6-89B8-E8643C287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449566</xdr:colOff>
      <xdr:row>19</xdr:row>
      <xdr:rowOff>178593</xdr:rowOff>
    </xdr:from>
    <xdr:to>
      <xdr:col>14</xdr:col>
      <xdr:colOff>180647</xdr:colOff>
      <xdr:row>27</xdr:row>
      <xdr:rowOff>59530</xdr:rowOff>
    </xdr:to>
    <xdr:graphicFrame macro="">
      <xdr:nvGraphicFramePr>
        <xdr:cNvPr id="11" name="Chart 10">
          <a:extLst>
            <a:ext uri="{FF2B5EF4-FFF2-40B4-BE49-F238E27FC236}">
              <a16:creationId xmlns:a16="http://schemas.microsoft.com/office/drawing/2014/main" id="{981ECE22-F762-4626-BA16-45F48CFB7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257284</xdr:colOff>
      <xdr:row>19</xdr:row>
      <xdr:rowOff>180647</xdr:rowOff>
    </xdr:from>
    <xdr:to>
      <xdr:col>18</xdr:col>
      <xdr:colOff>448879</xdr:colOff>
      <xdr:row>27</xdr:row>
      <xdr:rowOff>54742</xdr:rowOff>
    </xdr:to>
    <xdr:graphicFrame macro="">
      <xdr:nvGraphicFramePr>
        <xdr:cNvPr id="12" name="Chart 11">
          <a:extLst>
            <a:ext uri="{FF2B5EF4-FFF2-40B4-BE49-F238E27FC236}">
              <a16:creationId xmlns:a16="http://schemas.microsoft.com/office/drawing/2014/main" id="{23B51F42-F8A7-4E28-AA7A-46EFD4D19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133573</xdr:colOff>
      <xdr:row>19</xdr:row>
      <xdr:rowOff>67367</xdr:rowOff>
    </xdr:from>
    <xdr:to>
      <xdr:col>4</xdr:col>
      <xdr:colOff>444499</xdr:colOff>
      <xdr:row>27</xdr:row>
      <xdr:rowOff>63500</xdr:rowOff>
    </xdr:to>
    <xdr:graphicFrame macro="">
      <xdr:nvGraphicFramePr>
        <xdr:cNvPr id="13" name="Chart 12">
          <a:extLst>
            <a:ext uri="{FF2B5EF4-FFF2-40B4-BE49-F238E27FC236}">
              <a16:creationId xmlns:a16="http://schemas.microsoft.com/office/drawing/2014/main" id="{D6D321D7-BBD9-4968-AF34-B12B745E8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59532</xdr:colOff>
      <xdr:row>0</xdr:row>
      <xdr:rowOff>99220</xdr:rowOff>
    </xdr:from>
    <xdr:to>
      <xdr:col>10</xdr:col>
      <xdr:colOff>377031</xdr:colOff>
      <xdr:row>3</xdr:row>
      <xdr:rowOff>138907</xdr:rowOff>
    </xdr:to>
    <mc:AlternateContent xmlns:mc="http://schemas.openxmlformats.org/markup-compatibility/2006">
      <mc:Choice xmlns:a14="http://schemas.microsoft.com/office/drawing/2010/main" Requires="a14">
        <xdr:graphicFrame macro="">
          <xdr:nvGraphicFramePr>
            <xdr:cNvPr id="14" name="Department 1">
              <a:extLst>
                <a:ext uri="{FF2B5EF4-FFF2-40B4-BE49-F238E27FC236}">
                  <a16:creationId xmlns:a16="http://schemas.microsoft.com/office/drawing/2014/main" id="{587ED1B3-6505-4AF3-B8E5-4BF759CD3D9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908623" y="99220"/>
              <a:ext cx="1529772" cy="611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436562</xdr:colOff>
      <xdr:row>0</xdr:row>
      <xdr:rowOff>99218</xdr:rowOff>
    </xdr:from>
    <xdr:to>
      <xdr:col>13</xdr:col>
      <xdr:colOff>175758</xdr:colOff>
      <xdr:row>3</xdr:row>
      <xdr:rowOff>141741</xdr:rowOff>
    </xdr:to>
    <mc:AlternateContent xmlns:mc="http://schemas.openxmlformats.org/markup-compatibility/2006">
      <mc:Choice xmlns:a14="http://schemas.microsoft.com/office/drawing/2010/main" Requires="a14">
        <xdr:graphicFrame macro="">
          <xdr:nvGraphicFramePr>
            <xdr:cNvPr id="15" name="Sex 1">
              <a:extLst>
                <a:ext uri="{FF2B5EF4-FFF2-40B4-BE49-F238E27FC236}">
                  <a16:creationId xmlns:a16="http://schemas.microsoft.com/office/drawing/2014/main" id="{E8CACD4C-931D-4657-9996-6638826A625A}"/>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6497926" y="99218"/>
              <a:ext cx="1557605" cy="614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245210</xdr:colOff>
      <xdr:row>0</xdr:row>
      <xdr:rowOff>107722</xdr:rowOff>
    </xdr:from>
    <xdr:to>
      <xdr:col>15</xdr:col>
      <xdr:colOff>600983</xdr:colOff>
      <xdr:row>3</xdr:row>
      <xdr:rowOff>141741</xdr:rowOff>
    </xdr:to>
    <mc:AlternateContent xmlns:mc="http://schemas.openxmlformats.org/markup-compatibility/2006">
      <mc:Choice xmlns:a14="http://schemas.microsoft.com/office/drawing/2010/main" Requires="a14">
        <xdr:graphicFrame macro="">
          <xdr:nvGraphicFramePr>
            <xdr:cNvPr id="22" name="Years 1">
              <a:extLst>
                <a:ext uri="{FF2B5EF4-FFF2-40B4-BE49-F238E27FC236}">
                  <a16:creationId xmlns:a16="http://schemas.microsoft.com/office/drawing/2014/main" id="{804EB7C8-B214-4EE8-9D74-A927AF45EF64}"/>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8124983" y="107722"/>
              <a:ext cx="1568045" cy="605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48190</xdr:colOff>
      <xdr:row>0</xdr:row>
      <xdr:rowOff>96383</xdr:rowOff>
    </xdr:from>
    <xdr:to>
      <xdr:col>18</xdr:col>
      <xdr:colOff>453570</xdr:colOff>
      <xdr:row>3</xdr:row>
      <xdr:rowOff>136070</xdr:rowOff>
    </xdr:to>
    <mc:AlternateContent xmlns:mc="http://schemas.openxmlformats.org/markup-compatibility/2006">
      <mc:Choice xmlns:a14="http://schemas.microsoft.com/office/drawing/2010/main" Requires="a14">
        <xdr:graphicFrame macro="">
          <xdr:nvGraphicFramePr>
            <xdr:cNvPr id="23" name="ManagerName 1">
              <a:extLst>
                <a:ext uri="{FF2B5EF4-FFF2-40B4-BE49-F238E27FC236}">
                  <a16:creationId xmlns:a16="http://schemas.microsoft.com/office/drawing/2014/main" id="{9FB00EB6-AE04-4305-A118-1DAF4E56B31B}"/>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dr:sp macro="" textlink="">
          <xdr:nvSpPr>
            <xdr:cNvPr id="0" name=""/>
            <xdr:cNvSpPr>
              <a:spLocks noTextEdit="1"/>
            </xdr:cNvSpPr>
          </xdr:nvSpPr>
          <xdr:spPr>
            <a:xfrm>
              <a:off x="9746372" y="96383"/>
              <a:ext cx="1617653" cy="611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457201</xdr:colOff>
      <xdr:row>4</xdr:row>
      <xdr:rowOff>133349</xdr:rowOff>
    </xdr:from>
    <xdr:to>
      <xdr:col>8</xdr:col>
      <xdr:colOff>571501</xdr:colOff>
      <xdr:row>15</xdr:row>
      <xdr:rowOff>66674</xdr:rowOff>
    </xdr:to>
    <xdr:graphicFrame macro="">
      <xdr:nvGraphicFramePr>
        <xdr:cNvPr id="2" name="Chart 1">
          <a:extLst>
            <a:ext uri="{FF2B5EF4-FFF2-40B4-BE49-F238E27FC236}">
              <a16:creationId xmlns:a16="http://schemas.microsoft.com/office/drawing/2014/main" id="{05F9B914-520B-0CEE-A029-81F5F607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552450</xdr:colOff>
      <xdr:row>3</xdr:row>
      <xdr:rowOff>90487</xdr:rowOff>
    </xdr:from>
    <xdr:to>
      <xdr:col>9</xdr:col>
      <xdr:colOff>47625</xdr:colOff>
      <xdr:row>13</xdr:row>
      <xdr:rowOff>114300</xdr:rowOff>
    </xdr:to>
    <xdr:graphicFrame macro="">
      <xdr:nvGraphicFramePr>
        <xdr:cNvPr id="2" name="Chart 1">
          <a:extLst>
            <a:ext uri="{FF2B5EF4-FFF2-40B4-BE49-F238E27FC236}">
              <a16:creationId xmlns:a16="http://schemas.microsoft.com/office/drawing/2014/main" id="{72F6C06B-D96D-DA52-0F49-45F2904EA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3</xdr:row>
      <xdr:rowOff>185737</xdr:rowOff>
    </xdr:from>
    <xdr:to>
      <xdr:col>8</xdr:col>
      <xdr:colOff>57150</xdr:colOff>
      <xdr:row>13</xdr:row>
      <xdr:rowOff>104775</xdr:rowOff>
    </xdr:to>
    <xdr:graphicFrame macro="">
      <xdr:nvGraphicFramePr>
        <xdr:cNvPr id="2" name="Chart 1">
          <a:extLst>
            <a:ext uri="{FF2B5EF4-FFF2-40B4-BE49-F238E27FC236}">
              <a16:creationId xmlns:a16="http://schemas.microsoft.com/office/drawing/2014/main" id="{9D723C45-3BCD-AACB-35C1-B871A7E6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xdr:colOff>
      <xdr:row>12</xdr:row>
      <xdr:rowOff>142875</xdr:rowOff>
    </xdr:from>
    <xdr:to>
      <xdr:col>2</xdr:col>
      <xdr:colOff>219075</xdr:colOff>
      <xdr:row>26</xdr:row>
      <xdr:rowOff>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2BA3140E-C46C-6B68-249A-BB58F66F980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81125"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542925</xdr:colOff>
      <xdr:row>15</xdr:row>
      <xdr:rowOff>114300</xdr:rowOff>
    </xdr:from>
    <xdr:to>
      <xdr:col>6</xdr:col>
      <xdr:colOff>542925</xdr:colOff>
      <xdr:row>28</xdr:row>
      <xdr:rowOff>161925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CA2A027B-067F-881A-8712-A8F2FDD5580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143375" y="297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542925</xdr:colOff>
      <xdr:row>2</xdr:row>
      <xdr:rowOff>114300</xdr:rowOff>
    </xdr:from>
    <xdr:to>
      <xdr:col>11</xdr:col>
      <xdr:colOff>542925</xdr:colOff>
      <xdr:row>15</xdr:row>
      <xdr:rowOff>161925</xdr:rowOff>
    </xdr:to>
    <mc:AlternateContent xmlns:mc="http://schemas.openxmlformats.org/markup-compatibility/2006">
      <mc:Choice xmlns:a14="http://schemas.microsoft.com/office/drawing/2010/main" Requires="a14">
        <xdr:graphicFrame macro="">
          <xdr:nvGraphicFramePr>
            <xdr:cNvPr id="5" name="Years">
              <a:extLst>
                <a:ext uri="{FF2B5EF4-FFF2-40B4-BE49-F238E27FC236}">
                  <a16:creationId xmlns:a16="http://schemas.microsoft.com/office/drawing/2014/main" id="{01CBC415-30A1-23A2-B975-7DC3B33C686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191375" y="495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5</xdr:row>
      <xdr:rowOff>152400</xdr:rowOff>
    </xdr:from>
    <xdr:to>
      <xdr:col>14</xdr:col>
      <xdr:colOff>142875</xdr:colOff>
      <xdr:row>19</xdr:row>
      <xdr:rowOff>9525</xdr:rowOff>
    </xdr:to>
    <mc:AlternateContent xmlns:mc="http://schemas.openxmlformats.org/markup-compatibility/2006">
      <mc:Choice xmlns:a14="http://schemas.microsoft.com/office/drawing/2010/main" Requires="a14">
        <xdr:graphicFrame macro="">
          <xdr:nvGraphicFramePr>
            <xdr:cNvPr id="6" name="ManagerName">
              <a:extLst>
                <a:ext uri="{FF2B5EF4-FFF2-40B4-BE49-F238E27FC236}">
                  <a16:creationId xmlns:a16="http://schemas.microsoft.com/office/drawing/2014/main" id="{3166ED08-A0CB-EED3-DE14-CE3E3868213B}"/>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dr:sp macro="" textlink="">
          <xdr:nvSpPr>
            <xdr:cNvPr id="0" name=""/>
            <xdr:cNvSpPr>
              <a:spLocks noTextEdit="1"/>
            </xdr:cNvSpPr>
          </xdr:nvSpPr>
          <xdr:spPr>
            <a:xfrm>
              <a:off x="8620125" y="1104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3</xdr:row>
      <xdr:rowOff>90487</xdr:rowOff>
    </xdr:from>
    <xdr:to>
      <xdr:col>10</xdr:col>
      <xdr:colOff>333375</xdr:colOff>
      <xdr:row>17</xdr:row>
      <xdr:rowOff>166687</xdr:rowOff>
    </xdr:to>
    <xdr:graphicFrame macro="">
      <xdr:nvGraphicFramePr>
        <xdr:cNvPr id="2" name="Chart 1">
          <a:extLst>
            <a:ext uri="{FF2B5EF4-FFF2-40B4-BE49-F238E27FC236}">
              <a16:creationId xmlns:a16="http://schemas.microsoft.com/office/drawing/2014/main" id="{AB47392D-C971-FB1A-3070-7FAE2A82D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123825</xdr:colOff>
      <xdr:row>3</xdr:row>
      <xdr:rowOff>90487</xdr:rowOff>
    </xdr:from>
    <xdr:to>
      <xdr:col>9</xdr:col>
      <xdr:colOff>428625</xdr:colOff>
      <xdr:row>17</xdr:row>
      <xdr:rowOff>166687</xdr:rowOff>
    </xdr:to>
    <xdr:graphicFrame macro="">
      <xdr:nvGraphicFramePr>
        <xdr:cNvPr id="2" name="Chart 1">
          <a:extLst>
            <a:ext uri="{FF2B5EF4-FFF2-40B4-BE49-F238E27FC236}">
              <a16:creationId xmlns:a16="http://schemas.microsoft.com/office/drawing/2014/main" id="{5F72061C-A1EB-4741-FA1D-25C7830B1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71437</xdr:rowOff>
    </xdr:from>
    <xdr:to>
      <xdr:col>10</xdr:col>
      <xdr:colOff>304800</xdr:colOff>
      <xdr:row>16</xdr:row>
      <xdr:rowOff>147637</xdr:rowOff>
    </xdr:to>
    <xdr:graphicFrame macro="">
      <xdr:nvGraphicFramePr>
        <xdr:cNvPr id="2" name="Chart 1">
          <a:extLst>
            <a:ext uri="{FF2B5EF4-FFF2-40B4-BE49-F238E27FC236}">
              <a16:creationId xmlns:a16="http://schemas.microsoft.com/office/drawing/2014/main" id="{3B715FB5-C201-0357-D8ED-9CBC6B599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971550</xdr:colOff>
      <xdr:row>3</xdr:row>
      <xdr:rowOff>90487</xdr:rowOff>
    </xdr:from>
    <xdr:to>
      <xdr:col>9</xdr:col>
      <xdr:colOff>200025</xdr:colOff>
      <xdr:row>17</xdr:row>
      <xdr:rowOff>166687</xdr:rowOff>
    </xdr:to>
    <xdr:graphicFrame macro="">
      <xdr:nvGraphicFramePr>
        <xdr:cNvPr id="2" name="Chart 1">
          <a:extLst>
            <a:ext uri="{FF2B5EF4-FFF2-40B4-BE49-F238E27FC236}">
              <a16:creationId xmlns:a16="http://schemas.microsoft.com/office/drawing/2014/main" id="{4147E411-B364-8749-15DD-504597733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3</xdr:row>
      <xdr:rowOff>109537</xdr:rowOff>
    </xdr:from>
    <xdr:to>
      <xdr:col>8</xdr:col>
      <xdr:colOff>552450</xdr:colOff>
      <xdr:row>17</xdr:row>
      <xdr:rowOff>185737</xdr:rowOff>
    </xdr:to>
    <xdr:graphicFrame macro="">
      <xdr:nvGraphicFramePr>
        <xdr:cNvPr id="2" name="Chart 1">
          <a:extLst>
            <a:ext uri="{FF2B5EF4-FFF2-40B4-BE49-F238E27FC236}">
              <a16:creationId xmlns:a16="http://schemas.microsoft.com/office/drawing/2014/main" id="{427A294F-8382-CB94-E024-8DAE6FED9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3</xdr:row>
      <xdr:rowOff>119062</xdr:rowOff>
    </xdr:from>
    <xdr:to>
      <xdr:col>10</xdr:col>
      <xdr:colOff>66675</xdr:colOff>
      <xdr:row>18</xdr:row>
      <xdr:rowOff>4762</xdr:rowOff>
    </xdr:to>
    <xdr:graphicFrame macro="">
      <xdr:nvGraphicFramePr>
        <xdr:cNvPr id="2" name="Chart 1">
          <a:extLst>
            <a:ext uri="{FF2B5EF4-FFF2-40B4-BE49-F238E27FC236}">
              <a16:creationId xmlns:a16="http://schemas.microsoft.com/office/drawing/2014/main" id="{03A3CB96-BE17-CF04-2FBC-6088124FE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590550</xdr:colOff>
      <xdr:row>2</xdr:row>
      <xdr:rowOff>42862</xdr:rowOff>
    </xdr:from>
    <xdr:to>
      <xdr:col>9</xdr:col>
      <xdr:colOff>400050</xdr:colOff>
      <xdr:row>13</xdr:row>
      <xdr:rowOff>85725</xdr:rowOff>
    </xdr:to>
    <xdr:graphicFrame macro="">
      <xdr:nvGraphicFramePr>
        <xdr:cNvPr id="2" name="Chart 1">
          <a:extLst>
            <a:ext uri="{FF2B5EF4-FFF2-40B4-BE49-F238E27FC236}">
              <a16:creationId xmlns:a16="http://schemas.microsoft.com/office/drawing/2014/main" id="{F35CCD5C-A292-668A-5E34-570B4A1B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7685185" backgroundQuery="1" createdVersion="8" refreshedVersion="8" minRefreshableVersion="3" recordCount="0" supportSubquery="1" supportAdvancedDrill="1" xr:uid="{A0776A42-C074-476E-A73A-CE25FDFD9BC3}">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Count of Employee_Name]" caption="Count of Employee_Name" numFmtId="0" hierarchy="52"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2" memberValueDatatype="20" unbalanced="0"/>
    <cacheHierarchy uniqueName="[HR].[MarriedID]" caption="MarriedID" attribute="1" defaultMemberUniqueName="[HR].[MarriedID].[All]" allUniqueName="[HR].[MarriedID].[All]" dimensionUniqueName="[HR]" displayFolder="" count="2" memberValueDatatype="20" unbalanced="0"/>
    <cacheHierarchy uniqueName="[HR].[MaritalStatusID]" caption="MaritalStatusID" attribute="1" defaultMemberUniqueName="[HR].[MaritalStatusID].[All]" allUniqueName="[HR].[MaritalStatusID].[All]" dimensionUniqueName="[HR]" displayFolder="" count="2" memberValueDatatype="20" unbalanced="0"/>
    <cacheHierarchy uniqueName="[HR].[GenderID]" caption="GenderID" attribute="1" defaultMemberUniqueName="[HR].[GenderID].[All]" allUniqueName="[HR].[GenderID].[All]" dimensionUniqueName="[HR]" displayFolder="" count="2" memberValueDatatype="20" unbalanced="0"/>
    <cacheHierarchy uniqueName="[HR].[EmpStatusID]" caption="EmpStatusID" attribute="1" defaultMemberUniqueName="[HR].[EmpStatusID].[All]" allUniqueName="[HR].[EmpStatusID].[All]" dimensionUniqueName="[HR]" displayFolder="" count="2" memberValueDatatype="20" unbalanced="0"/>
    <cacheHierarchy uniqueName="[HR].[DeptID]" caption="DeptID" attribute="1" defaultMemberUniqueName="[HR].[DeptID].[All]" allUniqueName="[HR].[DeptID].[All]" dimensionUniqueName="[HR]" displayFolder="" count="2" memberValueDatatype="20" unbalanced="0"/>
    <cacheHierarchy uniqueName="[HR].[PerfScoreID]" caption="PerfScoreID" attribute="1" defaultMemberUniqueName="[HR].[PerfScoreID].[All]" allUniqueName="[HR].[PerfScoreID].[All]" dimensionUniqueName="[HR]" displayFolder="" count="2" memberValueDatatype="20" unbalanced="0"/>
    <cacheHierarchy uniqueName="[HR].[FromDiversityJobFairID]" caption="FromDiversityJobFairID" attribute="1" defaultMemberUniqueName="[HR].[FromDiversityJobFairID].[All]" allUniqueName="[HR].[FromDiversityJobFairID].[All]" dimensionUniqueName="[HR]" displayFolder="" count="2" memberValueDatatype="20" unbalanced="0"/>
    <cacheHierarchy uniqueName="[HR].[Salary]" caption="Salary" attribute="1" defaultMemberUniqueName="[HR].[Salary].[All]" allUniqueName="[HR].[Salary].[All]" dimensionUniqueName="[HR]" displayFolder="" count="2" memberValueDatatype="20" unbalanced="0"/>
    <cacheHierarchy uniqueName="[HR].[Termd]" caption="Termd" attribute="1" defaultMemberUniqueName="[HR].[Termd].[All]" allUniqueName="[HR].[Termd].[All]" dimensionUniqueName="[HR]" displayFolder="" count="2" memberValueDatatype="20" unbalanced="0"/>
    <cacheHierarchy uniqueName="[HR].[PositionID]" caption="PositionID" attribute="1" defaultMemberUniqueName="[HR].[PositionID].[All]" allUniqueName="[HR].[PositionID].[All]" dimensionUniqueName="[HR]" displayFolder="" count="2" memberValueDatatype="20" unbalanced="0"/>
    <cacheHierarchy uniqueName="[HR].[Position]" caption="Position" attribute="1" defaultMemberUniqueName="[HR].[Position].[All]" allUniqueName="[HR].[Position].[All]" dimensionUniqueName="[HR]" displayFolder="" count="2" memberValueDatatype="130" unbalanced="0"/>
    <cacheHierarchy uniqueName="[HR].[State]" caption="State" attribute="1" defaultMemberUniqueName="[HR].[State].[All]" allUniqueName="[HR].[State].[All]" dimensionUniqueName="[HR]" displayFolder="" count="2" memberValueDatatype="130" unbalanced="0"/>
    <cacheHierarchy uniqueName="[HR].[Zip]" caption="Zip" attribute="1" defaultMemberUniqueName="[HR].[Zip].[All]" allUniqueName="[HR].[Zip].[All]" dimensionUniqueName="[HR]" displayFolder="" count="2" memberValueDatatype="20" unbalanced="0"/>
    <cacheHierarchy uniqueName="[HR].[DOB]" caption="DOB" attribute="1" time="1" defaultMemberUniqueName="[HR].[DOB].[All]" allUniqueName="[HR].[DOB].[All]" dimensionUniqueName="[HR]" displayFolder="" count="2" memberValueDatatype="7" unbalanced="0"/>
    <cacheHierarchy uniqueName="[HR].[Age]" caption="Age" attribute="1" defaultMemberUniqueName="[HR].[Age].[All]" allUniqueName="[HR].[Age].[All]" dimensionUniqueName="[HR]" displayFolder="" count="2" memberValueDatatype="20" unbalanced="0"/>
    <cacheHierarchy uniqueName="[HR].[AgeGroup]" caption="AgeGroup" attribute="1" defaultMemberUniqueName="[HR].[AgeGroup].[All]" allUniqueName="[HR].[AgeGroup].[All]" dimensionUniqueName="[HR]" displayFolder="" count="2"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cacheHierarchy uniqueName="[HR].[CitizenDesc]" caption="CitizenDesc" attribute="1" defaultMemberUniqueName="[HR].[CitizenDesc].[All]" allUniqueName="[HR].[CitizenDesc].[All]" dimensionUniqueName="[HR]" displayFolder="" count="2" memberValueDatatype="130" unbalanced="0"/>
    <cacheHierarchy uniqueName="[HR].[HispanicLatino]" caption="HispanicLatino" attribute="1" defaultMemberUniqueName="[HR].[HispanicLatino].[All]" allUniqueName="[HR].[HispanicLatino].[All]" dimensionUniqueName="[HR]" displayFolder="" count="2" memberValueDatatype="130" unbalanced="0"/>
    <cacheHierarchy uniqueName="[HR].[RaceDesc]" caption="RaceDesc" attribute="1" defaultMemberUniqueName="[HR].[RaceDesc].[All]" allUniqueName="[HR].[RaceDesc].[All]" dimensionUniqueName="[HR]" displayFolder="" count="2" memberValueDatatype="130" unbalanced="0"/>
    <cacheHierarchy uniqueName="[HR].[DateofHire]" caption="DateofHire" attribute="1" time="1" defaultMemberUniqueName="[HR].[DateofHire].[All]" allUniqueName="[HR].[DateofHire].[All]" dimensionUniqueName="[HR]" displayFolder="" count="2"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2" memberValueDatatype="7" unbalanced="0"/>
    <cacheHierarchy uniqueName="[HR].[TermReason]" caption="TermReason" attribute="1" defaultMemberUniqueName="[HR].[TermReason].[All]" allUniqueName="[HR].[TermReason].[All]" dimensionUniqueName="[HR]" displayFolder="" count="2" memberValueDatatype="130" unbalanced="0"/>
    <cacheHierarchy uniqueName="[HR].[EmploymentStatus]" caption="EmploymentStatus" attribute="1" defaultMemberUniqueName="[HR].[EmploymentStatus].[All]" allUniqueName="[HR].[EmploymentStatus].[All]" dimensionUniqueName="[HR]" displayFolder="" count="2"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2" memberValueDatatype="20" unbalanced="0"/>
    <cacheHierarchy uniqueName="[HR].[RecruitmentSource]" caption="RecruitmentSource" attribute="1" defaultMemberUniqueName="[HR].[RecruitmentSource].[All]" allUniqueName="[HR].[RecruitmentSource].[All]" dimensionUniqueName="[HR]" displayFolder="" count="2" memberValueDatatype="130" unbalanced="0"/>
    <cacheHierarchy uniqueName="[HR].[PerformanceScore]" caption="PerformanceScore" attribute="1" defaultMemberUniqueName="[HR].[PerformanceScore].[All]" allUniqueName="[HR].[PerformanceScore].[All]" dimensionUniqueName="[HR]" displayFolder="" count="2" memberValueDatatype="130" unbalanced="0"/>
    <cacheHierarchy uniqueName="[HR].[EngagementSurvey]" caption="EngagementSurvey" attribute="1" defaultMemberUniqueName="[HR].[EngagementSurvey].[All]" allUniqueName="[HR].[EngagementSurvey].[All]" dimensionUniqueName="[HR]" displayFolder="" count="2" memberValueDatatype="5" unbalanced="0"/>
    <cacheHierarchy uniqueName="[HR].[EmpSatisfaction]" caption="EmpSatisfaction" attribute="1" defaultMemberUniqueName="[HR].[EmpSatisfaction].[All]" allUniqueName="[HR].[EmpSatisfaction].[All]" dimensionUniqueName="[HR]" displayFolder="" count="2" memberValueDatatype="20" unbalanced="0"/>
    <cacheHierarchy uniqueName="[HR].[SpecialProjectsCount]" caption="SpecialProjectsCount" attribute="1" defaultMemberUniqueName="[HR].[SpecialProjectsCount].[All]" allUniqueName="[HR].[SpecialProjectsCount].[All]" dimensionUniqueName="[HR]" displayFolder="" count="2"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2" memberValueDatatype="7" unbalanced="0"/>
    <cacheHierarchy uniqueName="[HR].[Absences]" caption="Absences" attribute="1" defaultMemberUniqueName="[HR].[Absences].[All]" allUniqueName="[HR].[Absences].[All]" dimensionUniqueName="[HR]" displayFolder="" count="2"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6064815" backgroundQuery="1" createdVersion="8" refreshedVersion="8" minRefreshableVersion="3" recordCount="0" supportSubquery="1" supportAdvancedDrill="1" xr:uid="{FE8AC674-B79A-48D4-8E96-369A6B67965E}">
  <cacheSource type="external" connectionId="1"/>
  <cacheFields count="4">
    <cacheField name="[Measures].[Average of Age]" caption="Average of Age" numFmtId="0" hierarchy="43" level="32767"/>
    <cacheField name="[Measures].[Average of Salary]" caption="Average of Salary" numFmtId="0" hierarchy="44" level="32767"/>
    <cacheField name="[Measures].[Average of Years]" caption="Average of Years" numFmtId="0" hierarchy="45"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3"/>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6643515" backgroundQuery="1" createdVersion="8" refreshedVersion="8" minRefreshableVersion="3" recordCount="0" supportSubquery="1" supportAdvancedDrill="1" xr:uid="{D0656300-562F-4874-94FD-0B7B265AC791}">
  <cacheSource type="external" connectionId="1"/>
  <cacheFields count="3">
    <cacheField name="[Measures].[Count of EmpID]" caption="Count of EmpID" numFmtId="0" hierarchy="47" level="32767"/>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6990738" backgroundQuery="1" createdVersion="8" refreshedVersion="8" minRefreshableVersion="3" recordCount="0" supportSubquery="1" supportAdvancedDrill="1" xr:uid="{8D04D287-5493-462B-A9C7-483CCA8C2A24}">
  <cacheSource type="external" connectionId="1"/>
  <cacheFields count="2">
    <cacheField name="[Measures].[Distinct Count of Department]" caption="Distinct Count of Department" numFmtId="0" hierarchy="51"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1"/>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5601853" backgroundQuery="1" createdVersion="8" refreshedVersion="8" minRefreshableVersion="3" recordCount="0" supportSubquery="1" supportAdvancedDrill="1" xr:uid="{746FBE5E-F7FF-458B-8B14-7674D2034423}">
  <cacheSource type="external" connectionId="1"/>
  <cacheFields count="2">
    <cacheField name="[HR].[ManagerName].[ManagerName]" caption="ManagerName" numFmtId="0" hierarchy="29" level="1">
      <sharedItems count="3">
        <s v="Amy Dunn"/>
        <s v="Kissy Sullivan"/>
        <s v="Webster Butler"/>
      </sharedItems>
    </cacheField>
    <cacheField name="[Measures].[Sum of Termd]" caption="Sum of Termd" numFmtId="0" hierarchy="48" level="32767"/>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0"/>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1508333334" backgroundQuery="1" createdVersion="3" refreshedVersion="8" minRefreshableVersion="3" recordCount="0" supportSubquery="1" supportAdvancedDrill="1" xr:uid="{31D417F4-E715-428A-9DF4-60C6659421F9}">
  <cacheSource type="external" connectionId="1">
    <extLst>
      <ext xmlns:x14="http://schemas.microsoft.com/office/spreadsheetml/2009/9/main" uri="{F057638F-6D5F-4e77-A914-E7F072B9BCA8}">
        <x14:sourceConnection name="ThisWorkbookDataModel"/>
      </ext>
    </extLst>
  </cacheSource>
  <cacheFields count="0"/>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9502510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88194448" backgroundQuery="1" createdVersion="8" refreshedVersion="8" minRefreshableVersion="3" recordCount="0" supportSubquery="1" supportAdvancedDrill="1" xr:uid="{9C164206-46DF-495B-AC53-763CF96DE089}">
  <cacheSource type="external" connectionId="1"/>
  <cacheFields count="3">
    <cacheField name="[HR].[MaritalDesc].[MaritalDesc]" caption="MaritalDesc" numFmtId="0" hierarchy="19" level="1">
      <sharedItems count="5">
        <s v="Divorced"/>
        <s v="Married"/>
        <s v="Separated"/>
        <s v="Single"/>
        <s v="Widowed"/>
      </sharedItems>
    </cacheField>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88888887" backgroundQuery="1" createdVersion="8" refreshedVersion="8" minRefreshableVersion="3" recordCount="0" supportSubquery="1" supportAdvancedDrill="1" xr:uid="{301455EC-4FF2-46A7-8278-CA44E98A8253}">
  <cacheSource type="external" connectionId="1"/>
  <cacheFields count="3">
    <cacheField name="[HR].[Sex].[Sex]" caption="Sex" numFmtId="0" hierarchy="18" level="1">
      <sharedItems count="2">
        <s v="F"/>
        <s v="M"/>
      </sharedItems>
    </cacheField>
    <cacheField name="[Measures].[Count of Sex]" caption="Count of Sex" numFmtId="0" hierarchy="53"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0"/>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89814818" backgroundQuery="1" createdVersion="8" refreshedVersion="8" minRefreshableVersion="3" recordCount="0" supportSubquery="1" supportAdvancedDrill="1" xr:uid="{D0EF2328-FBB3-42FE-ABE9-9ABB9B9D76A6}">
  <cacheSource type="external" connectionId="1"/>
  <cacheFields count="3">
    <cacheField name="[HR].[MaritalDesc].[MaritalDesc]" caption="MaritalDesc" numFmtId="0" hierarchy="19" level="1">
      <sharedItems count="5">
        <s v="Divorced"/>
        <s v="Married"/>
        <s v="Separated"/>
        <s v="Single"/>
        <s v="Widowed"/>
      </sharedItems>
    </cacheField>
    <cacheField name="[Measures].[Count of MaritalDesc]" caption="Count of MaritalDesc" numFmtId="0" hierarchy="55"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0509257" backgroundQuery="1" createdVersion="8" refreshedVersion="8" minRefreshableVersion="3" recordCount="0" supportSubquery="1" supportAdvancedDrill="1" xr:uid="{447972DC-70F1-4BAC-A4B0-B12BFC3665C5}">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4"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1203704" backgroundQuery="1" createdVersion="8" refreshedVersion="8" minRefreshableVersion="3" recordCount="0" supportSubquery="1" supportAdvancedDrill="1" xr:uid="{F5E450DF-23EE-4F6D-AAE8-50D30608ED3D}">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6"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2361112" backgroundQuery="1" createdVersion="8" refreshedVersion="8" minRefreshableVersion="3" recordCount="0" supportSubquery="1" supportAdvancedDrill="1" xr:uid="{9297B75D-3910-405B-B94C-0237F6847D10}">
  <cacheSource type="external" connectionId="1"/>
  <cacheFields count="3">
    <cacheField name="[HR].[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7"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2" memberValueDatatype="130" unbalanced="0">
      <fieldsUsage count="2">
        <fieldUsage x="-1"/>
        <fieldUsage x="0"/>
      </fieldsUsage>
    </cacheHierarchy>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3402775" backgroundQuery="1" createdVersion="8" refreshedVersion="8" minRefreshableVersion="3" recordCount="0" supportSubquery="1" supportAdvancedDrill="1" xr:uid="{BBC6B02E-7784-4CDE-A546-B7574BFBEEB2}">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60"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3.469394328706" backgroundQuery="1" createdVersion="8" refreshedVersion="8" minRefreshableVersion="3" recordCount="0" supportSubquery="1" supportAdvancedDrill="1" xr:uid="{FC22B2D5-A0BB-411D-866F-27DC6B85D913}">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61">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Group]" caption="AgeGroup" attribute="1" defaultMemberUniqueName="[HR].[AgeGroup].[All]" allUniqueName="[HR].[Age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eptID]" caption="Sum of DeptID" measure="1" displayFolder="" measureGroup="HR"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Count of EmploymentStatus]" caption="Count of EmploymentStatus" measure="1" displayFolder="" measureGroup="HR" count="0" hidden="1">
      <extLst>
        <ext xmlns:x15="http://schemas.microsoft.com/office/spreadsheetml/2010/11/main" uri="{B97F6D7D-B522-45F9-BDA1-12C45D357490}">
          <x15:cacheHierarchy aggregatedColumn="27"/>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3EB54-C055-419A-9315-8F083617E6C6}" name="PivotTable3" cacheId="1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formats count="3">
    <format dxfId="97">
      <pivotArea type="all" dataOnly="0" outline="0" fieldPosition="0"/>
    </format>
    <format dxfId="96">
      <pivotArea outline="0" collapsedLevelsAreSubtotals="1" fieldPosition="0"/>
    </format>
    <format dxfId="95">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Salary"/>
    <pivotHierarchy dragToData="1" caption="Average of Years"/>
    <pivotHierarchy dragToData="1"/>
    <pivotHierarchy dragToData="1" caption="Count of EmpID"/>
    <pivotHierarchy dragToData="1"/>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A612B3-2998-4A28-AFA2-7FE6D80050D6}" name="PivotTable7" cacheId="1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5"/>
    </i>
    <i>
      <x v="4"/>
    </i>
    <i>
      <x v="2"/>
    </i>
    <i>
      <x v="3"/>
    </i>
    <i>
      <x/>
    </i>
    <i>
      <x v="1"/>
    </i>
  </rowItems>
  <colItems count="1">
    <i/>
  </colItems>
  <dataFields count="1">
    <dataField name="Average of EmpSatisfaction" fld="1" subtotal="average"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992DC5-F331-40EB-A174-E18E4E382FD8}" name="PivotTable8"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2"/>
    </i>
    <i>
      <x v="4"/>
    </i>
    <i>
      <x v="5"/>
    </i>
    <i>
      <x/>
    </i>
    <i>
      <x v="1"/>
    </i>
    <i t="grand">
      <x/>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E51E4B-D74E-4191-874B-2348F006B42F}" name="PivotTable2" cacheId="1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2"/>
    </i>
    <i>
      <x v="1"/>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577898-F2C4-41F5-BF9F-A003741321AF}" name="PivotTable3" cacheId="1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9E4E6-D709-4D1B-A4A8-47E252A52177}" name="PivotTable2" cacheId="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EmpID" fld="0" subtotal="count" baseField="0" baseItem="0"/>
    <dataField name="Sum of Termd" fld="1" baseField="0" baseItem="0"/>
  </dataFields>
  <formats count="3">
    <format dxfId="100">
      <pivotArea type="all" dataOnly="0" outline="0" fieldPosition="0"/>
    </format>
    <format dxfId="99">
      <pivotArea outline="0" collapsedLevelsAreSubtotals="1" fieldPosition="0"/>
    </format>
    <format dxfId="9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Salary"/>
    <pivotHierarchy dragToData="1" caption="Average of Years"/>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535B02-0753-4545-B5A6-2DC877DD1DC6}" name="PivotTable1" cacheId="1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Age" fld="0" subtotal="average" baseField="0" baseItem="0"/>
    <dataField name="Average of Salary" fld="1" subtotal="average" baseField="0" baseItem="0"/>
    <dataField name="Average of Years" fld="2" subtotal="average" baseField="0" baseItem="0"/>
  </dataFields>
  <formats count="4">
    <format dxfId="104">
      <pivotArea type="all" dataOnly="0" outline="0" fieldPosition="0"/>
    </format>
    <format dxfId="103">
      <pivotArea outline="0" collapsedLevelsAreSubtotals="1" fieldPosition="0"/>
    </format>
    <format dxfId="102">
      <pivotArea dataOnly="0" labelOnly="1" outline="0" fieldPosition="0">
        <references count="1">
          <reference field="4294967294" count="3">
            <x v="0"/>
            <x v="1"/>
            <x v="2"/>
          </reference>
        </references>
      </pivotArea>
    </format>
    <format dxfId="101">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Salary"/>
    <pivotHierarchy dragToData="1" caption="Average of 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E6323-BCC0-49FC-A41D-023D92A9F1FE}" name="PivotTable1"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i>
    <i>
      <x v="5"/>
    </i>
    <i>
      <x v="4"/>
    </i>
    <i>
      <x v="2"/>
    </i>
    <i>
      <x v="3"/>
    </i>
    <i t="grand">
      <x/>
    </i>
  </rowItems>
  <colItems count="1">
    <i/>
  </colItems>
  <dataFields count="1">
    <dataField name="Count of Employee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D01B55-2D89-40F3-B53A-A13260C955AD}" name="PivotTable2"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Sex" fld="1"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E51E10-9761-4AE8-849B-47884C9234D5}" name="PivotTable3" cacheId="1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88FD92-DB8E-41D9-9352-BEC8B4AF8C31}" name="PivotTable4" cacheId="1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Average of Salary" fld="1" subtotal="average" baseField="0" baseItem="0"/>
  </dataFields>
  <formats count="4">
    <format dxfId="94">
      <pivotArea collapsedLevelsAreSubtotals="1" fieldPosition="0">
        <references count="1">
          <reference field="0" count="1">
            <x v="0"/>
          </reference>
        </references>
      </pivotArea>
    </format>
    <format dxfId="93">
      <pivotArea collapsedLevelsAreSubtotals="1" fieldPosition="0">
        <references count="1">
          <reference field="0" count="1">
            <x v="3"/>
          </reference>
        </references>
      </pivotArea>
    </format>
    <format dxfId="92">
      <pivotArea collapsedLevelsAreSubtotals="1" fieldPosition="0">
        <references count="1">
          <reference field="0" count="1">
            <x v="4"/>
          </reference>
        </references>
      </pivotArea>
    </format>
    <format dxfId="91">
      <pivotArea collapsedLevelsAreSubtotals="1" fieldPosition="0">
        <references count="1">
          <reference field="0"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4C3DBF-5C04-4BF3-B1F5-6620CE43B3EE}" name="PivotTable5" cacheId="17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8E7111-CCC1-43D7-B722-198CBCCE67F4}" name="PivotTable6" cacheId="1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2"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 (1).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5EB3D82-D438-4111-A0CA-4EF8ECBC282E}" sourceName="[HR].[Department]">
  <pivotTables>
    <pivotTable tabId="4" name="PivotTable1"/>
    <pivotTable tabId="14" name="PivotTable3"/>
    <pivotTable tabId="5" name="PivotTable2"/>
    <pivotTable tabId="6" name="PivotTable3"/>
    <pivotTable tabId="7" name="PivotTable4"/>
    <pivotTable tabId="8" name="PivotTable5"/>
    <pivotTable tabId="9" name="PivotTable6"/>
    <pivotTable tabId="10" name="PivotTable7"/>
    <pivotTable tabId="11" name="PivotTable8"/>
    <pivotTable tabId="13" name="PivotTable2"/>
    <pivotTable tabId="2" name="PivotTable1"/>
    <pivotTable tabId="2" name="PivotTable2"/>
  </pivotTables>
  <data>
    <olap pivotCacheId="950251097">
      <levels count="2">
        <level uniqueName="[HR].[Department].[(All)]" sourceCaption="(All)" count="0"/>
        <level uniqueName="[HR].[Department].[Department]" sourceCaption="Department" count="6">
          <ranges>
            <range startItem="0">
              <i n="[HR].[Department].&amp;[Admin Offices]" c="Admin Offices"/>
              <i n="[HR].[Department].&amp;[Executive Office]" c="Executive Office"/>
              <i n="[HR].[Department].&amp;[IT/IS]" c="IT/IS"/>
              <i n="[HR].[Department].&amp;[Production]" c="Production"/>
              <i n="[HR].[Department].&amp;[Sales]" c="Sales"/>
              <i n="[HR].[Department].&amp;[Software Engineering]" c="Software Engineering"/>
            </range>
          </ranges>
        </level>
      </levels>
      <selections count="1">
        <selection n="[HR].[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4B0DC47-AB8C-4F4C-B704-87FC0C4CB3A3}" sourceName="[HR].[Sex]">
  <pivotTables>
    <pivotTable tabId="4" name="PivotTable1"/>
    <pivotTable tabId="14" name="PivotTable3"/>
    <pivotTable tabId="5" name="PivotTable2"/>
    <pivotTable tabId="6" name="PivotTable3"/>
    <pivotTable tabId="7" name="PivotTable4"/>
    <pivotTable tabId="8" name="PivotTable5"/>
    <pivotTable tabId="9" name="PivotTable6"/>
    <pivotTable tabId="10" name="PivotTable7"/>
    <pivotTable tabId="11" name="PivotTable8"/>
    <pivotTable tabId="13" name="PivotTable2"/>
    <pivotTable tabId="2" name="PivotTable1"/>
    <pivotTable tabId="2" name="PivotTable2"/>
  </pivotTables>
  <data>
    <olap pivotCacheId="950251097">
      <levels count="2">
        <level uniqueName="[HR].[Sex].[(All)]" sourceCaption="(All)" count="0"/>
        <level uniqueName="[HR].[Sex].[Sex]" sourceCaption="Sex" count="2">
          <ranges>
            <range startItem="0">
              <i n="[HR].[Sex].&amp;[F]" c="F"/>
              <i n="[HR].[Sex].&amp;[M]" c="M"/>
            </range>
          </ranges>
        </level>
      </levels>
      <selections count="1">
        <selection n="[HR].[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B81A89F-AA58-4B46-91CB-2719DB051F05}" sourceName="[HR].[Years]">
  <pivotTables>
    <pivotTable tabId="4" name="PivotTable1"/>
    <pivotTable tabId="14" name="PivotTable3"/>
    <pivotTable tabId="5" name="PivotTable2"/>
    <pivotTable tabId="6" name="PivotTable3"/>
    <pivotTable tabId="7" name="PivotTable4"/>
    <pivotTable tabId="8" name="PivotTable5"/>
    <pivotTable tabId="9" name="PivotTable6"/>
    <pivotTable tabId="10" name="PivotTable7"/>
    <pivotTable tabId="11" name="PivotTable8"/>
    <pivotTable tabId="13" name="PivotTable2"/>
    <pivotTable tabId="2" name="PivotTable1"/>
  </pivotTables>
  <data>
    <olap pivotCacheId="950251097">
      <levels count="2">
        <level uniqueName="[HR].[Years].[(All)]" sourceCaption="(All)" count="0"/>
        <level uniqueName="[HR].[Years].[Years]" sourceCaption="Years" count="13">
          <ranges>
            <range startItem="0">
              <i n="[HR].[Years].&amp;[6]" c="6"/>
              <i n="[HR].[Years].&amp;[7]" c="7"/>
              <i n="[HR].[Years].&amp;[8]" c="8"/>
              <i n="[HR].[Years].&amp;[9]" c="9"/>
              <i n="[HR].[Years].&amp;[10]" c="10"/>
              <i n="[HR].[Years].&amp;[11]" c="11"/>
              <i n="[HR].[Years].&amp;[12]" c="12"/>
              <i n="[HR].[Years].&amp;[13]" c="13"/>
              <i n="[HR].[Years].&amp;[14]" c="14"/>
              <i n="[HR].[Years].&amp;[15]" c="15"/>
              <i n="[HR].[Years].&amp;[16]" c="16"/>
              <i n="[HR].[Years].&amp;[17]" c="17"/>
              <i n="[HR].[Years].&amp;[18]" c="18"/>
            </range>
          </ranges>
        </level>
      </levels>
      <selections count="1">
        <selection n="[HR].[Yea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512161B6-32CF-4975-A1D3-5B0F21528CEF}" sourceName="[HR].[ManagerName]">
  <pivotTables>
    <pivotTable tabId="4" name="PivotTable1"/>
    <pivotTable tabId="14" name="PivotTable3"/>
    <pivotTable tabId="5" name="PivotTable2"/>
    <pivotTable tabId="6" name="PivotTable3"/>
    <pivotTable tabId="7" name="PivotTable4"/>
    <pivotTable tabId="8" name="PivotTable5"/>
    <pivotTable tabId="9" name="PivotTable6"/>
    <pivotTable tabId="10" name="PivotTable7"/>
    <pivotTable tabId="11" name="PivotTable8"/>
    <pivotTable tabId="13" name="PivotTable2"/>
    <pivotTable tabId="2" name="PivotTable1"/>
    <pivotTable tabId="2" name="PivotTable2"/>
    <pivotTable tabId="2" name="PivotTable3"/>
  </pivotTables>
  <data>
    <olap pivotCacheId="950251097">
      <levels count="2">
        <level uniqueName="[HR].[ManagerName].[(All)]" sourceCaption="(All)" count="0"/>
        <level uniqueName="[HR].[ManagerName].[ManagerName]" sourceCaption="ManagerName" count="21">
          <ranges>
            <range startItem="0">
              <i n="[HR].[ManagerName].&amp;[Alex Sweetwater]" c="Alex Sweetwater"/>
              <i n="[HR].[ManagerName].&amp;[Amy Dunn]" c="Amy Dunn"/>
              <i n="[HR].[ManagerName].&amp;[Board of Directors]" c="Board of Directors"/>
              <i n="[HR].[ManagerName].&amp;[Brandon R. LeBlanc]" c="Brandon R. LeBlanc"/>
              <i n="[HR].[ManagerName].&amp;[Brannon Miller]" c="Brannon Miller"/>
              <i n="[HR].[ManagerName].&amp;[Brian Champaigne]" c="Brian Champaigne"/>
              <i n="[HR].[ManagerName].&amp;[David Stanley]" c="David Stanley"/>
              <i n="[HR].[ManagerName].&amp;[Debra Houlihan]" c="Debra Houlihan"/>
              <i n="[HR].[ManagerName].&amp;[Elijiah Gray]" c="Elijiah Gray"/>
              <i n="[HR].[ManagerName].&amp;[Eric Dougall]" c="Eric Dougall"/>
              <i n="[HR].[ManagerName].&amp;[Janet King]" c="Janet King"/>
              <i n="[HR].[ManagerName].&amp;[Jennifer Zamora]" c="Jennifer Zamora"/>
              <i n="[HR].[ManagerName].&amp;[John Smith]" c="John Smith"/>
              <i n="[HR].[ManagerName].&amp;[Kelley Spirea]" c="Kelley Spirea"/>
              <i n="[HR].[ManagerName].&amp;[Ketsia Liebig]" c="Ketsia Liebig"/>
              <i n="[HR].[ManagerName].&amp;[Kissy Sullivan]" c="Kissy Sullivan"/>
              <i n="[HR].[ManagerName].&amp;[Lynn Daneault]" c="Lynn Daneault"/>
              <i n="[HR].[ManagerName].&amp;[Michael Albert]" c="Michael Albert"/>
              <i n="[HR].[ManagerName].&amp;[Peter Monroe]" c="Peter Monroe"/>
              <i n="[HR].[ManagerName].&amp;[Simon Roup]" c="Simon Roup"/>
              <i n="[HR].[ManagerName].&amp;[Webster Butler]" c="Webster Butler"/>
            </range>
          </ranges>
        </level>
      </levels>
      <selections count="1">
        <selection n="[HR].[Manager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640A349-7233-41C4-8128-EB9C029062CE}" cache="Slicer_Department" caption="Department" level="1" style="SlicerStyleLight4 2" rowHeight="241300"/>
  <slicer name="Sex 1" xr10:uid="{752D6EA2-3915-4765-9658-075E6022AC59}" cache="Slicer_Sex" caption="Sex" level="1" style="SlicerStyleLight5 2" rowHeight="241300"/>
  <slicer name="Years 1" xr10:uid="{9BBC7DA2-C3CA-4050-B823-1A2C11F9C309}" cache="Slicer_Years" caption="Years" level="1" style="SlicerStyleLight4 2" rowHeight="241300"/>
  <slicer name="ManagerName 1" xr10:uid="{1B58BABE-F2B1-4A9F-8433-D0524C06DC35}" cache="Slicer_ManagerName" caption="ManagerName" startItem="13" level="1" style="SlicerStyleLight5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49AAAB6-8873-46D9-8550-0647F6E89238}" cache="Slicer_Department" caption="Department" level="1" style="SlicerStyleLight4 2" rowHeight="241300"/>
  <slicer name="Sex" xr10:uid="{F4849154-F275-42B1-8DD6-BBCCF5614040}" cache="Slicer_Sex" caption="Sex" level="1" style="SlicerStyleLight5 2" rowHeight="241300"/>
  <slicer name="Years" xr10:uid="{18BC4452-F656-4CDF-B387-F93B40D1A9C4}" cache="Slicer_Years" caption="Years" level="1" style="SlicerStyleLight4 2" rowHeight="241300"/>
  <slicer name="ManagerName" xr10:uid="{0FA40640-1F72-489F-A693-CA47A5B5D800}" cache="Slicer_ManagerName" caption="ManagerName" startItem="13" level="1" style="SlicerStyleLight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6C1D2-D105-4BBE-9372-33B53ACD18FA}" name="HR" displayName="HR" ref="A1:AL312" totalsRowShown="0" headerRowDxfId="90" dataDxfId="88" headerRowBorderDxfId="89" tableBorderDxfId="87" totalsRowBorderDxfId="86">
  <autoFilter ref="A1:AL312" xr:uid="{A216C1D2-D105-4BBE-9372-33B53ACD18FA}"/>
  <tableColumns count="38">
    <tableColumn id="1" xr3:uid="{EEA31022-7D18-490E-9C01-8CE2CDD067E9}" name="Employee_Name" dataDxfId="85"/>
    <tableColumn id="2" xr3:uid="{37BA5A98-ED40-41AB-BE28-DA302017F4B9}" name="EmpID" dataDxfId="84"/>
    <tableColumn id="3" xr3:uid="{6D474B6B-2CCC-4500-83E5-7DB2566EC42F}" name="MarriedID" dataDxfId="83"/>
    <tableColumn id="4" xr3:uid="{DCD846E9-ABC6-4ADB-B64B-A4F40FF62C34}" name="MaritalStatusID" dataDxfId="82"/>
    <tableColumn id="5" xr3:uid="{A2FC8F9C-AF22-4615-8039-4C7C00F992BF}" name="GenderID" dataDxfId="81"/>
    <tableColumn id="6" xr3:uid="{99F29FCB-AB52-469A-836E-370748A04910}" name="EmpStatusID" dataDxfId="80"/>
    <tableColumn id="7" xr3:uid="{60B1513F-CFBC-439C-AF91-B4D08C7FC713}" name="DeptID" dataDxfId="79"/>
    <tableColumn id="8" xr3:uid="{B3B6E27A-C53C-447E-9DE2-6582D1AD11D4}" name="PerfScoreID" dataDxfId="78"/>
    <tableColumn id="9" xr3:uid="{00D2CF1D-7E7F-4134-9973-2351B14643CE}" name="FromDiversityJobFairID" dataDxfId="77"/>
    <tableColumn id="10" xr3:uid="{3CA60084-ACC2-4F85-A872-B0833F857506}" name="Salary" dataDxfId="76"/>
    <tableColumn id="11" xr3:uid="{7BA99CD1-0AEF-4427-8925-1ACA04D71575}" name="Termd" dataDxfId="75"/>
    <tableColumn id="12" xr3:uid="{599272C5-4C5D-46C9-8760-D6CC1663A715}" name="PositionID" dataDxfId="74"/>
    <tableColumn id="13" xr3:uid="{4674A0E7-14D7-4FD5-8565-A7A126DF638B}" name="Position" dataDxfId="73"/>
    <tableColumn id="14" xr3:uid="{2214ABCC-3F79-457B-8B68-9F85A625D7DF}" name="State" dataDxfId="72"/>
    <tableColumn id="15" xr3:uid="{10E231AF-E020-446D-9BA3-68A243DA5253}" name="Zip" dataDxfId="71"/>
    <tableColumn id="16" xr3:uid="{3D1E88EA-20E3-492C-BF1C-FF16A0915812}" name="DOB" dataDxfId="70"/>
    <tableColumn id="17" xr3:uid="{33128F47-F664-4973-AF0E-1F90FBE5AB11}" name="Age" dataDxfId="69"/>
    <tableColumn id="18" xr3:uid="{8967DAB3-3025-4926-AF36-35A4CFDEE515}" name="AgeGroup" dataDxfId="68"/>
    <tableColumn id="19" xr3:uid="{3ADBC265-2286-4088-9719-ED1C22A0D307}" name="Sex" dataDxfId="67"/>
    <tableColumn id="20" xr3:uid="{12F88AD2-FC86-44ED-B339-93698BB6971D}" name="MaritalDesc" dataDxfId="66"/>
    <tableColumn id="21" xr3:uid="{9CCBB855-7D03-47EF-8DE6-C188BA970A36}" name="CitizenDesc" dataDxfId="65"/>
    <tableColumn id="22" xr3:uid="{CD7C555D-646F-410E-A49D-D2338A9B2703}" name="HispanicLatino" dataDxfId="64"/>
    <tableColumn id="23" xr3:uid="{4A27BDAE-3E82-447F-98B9-F934026F3E54}" name="RaceDesc" dataDxfId="63"/>
    <tableColumn id="24" xr3:uid="{18111E2F-8E42-4A46-AEC6-6B4A4FAEECC1}" name="DateofHire" dataDxfId="62"/>
    <tableColumn id="25" xr3:uid="{91EDBB42-EC81-42DD-AF52-262C686BBBEF}" name="Years" dataDxfId="61"/>
    <tableColumn id="26" xr3:uid="{6607F546-32A9-44A0-889E-B2CA6FAFADCE}" name="DateofTermination" dataDxfId="60"/>
    <tableColumn id="27" xr3:uid="{DECA9573-9468-4A22-9F89-62252CEB3D6B}" name="TermReason" dataDxfId="59"/>
    <tableColumn id="28" xr3:uid="{C4AC31EE-21ED-4756-9964-59F6974161DA}" name="EmploymentStatus" dataDxfId="58"/>
    <tableColumn id="29" xr3:uid="{A76693ED-D874-4736-AAA0-E2E3E7723E64}" name="Department" dataDxfId="57"/>
    <tableColumn id="30" xr3:uid="{18475462-5B63-4D0A-9639-E485206CE65D}" name="ManagerName" dataDxfId="56"/>
    <tableColumn id="31" xr3:uid="{3E56DC38-EDB7-4B05-81E0-58C65B2D10B1}" name="ManagerID" dataDxfId="55"/>
    <tableColumn id="32" xr3:uid="{208FB86D-527B-4524-BBCA-551DF3CE5675}" name="RecruitmentSource" dataDxfId="54"/>
    <tableColumn id="33" xr3:uid="{3AF7B109-CE0F-4E4F-B95C-6661B4B80C2F}" name="PerformanceScore" dataDxfId="53"/>
    <tableColumn id="34" xr3:uid="{93866283-E733-4B51-AC2B-AAA4BDD416AE}" name="EngagementSurvey" dataDxfId="52"/>
    <tableColumn id="35" xr3:uid="{F2516879-9738-4F1C-B206-DCE1C2518F45}" name="EmpSatisfaction" dataDxfId="51"/>
    <tableColumn id="36" xr3:uid="{3AB7D372-1822-4294-AF6D-7C2759C247F8}" name="SpecialProjectsCount" dataDxfId="50"/>
    <tableColumn id="37" xr3:uid="{115922E1-AAB9-4BF6-83E3-AB0916654BC2}" name="LastPerformanceReview_Date" dataDxfId="49"/>
    <tableColumn id="38" xr3:uid="{4928B825-6ED7-4C30-A946-36D77C4998B6}" name="Absences" dataDxfId="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F387-C094-44C2-BA77-302A68918F12}">
  <dimension ref="A3:J7"/>
  <sheetViews>
    <sheetView workbookViewId="0">
      <selection activeCell="J6" sqref="J6"/>
    </sheetView>
  </sheetViews>
  <sheetFormatPr defaultRowHeight="15" x14ac:dyDescent="0.25"/>
  <cols>
    <col min="1" max="1" width="14.5703125" bestFit="1" customWidth="1"/>
    <col min="2" max="2" width="16.42578125" bestFit="1" customWidth="1"/>
    <col min="3" max="3" width="16" bestFit="1" customWidth="1"/>
    <col min="4" max="4" width="12.42578125" bestFit="1" customWidth="1"/>
    <col min="5" max="5" width="14.85546875" bestFit="1" customWidth="1"/>
    <col min="6" max="6" width="13.42578125" bestFit="1" customWidth="1"/>
    <col min="7" max="7" width="20.42578125" customWidth="1"/>
    <col min="8" max="8" width="14.85546875" customWidth="1"/>
    <col min="10" max="10" width="27.42578125" bestFit="1" customWidth="1"/>
    <col min="11" max="11" width="9.140625" customWidth="1"/>
  </cols>
  <sheetData>
    <row r="3" spans="1:10" x14ac:dyDescent="0.25">
      <c r="A3" s="18" t="s">
        <v>492</v>
      </c>
      <c r="B3" s="18" t="s">
        <v>493</v>
      </c>
      <c r="C3" s="18" t="s">
        <v>494</v>
      </c>
      <c r="E3" s="18" t="s">
        <v>498</v>
      </c>
      <c r="F3" s="18" t="s">
        <v>499</v>
      </c>
      <c r="J3" s="18" t="s">
        <v>504</v>
      </c>
    </row>
    <row r="4" spans="1:10" x14ac:dyDescent="0.25">
      <c r="A4" s="19">
        <v>45.472668810289392</v>
      </c>
      <c r="B4" s="19">
        <v>69020.684887459807</v>
      </c>
      <c r="C4" s="19">
        <v>11.82636655948553</v>
      </c>
      <c r="E4" s="19">
        <v>311</v>
      </c>
      <c r="F4" s="19">
        <v>104</v>
      </c>
      <c r="J4" s="19">
        <v>6</v>
      </c>
    </row>
    <row r="6" spans="1:10" x14ac:dyDescent="0.25">
      <c r="A6" s="20" t="s">
        <v>495</v>
      </c>
      <c r="B6" s="20" t="s">
        <v>496</v>
      </c>
      <c r="C6" s="20" t="s">
        <v>497</v>
      </c>
      <c r="E6" s="20" t="s">
        <v>500</v>
      </c>
      <c r="F6" s="20" t="s">
        <v>501</v>
      </c>
      <c r="G6" s="20" t="s">
        <v>502</v>
      </c>
      <c r="H6" s="20" t="s">
        <v>503</v>
      </c>
      <c r="J6" s="20" t="s">
        <v>505</v>
      </c>
    </row>
    <row r="7" spans="1:10" x14ac:dyDescent="0.25">
      <c r="A7" s="21">
        <f>GETPIVOTDATA("[Measures].[Average of Age]",$A$3)</f>
        <v>45.472668810289392</v>
      </c>
      <c r="B7" s="21">
        <f>GETPIVOTDATA("[Measures].[Average of Years]",$A$3)</f>
        <v>11.82636655948553</v>
      </c>
      <c r="C7" s="21">
        <f>GETPIVOTDATA("[Measures].[Average of Salary]",$A$3)</f>
        <v>69020.684887459807</v>
      </c>
      <c r="E7" s="22">
        <f>GETPIVOTDATA("[Measures].[Count of EmpID]",$E$3)</f>
        <v>311</v>
      </c>
      <c r="F7" s="22">
        <f>GETPIVOTDATA("[Measures].[Sum of Termd]",$E$3)</f>
        <v>104</v>
      </c>
      <c r="G7" s="22">
        <f>GETPIVOTDATA("[Measures].[Count of EmpID]",$E$3)-F7</f>
        <v>207</v>
      </c>
      <c r="H7" s="23">
        <f>(F7/E7)*100</f>
        <v>33.440514469453376</v>
      </c>
      <c r="J7" s="24">
        <f>GETPIVOTDATA("[Measures].[Distinct Count of Department]",$J$3)</f>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E98-EC5C-4A9F-B0D6-5E0B2232AE21}">
  <dimension ref="A2:B10"/>
  <sheetViews>
    <sheetView workbookViewId="0">
      <selection activeCell="E17" sqref="E17"/>
    </sheetView>
  </sheetViews>
  <sheetFormatPr defaultRowHeight="15" x14ac:dyDescent="0.25"/>
  <cols>
    <col min="1" max="1" width="20.28515625" bestFit="1" customWidth="1"/>
    <col min="2" max="2" width="13.42578125" bestFit="1" customWidth="1"/>
  </cols>
  <sheetData>
    <row r="2" spans="1:2" x14ac:dyDescent="0.25">
      <c r="A2" s="30"/>
      <c r="B2" s="30"/>
    </row>
    <row r="3" spans="1:2" x14ac:dyDescent="0.25">
      <c r="A3" s="25" t="s">
        <v>506</v>
      </c>
      <c r="B3" t="s">
        <v>499</v>
      </c>
    </row>
    <row r="4" spans="1:2" x14ac:dyDescent="0.25">
      <c r="A4" s="26" t="s">
        <v>508</v>
      </c>
      <c r="B4" s="31">
        <v>83</v>
      </c>
    </row>
    <row r="5" spans="1:2" x14ac:dyDescent="0.25">
      <c r="A5" s="26" t="s">
        <v>54</v>
      </c>
      <c r="B5" s="31">
        <v>10</v>
      </c>
    </row>
    <row r="6" spans="1:2" x14ac:dyDescent="0.25">
      <c r="A6" s="26" t="s">
        <v>140</v>
      </c>
      <c r="B6" s="31">
        <v>5</v>
      </c>
    </row>
    <row r="7" spans="1:2" x14ac:dyDescent="0.25">
      <c r="A7" s="26" t="s">
        <v>74</v>
      </c>
      <c r="B7" s="31">
        <v>4</v>
      </c>
    </row>
    <row r="8" spans="1:2" x14ac:dyDescent="0.25">
      <c r="A8" s="26" t="s">
        <v>125</v>
      </c>
      <c r="B8" s="31">
        <v>2</v>
      </c>
    </row>
    <row r="9" spans="1:2" x14ac:dyDescent="0.25">
      <c r="A9" s="26" t="s">
        <v>301</v>
      </c>
      <c r="B9" s="31">
        <v>0</v>
      </c>
    </row>
    <row r="10" spans="1:2" x14ac:dyDescent="0.25">
      <c r="A10" s="26" t="s">
        <v>507</v>
      </c>
      <c r="B10" s="31">
        <v>104</v>
      </c>
    </row>
  </sheetData>
  <mergeCells count="1">
    <mergeCell ref="A2:B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05BD-A72A-4810-AACA-AE54D33E7736}">
  <dimension ref="A3:B6"/>
  <sheetViews>
    <sheetView workbookViewId="0">
      <selection activeCell="H20" sqref="H20"/>
    </sheetView>
  </sheetViews>
  <sheetFormatPr defaultRowHeight="15" x14ac:dyDescent="0.25"/>
  <cols>
    <col min="1" max="1" width="14.5703125" bestFit="1" customWidth="1"/>
    <col min="2" max="2" width="13.42578125" bestFit="1" customWidth="1"/>
  </cols>
  <sheetData>
    <row r="3" spans="1:2" x14ac:dyDescent="0.25">
      <c r="A3" s="25" t="s">
        <v>506</v>
      </c>
      <c r="B3" t="s">
        <v>499</v>
      </c>
    </row>
    <row r="4" spans="1:2" x14ac:dyDescent="0.25">
      <c r="A4" s="26" t="s">
        <v>71</v>
      </c>
      <c r="B4" s="31">
        <v>13</v>
      </c>
    </row>
    <row r="5" spans="1:2" x14ac:dyDescent="0.25">
      <c r="A5" s="26" t="s">
        <v>68</v>
      </c>
      <c r="B5" s="31">
        <v>13</v>
      </c>
    </row>
    <row r="6" spans="1:2" x14ac:dyDescent="0.25">
      <c r="A6" s="26" t="s">
        <v>62</v>
      </c>
      <c r="B6" s="31">
        <v>12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9D489-023F-46F1-8084-E40F5634D03C}">
  <dimension ref="A3:B8"/>
  <sheetViews>
    <sheetView workbookViewId="0">
      <selection activeCell="J18" sqref="J18"/>
    </sheetView>
  </sheetViews>
  <sheetFormatPr defaultRowHeight="15" x14ac:dyDescent="0.25"/>
  <cols>
    <col min="1" max="1" width="13.140625" bestFit="1" customWidth="1"/>
    <col min="2" max="2" width="13.42578125" bestFit="1" customWidth="1"/>
  </cols>
  <sheetData>
    <row r="3" spans="1:2" x14ac:dyDescent="0.25">
      <c r="A3" s="25" t="s">
        <v>506</v>
      </c>
      <c r="B3" t="s">
        <v>499</v>
      </c>
    </row>
    <row r="4" spans="1:2" x14ac:dyDescent="0.25">
      <c r="A4" s="26" t="s">
        <v>66</v>
      </c>
      <c r="B4" s="31">
        <v>16</v>
      </c>
    </row>
    <row r="5" spans="1:2" x14ac:dyDescent="0.25">
      <c r="A5" s="26" t="s">
        <v>51</v>
      </c>
      <c r="B5" s="31">
        <v>47</v>
      </c>
    </row>
    <row r="6" spans="1:2" x14ac:dyDescent="0.25">
      <c r="A6" s="26" t="s">
        <v>136</v>
      </c>
      <c r="B6" s="31">
        <v>1</v>
      </c>
    </row>
    <row r="7" spans="1:2" x14ac:dyDescent="0.25">
      <c r="A7" s="26" t="s">
        <v>39</v>
      </c>
      <c r="B7" s="31">
        <v>36</v>
      </c>
    </row>
    <row r="8" spans="1:2" x14ac:dyDescent="0.25">
      <c r="A8" s="26" t="s">
        <v>77</v>
      </c>
      <c r="B8" s="31">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12"/>
  <sheetViews>
    <sheetView topLeftCell="A2" workbookViewId="0">
      <selection activeCell="E16" sqref="A2:AL312"/>
    </sheetView>
  </sheetViews>
  <sheetFormatPr defaultRowHeight="15" x14ac:dyDescent="0.25"/>
  <cols>
    <col min="1" max="1" width="23.85546875" bestFit="1" customWidth="1"/>
    <col min="2" max="2" width="8.85546875" customWidth="1"/>
    <col min="3" max="3" width="12.140625" customWidth="1"/>
    <col min="4" max="4" width="16.85546875" customWidth="1"/>
    <col min="5" max="5" width="11.7109375" customWidth="1"/>
    <col min="6" max="6" width="14.28515625" customWidth="1"/>
    <col min="7" max="7" width="9.28515625" customWidth="1"/>
    <col min="8" max="8" width="13.5703125" customWidth="1"/>
    <col min="9" max="9" width="23.7109375" customWidth="1"/>
    <col min="10" max="10" width="8.42578125" customWidth="1"/>
    <col min="11" max="11" width="8.85546875" customWidth="1"/>
    <col min="12" max="12" width="12.28515625" customWidth="1"/>
    <col min="13" max="13" width="28.7109375" bestFit="1" customWidth="1"/>
    <col min="15" max="15" width="6" bestFit="1" customWidth="1"/>
    <col min="16" max="16" width="18" style="2" customWidth="1"/>
    <col min="17" max="18" width="18" style="5" customWidth="1"/>
    <col min="19" max="19" width="6.28515625" customWidth="1"/>
    <col min="20" max="20" width="13.7109375" customWidth="1"/>
    <col min="21" max="21" width="18.140625" bestFit="1" customWidth="1"/>
    <col min="22" max="22" width="16" customWidth="1"/>
    <col min="23" max="23" width="30.85546875" bestFit="1" customWidth="1"/>
    <col min="24" max="24" width="18" style="2" customWidth="1"/>
    <col min="25" max="25" width="18" style="5" customWidth="1"/>
    <col min="26" max="26" width="20" style="2" customWidth="1"/>
    <col min="27" max="27" width="29.42578125" bestFit="1" customWidth="1"/>
    <col min="28" max="28" width="22" bestFit="1" customWidth="1"/>
    <col min="29" max="29" width="20.28515625" bestFit="1" customWidth="1"/>
    <col min="30" max="30" width="18" bestFit="1" customWidth="1"/>
    <col min="31" max="31" width="12.85546875" customWidth="1"/>
    <col min="32" max="32" width="23" bestFit="1" customWidth="1"/>
    <col min="33" max="33" width="19.5703125" bestFit="1" customWidth="1"/>
    <col min="34" max="34" width="20.140625" customWidth="1"/>
    <col min="35" max="35" width="17.28515625" customWidth="1"/>
    <col min="36" max="36" width="21.85546875" customWidth="1"/>
    <col min="37" max="37" width="29.7109375" style="2" customWidth="1"/>
    <col min="38" max="38" width="11.5703125" customWidth="1"/>
  </cols>
  <sheetData>
    <row r="1" spans="1:38" x14ac:dyDescent="0.25">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489</v>
      </c>
      <c r="S1" s="9" t="s">
        <v>16</v>
      </c>
      <c r="T1" s="9" t="s">
        <v>17</v>
      </c>
      <c r="U1" s="9" t="s">
        <v>18</v>
      </c>
      <c r="V1" s="9" t="s">
        <v>19</v>
      </c>
      <c r="W1" s="9" t="s">
        <v>20</v>
      </c>
      <c r="X1" s="10" t="s">
        <v>21</v>
      </c>
      <c r="Y1" s="11" t="s">
        <v>488</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25">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490</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25">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490</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25">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490</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25">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490</v>
      </c>
      <c r="S5" s="1" t="s">
        <v>60</v>
      </c>
      <c r="T5" s="1" t="s">
        <v>51</v>
      </c>
      <c r="U5" s="1" t="s">
        <v>40</v>
      </c>
      <c r="V5" s="1" t="s">
        <v>41</v>
      </c>
      <c r="W5" s="1" t="s">
        <v>42</v>
      </c>
      <c r="X5" s="3">
        <v>39630</v>
      </c>
      <c r="Y5" s="4">
        <v>16</v>
      </c>
      <c r="Z5" s="3"/>
      <c r="AA5" s="1" t="s">
        <v>43</v>
      </c>
      <c r="AB5" s="1" t="s">
        <v>44</v>
      </c>
      <c r="AC5" s="1" t="s">
        <v>45</v>
      </c>
      <c r="AD5" s="1" t="s">
        <v>64</v>
      </c>
      <c r="AE5" s="1">
        <v>16</v>
      </c>
      <c r="AF5" s="1" t="s">
        <v>56</v>
      </c>
      <c r="AG5" s="1" t="s">
        <v>57</v>
      </c>
      <c r="AH5" s="1">
        <v>4.84</v>
      </c>
      <c r="AI5" s="1">
        <v>5</v>
      </c>
      <c r="AJ5" s="1">
        <v>0</v>
      </c>
      <c r="AK5" s="3">
        <v>43525</v>
      </c>
      <c r="AL5" s="7">
        <v>15</v>
      </c>
    </row>
    <row r="6" spans="1:38" x14ac:dyDescent="0.25">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490</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25">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490</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25">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490</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25">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490</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25">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490</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25">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490</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25">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490</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25">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491</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25">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490</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25">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490</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25">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490</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25">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490</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25">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490</v>
      </c>
      <c r="S18" s="1" t="s">
        <v>60</v>
      </c>
      <c r="T18" s="1" t="s">
        <v>51</v>
      </c>
      <c r="U18" s="1" t="s">
        <v>40</v>
      </c>
      <c r="V18" s="1" t="s">
        <v>41</v>
      </c>
      <c r="W18" s="1" t="s">
        <v>42</v>
      </c>
      <c r="X18" s="3">
        <v>42572</v>
      </c>
      <c r="Y18" s="4">
        <v>8</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25">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490</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25">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490</v>
      </c>
      <c r="S20" s="1" t="s">
        <v>60</v>
      </c>
      <c r="T20" s="1" t="s">
        <v>39</v>
      </c>
      <c r="U20" s="1" t="s">
        <v>40</v>
      </c>
      <c r="V20" s="1" t="s">
        <v>88</v>
      </c>
      <c r="W20" s="1" t="s">
        <v>42</v>
      </c>
      <c r="X20" s="3">
        <v>41827</v>
      </c>
      <c r="Y20" s="4">
        <v>10</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25">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490</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25">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491</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25">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490</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25">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490</v>
      </c>
      <c r="S24" s="1" t="s">
        <v>60</v>
      </c>
      <c r="T24" s="1" t="s">
        <v>51</v>
      </c>
      <c r="U24" s="1" t="s">
        <v>40</v>
      </c>
      <c r="V24" s="1" t="s">
        <v>41</v>
      </c>
      <c r="W24" s="1" t="s">
        <v>42</v>
      </c>
      <c r="X24" s="3">
        <v>41827</v>
      </c>
      <c r="Y24" s="4">
        <v>10</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25">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490</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25">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490</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25">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490</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25">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490</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25">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490</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25">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491</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25">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490</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25">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490</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25">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491</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25">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490</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25">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490</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25">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490</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25">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490</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25">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490</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25">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490</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25">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35</v>
      </c>
      <c r="R40" s="4" t="s">
        <v>490</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25">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490</v>
      </c>
      <c r="S41" s="1" t="s">
        <v>60</v>
      </c>
      <c r="T41" s="1" t="s">
        <v>39</v>
      </c>
      <c r="U41" s="1" t="s">
        <v>40</v>
      </c>
      <c r="V41" s="1" t="s">
        <v>41</v>
      </c>
      <c r="W41" s="1" t="s">
        <v>81</v>
      </c>
      <c r="X41" s="3">
        <v>42551</v>
      </c>
      <c r="Y41" s="4">
        <v>8</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25">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490</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25">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490</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25">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490</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25">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490</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25">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490</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25">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491</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25">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491</v>
      </c>
      <c r="S48" s="1" t="s">
        <v>60</v>
      </c>
      <c r="T48" s="1" t="s">
        <v>39</v>
      </c>
      <c r="U48" s="1" t="s">
        <v>40</v>
      </c>
      <c r="V48" s="1" t="s">
        <v>41</v>
      </c>
      <c r="W48" s="1" t="s">
        <v>42</v>
      </c>
      <c r="X48" s="3">
        <v>40721</v>
      </c>
      <c r="Y48" s="4">
        <v>13</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25">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490</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25">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491</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25">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490</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25">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490</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25">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490</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25">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490</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25">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490</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25">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490</v>
      </c>
      <c r="S56" s="1" t="s">
        <v>38</v>
      </c>
      <c r="T56" s="1" t="s">
        <v>66</v>
      </c>
      <c r="U56" s="1" t="s">
        <v>40</v>
      </c>
      <c r="V56" s="1" t="s">
        <v>41</v>
      </c>
      <c r="W56" s="1" t="s">
        <v>42</v>
      </c>
      <c r="X56" s="3">
        <v>40379</v>
      </c>
      <c r="Y56" s="4">
        <v>14</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25">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490</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25">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490</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25">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490</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25">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490</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25">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490</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25">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490</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25">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490</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25">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490</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25">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490</v>
      </c>
      <c r="S65" s="1" t="s">
        <v>38</v>
      </c>
      <c r="T65" s="1" t="s">
        <v>39</v>
      </c>
      <c r="U65" s="1" t="s">
        <v>106</v>
      </c>
      <c r="V65" s="1" t="s">
        <v>41</v>
      </c>
      <c r="W65" s="1" t="s">
        <v>97</v>
      </c>
      <c r="X65" s="3">
        <v>40735</v>
      </c>
      <c r="Y65" s="4">
        <v>13</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25">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490</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25">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490</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25">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490</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25">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35</v>
      </c>
      <c r="R69" s="4" t="s">
        <v>490</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25">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38</v>
      </c>
      <c r="R70" s="4" t="s">
        <v>490</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25">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490</v>
      </c>
      <c r="S71" s="1" t="s">
        <v>38</v>
      </c>
      <c r="T71" s="1" t="s">
        <v>51</v>
      </c>
      <c r="U71" s="1" t="s">
        <v>40</v>
      </c>
      <c r="V71" s="1" t="s">
        <v>41</v>
      </c>
      <c r="W71" s="1" t="s">
        <v>42</v>
      </c>
      <c r="X71" s="3">
        <v>41827</v>
      </c>
      <c r="Y71" s="4">
        <v>10</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25">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490</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25">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490</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25">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490</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25">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42</v>
      </c>
      <c r="R75" s="4" t="s">
        <v>490</v>
      </c>
      <c r="S75" s="1" t="s">
        <v>60</v>
      </c>
      <c r="T75" s="1" t="s">
        <v>51</v>
      </c>
      <c r="U75" s="1" t="s">
        <v>40</v>
      </c>
      <c r="V75" s="1" t="s">
        <v>41</v>
      </c>
      <c r="W75" s="1" t="s">
        <v>81</v>
      </c>
      <c r="X75" s="3">
        <v>41456</v>
      </c>
      <c r="Y75" s="4">
        <v>11</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25">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490</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25">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490</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25">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490</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25">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490</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25">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490</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25">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490</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25">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490</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25">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491</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25">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490</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25">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490</v>
      </c>
      <c r="S85" s="1" t="s">
        <v>60</v>
      </c>
      <c r="T85" s="1" t="s">
        <v>136</v>
      </c>
      <c r="U85" s="1" t="s">
        <v>40</v>
      </c>
      <c r="V85" s="1" t="s">
        <v>41</v>
      </c>
      <c r="W85" s="1" t="s">
        <v>42</v>
      </c>
      <c r="X85" s="3">
        <v>41827</v>
      </c>
      <c r="Y85" s="4">
        <v>10</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25">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490</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25">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490</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25">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490</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25">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490</v>
      </c>
      <c r="S89" s="1" t="s">
        <v>60</v>
      </c>
      <c r="T89" s="1" t="s">
        <v>51</v>
      </c>
      <c r="U89" s="1" t="s">
        <v>40</v>
      </c>
      <c r="V89" s="1" t="s">
        <v>41</v>
      </c>
      <c r="W89" s="1" t="s">
        <v>81</v>
      </c>
      <c r="X89" s="3">
        <v>41827</v>
      </c>
      <c r="Y89" s="4">
        <v>10</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25">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490</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25">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490</v>
      </c>
      <c r="S91" s="1" t="s">
        <v>60</v>
      </c>
      <c r="T91" s="1" t="s">
        <v>51</v>
      </c>
      <c r="U91" s="1" t="s">
        <v>40</v>
      </c>
      <c r="V91" s="1" t="s">
        <v>41</v>
      </c>
      <c r="W91" s="1" t="s">
        <v>42</v>
      </c>
      <c r="X91" s="3">
        <v>40735</v>
      </c>
      <c r="Y91" s="4">
        <v>13</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25">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490</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25">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491</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25">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490</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25">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490</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25">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490</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25">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490</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25">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490</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25">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490</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25">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491</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25">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490</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25">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490</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25">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490</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25">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490</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25">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490</v>
      </c>
      <c r="S105" s="1" t="s">
        <v>60</v>
      </c>
      <c r="T105" s="1" t="s">
        <v>66</v>
      </c>
      <c r="U105" s="1" t="s">
        <v>40</v>
      </c>
      <c r="V105" s="1" t="s">
        <v>41</v>
      </c>
      <c r="W105" s="1" t="s">
        <v>81</v>
      </c>
      <c r="X105" s="3">
        <v>40735</v>
      </c>
      <c r="Y105" s="4">
        <v>13</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25">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490</v>
      </c>
      <c r="S106" s="1" t="s">
        <v>60</v>
      </c>
      <c r="T106" s="1" t="s">
        <v>77</v>
      </c>
      <c r="U106" s="1" t="s">
        <v>40</v>
      </c>
      <c r="V106" s="1" t="s">
        <v>41</v>
      </c>
      <c r="W106" s="1" t="s">
        <v>81</v>
      </c>
      <c r="X106" s="3">
        <v>41827</v>
      </c>
      <c r="Y106" s="4">
        <v>10</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25">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490</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25">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490</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25">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490</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25">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490</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25">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490</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25">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35</v>
      </c>
      <c r="R112" s="4" t="s">
        <v>490</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25">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490</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25">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491</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25">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490</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25">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490</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25">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490</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25">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490</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25">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490</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25">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490</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25">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490</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25">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490</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25">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490</v>
      </c>
      <c r="S123" s="1" t="s">
        <v>38</v>
      </c>
      <c r="T123" s="1" t="s">
        <v>39</v>
      </c>
      <c r="U123" s="1" t="s">
        <v>40</v>
      </c>
      <c r="V123" s="1" t="s">
        <v>41</v>
      </c>
      <c r="W123" s="1" t="s">
        <v>97</v>
      </c>
      <c r="X123" s="3">
        <v>41093</v>
      </c>
      <c r="Y123" s="4">
        <v>12</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25">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490</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25">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491</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25">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491</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25">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490</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25">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490</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25">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490</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25">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491</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25">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490</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25">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490</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25">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490</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25">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490</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25">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490</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25">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490</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25">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490</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25">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490</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25">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490</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25">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490</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25">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490</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25">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490</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25">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490</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25">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490</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25">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490</v>
      </c>
      <c r="S145" s="1" t="s">
        <v>38</v>
      </c>
      <c r="T145" s="1" t="s">
        <v>51</v>
      </c>
      <c r="U145" s="1" t="s">
        <v>40</v>
      </c>
      <c r="V145" s="1" t="s">
        <v>41</v>
      </c>
      <c r="W145" s="1" t="s">
        <v>42</v>
      </c>
      <c r="X145" s="3">
        <v>40735</v>
      </c>
      <c r="Y145" s="4">
        <v>13</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25">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490</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25">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490</v>
      </c>
      <c r="S147" s="1" t="s">
        <v>60</v>
      </c>
      <c r="T147" s="1" t="s">
        <v>39</v>
      </c>
      <c r="U147" s="1" t="s">
        <v>40</v>
      </c>
      <c r="V147" s="1" t="s">
        <v>41</v>
      </c>
      <c r="W147" s="1" t="s">
        <v>42</v>
      </c>
      <c r="X147" s="3">
        <v>41827</v>
      </c>
      <c r="Y147" s="4">
        <v>10</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25">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490</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25">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490</v>
      </c>
      <c r="S149" s="1" t="s">
        <v>60</v>
      </c>
      <c r="T149" s="1" t="s">
        <v>39</v>
      </c>
      <c r="U149" s="1" t="s">
        <v>40</v>
      </c>
      <c r="V149" s="1" t="s">
        <v>41</v>
      </c>
      <c r="W149" s="1" t="s">
        <v>42</v>
      </c>
      <c r="X149" s="3">
        <v>40735</v>
      </c>
      <c r="Y149" s="4">
        <v>13</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25">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39</v>
      </c>
      <c r="R150" s="4" t="s">
        <v>490</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25">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490</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25">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490</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25">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490</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25">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490</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25">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490</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25">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490</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25">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490</v>
      </c>
      <c r="S157" s="1" t="s">
        <v>38</v>
      </c>
      <c r="T157" s="1" t="s">
        <v>39</v>
      </c>
      <c r="U157" s="1" t="s">
        <v>40</v>
      </c>
      <c r="V157" s="1" t="s">
        <v>88</v>
      </c>
      <c r="W157" s="1" t="s">
        <v>81</v>
      </c>
      <c r="X157" s="3">
        <v>40727</v>
      </c>
      <c r="Y157" s="4">
        <v>13</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25">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490</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25">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490</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25">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490</v>
      </c>
      <c r="S160" s="1" t="s">
        <v>60</v>
      </c>
      <c r="T160" s="1" t="s">
        <v>66</v>
      </c>
      <c r="U160" s="1" t="s">
        <v>40</v>
      </c>
      <c r="V160" s="1" t="s">
        <v>41</v>
      </c>
      <c r="W160" s="1" t="s">
        <v>111</v>
      </c>
      <c r="X160" s="3">
        <v>41456</v>
      </c>
      <c r="Y160" s="4">
        <v>11</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25">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490</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25">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490</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25">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35</v>
      </c>
      <c r="R163" s="4" t="s">
        <v>490</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25">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38</v>
      </c>
      <c r="R164" s="4" t="s">
        <v>490</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25">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490</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25">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490</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25">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490</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25">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490</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25">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490</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25">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491</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25">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490</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25">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490</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25">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42</v>
      </c>
      <c r="R173" s="4" t="s">
        <v>490</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25">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490</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25">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490</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25">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490</v>
      </c>
      <c r="S176" s="1" t="s">
        <v>60</v>
      </c>
      <c r="T176" s="1" t="s">
        <v>39</v>
      </c>
      <c r="U176" s="1" t="s">
        <v>40</v>
      </c>
      <c r="V176" s="1" t="s">
        <v>88</v>
      </c>
      <c r="W176" s="1" t="s">
        <v>81</v>
      </c>
      <c r="X176" s="3">
        <v>40735</v>
      </c>
      <c r="Y176" s="4">
        <v>13</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25">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490</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25">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490</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25">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490</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25">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490</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25">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490</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25">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490</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25">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490</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25">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490</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25">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490</v>
      </c>
      <c r="S185" s="1" t="s">
        <v>60</v>
      </c>
      <c r="T185" s="1" t="s">
        <v>51</v>
      </c>
      <c r="U185" s="1" t="s">
        <v>40</v>
      </c>
      <c r="V185" s="1" t="s">
        <v>41</v>
      </c>
      <c r="W185" s="1" t="s">
        <v>81</v>
      </c>
      <c r="X185" s="3">
        <v>41456</v>
      </c>
      <c r="Y185" s="4">
        <v>11</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25">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491</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25">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490</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25">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490</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25">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56</v>
      </c>
      <c r="R189" s="4" t="s">
        <v>490</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25">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490</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25">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490</v>
      </c>
      <c r="S191" s="1" t="s">
        <v>38</v>
      </c>
      <c r="T191" s="1" t="s">
        <v>51</v>
      </c>
      <c r="U191" s="1" t="s">
        <v>40</v>
      </c>
      <c r="V191" s="1" t="s">
        <v>41</v>
      </c>
      <c r="W191" s="1" t="s">
        <v>42</v>
      </c>
      <c r="X191" s="3">
        <v>40735</v>
      </c>
      <c r="Y191" s="4">
        <v>13</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25">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490</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25">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490</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25">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490</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25">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490</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25">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490</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25">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491</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25">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490</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25">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490</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25">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490</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25">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490</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25">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490</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25">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490</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25">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490</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25">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490</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25">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491</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25">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490</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25">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490</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25">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490</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25">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490</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25">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490</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25">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490</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25">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490</v>
      </c>
      <c r="S213" s="1" t="s">
        <v>60</v>
      </c>
      <c r="T213" s="1" t="s">
        <v>51</v>
      </c>
      <c r="U213" s="1" t="s">
        <v>40</v>
      </c>
      <c r="V213" s="1" t="s">
        <v>41</v>
      </c>
      <c r="W213" s="1" t="s">
        <v>42</v>
      </c>
      <c r="X213" s="3">
        <v>40726</v>
      </c>
      <c r="Y213" s="4">
        <v>13</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25">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490</v>
      </c>
      <c r="S214" s="1" t="s">
        <v>38</v>
      </c>
      <c r="T214" s="1" t="s">
        <v>39</v>
      </c>
      <c r="U214" s="1" t="s">
        <v>40</v>
      </c>
      <c r="V214" s="1" t="s">
        <v>41</v>
      </c>
      <c r="W214" s="1" t="s">
        <v>81</v>
      </c>
      <c r="X214" s="3">
        <v>40735</v>
      </c>
      <c r="Y214" s="4">
        <v>13</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25">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490</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25">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35</v>
      </c>
      <c r="R216" s="4" t="s">
        <v>490</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25">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38</v>
      </c>
      <c r="R217" s="4" t="s">
        <v>490</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25">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490</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25">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490</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25">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490</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25">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490</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25">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490</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25">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491</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25">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490</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25">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490</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25">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42</v>
      </c>
      <c r="R226" s="4" t="s">
        <v>490</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25">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490</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25">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490</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25">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490</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25">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490</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25">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490</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25">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490</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25">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490</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25">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490</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25">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490</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25">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490</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25">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490</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25">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490</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25">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491</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25">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490</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25">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490</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25">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56</v>
      </c>
      <c r="R242" s="4" t="s">
        <v>490</v>
      </c>
      <c r="S242" s="1" t="s">
        <v>60</v>
      </c>
      <c r="T242" s="1" t="s">
        <v>39</v>
      </c>
      <c r="U242" s="1" t="s">
        <v>40</v>
      </c>
      <c r="V242" s="1" t="s">
        <v>41</v>
      </c>
      <c r="W242" s="1" t="s">
        <v>81</v>
      </c>
      <c r="X242" s="3">
        <v>42917</v>
      </c>
      <c r="Y242" s="4">
        <v>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25">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490</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25">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490</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25">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490</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25">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490</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25">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490</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25">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490</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25">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490</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25">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491</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25">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490</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25">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490</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25">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490</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25">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490</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25">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490</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25">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490</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25">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490</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25">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490</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25">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491</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25">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490</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25">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490</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25">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490</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25">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490</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25">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490</v>
      </c>
      <c r="S264" s="1" t="s">
        <v>38</v>
      </c>
      <c r="T264" s="1" t="s">
        <v>51</v>
      </c>
      <c r="U264" s="1" t="s">
        <v>40</v>
      </c>
      <c r="V264" s="1" t="s">
        <v>41</v>
      </c>
      <c r="W264" s="1" t="s">
        <v>111</v>
      </c>
      <c r="X264" s="3">
        <v>42551</v>
      </c>
      <c r="Y264" s="4">
        <v>8</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25">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490</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25">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490</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25">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490</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25">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490</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25">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490</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25">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490</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25">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490</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25">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490</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25">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491</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25">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490</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25">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490</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25">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490</v>
      </c>
      <c r="S276" s="1" t="s">
        <v>38</v>
      </c>
      <c r="T276" s="1" t="s">
        <v>39</v>
      </c>
      <c r="U276" s="1" t="s">
        <v>40</v>
      </c>
      <c r="V276" s="1" t="s">
        <v>41</v>
      </c>
      <c r="W276" s="1" t="s">
        <v>42</v>
      </c>
      <c r="X276" s="3">
        <v>41827</v>
      </c>
      <c r="Y276" s="4">
        <v>10</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25">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490</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25">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490</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25">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490</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25">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490</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25">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490</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25">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491</v>
      </c>
      <c r="S282" s="1" t="s">
        <v>38</v>
      </c>
      <c r="T282" s="1" t="s">
        <v>77</v>
      </c>
      <c r="U282" s="1" t="s">
        <v>40</v>
      </c>
      <c r="V282" s="1" t="s">
        <v>41</v>
      </c>
      <c r="W282" s="1" t="s">
        <v>42</v>
      </c>
      <c r="X282" s="3">
        <v>39258</v>
      </c>
      <c r="Y282" s="4">
        <v>17</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25">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490</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25">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490</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25">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490</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25">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490</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25">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490</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25">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490</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25">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490</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25">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490</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25">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490</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25">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490</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25">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490</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25">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38</v>
      </c>
      <c r="R294" s="4" t="s">
        <v>490</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25">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490</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25">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490</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25">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490</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25">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491</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25">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490</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25">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490</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25">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490</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25">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490</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25">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490</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25">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490</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25">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490</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25">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66</v>
      </c>
      <c r="R306" s="4" t="s">
        <v>491</v>
      </c>
      <c r="S306" s="1" t="s">
        <v>38</v>
      </c>
      <c r="T306" s="1" t="s">
        <v>39</v>
      </c>
      <c r="U306" s="1" t="s">
        <v>40</v>
      </c>
      <c r="V306" s="1" t="s">
        <v>41</v>
      </c>
      <c r="W306" s="1" t="s">
        <v>42</v>
      </c>
      <c r="X306" s="3">
        <v>41456</v>
      </c>
      <c r="Y306" s="4">
        <v>11</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25">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490</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25">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490</v>
      </c>
      <c r="S308" s="1" t="s">
        <v>38</v>
      </c>
      <c r="T308" s="1" t="s">
        <v>39</v>
      </c>
      <c r="U308" s="1" t="s">
        <v>40</v>
      </c>
      <c r="V308" s="1" t="s">
        <v>41</v>
      </c>
      <c r="W308" s="1" t="s">
        <v>42</v>
      </c>
      <c r="X308" s="3">
        <v>41827</v>
      </c>
      <c r="Y308" s="4">
        <v>10</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25">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490</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25">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490</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25">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490</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25">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490</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6742F-BFD0-4594-9E66-4BD30C2676F7}">
  <sheetPr>
    <pageSetUpPr fitToPage="1"/>
  </sheetPr>
  <dimension ref="A1"/>
  <sheetViews>
    <sheetView showGridLines="0" tabSelected="1" zoomScale="110" zoomScaleNormal="100" workbookViewId="0">
      <selection activeCell="H4" sqref="H4"/>
    </sheetView>
  </sheetViews>
  <sheetFormatPr defaultRowHeight="15" x14ac:dyDescent="0.25"/>
  <sheetData/>
  <pageMargins left="0.7" right="0.7" top="0.75" bottom="0.75" header="0.3" footer="0.3"/>
  <pageSetup scale="98"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37E1-1AC5-4CF6-8829-51C97D2E64D0}">
  <dimension ref="A2:B10"/>
  <sheetViews>
    <sheetView workbookViewId="0">
      <selection activeCell="A4" sqref="A4"/>
    </sheetView>
  </sheetViews>
  <sheetFormatPr defaultRowHeight="15" x14ac:dyDescent="0.25"/>
  <cols>
    <col min="1" max="1" width="20.28515625" bestFit="1" customWidth="1"/>
    <col min="2" max="2" width="24.5703125" bestFit="1" customWidth="1"/>
  </cols>
  <sheetData>
    <row r="2" spans="1:2" x14ac:dyDescent="0.25">
      <c r="A2" s="29" t="s">
        <v>510</v>
      </c>
      <c r="B2" s="30"/>
    </row>
    <row r="3" spans="1:2" x14ac:dyDescent="0.25">
      <c r="A3" s="25" t="s">
        <v>506</v>
      </c>
      <c r="B3" t="s">
        <v>509</v>
      </c>
    </row>
    <row r="4" spans="1:2" x14ac:dyDescent="0.25">
      <c r="A4" s="26" t="s">
        <v>301</v>
      </c>
      <c r="B4" s="31">
        <v>1</v>
      </c>
    </row>
    <row r="5" spans="1:2" x14ac:dyDescent="0.25">
      <c r="A5" s="26" t="s">
        <v>125</v>
      </c>
      <c r="B5" s="31">
        <v>9</v>
      </c>
    </row>
    <row r="6" spans="1:2" x14ac:dyDescent="0.25">
      <c r="A6" s="26" t="s">
        <v>74</v>
      </c>
      <c r="B6" s="31">
        <v>11</v>
      </c>
    </row>
    <row r="7" spans="1:2" x14ac:dyDescent="0.25">
      <c r="A7" s="26" t="s">
        <v>140</v>
      </c>
      <c r="B7" s="31">
        <v>31</v>
      </c>
    </row>
    <row r="8" spans="1:2" x14ac:dyDescent="0.25">
      <c r="A8" s="26" t="s">
        <v>54</v>
      </c>
      <c r="B8" s="31">
        <v>50</v>
      </c>
    </row>
    <row r="9" spans="1:2" x14ac:dyDescent="0.25">
      <c r="A9" s="26" t="s">
        <v>508</v>
      </c>
      <c r="B9" s="31">
        <v>209</v>
      </c>
    </row>
    <row r="10" spans="1:2" x14ac:dyDescent="0.25">
      <c r="A10" s="26" t="s">
        <v>507</v>
      </c>
      <c r="B10" s="31">
        <v>311</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0BF4-AE34-4B05-AE48-B1C617BE9701}">
  <dimension ref="A2:B5"/>
  <sheetViews>
    <sheetView workbookViewId="0">
      <selection activeCell="E21" sqref="E21"/>
    </sheetView>
  </sheetViews>
  <sheetFormatPr defaultRowHeight="15" x14ac:dyDescent="0.25"/>
  <cols>
    <col min="1" max="1" width="13.140625" bestFit="1" customWidth="1"/>
    <col min="2" max="2" width="12.140625" bestFit="1" customWidth="1"/>
  </cols>
  <sheetData>
    <row r="2" spans="1:2" x14ac:dyDescent="0.25">
      <c r="A2" s="29" t="s">
        <v>513</v>
      </c>
      <c r="B2" s="30"/>
    </row>
    <row r="3" spans="1:2" x14ac:dyDescent="0.25">
      <c r="A3" s="25" t="s">
        <v>506</v>
      </c>
      <c r="B3" t="s">
        <v>512</v>
      </c>
    </row>
    <row r="4" spans="1:2" x14ac:dyDescent="0.25">
      <c r="A4" s="26" t="s">
        <v>60</v>
      </c>
      <c r="B4" s="27">
        <v>0.56591639871382637</v>
      </c>
    </row>
    <row r="5" spans="1:2" x14ac:dyDescent="0.25">
      <c r="A5" s="26" t="s">
        <v>511</v>
      </c>
      <c r="B5" s="27">
        <v>0.43408360128617363</v>
      </c>
    </row>
  </sheetData>
  <mergeCells count="1">
    <mergeCell ref="A2:B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C1DE-2BF3-45B0-A771-6C9D6165D95B}">
  <dimension ref="A2:B8"/>
  <sheetViews>
    <sheetView workbookViewId="0">
      <selection activeCell="K15" sqref="K15"/>
    </sheetView>
  </sheetViews>
  <sheetFormatPr defaultRowHeight="15" x14ac:dyDescent="0.25"/>
  <cols>
    <col min="1" max="1" width="13.140625" bestFit="1" customWidth="1"/>
    <col min="2" max="2" width="19.85546875" bestFit="1" customWidth="1"/>
  </cols>
  <sheetData>
    <row r="2" spans="1:2" x14ac:dyDescent="0.25">
      <c r="A2" s="29" t="s">
        <v>514</v>
      </c>
      <c r="B2" s="30"/>
    </row>
    <row r="3" spans="1:2" x14ac:dyDescent="0.25">
      <c r="A3" s="25" t="s">
        <v>506</v>
      </c>
      <c r="B3" t="s">
        <v>515</v>
      </c>
    </row>
    <row r="4" spans="1:2" x14ac:dyDescent="0.25">
      <c r="A4" s="26" t="s">
        <v>66</v>
      </c>
      <c r="B4" s="27">
        <v>9.6463022508038579E-2</v>
      </c>
    </row>
    <row r="5" spans="1:2" x14ac:dyDescent="0.25">
      <c r="A5" s="26" t="s">
        <v>51</v>
      </c>
      <c r="B5" s="27">
        <v>0.3987138263665595</v>
      </c>
    </row>
    <row r="6" spans="1:2" x14ac:dyDescent="0.25">
      <c r="A6" s="26" t="s">
        <v>136</v>
      </c>
      <c r="B6" s="27">
        <v>3.8585209003215437E-2</v>
      </c>
    </row>
    <row r="7" spans="1:2" x14ac:dyDescent="0.25">
      <c r="A7" s="26" t="s">
        <v>39</v>
      </c>
      <c r="B7" s="27">
        <v>0.44051446945337619</v>
      </c>
    </row>
    <row r="8" spans="1:2" x14ac:dyDescent="0.25">
      <c r="A8" s="26" t="s">
        <v>77</v>
      </c>
      <c r="B8" s="27">
        <v>2.5723472668810289E-2</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C5DF-D16D-4876-A4C0-E5853AC14635}">
  <dimension ref="A2:B9"/>
  <sheetViews>
    <sheetView workbookViewId="0">
      <selection activeCell="F20" sqref="F20"/>
    </sheetView>
  </sheetViews>
  <sheetFormatPr defaultRowHeight="15" x14ac:dyDescent="0.25"/>
  <cols>
    <col min="1" max="1" width="20.28515625" bestFit="1" customWidth="1"/>
    <col min="2" max="2" width="16.42578125" bestFit="1" customWidth="1"/>
  </cols>
  <sheetData>
    <row r="2" spans="1:2" x14ac:dyDescent="0.25">
      <c r="A2" s="29" t="s">
        <v>516</v>
      </c>
      <c r="B2" s="30"/>
    </row>
    <row r="3" spans="1:2" x14ac:dyDescent="0.25">
      <c r="A3" s="25" t="s">
        <v>506</v>
      </c>
      <c r="B3" t="s">
        <v>493</v>
      </c>
    </row>
    <row r="4" spans="1:2" x14ac:dyDescent="0.25">
      <c r="A4" s="26" t="s">
        <v>125</v>
      </c>
      <c r="B4" s="28">
        <v>71791.888888888891</v>
      </c>
    </row>
    <row r="5" spans="1:2" x14ac:dyDescent="0.25">
      <c r="A5" s="26" t="s">
        <v>301</v>
      </c>
      <c r="B5" s="31">
        <v>250000</v>
      </c>
    </row>
    <row r="6" spans="1:2" x14ac:dyDescent="0.25">
      <c r="A6" s="26" t="s">
        <v>54</v>
      </c>
      <c r="B6" s="31">
        <v>97064.639999999999</v>
      </c>
    </row>
    <row r="7" spans="1:2" x14ac:dyDescent="0.25">
      <c r="A7" s="26" t="s">
        <v>508</v>
      </c>
      <c r="B7" s="28">
        <v>59953.545454545456</v>
      </c>
    </row>
    <row r="8" spans="1:2" x14ac:dyDescent="0.25">
      <c r="A8" s="26" t="s">
        <v>140</v>
      </c>
      <c r="B8" s="28">
        <v>69061.258064516136</v>
      </c>
    </row>
    <row r="9" spans="1:2" x14ac:dyDescent="0.25">
      <c r="A9" s="26" t="s">
        <v>74</v>
      </c>
      <c r="B9" s="28">
        <v>94989.454545454544</v>
      </c>
    </row>
  </sheetData>
  <mergeCells count="1">
    <mergeCell ref="A2:B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CAB4-1AA8-40DC-BB6B-E928A68EF122}">
  <dimension ref="A2:B9"/>
  <sheetViews>
    <sheetView workbookViewId="0">
      <selection activeCell="E21" sqref="E21"/>
    </sheetView>
  </sheetViews>
  <sheetFormatPr defaultRowHeight="15" x14ac:dyDescent="0.25"/>
  <cols>
    <col min="1" max="1" width="20.28515625" bestFit="1" customWidth="1"/>
    <col min="2" max="2" width="16.140625" bestFit="1" customWidth="1"/>
  </cols>
  <sheetData>
    <row r="2" spans="1:2" x14ac:dyDescent="0.25">
      <c r="A2" s="30" t="s">
        <v>518</v>
      </c>
      <c r="B2" s="30"/>
    </row>
    <row r="3" spans="1:2" x14ac:dyDescent="0.25">
      <c r="A3" s="25" t="s">
        <v>506</v>
      </c>
      <c r="B3" t="s">
        <v>517</v>
      </c>
    </row>
    <row r="4" spans="1:2" x14ac:dyDescent="0.25">
      <c r="A4" s="26" t="s">
        <v>125</v>
      </c>
      <c r="B4" s="31">
        <v>78</v>
      </c>
    </row>
    <row r="5" spans="1:2" x14ac:dyDescent="0.25">
      <c r="A5" s="26" t="s">
        <v>301</v>
      </c>
      <c r="B5" s="31">
        <v>10</v>
      </c>
    </row>
    <row r="6" spans="1:2" x14ac:dyDescent="0.25">
      <c r="A6" s="26" t="s">
        <v>54</v>
      </c>
      <c r="B6" s="31">
        <v>522</v>
      </c>
    </row>
    <row r="7" spans="1:2" x14ac:dyDescent="0.25">
      <c r="A7" s="26" t="s">
        <v>508</v>
      </c>
      <c r="B7" s="31">
        <v>2120</v>
      </c>
    </row>
    <row r="8" spans="1:2" x14ac:dyDescent="0.25">
      <c r="A8" s="26" t="s">
        <v>140</v>
      </c>
      <c r="B8" s="31">
        <v>358</v>
      </c>
    </row>
    <row r="9" spans="1:2" x14ac:dyDescent="0.25">
      <c r="A9" s="26" t="s">
        <v>74</v>
      </c>
      <c r="B9" s="31">
        <v>96</v>
      </c>
    </row>
  </sheetData>
  <mergeCells count="1">
    <mergeCell ref="A2:B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F088-4E49-49FB-B78A-7ABC88E70C00}">
  <dimension ref="A2:B12"/>
  <sheetViews>
    <sheetView workbookViewId="0">
      <selection activeCell="K17" sqref="K17"/>
    </sheetView>
  </sheetViews>
  <sheetFormatPr defaultRowHeight="15" x14ac:dyDescent="0.25"/>
  <cols>
    <col min="1" max="1" width="23" bestFit="1" customWidth="1"/>
    <col min="2" max="2" width="26.5703125" bestFit="1" customWidth="1"/>
  </cols>
  <sheetData>
    <row r="2" spans="1:2" x14ac:dyDescent="0.25">
      <c r="A2" s="30" t="s">
        <v>520</v>
      </c>
      <c r="B2" s="30"/>
    </row>
    <row r="3" spans="1:2" x14ac:dyDescent="0.25">
      <c r="A3" s="25" t="s">
        <v>506</v>
      </c>
      <c r="B3" t="s">
        <v>519</v>
      </c>
    </row>
    <row r="4" spans="1:2" x14ac:dyDescent="0.25">
      <c r="A4" s="26" t="s">
        <v>56</v>
      </c>
      <c r="B4" s="31">
        <v>87</v>
      </c>
    </row>
    <row r="5" spans="1:2" x14ac:dyDescent="0.25">
      <c r="A5" s="26" t="s">
        <v>47</v>
      </c>
      <c r="B5" s="31">
        <v>76</v>
      </c>
    </row>
    <row r="6" spans="1:2" x14ac:dyDescent="0.25">
      <c r="A6" s="26" t="s">
        <v>69</v>
      </c>
      <c r="B6" s="31">
        <v>49</v>
      </c>
    </row>
    <row r="7" spans="1:2" x14ac:dyDescent="0.25">
      <c r="A7" s="26" t="s">
        <v>79</v>
      </c>
      <c r="B7" s="31">
        <v>31</v>
      </c>
    </row>
    <row r="8" spans="1:2" x14ac:dyDescent="0.25">
      <c r="A8" s="26" t="s">
        <v>83</v>
      </c>
      <c r="B8" s="31">
        <v>29</v>
      </c>
    </row>
    <row r="9" spans="1:2" x14ac:dyDescent="0.25">
      <c r="A9" s="26" t="s">
        <v>116</v>
      </c>
      <c r="B9" s="31">
        <v>23</v>
      </c>
    </row>
    <row r="10" spans="1:2" x14ac:dyDescent="0.25">
      <c r="A10" s="26" t="s">
        <v>200</v>
      </c>
      <c r="B10" s="31">
        <v>13</v>
      </c>
    </row>
    <row r="11" spans="1:2" x14ac:dyDescent="0.25">
      <c r="A11" s="26" t="s">
        <v>235</v>
      </c>
      <c r="B11" s="31">
        <v>2</v>
      </c>
    </row>
    <row r="12" spans="1:2" x14ac:dyDescent="0.25">
      <c r="A12" s="26" t="s">
        <v>100</v>
      </c>
      <c r="B12" s="31">
        <v>1</v>
      </c>
    </row>
  </sheetData>
  <mergeCells count="1">
    <mergeCell ref="A2:B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D58D-D965-49CD-A3DC-32283EE5078F}">
  <dimension ref="A3:B9"/>
  <sheetViews>
    <sheetView workbookViewId="0">
      <selection activeCell="L14" sqref="L14"/>
    </sheetView>
  </sheetViews>
  <sheetFormatPr defaultRowHeight="15" x14ac:dyDescent="0.25"/>
  <cols>
    <col min="1" max="1" width="20.28515625" bestFit="1" customWidth="1"/>
    <col min="2" max="2" width="25.7109375" bestFit="1" customWidth="1"/>
  </cols>
  <sheetData>
    <row r="3" spans="1:2" x14ac:dyDescent="0.25">
      <c r="A3" s="25" t="s">
        <v>506</v>
      </c>
      <c r="B3" t="s">
        <v>521</v>
      </c>
    </row>
    <row r="4" spans="1:2" x14ac:dyDescent="0.25">
      <c r="A4" s="26" t="s">
        <v>74</v>
      </c>
      <c r="B4" s="27">
        <v>1.051465063861758</v>
      </c>
    </row>
    <row r="5" spans="1:2" x14ac:dyDescent="0.25">
      <c r="A5" s="26" t="s">
        <v>140</v>
      </c>
      <c r="B5" s="27">
        <v>1.0363902959210876</v>
      </c>
    </row>
    <row r="6" spans="1:2" x14ac:dyDescent="0.25">
      <c r="A6" s="26" t="s">
        <v>54</v>
      </c>
      <c r="B6" s="27">
        <v>1.0178181818181817</v>
      </c>
    </row>
    <row r="7" spans="1:2" x14ac:dyDescent="0.25">
      <c r="A7" s="26" t="s">
        <v>508</v>
      </c>
      <c r="B7" s="27">
        <v>0.99243544624144886</v>
      </c>
    </row>
    <row r="8" spans="1:2" x14ac:dyDescent="0.25">
      <c r="A8" s="26" t="s">
        <v>125</v>
      </c>
      <c r="B8" s="27">
        <v>0.91386593204775013</v>
      </c>
    </row>
    <row r="9" spans="1:2" x14ac:dyDescent="0.25">
      <c r="A9" s="26" t="s">
        <v>301</v>
      </c>
      <c r="B9" s="27">
        <v>0.77107438016528917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Dashboard</vt:lpstr>
      <vt:lpstr>1.Departmentwise Employee Count</vt:lpstr>
      <vt:lpstr>2.Gender Analysis</vt:lpstr>
      <vt:lpstr>3.Marital Status Analysis</vt:lpstr>
      <vt:lpstr>4.Departmentwise Salary</vt:lpstr>
      <vt:lpstr>5.Absences By Department</vt:lpstr>
      <vt:lpstr>6.Recruitment Source</vt:lpstr>
      <vt:lpstr>7.Employee Satisfaction</vt:lpstr>
      <vt:lpstr>8.Attrition By Department</vt:lpstr>
      <vt:lpstr>9.Attrition by Manager Name</vt:lpstr>
      <vt:lpstr>10.Attrition By Marital Descrip</vt:lpstr>
      <vt:lpstr>HRDataset_v14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Aishwarya Burde</cp:lastModifiedBy>
  <dcterms:created xsi:type="dcterms:W3CDTF">2024-07-20T13:48:44Z</dcterms:created>
  <dcterms:modified xsi:type="dcterms:W3CDTF">2025-06-25T06:13:18Z</dcterms:modified>
</cp:coreProperties>
</file>