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648AFC31-8564-4196-B72F-29E8BE034A3A}" xr6:coauthVersionLast="47" xr6:coauthVersionMax="47" xr10:uidLastSave="{00000000-0000-0000-0000-000000000000}"/>
  <bookViews>
    <workbookView xWindow="-108" yWindow="-108" windowWidth="23256" windowHeight="12576" firstSheet="1" activeTab="1" xr2:uid="{00000000-000D-0000-FFFF-FFFF00000000}"/>
  </bookViews>
  <sheets>
    <sheet name="Sheet1" sheetId="2" state="hidden" r:id="rId1"/>
    <sheet name="Final Data  " sheetId="1" r:id="rId2"/>
    <sheet name="KPI val calcualtion" sheetId="16" r:id="rId3"/>
    <sheet name="Dashboard" sheetId="15" r:id="rId4"/>
    <sheet name="Sheet6" sheetId="7" r:id="rId5"/>
    <sheet name="Sheet7" sheetId="8" r:id="rId6"/>
    <sheet name="Sheet8" sheetId="9" r:id="rId7"/>
    <sheet name="Sheet9" sheetId="10" r:id="rId8"/>
    <sheet name="Sheet11" sheetId="12" r:id="rId9"/>
    <sheet name="Sheet12" sheetId="13" r:id="rId10"/>
    <sheet name="Sheet13" sheetId="14" r:id="rId11"/>
  </sheets>
  <definedNames>
    <definedName name="_xlnm._FilterDatabase" localSheetId="1" hidden="1">'Final Data  '!$A$1:$S$501</definedName>
    <definedName name="_xlcn.WorksheetConnection_dataA1U5261" hidden="1">'Final Data  '!$A$1:$U$526</definedName>
    <definedName name="_xlcn.WorksheetConnection_M2S7_Excel_Mini_Project_data11.xlsxTable51" hidden="1">Table5[]</definedName>
    <definedName name="cop">#REF!</definedName>
    <definedName name="Slicer_City">#N/A</definedName>
    <definedName name="Slicer_Product_ID">#N/A</definedName>
  </definedNames>
  <calcPr calcId="191029"/>
  <pivotCaches>
    <pivotCache cacheId="357" r:id="rId12"/>
    <pivotCache cacheId="358" r:id="rId13"/>
    <pivotCache cacheId="359" r:id="rId14"/>
    <pivotCache cacheId="360" r:id="rId15"/>
    <pivotCache cacheId="361" r:id="rId16"/>
    <pivotCache cacheId="362" r:id="rId17"/>
    <pivotCache cacheId="363" r:id="rId18"/>
    <pivotCache cacheId="364" r:id="rId19"/>
  </pivotCaches>
  <extLst>
    <ext xmlns:x14="http://schemas.microsoft.com/office/spreadsheetml/2009/9/main" uri="{876F7934-8845-4945-9796-88D515C7AA90}">
      <x14:pivotCaches>
        <pivotCache cacheId="365"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5" name="Table5" connection="WorksheetConnection_M2S7_Excel_Mini_Project_data (1) (1).xlsx!Table5"/>
          <x15:modelTable id="Range" name="Range" connection="WorksheetConnection_data!$A$1:$U$526"/>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3" roundtripDataChecksum="N6ci64WPNruKfN4cipXVws4UpTTdE6fYdULTWuGry/Y="/>
    </ext>
  </extLst>
</workbook>
</file>

<file path=xl/calcChain.xml><?xml version="1.0" encoding="utf-8"?>
<calcChain xmlns="http://schemas.openxmlformats.org/spreadsheetml/2006/main">
  <c r="U17" i="15" l="1"/>
  <c r="U22" i="15"/>
  <c r="U13" i="15"/>
  <c r="U9" i="15"/>
  <c r="U5" i="15"/>
  <c r="C11" i="16"/>
  <c r="C9" i="16"/>
  <c r="C7" i="16"/>
  <c r="C5" i="16"/>
  <c r="C1" i="16"/>
  <c r="C3" i="16"/>
  <c r="AC2" i="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502" i="1"/>
  <c r="AC503" i="1"/>
  <c r="AC504" i="1"/>
  <c r="AC505" i="1"/>
  <c r="AC506" i="1"/>
  <c r="AC507" i="1"/>
  <c r="AC508" i="1"/>
  <c r="AC509" i="1"/>
  <c r="AC510" i="1"/>
  <c r="AC511" i="1"/>
  <c r="AC512" i="1"/>
  <c r="AC513" i="1"/>
  <c r="AC514" i="1"/>
  <c r="AC515" i="1"/>
  <c r="AC516" i="1"/>
  <c r="AC517" i="1"/>
  <c r="AC518" i="1"/>
  <c r="AC519" i="1"/>
  <c r="AC520" i="1"/>
  <c r="AC521" i="1"/>
  <c r="AC522" i="1"/>
  <c r="AC523" i="1"/>
  <c r="AC524" i="1"/>
  <c r="AC525" i="1"/>
  <c r="AC526" i="1"/>
  <c r="AB502" i="1"/>
  <c r="AB503" i="1"/>
  <c r="AB504" i="1"/>
  <c r="AB505" i="1"/>
  <c r="AB506" i="1"/>
  <c r="AB507" i="1"/>
  <c r="AB508" i="1"/>
  <c r="AB509" i="1"/>
  <c r="AB510" i="1"/>
  <c r="AB511" i="1"/>
  <c r="AB512" i="1"/>
  <c r="AB513" i="1"/>
  <c r="AB514" i="1"/>
  <c r="AB515" i="1"/>
  <c r="AB516" i="1"/>
  <c r="AB517" i="1"/>
  <c r="AB518" i="1"/>
  <c r="AB519" i="1"/>
  <c r="AB520" i="1"/>
  <c r="AB521" i="1"/>
  <c r="AB522" i="1"/>
  <c r="AB523" i="1"/>
  <c r="AB524" i="1"/>
  <c r="AB525" i="1"/>
  <c r="AB526" i="1"/>
  <c r="AA502"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V498" i="1"/>
  <c r="AB498" i="1" s="1"/>
  <c r="V499" i="1"/>
  <c r="AB499" i="1" s="1"/>
  <c r="V500" i="1"/>
  <c r="AB500" i="1" s="1"/>
  <c r="V501" i="1"/>
  <c r="AB501" i="1" s="1"/>
  <c r="V373" i="1"/>
  <c r="AB373" i="1" s="1"/>
  <c r="V374" i="1"/>
  <c r="AB374" i="1" s="1"/>
  <c r="V375" i="1"/>
  <c r="AB375" i="1" s="1"/>
  <c r="V376" i="1"/>
  <c r="AB376" i="1" s="1"/>
  <c r="V377" i="1"/>
  <c r="AB377" i="1" s="1"/>
  <c r="V378" i="1"/>
  <c r="AB378" i="1" s="1"/>
  <c r="V379" i="1"/>
  <c r="AB379" i="1" s="1"/>
  <c r="V380" i="1"/>
  <c r="AB380" i="1" s="1"/>
  <c r="V381" i="1"/>
  <c r="AB381" i="1" s="1"/>
  <c r="V382" i="1"/>
  <c r="AB382" i="1" s="1"/>
  <c r="V383" i="1"/>
  <c r="AB383" i="1" s="1"/>
  <c r="V384" i="1"/>
  <c r="AB384" i="1" s="1"/>
  <c r="V385" i="1"/>
  <c r="AB385" i="1" s="1"/>
  <c r="V386" i="1"/>
  <c r="AB386" i="1" s="1"/>
  <c r="V387" i="1"/>
  <c r="AB387" i="1" s="1"/>
  <c r="V388" i="1"/>
  <c r="AB388" i="1" s="1"/>
  <c r="V389" i="1"/>
  <c r="AB389" i="1" s="1"/>
  <c r="V390" i="1"/>
  <c r="AB390" i="1" s="1"/>
  <c r="V391" i="1"/>
  <c r="AB391" i="1" s="1"/>
  <c r="V392" i="1"/>
  <c r="AB392" i="1" s="1"/>
  <c r="V393" i="1"/>
  <c r="AB393" i="1" s="1"/>
  <c r="V394" i="1"/>
  <c r="AB394" i="1" s="1"/>
  <c r="V395" i="1"/>
  <c r="AB395" i="1" s="1"/>
  <c r="V396" i="1"/>
  <c r="AB396" i="1" s="1"/>
  <c r="V397" i="1"/>
  <c r="AB397" i="1" s="1"/>
  <c r="V398" i="1"/>
  <c r="AB398" i="1" s="1"/>
  <c r="V399" i="1"/>
  <c r="AB399" i="1" s="1"/>
  <c r="V400" i="1"/>
  <c r="AB400" i="1" s="1"/>
  <c r="V401" i="1"/>
  <c r="AB401" i="1" s="1"/>
  <c r="V402" i="1"/>
  <c r="AB402" i="1" s="1"/>
  <c r="V403" i="1"/>
  <c r="AB403" i="1" s="1"/>
  <c r="V404" i="1"/>
  <c r="AB404" i="1" s="1"/>
  <c r="V405" i="1"/>
  <c r="AB405" i="1" s="1"/>
  <c r="V406" i="1"/>
  <c r="AB406" i="1" s="1"/>
  <c r="V407" i="1"/>
  <c r="AB407" i="1" s="1"/>
  <c r="V408" i="1"/>
  <c r="AB408" i="1" s="1"/>
  <c r="V409" i="1"/>
  <c r="AB409" i="1" s="1"/>
  <c r="V410" i="1"/>
  <c r="AB410" i="1" s="1"/>
  <c r="V411" i="1"/>
  <c r="AB411" i="1" s="1"/>
  <c r="V412" i="1"/>
  <c r="AB412" i="1" s="1"/>
  <c r="V413" i="1"/>
  <c r="AB413" i="1" s="1"/>
  <c r="V414" i="1"/>
  <c r="AB414" i="1" s="1"/>
  <c r="V415" i="1"/>
  <c r="AB415" i="1" s="1"/>
  <c r="V416" i="1"/>
  <c r="AB416" i="1" s="1"/>
  <c r="V417" i="1"/>
  <c r="AB417" i="1" s="1"/>
  <c r="V418" i="1"/>
  <c r="AB418" i="1" s="1"/>
  <c r="V419" i="1"/>
  <c r="AB419" i="1" s="1"/>
  <c r="V420" i="1"/>
  <c r="AB420" i="1" s="1"/>
  <c r="V421" i="1"/>
  <c r="AB421" i="1" s="1"/>
  <c r="V422" i="1"/>
  <c r="AB422" i="1" s="1"/>
  <c r="V423" i="1"/>
  <c r="AB423" i="1" s="1"/>
  <c r="V424" i="1"/>
  <c r="AB424" i="1" s="1"/>
  <c r="V425" i="1"/>
  <c r="AB425" i="1" s="1"/>
  <c r="V426" i="1"/>
  <c r="AB426" i="1" s="1"/>
  <c r="V427" i="1"/>
  <c r="AB427" i="1" s="1"/>
  <c r="V428" i="1"/>
  <c r="AB428" i="1" s="1"/>
  <c r="V429" i="1"/>
  <c r="AB429" i="1" s="1"/>
  <c r="V430" i="1"/>
  <c r="AB430" i="1" s="1"/>
  <c r="V431" i="1"/>
  <c r="AB431" i="1" s="1"/>
  <c r="V432" i="1"/>
  <c r="AB432" i="1" s="1"/>
  <c r="V433" i="1"/>
  <c r="AB433" i="1" s="1"/>
  <c r="V434" i="1"/>
  <c r="AB434" i="1" s="1"/>
  <c r="V435" i="1"/>
  <c r="AB435" i="1" s="1"/>
  <c r="V436" i="1"/>
  <c r="AB436" i="1" s="1"/>
  <c r="V437" i="1"/>
  <c r="AB437" i="1" s="1"/>
  <c r="V438" i="1"/>
  <c r="AB438" i="1" s="1"/>
  <c r="V439" i="1"/>
  <c r="AB439" i="1" s="1"/>
  <c r="V440" i="1"/>
  <c r="AB440" i="1" s="1"/>
  <c r="V441" i="1"/>
  <c r="AB441" i="1" s="1"/>
  <c r="V442" i="1"/>
  <c r="AB442" i="1" s="1"/>
  <c r="V443" i="1"/>
  <c r="AB443" i="1" s="1"/>
  <c r="V444" i="1"/>
  <c r="AB444" i="1" s="1"/>
  <c r="V445" i="1"/>
  <c r="AB445" i="1" s="1"/>
  <c r="V446" i="1"/>
  <c r="AB446" i="1" s="1"/>
  <c r="V447" i="1"/>
  <c r="AB447" i="1" s="1"/>
  <c r="V448" i="1"/>
  <c r="AB448" i="1" s="1"/>
  <c r="V449" i="1"/>
  <c r="AB449" i="1" s="1"/>
  <c r="V450" i="1"/>
  <c r="AB450" i="1" s="1"/>
  <c r="V451" i="1"/>
  <c r="AB451" i="1" s="1"/>
  <c r="V452" i="1"/>
  <c r="AB452" i="1" s="1"/>
  <c r="V453" i="1"/>
  <c r="AB453" i="1" s="1"/>
  <c r="V454" i="1"/>
  <c r="AB454" i="1" s="1"/>
  <c r="V455" i="1"/>
  <c r="AB455" i="1" s="1"/>
  <c r="V456" i="1"/>
  <c r="AB456" i="1" s="1"/>
  <c r="V457" i="1"/>
  <c r="AB457" i="1" s="1"/>
  <c r="V458" i="1"/>
  <c r="AB458" i="1" s="1"/>
  <c r="V459" i="1"/>
  <c r="AB459" i="1" s="1"/>
  <c r="V460" i="1"/>
  <c r="AB460" i="1" s="1"/>
  <c r="V461" i="1"/>
  <c r="AB461" i="1" s="1"/>
  <c r="V462" i="1"/>
  <c r="AB462" i="1" s="1"/>
  <c r="V463" i="1"/>
  <c r="AB463" i="1" s="1"/>
  <c r="V464" i="1"/>
  <c r="AB464" i="1" s="1"/>
  <c r="V465" i="1"/>
  <c r="AB465" i="1" s="1"/>
  <c r="V466" i="1"/>
  <c r="AB466" i="1" s="1"/>
  <c r="V467" i="1"/>
  <c r="AB467" i="1" s="1"/>
  <c r="V468" i="1"/>
  <c r="AB468" i="1" s="1"/>
  <c r="V469" i="1"/>
  <c r="AB469" i="1" s="1"/>
  <c r="V470" i="1"/>
  <c r="AB470" i="1" s="1"/>
  <c r="V471" i="1"/>
  <c r="AB471" i="1" s="1"/>
  <c r="V472" i="1"/>
  <c r="AB472" i="1" s="1"/>
  <c r="V473" i="1"/>
  <c r="AB473" i="1" s="1"/>
  <c r="V474" i="1"/>
  <c r="AB474" i="1" s="1"/>
  <c r="V475" i="1"/>
  <c r="AB475" i="1" s="1"/>
  <c r="V476" i="1"/>
  <c r="AB476" i="1" s="1"/>
  <c r="V477" i="1"/>
  <c r="AB477" i="1" s="1"/>
  <c r="V478" i="1"/>
  <c r="AB478" i="1" s="1"/>
  <c r="V479" i="1"/>
  <c r="AB479" i="1" s="1"/>
  <c r="V480" i="1"/>
  <c r="AB480" i="1" s="1"/>
  <c r="V481" i="1"/>
  <c r="AB481" i="1" s="1"/>
  <c r="V482" i="1"/>
  <c r="AB482" i="1" s="1"/>
  <c r="V483" i="1"/>
  <c r="AB483" i="1" s="1"/>
  <c r="V484" i="1"/>
  <c r="AB484" i="1" s="1"/>
  <c r="V485" i="1"/>
  <c r="AB485" i="1" s="1"/>
  <c r="V486" i="1"/>
  <c r="AB486" i="1" s="1"/>
  <c r="V487" i="1"/>
  <c r="AB487" i="1" s="1"/>
  <c r="V488" i="1"/>
  <c r="AB488" i="1" s="1"/>
  <c r="V489" i="1"/>
  <c r="AB489" i="1" s="1"/>
  <c r="V490" i="1"/>
  <c r="AB490" i="1" s="1"/>
  <c r="V491" i="1"/>
  <c r="AB491" i="1" s="1"/>
  <c r="V492" i="1"/>
  <c r="AB492" i="1" s="1"/>
  <c r="V493" i="1"/>
  <c r="AB493" i="1" s="1"/>
  <c r="V494" i="1"/>
  <c r="AB494" i="1" s="1"/>
  <c r="V495" i="1"/>
  <c r="AB495" i="1" s="1"/>
  <c r="V496" i="1"/>
  <c r="AB496" i="1" s="1"/>
  <c r="V497" i="1"/>
  <c r="AB497" i="1" s="1"/>
  <c r="V19" i="1"/>
  <c r="AB19" i="1" s="1"/>
  <c r="V20" i="1"/>
  <c r="AB20" i="1" s="1"/>
  <c r="V21" i="1"/>
  <c r="AB21" i="1" s="1"/>
  <c r="V22" i="1"/>
  <c r="AB22" i="1" s="1"/>
  <c r="V23" i="1"/>
  <c r="AB23" i="1" s="1"/>
  <c r="V24" i="1"/>
  <c r="AB24" i="1" s="1"/>
  <c r="V25" i="1"/>
  <c r="AB25" i="1" s="1"/>
  <c r="V26" i="1"/>
  <c r="AB26" i="1" s="1"/>
  <c r="V27" i="1"/>
  <c r="AB27" i="1" s="1"/>
  <c r="V28" i="1"/>
  <c r="AB28" i="1" s="1"/>
  <c r="V29" i="1"/>
  <c r="AB29" i="1" s="1"/>
  <c r="V30" i="1"/>
  <c r="AB30" i="1" s="1"/>
  <c r="V31" i="1"/>
  <c r="AB31" i="1" s="1"/>
  <c r="V32" i="1"/>
  <c r="AB32" i="1" s="1"/>
  <c r="V33" i="1"/>
  <c r="AB33" i="1" s="1"/>
  <c r="V34" i="1"/>
  <c r="AB34" i="1" s="1"/>
  <c r="V35" i="1"/>
  <c r="AB35" i="1" s="1"/>
  <c r="V36" i="1"/>
  <c r="AB36" i="1" s="1"/>
  <c r="V37" i="1"/>
  <c r="AB37" i="1" s="1"/>
  <c r="V38" i="1"/>
  <c r="AB38" i="1" s="1"/>
  <c r="V39" i="1"/>
  <c r="AB39" i="1" s="1"/>
  <c r="V40" i="1"/>
  <c r="AB40" i="1" s="1"/>
  <c r="V41" i="1"/>
  <c r="AB41" i="1" s="1"/>
  <c r="V42" i="1"/>
  <c r="AB42" i="1" s="1"/>
  <c r="V43" i="1"/>
  <c r="AB43" i="1" s="1"/>
  <c r="V44" i="1"/>
  <c r="AB44" i="1" s="1"/>
  <c r="V45" i="1"/>
  <c r="AB45" i="1" s="1"/>
  <c r="V46" i="1"/>
  <c r="AB46" i="1" s="1"/>
  <c r="V47" i="1"/>
  <c r="AB47" i="1" s="1"/>
  <c r="V48" i="1"/>
  <c r="AB48" i="1" s="1"/>
  <c r="V49" i="1"/>
  <c r="AB49" i="1" s="1"/>
  <c r="V50" i="1"/>
  <c r="AB50" i="1" s="1"/>
  <c r="V51" i="1"/>
  <c r="AB51" i="1" s="1"/>
  <c r="V52" i="1"/>
  <c r="AB52" i="1" s="1"/>
  <c r="V53" i="1"/>
  <c r="AB53" i="1" s="1"/>
  <c r="V54" i="1"/>
  <c r="AB54" i="1" s="1"/>
  <c r="V55" i="1"/>
  <c r="AB55" i="1" s="1"/>
  <c r="V56" i="1"/>
  <c r="AB56" i="1" s="1"/>
  <c r="V57" i="1"/>
  <c r="AB57" i="1" s="1"/>
  <c r="V58" i="1"/>
  <c r="AB58" i="1" s="1"/>
  <c r="V59" i="1"/>
  <c r="AB59" i="1" s="1"/>
  <c r="V60" i="1"/>
  <c r="AB60" i="1" s="1"/>
  <c r="V61" i="1"/>
  <c r="AB61" i="1" s="1"/>
  <c r="V62" i="1"/>
  <c r="AB62" i="1" s="1"/>
  <c r="V63" i="1"/>
  <c r="AB63" i="1" s="1"/>
  <c r="V64" i="1"/>
  <c r="AB64" i="1" s="1"/>
  <c r="V65" i="1"/>
  <c r="AB65" i="1" s="1"/>
  <c r="V66" i="1"/>
  <c r="AB66" i="1" s="1"/>
  <c r="V67" i="1"/>
  <c r="AB67" i="1" s="1"/>
  <c r="V68" i="1"/>
  <c r="AB68" i="1" s="1"/>
  <c r="V69" i="1"/>
  <c r="AB69" i="1" s="1"/>
  <c r="V70" i="1"/>
  <c r="AB70" i="1" s="1"/>
  <c r="V71" i="1"/>
  <c r="AB71" i="1" s="1"/>
  <c r="V72" i="1"/>
  <c r="AB72" i="1" s="1"/>
  <c r="V73" i="1"/>
  <c r="AB73" i="1" s="1"/>
  <c r="V74" i="1"/>
  <c r="AB74" i="1" s="1"/>
  <c r="V75" i="1"/>
  <c r="AB75" i="1" s="1"/>
  <c r="V76" i="1"/>
  <c r="AB76" i="1" s="1"/>
  <c r="V77" i="1"/>
  <c r="AB77" i="1" s="1"/>
  <c r="V78" i="1"/>
  <c r="AB78" i="1" s="1"/>
  <c r="V79" i="1"/>
  <c r="AB79" i="1" s="1"/>
  <c r="V80" i="1"/>
  <c r="AB80" i="1" s="1"/>
  <c r="V81" i="1"/>
  <c r="AB81" i="1" s="1"/>
  <c r="V82" i="1"/>
  <c r="AB82" i="1" s="1"/>
  <c r="V83" i="1"/>
  <c r="AB83" i="1" s="1"/>
  <c r="V84" i="1"/>
  <c r="AB84" i="1" s="1"/>
  <c r="V85" i="1"/>
  <c r="AB85" i="1" s="1"/>
  <c r="V86" i="1"/>
  <c r="AB86" i="1" s="1"/>
  <c r="V87" i="1"/>
  <c r="AB87" i="1" s="1"/>
  <c r="V88" i="1"/>
  <c r="AB88" i="1" s="1"/>
  <c r="V89" i="1"/>
  <c r="AB89" i="1" s="1"/>
  <c r="V90" i="1"/>
  <c r="AB90" i="1" s="1"/>
  <c r="V91" i="1"/>
  <c r="AB91" i="1" s="1"/>
  <c r="V92" i="1"/>
  <c r="AB92" i="1" s="1"/>
  <c r="V93" i="1"/>
  <c r="AB93" i="1" s="1"/>
  <c r="V94" i="1"/>
  <c r="AB94" i="1" s="1"/>
  <c r="V95" i="1"/>
  <c r="AB95" i="1" s="1"/>
  <c r="V96" i="1"/>
  <c r="AB96" i="1" s="1"/>
  <c r="V97" i="1"/>
  <c r="AB97" i="1" s="1"/>
  <c r="V98" i="1"/>
  <c r="AB98" i="1" s="1"/>
  <c r="V99" i="1"/>
  <c r="AB99" i="1" s="1"/>
  <c r="V100" i="1"/>
  <c r="AB100" i="1" s="1"/>
  <c r="V101" i="1"/>
  <c r="AB101" i="1" s="1"/>
  <c r="V102" i="1"/>
  <c r="AB102" i="1" s="1"/>
  <c r="V103" i="1"/>
  <c r="AB103" i="1" s="1"/>
  <c r="V104" i="1"/>
  <c r="AB104" i="1" s="1"/>
  <c r="V105" i="1"/>
  <c r="AB105" i="1" s="1"/>
  <c r="V106" i="1"/>
  <c r="AB106" i="1" s="1"/>
  <c r="V107" i="1"/>
  <c r="AB107" i="1" s="1"/>
  <c r="V108" i="1"/>
  <c r="AB108" i="1" s="1"/>
  <c r="V109" i="1"/>
  <c r="AB109" i="1" s="1"/>
  <c r="V110" i="1"/>
  <c r="AB110" i="1" s="1"/>
  <c r="V111" i="1"/>
  <c r="AB111" i="1" s="1"/>
  <c r="V112" i="1"/>
  <c r="AB112" i="1" s="1"/>
  <c r="V113" i="1"/>
  <c r="AB113" i="1" s="1"/>
  <c r="V114" i="1"/>
  <c r="AB114" i="1" s="1"/>
  <c r="V115" i="1"/>
  <c r="AB115" i="1" s="1"/>
  <c r="V116" i="1"/>
  <c r="AB116" i="1" s="1"/>
  <c r="V117" i="1"/>
  <c r="AB117" i="1" s="1"/>
  <c r="V118" i="1"/>
  <c r="AB118" i="1" s="1"/>
  <c r="V119" i="1"/>
  <c r="AB119" i="1" s="1"/>
  <c r="V120" i="1"/>
  <c r="AB120" i="1" s="1"/>
  <c r="V121" i="1"/>
  <c r="AB121" i="1" s="1"/>
  <c r="V122" i="1"/>
  <c r="AB122" i="1" s="1"/>
  <c r="V123" i="1"/>
  <c r="AB123" i="1" s="1"/>
  <c r="V124" i="1"/>
  <c r="AB124" i="1" s="1"/>
  <c r="V125" i="1"/>
  <c r="AB125" i="1" s="1"/>
  <c r="V126" i="1"/>
  <c r="AB126" i="1" s="1"/>
  <c r="V127" i="1"/>
  <c r="AB127" i="1" s="1"/>
  <c r="V128" i="1"/>
  <c r="AB128" i="1" s="1"/>
  <c r="V129" i="1"/>
  <c r="AB129" i="1" s="1"/>
  <c r="V130" i="1"/>
  <c r="AB130" i="1" s="1"/>
  <c r="V131" i="1"/>
  <c r="AB131" i="1" s="1"/>
  <c r="V132" i="1"/>
  <c r="AB132" i="1" s="1"/>
  <c r="V133" i="1"/>
  <c r="AB133" i="1" s="1"/>
  <c r="V134" i="1"/>
  <c r="AB134" i="1" s="1"/>
  <c r="V135" i="1"/>
  <c r="AB135" i="1" s="1"/>
  <c r="V136" i="1"/>
  <c r="AB136" i="1" s="1"/>
  <c r="V137" i="1"/>
  <c r="AB137" i="1" s="1"/>
  <c r="V138" i="1"/>
  <c r="AB138" i="1" s="1"/>
  <c r="V139" i="1"/>
  <c r="AB139" i="1" s="1"/>
  <c r="V140" i="1"/>
  <c r="AB140" i="1" s="1"/>
  <c r="V141" i="1"/>
  <c r="AB141" i="1" s="1"/>
  <c r="V142" i="1"/>
  <c r="AB142" i="1" s="1"/>
  <c r="V143" i="1"/>
  <c r="AB143" i="1" s="1"/>
  <c r="V144" i="1"/>
  <c r="AB144" i="1" s="1"/>
  <c r="V145" i="1"/>
  <c r="AB145" i="1" s="1"/>
  <c r="V146" i="1"/>
  <c r="AB146" i="1" s="1"/>
  <c r="V147" i="1"/>
  <c r="AB147" i="1" s="1"/>
  <c r="V148" i="1"/>
  <c r="AB148" i="1" s="1"/>
  <c r="V149" i="1"/>
  <c r="AB149" i="1" s="1"/>
  <c r="V150" i="1"/>
  <c r="AB150" i="1" s="1"/>
  <c r="V151" i="1"/>
  <c r="AB151" i="1" s="1"/>
  <c r="V152" i="1"/>
  <c r="AB152" i="1" s="1"/>
  <c r="V153" i="1"/>
  <c r="AB153" i="1" s="1"/>
  <c r="V154" i="1"/>
  <c r="AB154" i="1" s="1"/>
  <c r="V155" i="1"/>
  <c r="AB155" i="1" s="1"/>
  <c r="V156" i="1"/>
  <c r="AB156" i="1" s="1"/>
  <c r="V157" i="1"/>
  <c r="AB157" i="1" s="1"/>
  <c r="V158" i="1"/>
  <c r="AB158" i="1" s="1"/>
  <c r="V159" i="1"/>
  <c r="AB159" i="1" s="1"/>
  <c r="V160" i="1"/>
  <c r="AB160" i="1" s="1"/>
  <c r="V161" i="1"/>
  <c r="AB161" i="1" s="1"/>
  <c r="V162" i="1"/>
  <c r="AB162" i="1" s="1"/>
  <c r="V163" i="1"/>
  <c r="AB163" i="1" s="1"/>
  <c r="V164" i="1"/>
  <c r="AB164" i="1" s="1"/>
  <c r="V165" i="1"/>
  <c r="AB165" i="1" s="1"/>
  <c r="V166" i="1"/>
  <c r="AB166" i="1" s="1"/>
  <c r="V167" i="1"/>
  <c r="AB167" i="1" s="1"/>
  <c r="V168" i="1"/>
  <c r="AB168" i="1" s="1"/>
  <c r="V169" i="1"/>
  <c r="AB169" i="1" s="1"/>
  <c r="V170" i="1"/>
  <c r="AB170" i="1" s="1"/>
  <c r="V171" i="1"/>
  <c r="AB171" i="1" s="1"/>
  <c r="V172" i="1"/>
  <c r="AB172" i="1" s="1"/>
  <c r="V173" i="1"/>
  <c r="AB173" i="1" s="1"/>
  <c r="V174" i="1"/>
  <c r="AB174" i="1" s="1"/>
  <c r="V175" i="1"/>
  <c r="AB175" i="1" s="1"/>
  <c r="V176" i="1"/>
  <c r="AB176" i="1" s="1"/>
  <c r="V177" i="1"/>
  <c r="AB177" i="1" s="1"/>
  <c r="V178" i="1"/>
  <c r="AB178" i="1" s="1"/>
  <c r="V179" i="1"/>
  <c r="AB179" i="1" s="1"/>
  <c r="V180" i="1"/>
  <c r="AB180" i="1" s="1"/>
  <c r="V181" i="1"/>
  <c r="AB181" i="1" s="1"/>
  <c r="V182" i="1"/>
  <c r="AB182" i="1" s="1"/>
  <c r="V183" i="1"/>
  <c r="AB183" i="1" s="1"/>
  <c r="V184" i="1"/>
  <c r="AB184" i="1" s="1"/>
  <c r="V185" i="1"/>
  <c r="AB185" i="1" s="1"/>
  <c r="V186" i="1"/>
  <c r="AB186" i="1" s="1"/>
  <c r="V187" i="1"/>
  <c r="AB187" i="1" s="1"/>
  <c r="V188" i="1"/>
  <c r="AB188" i="1" s="1"/>
  <c r="V189" i="1"/>
  <c r="AB189" i="1" s="1"/>
  <c r="V190" i="1"/>
  <c r="AB190" i="1" s="1"/>
  <c r="V191" i="1"/>
  <c r="AB191" i="1" s="1"/>
  <c r="V192" i="1"/>
  <c r="AB192" i="1" s="1"/>
  <c r="V193" i="1"/>
  <c r="AB193" i="1" s="1"/>
  <c r="V194" i="1"/>
  <c r="AB194" i="1" s="1"/>
  <c r="V195" i="1"/>
  <c r="AB195" i="1" s="1"/>
  <c r="V196" i="1"/>
  <c r="AB196" i="1" s="1"/>
  <c r="V197" i="1"/>
  <c r="AB197" i="1" s="1"/>
  <c r="V198" i="1"/>
  <c r="AB198" i="1" s="1"/>
  <c r="V199" i="1"/>
  <c r="AB199" i="1" s="1"/>
  <c r="V200" i="1"/>
  <c r="AB200" i="1" s="1"/>
  <c r="V201" i="1"/>
  <c r="AB201" i="1" s="1"/>
  <c r="V202" i="1"/>
  <c r="AB202" i="1" s="1"/>
  <c r="V203" i="1"/>
  <c r="AB203" i="1" s="1"/>
  <c r="V204" i="1"/>
  <c r="AB204" i="1" s="1"/>
  <c r="V205" i="1"/>
  <c r="AB205" i="1" s="1"/>
  <c r="V206" i="1"/>
  <c r="AB206" i="1" s="1"/>
  <c r="V207" i="1"/>
  <c r="AB207" i="1" s="1"/>
  <c r="V208" i="1"/>
  <c r="AB208" i="1" s="1"/>
  <c r="V209" i="1"/>
  <c r="AB209" i="1" s="1"/>
  <c r="V210" i="1"/>
  <c r="AB210" i="1" s="1"/>
  <c r="V211" i="1"/>
  <c r="AB211" i="1" s="1"/>
  <c r="V212" i="1"/>
  <c r="AB212" i="1" s="1"/>
  <c r="V213" i="1"/>
  <c r="AB213" i="1" s="1"/>
  <c r="V214" i="1"/>
  <c r="AB214" i="1" s="1"/>
  <c r="V215" i="1"/>
  <c r="AB215" i="1" s="1"/>
  <c r="V216" i="1"/>
  <c r="AB216" i="1" s="1"/>
  <c r="V217" i="1"/>
  <c r="AB217" i="1" s="1"/>
  <c r="V218" i="1"/>
  <c r="AB218" i="1" s="1"/>
  <c r="V219" i="1"/>
  <c r="AB219" i="1" s="1"/>
  <c r="V220" i="1"/>
  <c r="AB220" i="1" s="1"/>
  <c r="V221" i="1"/>
  <c r="AB221" i="1" s="1"/>
  <c r="V222" i="1"/>
  <c r="AB222" i="1" s="1"/>
  <c r="V223" i="1"/>
  <c r="AB223" i="1" s="1"/>
  <c r="V224" i="1"/>
  <c r="AB224" i="1" s="1"/>
  <c r="V225" i="1"/>
  <c r="AB225" i="1" s="1"/>
  <c r="V226" i="1"/>
  <c r="AB226" i="1" s="1"/>
  <c r="V227" i="1"/>
  <c r="AB227" i="1" s="1"/>
  <c r="V228" i="1"/>
  <c r="AB228" i="1" s="1"/>
  <c r="V229" i="1"/>
  <c r="AB229" i="1" s="1"/>
  <c r="V230" i="1"/>
  <c r="AB230" i="1" s="1"/>
  <c r="V231" i="1"/>
  <c r="AB231" i="1" s="1"/>
  <c r="V232" i="1"/>
  <c r="AB232" i="1" s="1"/>
  <c r="V233" i="1"/>
  <c r="AB233" i="1" s="1"/>
  <c r="V234" i="1"/>
  <c r="AB234" i="1" s="1"/>
  <c r="V235" i="1"/>
  <c r="AB235" i="1" s="1"/>
  <c r="V236" i="1"/>
  <c r="AB236" i="1" s="1"/>
  <c r="V237" i="1"/>
  <c r="AB237" i="1" s="1"/>
  <c r="V238" i="1"/>
  <c r="AB238" i="1" s="1"/>
  <c r="V239" i="1"/>
  <c r="AB239" i="1" s="1"/>
  <c r="V240" i="1"/>
  <c r="AB240" i="1" s="1"/>
  <c r="V241" i="1"/>
  <c r="AB241" i="1" s="1"/>
  <c r="V242" i="1"/>
  <c r="AB242" i="1" s="1"/>
  <c r="V243" i="1"/>
  <c r="AB243" i="1" s="1"/>
  <c r="V244" i="1"/>
  <c r="AB244" i="1" s="1"/>
  <c r="V245" i="1"/>
  <c r="AB245" i="1" s="1"/>
  <c r="V246" i="1"/>
  <c r="AB246" i="1" s="1"/>
  <c r="V247" i="1"/>
  <c r="AB247" i="1" s="1"/>
  <c r="V248" i="1"/>
  <c r="AB248" i="1" s="1"/>
  <c r="V249" i="1"/>
  <c r="AB249" i="1" s="1"/>
  <c r="V250" i="1"/>
  <c r="AB250" i="1" s="1"/>
  <c r="V251" i="1"/>
  <c r="AB251" i="1" s="1"/>
  <c r="V252" i="1"/>
  <c r="AB252" i="1" s="1"/>
  <c r="V253" i="1"/>
  <c r="AB253" i="1" s="1"/>
  <c r="V254" i="1"/>
  <c r="AB254" i="1" s="1"/>
  <c r="V255" i="1"/>
  <c r="AB255" i="1" s="1"/>
  <c r="V256" i="1"/>
  <c r="AB256" i="1" s="1"/>
  <c r="V257" i="1"/>
  <c r="AB257" i="1" s="1"/>
  <c r="V258" i="1"/>
  <c r="AB258" i="1" s="1"/>
  <c r="V259" i="1"/>
  <c r="AB259" i="1" s="1"/>
  <c r="V260" i="1"/>
  <c r="AB260" i="1" s="1"/>
  <c r="V261" i="1"/>
  <c r="AB261" i="1" s="1"/>
  <c r="V262" i="1"/>
  <c r="AB262" i="1" s="1"/>
  <c r="V263" i="1"/>
  <c r="AB263" i="1" s="1"/>
  <c r="V264" i="1"/>
  <c r="AB264" i="1" s="1"/>
  <c r="V265" i="1"/>
  <c r="AB265" i="1" s="1"/>
  <c r="V266" i="1"/>
  <c r="AB266" i="1" s="1"/>
  <c r="V267" i="1"/>
  <c r="AB267" i="1" s="1"/>
  <c r="V268" i="1"/>
  <c r="AB268" i="1" s="1"/>
  <c r="V269" i="1"/>
  <c r="AB269" i="1" s="1"/>
  <c r="V270" i="1"/>
  <c r="AB270" i="1" s="1"/>
  <c r="V271" i="1"/>
  <c r="AB271" i="1" s="1"/>
  <c r="V272" i="1"/>
  <c r="AB272" i="1" s="1"/>
  <c r="V273" i="1"/>
  <c r="AB273" i="1" s="1"/>
  <c r="V274" i="1"/>
  <c r="AB274" i="1" s="1"/>
  <c r="V275" i="1"/>
  <c r="AB275" i="1" s="1"/>
  <c r="V276" i="1"/>
  <c r="AB276" i="1" s="1"/>
  <c r="V277" i="1"/>
  <c r="AB277" i="1" s="1"/>
  <c r="V278" i="1"/>
  <c r="AB278" i="1" s="1"/>
  <c r="V279" i="1"/>
  <c r="AB279" i="1" s="1"/>
  <c r="V280" i="1"/>
  <c r="AB280" i="1" s="1"/>
  <c r="V281" i="1"/>
  <c r="AB281" i="1" s="1"/>
  <c r="V282" i="1"/>
  <c r="AB282" i="1" s="1"/>
  <c r="V283" i="1"/>
  <c r="AB283" i="1" s="1"/>
  <c r="V284" i="1"/>
  <c r="AB284" i="1" s="1"/>
  <c r="V285" i="1"/>
  <c r="AB285" i="1" s="1"/>
  <c r="V286" i="1"/>
  <c r="AB286" i="1" s="1"/>
  <c r="V287" i="1"/>
  <c r="AB287" i="1" s="1"/>
  <c r="V288" i="1"/>
  <c r="AB288" i="1" s="1"/>
  <c r="V289" i="1"/>
  <c r="AB289" i="1" s="1"/>
  <c r="V290" i="1"/>
  <c r="AB290" i="1" s="1"/>
  <c r="V291" i="1"/>
  <c r="AB291" i="1" s="1"/>
  <c r="V292" i="1"/>
  <c r="AB292" i="1" s="1"/>
  <c r="V293" i="1"/>
  <c r="AB293" i="1" s="1"/>
  <c r="V294" i="1"/>
  <c r="AB294" i="1" s="1"/>
  <c r="V295" i="1"/>
  <c r="AB295" i="1" s="1"/>
  <c r="V296" i="1"/>
  <c r="AB296" i="1" s="1"/>
  <c r="V297" i="1"/>
  <c r="AB297" i="1" s="1"/>
  <c r="V298" i="1"/>
  <c r="AB298" i="1" s="1"/>
  <c r="V299" i="1"/>
  <c r="AB299" i="1" s="1"/>
  <c r="V300" i="1"/>
  <c r="AB300" i="1" s="1"/>
  <c r="V301" i="1"/>
  <c r="AB301" i="1" s="1"/>
  <c r="V302" i="1"/>
  <c r="AB302" i="1" s="1"/>
  <c r="V303" i="1"/>
  <c r="AB303" i="1" s="1"/>
  <c r="V304" i="1"/>
  <c r="AB304" i="1" s="1"/>
  <c r="V305" i="1"/>
  <c r="AB305" i="1" s="1"/>
  <c r="V306" i="1"/>
  <c r="AB306" i="1" s="1"/>
  <c r="V307" i="1"/>
  <c r="AB307" i="1" s="1"/>
  <c r="V308" i="1"/>
  <c r="AB308" i="1" s="1"/>
  <c r="V309" i="1"/>
  <c r="AB309" i="1" s="1"/>
  <c r="V310" i="1"/>
  <c r="AB310" i="1" s="1"/>
  <c r="V311" i="1"/>
  <c r="AB311" i="1" s="1"/>
  <c r="V312" i="1"/>
  <c r="AB312" i="1" s="1"/>
  <c r="V313" i="1"/>
  <c r="AB313" i="1" s="1"/>
  <c r="V314" i="1"/>
  <c r="AB314" i="1" s="1"/>
  <c r="V315" i="1"/>
  <c r="AB315" i="1" s="1"/>
  <c r="V316" i="1"/>
  <c r="AB316" i="1" s="1"/>
  <c r="V317" i="1"/>
  <c r="AB317" i="1" s="1"/>
  <c r="V318" i="1"/>
  <c r="AB318" i="1" s="1"/>
  <c r="V319" i="1"/>
  <c r="AB319" i="1" s="1"/>
  <c r="V320" i="1"/>
  <c r="AB320" i="1" s="1"/>
  <c r="V321" i="1"/>
  <c r="AB321" i="1" s="1"/>
  <c r="V322" i="1"/>
  <c r="AB322" i="1" s="1"/>
  <c r="V323" i="1"/>
  <c r="AB323" i="1" s="1"/>
  <c r="V324" i="1"/>
  <c r="AB324" i="1" s="1"/>
  <c r="V325" i="1"/>
  <c r="AB325" i="1" s="1"/>
  <c r="V326" i="1"/>
  <c r="AB326" i="1" s="1"/>
  <c r="V327" i="1"/>
  <c r="AB327" i="1" s="1"/>
  <c r="V328" i="1"/>
  <c r="AB328" i="1" s="1"/>
  <c r="V329" i="1"/>
  <c r="AB329" i="1" s="1"/>
  <c r="V330" i="1"/>
  <c r="AB330" i="1" s="1"/>
  <c r="V331" i="1"/>
  <c r="AB331" i="1" s="1"/>
  <c r="V332" i="1"/>
  <c r="AB332" i="1" s="1"/>
  <c r="V333" i="1"/>
  <c r="AB333" i="1" s="1"/>
  <c r="V334" i="1"/>
  <c r="AB334" i="1" s="1"/>
  <c r="V335" i="1"/>
  <c r="AB335" i="1" s="1"/>
  <c r="V336" i="1"/>
  <c r="AB336" i="1" s="1"/>
  <c r="V337" i="1"/>
  <c r="AB337" i="1" s="1"/>
  <c r="V338" i="1"/>
  <c r="AB338" i="1" s="1"/>
  <c r="V339" i="1"/>
  <c r="AB339" i="1" s="1"/>
  <c r="V340" i="1"/>
  <c r="AB340" i="1" s="1"/>
  <c r="V341" i="1"/>
  <c r="AB341" i="1" s="1"/>
  <c r="V342" i="1"/>
  <c r="AB342" i="1" s="1"/>
  <c r="V343" i="1"/>
  <c r="AB343" i="1" s="1"/>
  <c r="V344" i="1"/>
  <c r="AB344" i="1" s="1"/>
  <c r="V345" i="1"/>
  <c r="AB345" i="1" s="1"/>
  <c r="V346" i="1"/>
  <c r="AB346" i="1" s="1"/>
  <c r="V347" i="1"/>
  <c r="AB347" i="1" s="1"/>
  <c r="V348" i="1"/>
  <c r="AB348" i="1" s="1"/>
  <c r="V349" i="1"/>
  <c r="AB349" i="1" s="1"/>
  <c r="V350" i="1"/>
  <c r="AB350" i="1" s="1"/>
  <c r="V351" i="1"/>
  <c r="AB351" i="1" s="1"/>
  <c r="V352" i="1"/>
  <c r="AB352" i="1" s="1"/>
  <c r="V353" i="1"/>
  <c r="AB353" i="1" s="1"/>
  <c r="V354" i="1"/>
  <c r="AB354" i="1" s="1"/>
  <c r="V355" i="1"/>
  <c r="AB355" i="1" s="1"/>
  <c r="V356" i="1"/>
  <c r="AB356" i="1" s="1"/>
  <c r="V357" i="1"/>
  <c r="AB357" i="1" s="1"/>
  <c r="V358" i="1"/>
  <c r="AB358" i="1" s="1"/>
  <c r="V359" i="1"/>
  <c r="AB359" i="1" s="1"/>
  <c r="V360" i="1"/>
  <c r="AB360" i="1" s="1"/>
  <c r="V361" i="1"/>
  <c r="AB361" i="1" s="1"/>
  <c r="V362" i="1"/>
  <c r="AB362" i="1" s="1"/>
  <c r="V363" i="1"/>
  <c r="AB363" i="1" s="1"/>
  <c r="V364" i="1"/>
  <c r="AB364" i="1" s="1"/>
  <c r="V365" i="1"/>
  <c r="AB365" i="1" s="1"/>
  <c r="V366" i="1"/>
  <c r="AB366" i="1" s="1"/>
  <c r="V367" i="1"/>
  <c r="AB367" i="1" s="1"/>
  <c r="V368" i="1"/>
  <c r="AB368" i="1" s="1"/>
  <c r="V369" i="1"/>
  <c r="AB369" i="1" s="1"/>
  <c r="V370" i="1"/>
  <c r="AB370" i="1" s="1"/>
  <c r="V371" i="1"/>
  <c r="AB371" i="1" s="1"/>
  <c r="V372" i="1"/>
  <c r="AB372" i="1" s="1"/>
  <c r="V3" i="1"/>
  <c r="AB3" i="1" s="1"/>
  <c r="V4" i="1"/>
  <c r="AB4" i="1" s="1"/>
  <c r="V5" i="1"/>
  <c r="AB5" i="1" s="1"/>
  <c r="V6" i="1"/>
  <c r="AB6" i="1" s="1"/>
  <c r="V7" i="1"/>
  <c r="AB7" i="1" s="1"/>
  <c r="V8" i="1"/>
  <c r="AB8" i="1" s="1"/>
  <c r="V9" i="1"/>
  <c r="AB9" i="1" s="1"/>
  <c r="V10" i="1"/>
  <c r="AB10" i="1" s="1"/>
  <c r="V11" i="1"/>
  <c r="AB11" i="1" s="1"/>
  <c r="V12" i="1"/>
  <c r="AB12" i="1" s="1"/>
  <c r="V13" i="1"/>
  <c r="AB13" i="1" s="1"/>
  <c r="V14" i="1"/>
  <c r="AB14" i="1" s="1"/>
  <c r="V15" i="1"/>
  <c r="AB15" i="1" s="1"/>
  <c r="V16" i="1"/>
  <c r="AB16" i="1" s="1"/>
  <c r="V17" i="1"/>
  <c r="AB17" i="1" s="1"/>
  <c r="V18" i="1"/>
  <c r="AB18" i="1" s="1"/>
  <c r="V2" i="1"/>
  <c r="AB2" i="1" s="1"/>
  <c r="Q503" i="1"/>
  <c r="AA503" i="1" s="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67" i="1"/>
  <c r="U68" i="1"/>
  <c r="U69" i="1"/>
  <c r="U70" i="1"/>
  <c r="U71" i="1"/>
  <c r="U72" i="1"/>
  <c r="U73" i="1"/>
  <c r="U74" i="1"/>
  <c r="U75" i="1"/>
  <c r="U76" i="1"/>
  <c r="U77" i="1"/>
  <c r="U78" i="1"/>
  <c r="U79" i="1"/>
  <c r="Y79" i="1" s="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Y111" i="1" s="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Y143" i="1" s="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Y175" i="1" s="1"/>
  <c r="U176" i="1"/>
  <c r="U177" i="1"/>
  <c r="U178" i="1"/>
  <c r="U179" i="1"/>
  <c r="U180" i="1"/>
  <c r="U181" i="1"/>
  <c r="U182" i="1"/>
  <c r="U183" i="1"/>
  <c r="U184" i="1"/>
  <c r="U185" i="1"/>
  <c r="U186" i="1"/>
  <c r="U187" i="1"/>
  <c r="U188" i="1"/>
  <c r="U189" i="1"/>
  <c r="U190" i="1"/>
  <c r="U191" i="1"/>
  <c r="U192" i="1"/>
  <c r="U193" i="1"/>
  <c r="U194" i="1"/>
  <c r="U195" i="1"/>
  <c r="U196" i="1"/>
  <c r="U197" i="1"/>
  <c r="U198" i="1"/>
  <c r="U199" i="1"/>
  <c r="X199" i="1" s="1"/>
  <c r="U200" i="1"/>
  <c r="U201" i="1"/>
  <c r="U202" i="1"/>
  <c r="U203" i="1"/>
  <c r="U204" i="1"/>
  <c r="U205" i="1"/>
  <c r="U206" i="1"/>
  <c r="U207" i="1"/>
  <c r="Y207" i="1" s="1"/>
  <c r="U208" i="1"/>
  <c r="U209" i="1"/>
  <c r="U210" i="1"/>
  <c r="U211" i="1"/>
  <c r="U212" i="1"/>
  <c r="U213" i="1"/>
  <c r="U214" i="1"/>
  <c r="U215" i="1"/>
  <c r="U216" i="1"/>
  <c r="U217" i="1"/>
  <c r="U218" i="1"/>
  <c r="U219" i="1"/>
  <c r="U220" i="1"/>
  <c r="U221" i="1"/>
  <c r="U222" i="1"/>
  <c r="U223" i="1"/>
  <c r="U224" i="1"/>
  <c r="U29" i="1"/>
  <c r="U30" i="1"/>
  <c r="U31" i="1"/>
  <c r="U32" i="1"/>
  <c r="U33" i="1"/>
  <c r="U34" i="1"/>
  <c r="U35" i="1"/>
  <c r="U36" i="1"/>
  <c r="U37" i="1"/>
  <c r="U38" i="1"/>
  <c r="U39" i="1"/>
  <c r="U40" i="1"/>
  <c r="U41" i="1"/>
  <c r="U42" i="1"/>
  <c r="U43" i="1"/>
  <c r="U44" i="1"/>
  <c r="U45" i="1"/>
  <c r="U46" i="1"/>
  <c r="U47" i="1"/>
  <c r="Y47" i="1" s="1"/>
  <c r="U48" i="1"/>
  <c r="U49" i="1"/>
  <c r="U50" i="1"/>
  <c r="U51" i="1"/>
  <c r="U52" i="1"/>
  <c r="U53" i="1"/>
  <c r="U54" i="1"/>
  <c r="U55" i="1"/>
  <c r="U56" i="1"/>
  <c r="U57" i="1"/>
  <c r="U58" i="1"/>
  <c r="U59" i="1"/>
  <c r="U60" i="1"/>
  <c r="U61" i="1"/>
  <c r="U62" i="1"/>
  <c r="U63" i="1"/>
  <c r="U64" i="1"/>
  <c r="U65" i="1"/>
  <c r="U66" i="1"/>
  <c r="U3" i="1"/>
  <c r="U4" i="1"/>
  <c r="U5" i="1"/>
  <c r="X5" i="1" s="1"/>
  <c r="U6" i="1"/>
  <c r="U7" i="1"/>
  <c r="U8" i="1"/>
  <c r="U9" i="1"/>
  <c r="U10" i="1"/>
  <c r="U11" i="1"/>
  <c r="U12" i="1"/>
  <c r="U13" i="1"/>
  <c r="U14" i="1"/>
  <c r="U15" i="1"/>
  <c r="Y15" i="1" s="1"/>
  <c r="U16" i="1"/>
  <c r="U17" i="1"/>
  <c r="U18" i="1"/>
  <c r="U19" i="1"/>
  <c r="U20" i="1"/>
  <c r="U21" i="1"/>
  <c r="U22" i="1"/>
  <c r="U23" i="1"/>
  <c r="U24" i="1"/>
  <c r="U25" i="1"/>
  <c r="U26" i="1"/>
  <c r="U27" i="1"/>
  <c r="U28" i="1"/>
  <c r="U2" i="1"/>
  <c r="X2" i="1" s="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3" i="1"/>
  <c r="T4" i="1"/>
  <c r="T5" i="1"/>
  <c r="T6" i="1"/>
  <c r="T7" i="1"/>
  <c r="T8" i="1"/>
  <c r="T9" i="1"/>
  <c r="T10" i="1"/>
  <c r="T11" i="1"/>
  <c r="T12" i="1"/>
  <c r="T13" i="1"/>
  <c r="T2" i="1"/>
  <c r="X498" i="1" l="1"/>
  <c r="Y494" i="1"/>
  <c r="X490" i="1"/>
  <c r="Y486" i="1"/>
  <c r="X482" i="1"/>
  <c r="Y478" i="1"/>
  <c r="X474" i="1"/>
  <c r="Y470" i="1"/>
  <c r="Z470" i="1" s="1"/>
  <c r="AA470" i="1" s="1"/>
  <c r="Y466" i="1"/>
  <c r="Y462" i="1"/>
  <c r="Y458" i="1"/>
  <c r="Z458" i="1" s="1"/>
  <c r="AA458" i="1" s="1"/>
  <c r="Y454" i="1"/>
  <c r="Z454" i="1" s="1"/>
  <c r="AA454" i="1" s="1"/>
  <c r="Y450" i="1"/>
  <c r="Y446" i="1"/>
  <c r="Y442" i="1"/>
  <c r="Y438" i="1"/>
  <c r="Z438" i="1" s="1"/>
  <c r="AA438" i="1" s="1"/>
  <c r="Y434" i="1"/>
  <c r="Y430" i="1"/>
  <c r="Y426" i="1"/>
  <c r="Z426" i="1" s="1"/>
  <c r="AA426" i="1" s="1"/>
  <c r="Y422" i="1"/>
  <c r="Z422" i="1" s="1"/>
  <c r="AA422" i="1" s="1"/>
  <c r="Y418" i="1"/>
  <c r="Y414" i="1"/>
  <c r="Y410" i="1"/>
  <c r="Y406" i="1"/>
  <c r="Z406" i="1" s="1"/>
  <c r="AA406" i="1" s="1"/>
  <c r="Y402" i="1"/>
  <c r="Y398" i="1"/>
  <c r="Y394" i="1"/>
  <c r="Z394" i="1" s="1"/>
  <c r="AA394" i="1" s="1"/>
  <c r="Y390" i="1"/>
  <c r="Z390" i="1" s="1"/>
  <c r="AA390" i="1" s="1"/>
  <c r="Y386" i="1"/>
  <c r="Y382" i="1"/>
  <c r="Y378" i="1"/>
  <c r="Y374" i="1"/>
  <c r="Z374" i="1" s="1"/>
  <c r="AA374" i="1" s="1"/>
  <c r="Y370" i="1"/>
  <c r="Y366" i="1"/>
  <c r="Y362" i="1"/>
  <c r="Z362" i="1" s="1"/>
  <c r="AA362" i="1" s="1"/>
  <c r="Y358" i="1"/>
  <c r="Z358" i="1" s="1"/>
  <c r="AA358" i="1" s="1"/>
  <c r="Y354" i="1"/>
  <c r="Y350" i="1"/>
  <c r="Y346" i="1"/>
  <c r="Y342" i="1"/>
  <c r="Z342" i="1" s="1"/>
  <c r="AA342" i="1" s="1"/>
  <c r="Y338" i="1"/>
  <c r="Y326" i="1"/>
  <c r="Y322" i="1"/>
  <c r="Z322" i="1" s="1"/>
  <c r="AA322" i="1" s="1"/>
  <c r="Y310" i="1"/>
  <c r="Y306" i="1"/>
  <c r="Y294" i="1"/>
  <c r="Y290" i="1"/>
  <c r="Y274" i="1"/>
  <c r="Y258" i="1"/>
  <c r="Y242" i="1"/>
  <c r="X4" i="1"/>
  <c r="Y2" i="1"/>
  <c r="Z2" i="1" s="1"/>
  <c r="AA2" i="1" s="1"/>
  <c r="X14" i="1"/>
  <c r="Y3" i="1"/>
  <c r="X3" i="1"/>
  <c r="X15" i="1"/>
  <c r="X499" i="1"/>
  <c r="X495" i="1"/>
  <c r="X491" i="1"/>
  <c r="X487" i="1"/>
  <c r="X483" i="1"/>
  <c r="X479" i="1"/>
  <c r="X475" i="1"/>
  <c r="X471" i="1"/>
  <c r="X467" i="1"/>
  <c r="X463" i="1"/>
  <c r="X459" i="1"/>
  <c r="X455" i="1"/>
  <c r="X451" i="1"/>
  <c r="X447" i="1"/>
  <c r="X443" i="1"/>
  <c r="Y439" i="1"/>
  <c r="Z439" i="1" s="1"/>
  <c r="AA439" i="1" s="1"/>
  <c r="X435" i="1"/>
  <c r="X431" i="1"/>
  <c r="X427" i="1"/>
  <c r="X423" i="1"/>
  <c r="X419" i="1"/>
  <c r="X415" i="1"/>
  <c r="X411" i="1"/>
  <c r="X407" i="1"/>
  <c r="X403" i="1"/>
  <c r="X399" i="1"/>
  <c r="X395" i="1"/>
  <c r="X391" i="1"/>
  <c r="X387" i="1"/>
  <c r="X383" i="1"/>
  <c r="X379" i="1"/>
  <c r="Y375" i="1"/>
  <c r="Z375" i="1" s="1"/>
  <c r="AA375" i="1" s="1"/>
  <c r="X371" i="1"/>
  <c r="X367" i="1"/>
  <c r="X363" i="1"/>
  <c r="X359" i="1"/>
  <c r="X355" i="1"/>
  <c r="X351" i="1"/>
  <c r="X347" i="1"/>
  <c r="X343" i="1"/>
  <c r="Y26" i="1"/>
  <c r="Z26" i="1" s="1"/>
  <c r="AA26" i="1" s="1"/>
  <c r="Y22" i="1"/>
  <c r="Z22" i="1" s="1"/>
  <c r="AA22" i="1" s="1"/>
  <c r="Y18" i="1"/>
  <c r="Z18" i="1" s="1"/>
  <c r="AA18" i="1" s="1"/>
  <c r="Y10" i="1"/>
  <c r="Z10" i="1" s="1"/>
  <c r="AA10" i="1" s="1"/>
  <c r="Y6" i="1"/>
  <c r="Z6" i="1" s="1"/>
  <c r="AA6" i="1" s="1"/>
  <c r="Y66" i="1"/>
  <c r="Z66" i="1" s="1"/>
  <c r="AA66" i="1" s="1"/>
  <c r="Y58" i="1"/>
  <c r="Z58" i="1" s="1"/>
  <c r="AA58" i="1" s="1"/>
  <c r="Y54" i="1"/>
  <c r="Z54" i="1" s="1"/>
  <c r="AA54" i="1" s="1"/>
  <c r="Y50" i="1"/>
  <c r="Z50" i="1" s="1"/>
  <c r="AA50" i="1" s="1"/>
  <c r="X46" i="1"/>
  <c r="Y42" i="1"/>
  <c r="Z42" i="1" s="1"/>
  <c r="AA42" i="1" s="1"/>
  <c r="Y38" i="1"/>
  <c r="Z38" i="1" s="1"/>
  <c r="AA38" i="1" s="1"/>
  <c r="Y34" i="1"/>
  <c r="Z34" i="1" s="1"/>
  <c r="AA34" i="1" s="1"/>
  <c r="X222" i="1"/>
  <c r="Y218" i="1"/>
  <c r="Z218" i="1" s="1"/>
  <c r="AA218" i="1" s="1"/>
  <c r="Y214" i="1"/>
  <c r="Z214" i="1" s="1"/>
  <c r="AA214" i="1" s="1"/>
  <c r="Y210" i="1"/>
  <c r="Z210" i="1" s="1"/>
  <c r="AA210" i="1" s="1"/>
  <c r="X206" i="1"/>
  <c r="Y202" i="1"/>
  <c r="Z202" i="1" s="1"/>
  <c r="AA202" i="1" s="1"/>
  <c r="Y198" i="1"/>
  <c r="Z198" i="1" s="1"/>
  <c r="AA198" i="1" s="1"/>
  <c r="Y186" i="1"/>
  <c r="Z186" i="1" s="1"/>
  <c r="AA186" i="1" s="1"/>
  <c r="Y182" i="1"/>
  <c r="Z182" i="1" s="1"/>
  <c r="AA182" i="1" s="1"/>
  <c r="Y178" i="1"/>
  <c r="Z178" i="1" s="1"/>
  <c r="AA178" i="1" s="1"/>
  <c r="X174" i="1"/>
  <c r="Y170" i="1"/>
  <c r="Z170" i="1" s="1"/>
  <c r="AA170" i="1" s="1"/>
  <c r="Y166" i="1"/>
  <c r="Z166" i="1" s="1"/>
  <c r="AA166" i="1" s="1"/>
  <c r="Y162" i="1"/>
  <c r="Z162" i="1" s="1"/>
  <c r="AA162" i="1" s="1"/>
  <c r="Y154" i="1"/>
  <c r="Z154" i="1" s="1"/>
  <c r="AA154" i="1" s="1"/>
  <c r="Y150" i="1"/>
  <c r="Z150" i="1" s="1"/>
  <c r="AA150" i="1" s="1"/>
  <c r="Y146" i="1"/>
  <c r="Z146" i="1" s="1"/>
  <c r="AA146" i="1" s="1"/>
  <c r="X142" i="1"/>
  <c r="Y138" i="1"/>
  <c r="Z138" i="1" s="1"/>
  <c r="AA138" i="1" s="1"/>
  <c r="Y134" i="1"/>
  <c r="Z134" i="1" s="1"/>
  <c r="AA134" i="1" s="1"/>
  <c r="Y130" i="1"/>
  <c r="Z130" i="1" s="1"/>
  <c r="AA130" i="1" s="1"/>
  <c r="Y122" i="1"/>
  <c r="Z122" i="1" s="1"/>
  <c r="AA122" i="1" s="1"/>
  <c r="Y118" i="1"/>
  <c r="Z118" i="1" s="1"/>
  <c r="AA118" i="1" s="1"/>
  <c r="Y114" i="1"/>
  <c r="Z114" i="1" s="1"/>
  <c r="AA114" i="1" s="1"/>
  <c r="X110" i="1"/>
  <c r="Y106" i="1"/>
  <c r="Z106" i="1" s="1"/>
  <c r="AA106" i="1" s="1"/>
  <c r="Y102" i="1"/>
  <c r="Z102" i="1" s="1"/>
  <c r="AA102" i="1" s="1"/>
  <c r="Y98" i="1"/>
  <c r="Z98" i="1" s="1"/>
  <c r="AA98" i="1" s="1"/>
  <c r="Y90" i="1"/>
  <c r="Z90" i="1" s="1"/>
  <c r="AA90" i="1" s="1"/>
  <c r="Y86" i="1"/>
  <c r="Z86" i="1" s="1"/>
  <c r="AA86" i="1" s="1"/>
  <c r="Y82" i="1"/>
  <c r="Z82" i="1" s="1"/>
  <c r="AA82" i="1" s="1"/>
  <c r="X78" i="1"/>
  <c r="Y74" i="1"/>
  <c r="Z74" i="1" s="1"/>
  <c r="AA74" i="1" s="1"/>
  <c r="Y70" i="1"/>
  <c r="Z70" i="1"/>
  <c r="AA70" i="1" s="1"/>
  <c r="Y222" i="1"/>
  <c r="Z222" i="1" s="1"/>
  <c r="AA222" i="1" s="1"/>
  <c r="Y190" i="1"/>
  <c r="Z190" i="1" s="1"/>
  <c r="AA190" i="1" s="1"/>
  <c r="Y158" i="1"/>
  <c r="Z158" i="1" s="1"/>
  <c r="AA158" i="1" s="1"/>
  <c r="Y126" i="1"/>
  <c r="Z126" i="1" s="1"/>
  <c r="AA126" i="1" s="1"/>
  <c r="Y94" i="1"/>
  <c r="Z94" i="1" s="1"/>
  <c r="AA94" i="1" s="1"/>
  <c r="Y62" i="1"/>
  <c r="Z62" i="1" s="1"/>
  <c r="AA62" i="1" s="1"/>
  <c r="Y30" i="1"/>
  <c r="Z30" i="1" s="1"/>
  <c r="AA30" i="1" s="1"/>
  <c r="Z478" i="1"/>
  <c r="AA478" i="1" s="1"/>
  <c r="Z462" i="1"/>
  <c r="AA462" i="1" s="1"/>
  <c r="Z446" i="1"/>
  <c r="AA446" i="1" s="1"/>
  <c r="Z430" i="1"/>
  <c r="AA430" i="1" s="1"/>
  <c r="Z414" i="1"/>
  <c r="AA414" i="1" s="1"/>
  <c r="Z398" i="1"/>
  <c r="AA398" i="1" s="1"/>
  <c r="Z382" i="1"/>
  <c r="AA382" i="1" s="1"/>
  <c r="Z366" i="1"/>
  <c r="AA366" i="1" s="1"/>
  <c r="Z350" i="1"/>
  <c r="AA350" i="1" s="1"/>
  <c r="Z310" i="1"/>
  <c r="AA310" i="1" s="1"/>
  <c r="Z338" i="1"/>
  <c r="AA338" i="1" s="1"/>
  <c r="Z306" i="1"/>
  <c r="AA306" i="1" s="1"/>
  <c r="Z242" i="1"/>
  <c r="AA242" i="1" s="1"/>
  <c r="X335" i="1"/>
  <c r="X327" i="1"/>
  <c r="X319" i="1"/>
  <c r="X311" i="1"/>
  <c r="X303" i="1"/>
  <c r="X295" i="1"/>
  <c r="X287" i="1"/>
  <c r="X279" i="1"/>
  <c r="X271" i="1"/>
  <c r="X263" i="1"/>
  <c r="X255" i="1"/>
  <c r="X247" i="1"/>
  <c r="Y243" i="1"/>
  <c r="Z243" i="1" s="1"/>
  <c r="AA243" i="1" s="1"/>
  <c r="X239" i="1"/>
  <c r="X231" i="1"/>
  <c r="X501" i="1"/>
  <c r="X493" i="1"/>
  <c r="X485" i="1"/>
  <c r="X477" i="1"/>
  <c r="X469" i="1"/>
  <c r="X449" i="1"/>
  <c r="X437" i="1"/>
  <c r="X405" i="1"/>
  <c r="X401" i="1"/>
  <c r="X385" i="1"/>
  <c r="X373" i="1"/>
  <c r="X369" i="1"/>
  <c r="X341" i="1"/>
  <c r="X329" i="1"/>
  <c r="X313" i="1"/>
  <c r="X301" i="1"/>
  <c r="X293" i="1"/>
  <c r="X285" i="1"/>
  <c r="X265" i="1"/>
  <c r="X237" i="1"/>
  <c r="Y206" i="1"/>
  <c r="Z206" i="1" s="1"/>
  <c r="AA206" i="1" s="1"/>
  <c r="Y174" i="1"/>
  <c r="Z174" i="1" s="1"/>
  <c r="AA174" i="1" s="1"/>
  <c r="Y142" i="1"/>
  <c r="Z142" i="1" s="1"/>
  <c r="AA142" i="1" s="1"/>
  <c r="Y110" i="1"/>
  <c r="Z110" i="1" s="1"/>
  <c r="AA110" i="1" s="1"/>
  <c r="Y78" i="1"/>
  <c r="Z78" i="1" s="1"/>
  <c r="AA78" i="1" s="1"/>
  <c r="Y46" i="1"/>
  <c r="Z46" i="1" s="1"/>
  <c r="AA46" i="1" s="1"/>
  <c r="Y14" i="1"/>
  <c r="Z14" i="1" s="1"/>
  <c r="AA14" i="1" s="1"/>
  <c r="Z494" i="1"/>
  <c r="AA494" i="1" s="1"/>
  <c r="Z486" i="1"/>
  <c r="AA486" i="1" s="1"/>
  <c r="Z466" i="1"/>
  <c r="AA466" i="1" s="1"/>
  <c r="Z450" i="1"/>
  <c r="AA450" i="1" s="1"/>
  <c r="Z442" i="1"/>
  <c r="AA442" i="1" s="1"/>
  <c r="Z434" i="1"/>
  <c r="AA434" i="1" s="1"/>
  <c r="Z418" i="1"/>
  <c r="AA418" i="1" s="1"/>
  <c r="Z410" i="1"/>
  <c r="AA410" i="1" s="1"/>
  <c r="Z402" i="1"/>
  <c r="AA402" i="1" s="1"/>
  <c r="Z386" i="1"/>
  <c r="AA386" i="1" s="1"/>
  <c r="Z378" i="1"/>
  <c r="AA378" i="1" s="1"/>
  <c r="Z370" i="1"/>
  <c r="AA370" i="1" s="1"/>
  <c r="Z354" i="1"/>
  <c r="AA354" i="1" s="1"/>
  <c r="Z346" i="1"/>
  <c r="AA346" i="1" s="1"/>
  <c r="Z326" i="1"/>
  <c r="AA326" i="1" s="1"/>
  <c r="Z294" i="1"/>
  <c r="AA294" i="1" s="1"/>
  <c r="Z258" i="1"/>
  <c r="AA258" i="1" s="1"/>
  <c r="X23" i="1"/>
  <c r="Z15" i="1"/>
  <c r="AA15" i="1" s="1"/>
  <c r="X7" i="1"/>
  <c r="Z3" i="1"/>
  <c r="AA3" i="1" s="1"/>
  <c r="X63" i="1"/>
  <c r="X55" i="1"/>
  <c r="X47" i="1"/>
  <c r="Z47" i="1"/>
  <c r="AA47" i="1" s="1"/>
  <c r="X39" i="1"/>
  <c r="X31" i="1"/>
  <c r="X223" i="1"/>
  <c r="X215" i="1"/>
  <c r="X207" i="1"/>
  <c r="Z207" i="1"/>
  <c r="AA207" i="1" s="1"/>
  <c r="Y199" i="1"/>
  <c r="Z199" i="1" s="1"/>
  <c r="AA199" i="1" s="1"/>
  <c r="X191" i="1"/>
  <c r="X183" i="1"/>
  <c r="X175" i="1"/>
  <c r="Z175" i="1"/>
  <c r="AA175" i="1" s="1"/>
  <c r="X167" i="1"/>
  <c r="X159" i="1"/>
  <c r="X151" i="1"/>
  <c r="X143" i="1"/>
  <c r="Z143" i="1"/>
  <c r="AA143" i="1" s="1"/>
  <c r="X135" i="1"/>
  <c r="X127" i="1"/>
  <c r="X119" i="1"/>
  <c r="X111" i="1"/>
  <c r="Z111" i="1"/>
  <c r="AA111" i="1" s="1"/>
  <c r="X103" i="1"/>
  <c r="X95" i="1"/>
  <c r="X87" i="1"/>
  <c r="X79" i="1"/>
  <c r="Z79" i="1"/>
  <c r="AA79" i="1" s="1"/>
  <c r="X71" i="1"/>
  <c r="Y334" i="1"/>
  <c r="Z334" i="1" s="1"/>
  <c r="AA334" i="1" s="1"/>
  <c r="Y330" i="1"/>
  <c r="Z330" i="1" s="1"/>
  <c r="AA330" i="1" s="1"/>
  <c r="Y318" i="1"/>
  <c r="Z318" i="1"/>
  <c r="AA318" i="1" s="1"/>
  <c r="Y314" i="1"/>
  <c r="Z314" i="1" s="1"/>
  <c r="AA314" i="1" s="1"/>
  <c r="Y302" i="1"/>
  <c r="Z302" i="1" s="1"/>
  <c r="AA302" i="1" s="1"/>
  <c r="Y298" i="1"/>
  <c r="Z298" i="1"/>
  <c r="AA298" i="1" s="1"/>
  <c r="Y286" i="1"/>
  <c r="Z286" i="1" s="1"/>
  <c r="AA286" i="1" s="1"/>
  <c r="Y282" i="1"/>
  <c r="Z282" i="1" s="1"/>
  <c r="AA282" i="1" s="1"/>
  <c r="Y278" i="1"/>
  <c r="Z278" i="1" s="1"/>
  <c r="AA278" i="1" s="1"/>
  <c r="Y270" i="1"/>
  <c r="Z270" i="1"/>
  <c r="AA270" i="1" s="1"/>
  <c r="Y266" i="1"/>
  <c r="Z266" i="1" s="1"/>
  <c r="AA266" i="1" s="1"/>
  <c r="Y262" i="1"/>
  <c r="Z262" i="1" s="1"/>
  <c r="AA262" i="1" s="1"/>
  <c r="Y254" i="1"/>
  <c r="Z254" i="1" s="1"/>
  <c r="AA254" i="1" s="1"/>
  <c r="Y250" i="1"/>
  <c r="Z250" i="1" s="1"/>
  <c r="AA250" i="1" s="1"/>
  <c r="Y246" i="1"/>
  <c r="Z246" i="1" s="1"/>
  <c r="AA246" i="1" s="1"/>
  <c r="Y238" i="1"/>
  <c r="Z238" i="1"/>
  <c r="AA238" i="1" s="1"/>
  <c r="Y234" i="1"/>
  <c r="Z234" i="1" s="1"/>
  <c r="AA234" i="1" s="1"/>
  <c r="Y230" i="1"/>
  <c r="Z230" i="1" s="1"/>
  <c r="AA230" i="1" s="1"/>
  <c r="Y226" i="1"/>
  <c r="Z226" i="1" s="1"/>
  <c r="AA226" i="1" s="1"/>
  <c r="Y223" i="1"/>
  <c r="Z223" i="1" s="1"/>
  <c r="AA223" i="1" s="1"/>
  <c r="Y191" i="1"/>
  <c r="Z191" i="1" s="1"/>
  <c r="AA191" i="1" s="1"/>
  <c r="Y159" i="1"/>
  <c r="Z159" i="1" s="1"/>
  <c r="AA159" i="1" s="1"/>
  <c r="Y127" i="1"/>
  <c r="Z127" i="1" s="1"/>
  <c r="AA127" i="1" s="1"/>
  <c r="Y95" i="1"/>
  <c r="Z95" i="1" s="1"/>
  <c r="AA95" i="1" s="1"/>
  <c r="Y63" i="1"/>
  <c r="Z63" i="1" s="1"/>
  <c r="AA63" i="1" s="1"/>
  <c r="Y31" i="1"/>
  <c r="Z31" i="1" s="1"/>
  <c r="AA31" i="1" s="1"/>
  <c r="Z407" i="1"/>
  <c r="AA407" i="1" s="1"/>
  <c r="Z290" i="1"/>
  <c r="AA290" i="1" s="1"/>
  <c r="Z274" i="1"/>
  <c r="AA274" i="1" s="1"/>
  <c r="X24" i="1"/>
  <c r="Y24" i="1"/>
  <c r="Z24" i="1" s="1"/>
  <c r="AA24" i="1" s="1"/>
  <c r="X16" i="1"/>
  <c r="Y16" i="1"/>
  <c r="Z16" i="1" s="1"/>
  <c r="AA16" i="1" s="1"/>
  <c r="X8" i="1"/>
  <c r="Y8" i="1"/>
  <c r="Z8" i="1" s="1"/>
  <c r="AA8" i="1" s="1"/>
  <c r="X64" i="1"/>
  <c r="Y64" i="1"/>
  <c r="Z64" i="1" s="1"/>
  <c r="AA64" i="1" s="1"/>
  <c r="X56" i="1"/>
  <c r="Y56" i="1"/>
  <c r="Z56" i="1" s="1"/>
  <c r="AA56" i="1" s="1"/>
  <c r="X48" i="1"/>
  <c r="Y48" i="1"/>
  <c r="Z48" i="1" s="1"/>
  <c r="AA48" i="1" s="1"/>
  <c r="X40" i="1"/>
  <c r="Y40" i="1"/>
  <c r="Z40" i="1" s="1"/>
  <c r="AA40" i="1" s="1"/>
  <c r="X32" i="1"/>
  <c r="Y32" i="1"/>
  <c r="Z32" i="1" s="1"/>
  <c r="AA32" i="1" s="1"/>
  <c r="X220" i="1"/>
  <c r="Y220" i="1"/>
  <c r="Z220" i="1" s="1"/>
  <c r="AA220" i="1" s="1"/>
  <c r="X212" i="1"/>
  <c r="Y212" i="1"/>
  <c r="Z212" i="1" s="1"/>
  <c r="AA212" i="1" s="1"/>
  <c r="X204" i="1"/>
  <c r="Y204" i="1"/>
  <c r="Z204" i="1" s="1"/>
  <c r="AA204" i="1" s="1"/>
  <c r="X196" i="1"/>
  <c r="Y196" i="1"/>
  <c r="Z196" i="1" s="1"/>
  <c r="AA196" i="1" s="1"/>
  <c r="X188" i="1"/>
  <c r="Y188" i="1"/>
  <c r="Z188" i="1" s="1"/>
  <c r="AA188" i="1" s="1"/>
  <c r="X180" i="1"/>
  <c r="Y180" i="1"/>
  <c r="Z180" i="1" s="1"/>
  <c r="AA180" i="1" s="1"/>
  <c r="X176" i="1"/>
  <c r="Y176" i="1"/>
  <c r="Z176" i="1" s="1"/>
  <c r="AA176" i="1" s="1"/>
  <c r="X168" i="1"/>
  <c r="Y168" i="1"/>
  <c r="Z168" i="1" s="1"/>
  <c r="AA168" i="1" s="1"/>
  <c r="X160" i="1"/>
  <c r="Y160" i="1"/>
  <c r="Z160" i="1" s="1"/>
  <c r="AA160" i="1" s="1"/>
  <c r="X152" i="1"/>
  <c r="Y152" i="1"/>
  <c r="Z152" i="1" s="1"/>
  <c r="AA152" i="1" s="1"/>
  <c r="X144" i="1"/>
  <c r="Y144" i="1"/>
  <c r="Z144" i="1" s="1"/>
  <c r="AA144" i="1" s="1"/>
  <c r="X136" i="1"/>
  <c r="Y136" i="1"/>
  <c r="Z136" i="1" s="1"/>
  <c r="AA136" i="1" s="1"/>
  <c r="X128" i="1"/>
  <c r="Y128" i="1"/>
  <c r="Z128" i="1" s="1"/>
  <c r="AA128" i="1" s="1"/>
  <c r="X120" i="1"/>
  <c r="Y120" i="1"/>
  <c r="Z120" i="1" s="1"/>
  <c r="AA120" i="1" s="1"/>
  <c r="X112" i="1"/>
  <c r="Y112" i="1"/>
  <c r="Z112" i="1" s="1"/>
  <c r="AA112" i="1" s="1"/>
  <c r="X108" i="1"/>
  <c r="Y108" i="1"/>
  <c r="Z108" i="1" s="1"/>
  <c r="AA108" i="1" s="1"/>
  <c r="X100" i="1"/>
  <c r="Y100" i="1"/>
  <c r="Z100" i="1" s="1"/>
  <c r="AA100" i="1" s="1"/>
  <c r="X92" i="1"/>
  <c r="Y92" i="1"/>
  <c r="Z92" i="1" s="1"/>
  <c r="AA92" i="1" s="1"/>
  <c r="X84" i="1"/>
  <c r="Y84" i="1"/>
  <c r="Z84" i="1" s="1"/>
  <c r="AA84" i="1" s="1"/>
  <c r="X76" i="1"/>
  <c r="Y76" i="1"/>
  <c r="Z76" i="1" s="1"/>
  <c r="AA76" i="1" s="1"/>
  <c r="X331" i="1"/>
  <c r="Y331" i="1"/>
  <c r="Z331" i="1" s="1"/>
  <c r="AA331" i="1" s="1"/>
  <c r="X315" i="1"/>
  <c r="Y315" i="1"/>
  <c r="Z315" i="1" s="1"/>
  <c r="AA315" i="1" s="1"/>
  <c r="X299" i="1"/>
  <c r="Y299" i="1"/>
  <c r="Z299" i="1" s="1"/>
  <c r="AA299" i="1" s="1"/>
  <c r="X283" i="1"/>
  <c r="Y283" i="1"/>
  <c r="Z283" i="1" s="1"/>
  <c r="AA283" i="1" s="1"/>
  <c r="X275" i="1"/>
  <c r="Y275" i="1"/>
  <c r="Z275" i="1" s="1"/>
  <c r="AA275" i="1" s="1"/>
  <c r="X267" i="1"/>
  <c r="Y267" i="1"/>
  <c r="Z267" i="1" s="1"/>
  <c r="AA267" i="1" s="1"/>
  <c r="X251" i="1"/>
  <c r="Y251" i="1"/>
  <c r="Z251" i="1" s="1"/>
  <c r="AA251" i="1" s="1"/>
  <c r="X235" i="1"/>
  <c r="Y235" i="1"/>
  <c r="Z235" i="1" s="1"/>
  <c r="AA235" i="1" s="1"/>
  <c r="X227" i="1"/>
  <c r="Y227" i="1"/>
  <c r="Z227" i="1" s="1"/>
  <c r="AA227" i="1" s="1"/>
  <c r="Y491" i="1"/>
  <c r="Z491" i="1" s="1"/>
  <c r="AA491" i="1" s="1"/>
  <c r="Y475" i="1"/>
  <c r="Z475" i="1" s="1"/>
  <c r="AA475" i="1" s="1"/>
  <c r="Y459" i="1"/>
  <c r="Z459" i="1" s="1"/>
  <c r="AA459" i="1" s="1"/>
  <c r="Y443" i="1"/>
  <c r="Z443" i="1" s="1"/>
  <c r="AA443" i="1" s="1"/>
  <c r="Y427" i="1"/>
  <c r="Z427" i="1" s="1"/>
  <c r="AA427" i="1" s="1"/>
  <c r="Y411" i="1"/>
  <c r="Z411" i="1" s="1"/>
  <c r="AA411" i="1" s="1"/>
  <c r="Y395" i="1"/>
  <c r="Z395" i="1" s="1"/>
  <c r="AA395" i="1" s="1"/>
  <c r="Y379" i="1"/>
  <c r="Z379" i="1" s="1"/>
  <c r="AA379" i="1" s="1"/>
  <c r="Y355" i="1"/>
  <c r="Z355" i="1" s="1"/>
  <c r="AA355" i="1" s="1"/>
  <c r="Y335" i="1"/>
  <c r="Z335" i="1" s="1"/>
  <c r="AA335" i="1" s="1"/>
  <c r="Y303" i="1"/>
  <c r="Z303" i="1" s="1"/>
  <c r="AA303" i="1" s="1"/>
  <c r="Y271" i="1"/>
  <c r="Z271" i="1" s="1"/>
  <c r="AA271" i="1" s="1"/>
  <c r="Y255" i="1"/>
  <c r="Z255" i="1" s="1"/>
  <c r="AA255" i="1" s="1"/>
  <c r="X27" i="1"/>
  <c r="Y27" i="1"/>
  <c r="Z27" i="1" s="1"/>
  <c r="AA27" i="1" s="1"/>
  <c r="X11" i="1"/>
  <c r="Y11" i="1"/>
  <c r="Z11" i="1" s="1"/>
  <c r="AA11" i="1" s="1"/>
  <c r="X43" i="1"/>
  <c r="Y43" i="1"/>
  <c r="Z43" i="1" s="1"/>
  <c r="AA43" i="1" s="1"/>
  <c r="X35" i="1"/>
  <c r="Y35" i="1"/>
  <c r="Z35" i="1" s="1"/>
  <c r="AA35" i="1" s="1"/>
  <c r="X211" i="1"/>
  <c r="Y211" i="1"/>
  <c r="Z211" i="1" s="1"/>
  <c r="AA211" i="1" s="1"/>
  <c r="X203" i="1"/>
  <c r="Y203" i="1"/>
  <c r="Z203" i="1" s="1"/>
  <c r="AA203" i="1" s="1"/>
  <c r="X195" i="1"/>
  <c r="Y195" i="1"/>
  <c r="Z195" i="1" s="1"/>
  <c r="AA195" i="1" s="1"/>
  <c r="X171" i="1"/>
  <c r="Y171" i="1"/>
  <c r="Z171" i="1" s="1"/>
  <c r="AA171" i="1" s="1"/>
  <c r="X163" i="1"/>
  <c r="Y163" i="1"/>
  <c r="Z163" i="1" s="1"/>
  <c r="AA163" i="1" s="1"/>
  <c r="X155" i="1"/>
  <c r="Y155" i="1"/>
  <c r="Z155" i="1" s="1"/>
  <c r="AA155" i="1" s="1"/>
  <c r="X139" i="1"/>
  <c r="Y139" i="1"/>
  <c r="Z139" i="1" s="1"/>
  <c r="AA139" i="1" s="1"/>
  <c r="X123" i="1"/>
  <c r="Y123" i="1"/>
  <c r="Z123" i="1" s="1"/>
  <c r="AA123" i="1" s="1"/>
  <c r="X115" i="1"/>
  <c r="Y115" i="1"/>
  <c r="Z115" i="1" s="1"/>
  <c r="AA115" i="1" s="1"/>
  <c r="X99" i="1"/>
  <c r="Y99" i="1"/>
  <c r="Z99" i="1" s="1"/>
  <c r="AA99" i="1" s="1"/>
  <c r="X83" i="1"/>
  <c r="Y83" i="1"/>
  <c r="Z83" i="1" s="1"/>
  <c r="AA83" i="1" s="1"/>
  <c r="X439" i="1"/>
  <c r="X375" i="1"/>
  <c r="Y490" i="1"/>
  <c r="Z490" i="1" s="1"/>
  <c r="AA490" i="1" s="1"/>
  <c r="Y474" i="1"/>
  <c r="Z474" i="1" s="1"/>
  <c r="AA474" i="1" s="1"/>
  <c r="X194" i="1"/>
  <c r="Y194" i="1"/>
  <c r="Z194" i="1" s="1"/>
  <c r="AA194" i="1" s="1"/>
  <c r="Y501" i="1"/>
  <c r="Z501" i="1" s="1"/>
  <c r="AA501" i="1" s="1"/>
  <c r="X497" i="1"/>
  <c r="Y497" i="1"/>
  <c r="Z497" i="1" s="1"/>
  <c r="AA497" i="1" s="1"/>
  <c r="Y493" i="1"/>
  <c r="Z493" i="1" s="1"/>
  <c r="AA493" i="1" s="1"/>
  <c r="X489" i="1"/>
  <c r="Y489" i="1"/>
  <c r="Z489" i="1" s="1"/>
  <c r="AA489" i="1" s="1"/>
  <c r="Y485" i="1"/>
  <c r="Z485" i="1" s="1"/>
  <c r="AA485" i="1" s="1"/>
  <c r="X481" i="1"/>
  <c r="Y481" i="1"/>
  <c r="Z481" i="1" s="1"/>
  <c r="AA481" i="1" s="1"/>
  <c r="Y477" i="1"/>
  <c r="Z477" i="1" s="1"/>
  <c r="AA477" i="1" s="1"/>
  <c r="X473" i="1"/>
  <c r="Y473" i="1"/>
  <c r="Z473" i="1" s="1"/>
  <c r="AA473" i="1" s="1"/>
  <c r="Y469" i="1"/>
  <c r="Z469" i="1" s="1"/>
  <c r="AA469" i="1" s="1"/>
  <c r="X465" i="1"/>
  <c r="Y465" i="1"/>
  <c r="Z465" i="1" s="1"/>
  <c r="AA465" i="1" s="1"/>
  <c r="Y461" i="1"/>
  <c r="Z461" i="1" s="1"/>
  <c r="AA461" i="1" s="1"/>
  <c r="Y457" i="1"/>
  <c r="Z457" i="1" s="1"/>
  <c r="AA457" i="1" s="1"/>
  <c r="X453" i="1"/>
  <c r="Y453" i="1"/>
  <c r="Z453" i="1" s="1"/>
  <c r="AA453" i="1" s="1"/>
  <c r="Y449" i="1"/>
  <c r="Z449" i="1" s="1"/>
  <c r="AA449" i="1" s="1"/>
  <c r="Y445" i="1"/>
  <c r="Z445" i="1" s="1"/>
  <c r="AA445" i="1" s="1"/>
  <c r="Y441" i="1"/>
  <c r="Z441" i="1" s="1"/>
  <c r="AA441" i="1" s="1"/>
  <c r="Y437" i="1"/>
  <c r="Z437" i="1" s="1"/>
  <c r="AA437" i="1" s="1"/>
  <c r="X433" i="1"/>
  <c r="Y433" i="1"/>
  <c r="Z433" i="1" s="1"/>
  <c r="AA433" i="1" s="1"/>
  <c r="Y429" i="1"/>
  <c r="Z429" i="1" s="1"/>
  <c r="AA429" i="1" s="1"/>
  <c r="Y425" i="1"/>
  <c r="Z425" i="1" s="1"/>
  <c r="AA425" i="1" s="1"/>
  <c r="X421" i="1"/>
  <c r="Y421" i="1"/>
  <c r="Z421" i="1" s="1"/>
  <c r="AA421" i="1" s="1"/>
  <c r="Y417" i="1"/>
  <c r="Z417" i="1" s="1"/>
  <c r="AA417" i="1" s="1"/>
  <c r="Y413" i="1"/>
  <c r="Z413" i="1" s="1"/>
  <c r="AA413" i="1" s="1"/>
  <c r="Y409" i="1"/>
  <c r="Z409" i="1" s="1"/>
  <c r="AA409" i="1" s="1"/>
  <c r="Y405" i="1"/>
  <c r="Z405" i="1" s="1"/>
  <c r="AA405" i="1" s="1"/>
  <c r="Y401" i="1"/>
  <c r="Z401" i="1" s="1"/>
  <c r="AA401" i="1" s="1"/>
  <c r="Y397" i="1"/>
  <c r="Z397" i="1" s="1"/>
  <c r="AA397" i="1" s="1"/>
  <c r="Y393" i="1"/>
  <c r="Z393" i="1" s="1"/>
  <c r="AA393" i="1" s="1"/>
  <c r="X389" i="1"/>
  <c r="Y389" i="1"/>
  <c r="Z389" i="1" s="1"/>
  <c r="AA389" i="1" s="1"/>
  <c r="Y385" i="1"/>
  <c r="Z385" i="1" s="1"/>
  <c r="AA385" i="1" s="1"/>
  <c r="Y381" i="1"/>
  <c r="Z381" i="1" s="1"/>
  <c r="AA381" i="1" s="1"/>
  <c r="Y377" i="1"/>
  <c r="Z377" i="1" s="1"/>
  <c r="AA377" i="1" s="1"/>
  <c r="Y373" i="1"/>
  <c r="Z373" i="1" s="1"/>
  <c r="AA373" i="1" s="1"/>
  <c r="Y369" i="1"/>
  <c r="Z369" i="1" s="1"/>
  <c r="AA369" i="1" s="1"/>
  <c r="Y365" i="1"/>
  <c r="Z365" i="1" s="1"/>
  <c r="AA365" i="1" s="1"/>
  <c r="Y361" i="1"/>
  <c r="Z361" i="1" s="1"/>
  <c r="AA361" i="1" s="1"/>
  <c r="X357" i="1"/>
  <c r="Y357" i="1"/>
  <c r="Z357" i="1" s="1"/>
  <c r="AA357" i="1" s="1"/>
  <c r="Y353" i="1"/>
  <c r="Z353" i="1" s="1"/>
  <c r="AA353" i="1" s="1"/>
  <c r="Y349" i="1"/>
  <c r="Z349" i="1" s="1"/>
  <c r="AA349" i="1" s="1"/>
  <c r="Y345" i="1"/>
  <c r="Z345" i="1" s="1"/>
  <c r="AA345" i="1" s="1"/>
  <c r="Y341" i="1"/>
  <c r="Z341" i="1" s="1"/>
  <c r="AA341" i="1" s="1"/>
  <c r="Y337" i="1"/>
  <c r="Z337" i="1" s="1"/>
  <c r="AA337" i="1" s="1"/>
  <c r="Y333" i="1"/>
  <c r="Z333" i="1" s="1"/>
  <c r="AA333" i="1" s="1"/>
  <c r="Y329" i="1"/>
  <c r="Z329" i="1" s="1"/>
  <c r="AA329" i="1" s="1"/>
  <c r="Y325" i="1"/>
  <c r="Z325" i="1" s="1"/>
  <c r="AA325" i="1" s="1"/>
  <c r="Y321" i="1"/>
  <c r="Z321" i="1" s="1"/>
  <c r="AA321" i="1" s="1"/>
  <c r="Y317" i="1"/>
  <c r="Z317" i="1" s="1"/>
  <c r="AA317" i="1" s="1"/>
  <c r="Y313" i="1"/>
  <c r="Z313" i="1" s="1"/>
  <c r="AA313" i="1" s="1"/>
  <c r="Y309" i="1"/>
  <c r="Z309" i="1" s="1"/>
  <c r="AA309" i="1" s="1"/>
  <c r="Y305" i="1"/>
  <c r="Z305" i="1" s="1"/>
  <c r="AA305" i="1" s="1"/>
  <c r="Y301" i="1"/>
  <c r="Z301" i="1" s="1"/>
  <c r="AA301" i="1" s="1"/>
  <c r="Y297" i="1"/>
  <c r="Z297" i="1" s="1"/>
  <c r="AA297" i="1" s="1"/>
  <c r="Y293" i="1"/>
  <c r="Z293" i="1" s="1"/>
  <c r="AA293" i="1" s="1"/>
  <c r="Y289" i="1"/>
  <c r="Z289" i="1" s="1"/>
  <c r="AA289" i="1" s="1"/>
  <c r="Y285" i="1"/>
  <c r="Z285" i="1" s="1"/>
  <c r="AA285" i="1" s="1"/>
  <c r="Y281" i="1"/>
  <c r="Z281" i="1" s="1"/>
  <c r="AA281" i="1" s="1"/>
  <c r="X277" i="1"/>
  <c r="Y277" i="1"/>
  <c r="Z277" i="1" s="1"/>
  <c r="AA277" i="1" s="1"/>
  <c r="Y273" i="1"/>
  <c r="Z273" i="1" s="1"/>
  <c r="AA273" i="1" s="1"/>
  <c r="Y269" i="1"/>
  <c r="Z269" i="1" s="1"/>
  <c r="AA269" i="1" s="1"/>
  <c r="Y265" i="1"/>
  <c r="Z265" i="1" s="1"/>
  <c r="AA265" i="1" s="1"/>
  <c r="Y261" i="1"/>
  <c r="Z261" i="1" s="1"/>
  <c r="AA261" i="1" s="1"/>
  <c r="Y257" i="1"/>
  <c r="Z257" i="1" s="1"/>
  <c r="AA257" i="1" s="1"/>
  <c r="Y253" i="1"/>
  <c r="Z253" i="1" s="1"/>
  <c r="AA253" i="1" s="1"/>
  <c r="X249" i="1"/>
  <c r="Y249" i="1"/>
  <c r="Z249" i="1" s="1"/>
  <c r="AA249" i="1" s="1"/>
  <c r="Y245" i="1"/>
  <c r="Z245" i="1" s="1"/>
  <c r="AA245" i="1" s="1"/>
  <c r="Y241" i="1"/>
  <c r="Z241" i="1" s="1"/>
  <c r="AA241" i="1" s="1"/>
  <c r="Y237" i="1"/>
  <c r="Z237" i="1" s="1"/>
  <c r="AA237" i="1" s="1"/>
  <c r="Y233" i="1"/>
  <c r="Z233" i="1" s="1"/>
  <c r="AA233" i="1" s="1"/>
  <c r="Y229" i="1"/>
  <c r="Z229" i="1" s="1"/>
  <c r="AA229" i="1" s="1"/>
  <c r="X229" i="1"/>
  <c r="Y225" i="1"/>
  <c r="Z225" i="1" s="1"/>
  <c r="AA225" i="1" s="1"/>
  <c r="X417" i="1"/>
  <c r="X353" i="1"/>
  <c r="Y495" i="1"/>
  <c r="Z495" i="1" s="1"/>
  <c r="AA495" i="1" s="1"/>
  <c r="Y487" i="1"/>
  <c r="Z487" i="1" s="1"/>
  <c r="AA487" i="1" s="1"/>
  <c r="Y479" i="1"/>
  <c r="Z479" i="1" s="1"/>
  <c r="AA479" i="1" s="1"/>
  <c r="Y471" i="1"/>
  <c r="Z471" i="1" s="1"/>
  <c r="AA471" i="1" s="1"/>
  <c r="Y463" i="1"/>
  <c r="Z463" i="1" s="1"/>
  <c r="AA463" i="1" s="1"/>
  <c r="Y455" i="1"/>
  <c r="Z455" i="1" s="1"/>
  <c r="AA455" i="1" s="1"/>
  <c r="Y447" i="1"/>
  <c r="Z447" i="1" s="1"/>
  <c r="AA447" i="1" s="1"/>
  <c r="Y431" i="1"/>
  <c r="Z431" i="1" s="1"/>
  <c r="AA431" i="1" s="1"/>
  <c r="Y423" i="1"/>
  <c r="Z423" i="1" s="1"/>
  <c r="AA423" i="1" s="1"/>
  <c r="Y415" i="1"/>
  <c r="Z415" i="1" s="1"/>
  <c r="AA415" i="1" s="1"/>
  <c r="Y407" i="1"/>
  <c r="Y399" i="1"/>
  <c r="Z399" i="1" s="1"/>
  <c r="AA399" i="1" s="1"/>
  <c r="Y391" i="1"/>
  <c r="Z391" i="1" s="1"/>
  <c r="AA391" i="1" s="1"/>
  <c r="Y383" i="1"/>
  <c r="Z383" i="1" s="1"/>
  <c r="AA383" i="1" s="1"/>
  <c r="Y367" i="1"/>
  <c r="Z367" i="1" s="1"/>
  <c r="AA367" i="1" s="1"/>
  <c r="Y359" i="1"/>
  <c r="Z359" i="1" s="1"/>
  <c r="AA359" i="1" s="1"/>
  <c r="Y351" i="1"/>
  <c r="Z351" i="1" s="1"/>
  <c r="AA351" i="1" s="1"/>
  <c r="Y343" i="1"/>
  <c r="Z343" i="1" s="1"/>
  <c r="AA343" i="1" s="1"/>
  <c r="Y327" i="1"/>
  <c r="Z327" i="1" s="1"/>
  <c r="AA327" i="1" s="1"/>
  <c r="Y311" i="1"/>
  <c r="Z311" i="1" s="1"/>
  <c r="AA311" i="1" s="1"/>
  <c r="Y295" i="1"/>
  <c r="Z295" i="1" s="1"/>
  <c r="AA295" i="1" s="1"/>
  <c r="Y279" i="1"/>
  <c r="Z279" i="1" s="1"/>
  <c r="AA279" i="1" s="1"/>
  <c r="Y263" i="1"/>
  <c r="Z263" i="1" s="1"/>
  <c r="AA263" i="1" s="1"/>
  <c r="Y247" i="1"/>
  <c r="Z247" i="1" s="1"/>
  <c r="AA247" i="1" s="1"/>
  <c r="Y231" i="1"/>
  <c r="Z231" i="1" s="1"/>
  <c r="AA231" i="1" s="1"/>
  <c r="Y215" i="1"/>
  <c r="Z215" i="1" s="1"/>
  <c r="AA215" i="1" s="1"/>
  <c r="Y183" i="1"/>
  <c r="Z183" i="1" s="1"/>
  <c r="AA183" i="1" s="1"/>
  <c r="Y167" i="1"/>
  <c r="Z167" i="1" s="1"/>
  <c r="AA167" i="1" s="1"/>
  <c r="Y151" i="1"/>
  <c r="Z151" i="1" s="1"/>
  <c r="AA151" i="1" s="1"/>
  <c r="Y135" i="1"/>
  <c r="Z135" i="1" s="1"/>
  <c r="AA135" i="1" s="1"/>
  <c r="Y119" i="1"/>
  <c r="Z119" i="1" s="1"/>
  <c r="AA119" i="1" s="1"/>
  <c r="Y103" i="1"/>
  <c r="Z103" i="1" s="1"/>
  <c r="AA103" i="1" s="1"/>
  <c r="Y87" i="1"/>
  <c r="Z87" i="1" s="1"/>
  <c r="AA87" i="1" s="1"/>
  <c r="Y71" i="1"/>
  <c r="Z71" i="1" s="1"/>
  <c r="AA71" i="1" s="1"/>
  <c r="Y55" i="1"/>
  <c r="Z55" i="1" s="1"/>
  <c r="AA55" i="1" s="1"/>
  <c r="Y39" i="1"/>
  <c r="Z39" i="1" s="1"/>
  <c r="AA39" i="1" s="1"/>
  <c r="Y23" i="1"/>
  <c r="Z23" i="1" s="1"/>
  <c r="AA23" i="1" s="1"/>
  <c r="Y7" i="1"/>
  <c r="Z7" i="1" s="1"/>
  <c r="AA7" i="1" s="1"/>
  <c r="X28" i="1"/>
  <c r="Y28" i="1"/>
  <c r="Z28" i="1" s="1"/>
  <c r="AA28" i="1" s="1"/>
  <c r="X20" i="1"/>
  <c r="Y20" i="1"/>
  <c r="Z20" i="1" s="1"/>
  <c r="AA20" i="1" s="1"/>
  <c r="X12" i="1"/>
  <c r="Y12" i="1"/>
  <c r="Z12" i="1" s="1"/>
  <c r="AA12" i="1" s="1"/>
  <c r="Y4" i="1"/>
  <c r="Z4" i="1" s="1"/>
  <c r="AA4" i="1" s="1"/>
  <c r="X60" i="1"/>
  <c r="Y60" i="1"/>
  <c r="Z60" i="1" s="1"/>
  <c r="AA60" i="1" s="1"/>
  <c r="X52" i="1"/>
  <c r="Y52" i="1"/>
  <c r="Z52" i="1" s="1"/>
  <c r="AA52" i="1" s="1"/>
  <c r="X44" i="1"/>
  <c r="Y44" i="1"/>
  <c r="Z44" i="1" s="1"/>
  <c r="AA44" i="1" s="1"/>
  <c r="X36" i="1"/>
  <c r="Y36" i="1"/>
  <c r="Z36" i="1" s="1"/>
  <c r="AA36" i="1" s="1"/>
  <c r="X224" i="1"/>
  <c r="Y224" i="1"/>
  <c r="Z224" i="1" s="1"/>
  <c r="AA224" i="1" s="1"/>
  <c r="X216" i="1"/>
  <c r="Y216" i="1"/>
  <c r="Z216" i="1" s="1"/>
  <c r="AA216" i="1" s="1"/>
  <c r="X208" i="1"/>
  <c r="Y208" i="1"/>
  <c r="Z208" i="1" s="1"/>
  <c r="AA208" i="1" s="1"/>
  <c r="X200" i="1"/>
  <c r="Y200" i="1"/>
  <c r="Z200" i="1" s="1"/>
  <c r="AA200" i="1" s="1"/>
  <c r="X192" i="1"/>
  <c r="Y192" i="1"/>
  <c r="Z192" i="1" s="1"/>
  <c r="AA192" i="1" s="1"/>
  <c r="X184" i="1"/>
  <c r="Y184" i="1"/>
  <c r="Z184" i="1" s="1"/>
  <c r="AA184" i="1" s="1"/>
  <c r="X172" i="1"/>
  <c r="Y172" i="1"/>
  <c r="Z172" i="1" s="1"/>
  <c r="AA172" i="1" s="1"/>
  <c r="X164" i="1"/>
  <c r="Y164" i="1"/>
  <c r="Z164" i="1" s="1"/>
  <c r="AA164" i="1" s="1"/>
  <c r="X156" i="1"/>
  <c r="Y156" i="1"/>
  <c r="Z156" i="1" s="1"/>
  <c r="AA156" i="1" s="1"/>
  <c r="X148" i="1"/>
  <c r="Y148" i="1"/>
  <c r="Z148" i="1" s="1"/>
  <c r="AA148" i="1" s="1"/>
  <c r="X140" i="1"/>
  <c r="Y140" i="1"/>
  <c r="Z140" i="1" s="1"/>
  <c r="AA140" i="1" s="1"/>
  <c r="X132" i="1"/>
  <c r="Y132" i="1"/>
  <c r="Z132" i="1" s="1"/>
  <c r="AA132" i="1" s="1"/>
  <c r="X124" i="1"/>
  <c r="Y124" i="1"/>
  <c r="Z124" i="1" s="1"/>
  <c r="AA124" i="1" s="1"/>
  <c r="X116" i="1"/>
  <c r="Y116" i="1"/>
  <c r="Z116" i="1" s="1"/>
  <c r="AA116" i="1" s="1"/>
  <c r="X104" i="1"/>
  <c r="Y104" i="1"/>
  <c r="Z104" i="1" s="1"/>
  <c r="AA104" i="1" s="1"/>
  <c r="X96" i="1"/>
  <c r="Y96" i="1"/>
  <c r="Z96" i="1" s="1"/>
  <c r="AA96" i="1" s="1"/>
  <c r="X88" i="1"/>
  <c r="Y88" i="1"/>
  <c r="Z88" i="1" s="1"/>
  <c r="AA88" i="1" s="1"/>
  <c r="X80" i="1"/>
  <c r="Y80" i="1"/>
  <c r="Z80" i="1" s="1"/>
  <c r="AA80" i="1" s="1"/>
  <c r="X72" i="1"/>
  <c r="Y72" i="1"/>
  <c r="Z72" i="1" s="1"/>
  <c r="AA72" i="1" s="1"/>
  <c r="X68" i="1"/>
  <c r="Y68" i="1"/>
  <c r="Z68" i="1" s="1"/>
  <c r="AA68" i="1" s="1"/>
  <c r="X339" i="1"/>
  <c r="Y339" i="1"/>
  <c r="Z339" i="1" s="1"/>
  <c r="AA339" i="1" s="1"/>
  <c r="X323" i="1"/>
  <c r="Y323" i="1"/>
  <c r="Z323" i="1" s="1"/>
  <c r="AA323" i="1" s="1"/>
  <c r="X307" i="1"/>
  <c r="Y307" i="1"/>
  <c r="Z307" i="1" s="1"/>
  <c r="AA307" i="1" s="1"/>
  <c r="X291" i="1"/>
  <c r="Y291" i="1"/>
  <c r="Z291" i="1" s="1"/>
  <c r="AA291" i="1" s="1"/>
  <c r="X259" i="1"/>
  <c r="Y259" i="1"/>
  <c r="Z259" i="1" s="1"/>
  <c r="AA259" i="1" s="1"/>
  <c r="Y499" i="1"/>
  <c r="Z499" i="1" s="1"/>
  <c r="AA499" i="1" s="1"/>
  <c r="Y483" i="1"/>
  <c r="Z483" i="1" s="1"/>
  <c r="AA483" i="1" s="1"/>
  <c r="Y467" i="1"/>
  <c r="Z467" i="1" s="1"/>
  <c r="AA467" i="1" s="1"/>
  <c r="Y451" i="1"/>
  <c r="Z451" i="1" s="1"/>
  <c r="AA451" i="1" s="1"/>
  <c r="Y435" i="1"/>
  <c r="Z435" i="1" s="1"/>
  <c r="AA435" i="1" s="1"/>
  <c r="Y419" i="1"/>
  <c r="Z419" i="1" s="1"/>
  <c r="AA419" i="1" s="1"/>
  <c r="Y403" i="1"/>
  <c r="Z403" i="1" s="1"/>
  <c r="AA403" i="1" s="1"/>
  <c r="Y387" i="1"/>
  <c r="Z387" i="1" s="1"/>
  <c r="AA387" i="1" s="1"/>
  <c r="Y371" i="1"/>
  <c r="Z371" i="1" s="1"/>
  <c r="AA371" i="1" s="1"/>
  <c r="Y363" i="1"/>
  <c r="Z363" i="1" s="1"/>
  <c r="AA363" i="1" s="1"/>
  <c r="Y347" i="1"/>
  <c r="Z347" i="1" s="1"/>
  <c r="AA347" i="1" s="1"/>
  <c r="Y319" i="1"/>
  <c r="Z319" i="1" s="1"/>
  <c r="AA319" i="1" s="1"/>
  <c r="Y287" i="1"/>
  <c r="Z287" i="1" s="1"/>
  <c r="AA287" i="1" s="1"/>
  <c r="Y239" i="1"/>
  <c r="Z239" i="1" s="1"/>
  <c r="AA239" i="1" s="1"/>
  <c r="X19" i="1"/>
  <c r="Y19" i="1"/>
  <c r="Z19" i="1" s="1"/>
  <c r="AA19" i="1" s="1"/>
  <c r="X59" i="1"/>
  <c r="Y59" i="1"/>
  <c r="Z59" i="1" s="1"/>
  <c r="AA59" i="1" s="1"/>
  <c r="X51" i="1"/>
  <c r="Y51" i="1"/>
  <c r="Z51" i="1" s="1"/>
  <c r="AA51" i="1" s="1"/>
  <c r="X219" i="1"/>
  <c r="Y219" i="1"/>
  <c r="Z219" i="1" s="1"/>
  <c r="AA219" i="1" s="1"/>
  <c r="X187" i="1"/>
  <c r="Y187" i="1"/>
  <c r="Z187" i="1" s="1"/>
  <c r="AA187" i="1" s="1"/>
  <c r="X179" i="1"/>
  <c r="Y179" i="1"/>
  <c r="Z179" i="1" s="1"/>
  <c r="AA179" i="1" s="1"/>
  <c r="X147" i="1"/>
  <c r="Y147" i="1"/>
  <c r="Z147" i="1" s="1"/>
  <c r="AA147" i="1" s="1"/>
  <c r="X131" i="1"/>
  <c r="Y131" i="1"/>
  <c r="Z131" i="1" s="1"/>
  <c r="AA131" i="1" s="1"/>
  <c r="X107" i="1"/>
  <c r="Y107" i="1"/>
  <c r="Z107" i="1" s="1"/>
  <c r="AA107" i="1" s="1"/>
  <c r="X91" i="1"/>
  <c r="Y91" i="1"/>
  <c r="Z91" i="1" s="1"/>
  <c r="AA91" i="1" s="1"/>
  <c r="X75" i="1"/>
  <c r="Y75" i="1"/>
  <c r="Z75" i="1" s="1"/>
  <c r="AA75" i="1" s="1"/>
  <c r="X67" i="1"/>
  <c r="Y67" i="1"/>
  <c r="Z67" i="1" s="1"/>
  <c r="AA67" i="1" s="1"/>
  <c r="Y498" i="1"/>
  <c r="Z498" i="1" s="1"/>
  <c r="AA498" i="1" s="1"/>
  <c r="Y482" i="1"/>
  <c r="Z482" i="1" s="1"/>
  <c r="AA482" i="1" s="1"/>
  <c r="X25" i="1"/>
  <c r="Y25" i="1"/>
  <c r="Z25" i="1" s="1"/>
  <c r="AA25" i="1" s="1"/>
  <c r="X21" i="1"/>
  <c r="Y21" i="1"/>
  <c r="Z21" i="1" s="1"/>
  <c r="AA21" i="1" s="1"/>
  <c r="X17" i="1"/>
  <c r="Y17" i="1"/>
  <c r="Z17" i="1" s="1"/>
  <c r="AA17" i="1" s="1"/>
  <c r="X13" i="1"/>
  <c r="Y13" i="1"/>
  <c r="Z13" i="1" s="1"/>
  <c r="AA13" i="1" s="1"/>
  <c r="X9" i="1"/>
  <c r="Y9" i="1"/>
  <c r="Z9" i="1" s="1"/>
  <c r="AA9" i="1" s="1"/>
  <c r="Y5" i="1"/>
  <c r="Z5" i="1" s="1"/>
  <c r="AA5" i="1" s="1"/>
  <c r="X65" i="1"/>
  <c r="Y65" i="1"/>
  <c r="Z65" i="1" s="1"/>
  <c r="AA65" i="1" s="1"/>
  <c r="X61" i="1"/>
  <c r="Y61" i="1"/>
  <c r="Z61" i="1" s="1"/>
  <c r="AA61" i="1" s="1"/>
  <c r="X57" i="1"/>
  <c r="Y57" i="1"/>
  <c r="Z57" i="1" s="1"/>
  <c r="AA57" i="1" s="1"/>
  <c r="X53" i="1"/>
  <c r="Y53" i="1"/>
  <c r="Z53" i="1" s="1"/>
  <c r="AA53" i="1" s="1"/>
  <c r="X49" i="1"/>
  <c r="Y49" i="1"/>
  <c r="Z49" i="1" s="1"/>
  <c r="AA49" i="1" s="1"/>
  <c r="X45" i="1"/>
  <c r="Y45" i="1"/>
  <c r="Z45" i="1" s="1"/>
  <c r="AA45" i="1" s="1"/>
  <c r="X41" i="1"/>
  <c r="Y41" i="1"/>
  <c r="Z41" i="1" s="1"/>
  <c r="AA41" i="1" s="1"/>
  <c r="X37" i="1"/>
  <c r="Y37" i="1"/>
  <c r="Z37" i="1" s="1"/>
  <c r="AA37" i="1" s="1"/>
  <c r="X33" i="1"/>
  <c r="Y33" i="1"/>
  <c r="Z33" i="1" s="1"/>
  <c r="AA33" i="1" s="1"/>
  <c r="X29" i="1"/>
  <c r="Y29" i="1"/>
  <c r="Z29" i="1" s="1"/>
  <c r="AA29" i="1" s="1"/>
  <c r="X221" i="1"/>
  <c r="Y221" i="1"/>
  <c r="Z221" i="1" s="1"/>
  <c r="AA221" i="1" s="1"/>
  <c r="X217" i="1"/>
  <c r="Y217" i="1"/>
  <c r="Z217" i="1" s="1"/>
  <c r="AA217" i="1" s="1"/>
  <c r="X213" i="1"/>
  <c r="Y213" i="1"/>
  <c r="Z213" i="1" s="1"/>
  <c r="AA213" i="1" s="1"/>
  <c r="X209" i="1"/>
  <c r="Y209" i="1"/>
  <c r="Z209" i="1" s="1"/>
  <c r="AA209" i="1" s="1"/>
  <c r="X205" i="1"/>
  <c r="Y205" i="1"/>
  <c r="Z205" i="1" s="1"/>
  <c r="AA205" i="1" s="1"/>
  <c r="X201" i="1"/>
  <c r="Y201" i="1"/>
  <c r="Z201" i="1" s="1"/>
  <c r="AA201" i="1" s="1"/>
  <c r="X197" i="1"/>
  <c r="Y197" i="1"/>
  <c r="Z197" i="1" s="1"/>
  <c r="AA197" i="1" s="1"/>
  <c r="X193" i="1"/>
  <c r="Y193" i="1"/>
  <c r="Z193" i="1" s="1"/>
  <c r="AA193" i="1" s="1"/>
  <c r="X189" i="1"/>
  <c r="Y189" i="1"/>
  <c r="Z189" i="1" s="1"/>
  <c r="AA189" i="1" s="1"/>
  <c r="X185" i="1"/>
  <c r="Y185" i="1"/>
  <c r="Z185" i="1" s="1"/>
  <c r="AA185" i="1" s="1"/>
  <c r="X181" i="1"/>
  <c r="Y181" i="1"/>
  <c r="Z181" i="1" s="1"/>
  <c r="AA181" i="1" s="1"/>
  <c r="X177" i="1"/>
  <c r="Y177" i="1"/>
  <c r="Z177" i="1" s="1"/>
  <c r="AA177" i="1" s="1"/>
  <c r="X173" i="1"/>
  <c r="Y173" i="1"/>
  <c r="Z173" i="1" s="1"/>
  <c r="AA173" i="1" s="1"/>
  <c r="X169" i="1"/>
  <c r="Y169" i="1"/>
  <c r="Z169" i="1" s="1"/>
  <c r="AA169" i="1" s="1"/>
  <c r="X165" i="1"/>
  <c r="Y165" i="1"/>
  <c r="Z165" i="1" s="1"/>
  <c r="AA165" i="1" s="1"/>
  <c r="X161" i="1"/>
  <c r="Y161" i="1"/>
  <c r="Z161" i="1" s="1"/>
  <c r="AA161" i="1" s="1"/>
  <c r="X157" i="1"/>
  <c r="Y157" i="1"/>
  <c r="Z157" i="1" s="1"/>
  <c r="AA157" i="1" s="1"/>
  <c r="X153" i="1"/>
  <c r="Y153" i="1"/>
  <c r="Z153" i="1" s="1"/>
  <c r="AA153" i="1" s="1"/>
  <c r="X149" i="1"/>
  <c r="Y149" i="1"/>
  <c r="Z149" i="1" s="1"/>
  <c r="AA149" i="1" s="1"/>
  <c r="X145" i="1"/>
  <c r="Y145" i="1"/>
  <c r="Z145" i="1" s="1"/>
  <c r="AA145" i="1" s="1"/>
  <c r="X141" i="1"/>
  <c r="Y141" i="1"/>
  <c r="Z141" i="1" s="1"/>
  <c r="AA141" i="1" s="1"/>
  <c r="X137" i="1"/>
  <c r="Y137" i="1"/>
  <c r="Z137" i="1" s="1"/>
  <c r="AA137" i="1" s="1"/>
  <c r="X133" i="1"/>
  <c r="Y133" i="1"/>
  <c r="Z133" i="1" s="1"/>
  <c r="AA133" i="1" s="1"/>
  <c r="X129" i="1"/>
  <c r="Y129" i="1"/>
  <c r="Z129" i="1" s="1"/>
  <c r="AA129" i="1" s="1"/>
  <c r="X125" i="1"/>
  <c r="Y125" i="1"/>
  <c r="Z125" i="1" s="1"/>
  <c r="AA125" i="1" s="1"/>
  <c r="X121" i="1"/>
  <c r="Y121" i="1"/>
  <c r="Z121" i="1" s="1"/>
  <c r="AA121" i="1" s="1"/>
  <c r="X117" i="1"/>
  <c r="Y117" i="1"/>
  <c r="Z117" i="1" s="1"/>
  <c r="AA117" i="1" s="1"/>
  <c r="X113" i="1"/>
  <c r="Y113" i="1"/>
  <c r="Z113" i="1" s="1"/>
  <c r="AA113" i="1" s="1"/>
  <c r="X109" i="1"/>
  <c r="Y109" i="1"/>
  <c r="Z109" i="1" s="1"/>
  <c r="AA109" i="1" s="1"/>
  <c r="X105" i="1"/>
  <c r="Y105" i="1"/>
  <c r="Z105" i="1" s="1"/>
  <c r="AA105" i="1" s="1"/>
  <c r="X101" i="1"/>
  <c r="Y101" i="1"/>
  <c r="Z101" i="1" s="1"/>
  <c r="AA101" i="1" s="1"/>
  <c r="X97" i="1"/>
  <c r="Y97" i="1"/>
  <c r="Z97" i="1" s="1"/>
  <c r="AA97" i="1" s="1"/>
  <c r="X93" i="1"/>
  <c r="Y93" i="1"/>
  <c r="Z93" i="1" s="1"/>
  <c r="AA93" i="1" s="1"/>
  <c r="X89" i="1"/>
  <c r="Y89" i="1"/>
  <c r="Z89" i="1" s="1"/>
  <c r="AA89" i="1" s="1"/>
  <c r="X85" i="1"/>
  <c r="Y85" i="1"/>
  <c r="Z85" i="1" s="1"/>
  <c r="AA85" i="1" s="1"/>
  <c r="X81" i="1"/>
  <c r="Y81" i="1"/>
  <c r="Z81" i="1" s="1"/>
  <c r="AA81" i="1" s="1"/>
  <c r="X77" i="1"/>
  <c r="Y77" i="1"/>
  <c r="Z77" i="1" s="1"/>
  <c r="AA77" i="1" s="1"/>
  <c r="X73" i="1"/>
  <c r="Y73" i="1"/>
  <c r="Z73" i="1" s="1"/>
  <c r="AA73" i="1" s="1"/>
  <c r="X69" i="1"/>
  <c r="Y69" i="1"/>
  <c r="Z69" i="1" s="1"/>
  <c r="AA69" i="1" s="1"/>
  <c r="X500" i="1"/>
  <c r="Y500" i="1"/>
  <c r="Z500" i="1" s="1"/>
  <c r="AA500" i="1" s="1"/>
  <c r="X496" i="1"/>
  <c r="Y496" i="1"/>
  <c r="Z496" i="1" s="1"/>
  <c r="AA496" i="1" s="1"/>
  <c r="X492" i="1"/>
  <c r="Y492" i="1"/>
  <c r="Z492" i="1" s="1"/>
  <c r="AA492" i="1" s="1"/>
  <c r="X488" i="1"/>
  <c r="Y488" i="1"/>
  <c r="Z488" i="1" s="1"/>
  <c r="AA488" i="1" s="1"/>
  <c r="X484" i="1"/>
  <c r="Y484" i="1"/>
  <c r="Z484" i="1" s="1"/>
  <c r="AA484" i="1" s="1"/>
  <c r="X480" i="1"/>
  <c r="Y480" i="1"/>
  <c r="Z480" i="1" s="1"/>
  <c r="AA480" i="1" s="1"/>
  <c r="X476" i="1"/>
  <c r="Y476" i="1"/>
  <c r="Z476" i="1" s="1"/>
  <c r="AA476" i="1" s="1"/>
  <c r="X472" i="1"/>
  <c r="Y472" i="1"/>
  <c r="Z472" i="1" s="1"/>
  <c r="AA472" i="1" s="1"/>
  <c r="X468" i="1"/>
  <c r="Y468" i="1"/>
  <c r="Z468" i="1" s="1"/>
  <c r="AA468" i="1" s="1"/>
  <c r="X464" i="1"/>
  <c r="Y464" i="1"/>
  <c r="Z464" i="1" s="1"/>
  <c r="AA464" i="1" s="1"/>
  <c r="X460" i="1"/>
  <c r="Y460" i="1"/>
  <c r="Z460" i="1" s="1"/>
  <c r="AA460" i="1" s="1"/>
  <c r="X456" i="1"/>
  <c r="Y456" i="1"/>
  <c r="Z456" i="1" s="1"/>
  <c r="AA456" i="1" s="1"/>
  <c r="X452" i="1"/>
  <c r="Y452" i="1"/>
  <c r="Z452" i="1" s="1"/>
  <c r="AA452" i="1" s="1"/>
  <c r="X448" i="1"/>
  <c r="Y448" i="1"/>
  <c r="Z448" i="1" s="1"/>
  <c r="AA448" i="1" s="1"/>
  <c r="X444" i="1"/>
  <c r="Y444" i="1"/>
  <c r="Z444" i="1" s="1"/>
  <c r="AA444" i="1" s="1"/>
  <c r="X440" i="1"/>
  <c r="Y440" i="1"/>
  <c r="Z440" i="1" s="1"/>
  <c r="AA440" i="1" s="1"/>
  <c r="X436" i="1"/>
  <c r="Y436" i="1"/>
  <c r="Z436" i="1" s="1"/>
  <c r="AA436" i="1" s="1"/>
  <c r="X432" i="1"/>
  <c r="Y432" i="1"/>
  <c r="Z432" i="1" s="1"/>
  <c r="AA432" i="1" s="1"/>
  <c r="X428" i="1"/>
  <c r="Y428" i="1"/>
  <c r="Z428" i="1" s="1"/>
  <c r="AA428" i="1" s="1"/>
  <c r="X424" i="1"/>
  <c r="Y424" i="1"/>
  <c r="Z424" i="1" s="1"/>
  <c r="AA424" i="1" s="1"/>
  <c r="X420" i="1"/>
  <c r="Y420" i="1"/>
  <c r="Z420" i="1" s="1"/>
  <c r="AA420" i="1" s="1"/>
  <c r="X416" i="1"/>
  <c r="Y416" i="1"/>
  <c r="Z416" i="1" s="1"/>
  <c r="AA416" i="1" s="1"/>
  <c r="X412" i="1"/>
  <c r="Y412" i="1"/>
  <c r="Z412" i="1" s="1"/>
  <c r="AA412" i="1" s="1"/>
  <c r="X408" i="1"/>
  <c r="Y408" i="1"/>
  <c r="Z408" i="1" s="1"/>
  <c r="AA408" i="1" s="1"/>
  <c r="X404" i="1"/>
  <c r="Y404" i="1"/>
  <c r="Z404" i="1" s="1"/>
  <c r="AA404" i="1" s="1"/>
  <c r="X400" i="1"/>
  <c r="Y400" i="1"/>
  <c r="Z400" i="1" s="1"/>
  <c r="AA400" i="1" s="1"/>
  <c r="X396" i="1"/>
  <c r="Y396" i="1"/>
  <c r="Z396" i="1" s="1"/>
  <c r="AA396" i="1" s="1"/>
  <c r="X392" i="1"/>
  <c r="Y392" i="1"/>
  <c r="Z392" i="1" s="1"/>
  <c r="AA392" i="1" s="1"/>
  <c r="X388" i="1"/>
  <c r="Y388" i="1"/>
  <c r="Z388" i="1" s="1"/>
  <c r="AA388" i="1" s="1"/>
  <c r="X384" i="1"/>
  <c r="Y384" i="1"/>
  <c r="Z384" i="1" s="1"/>
  <c r="AA384" i="1" s="1"/>
  <c r="X380" i="1"/>
  <c r="Y380" i="1"/>
  <c r="Z380" i="1" s="1"/>
  <c r="AA380" i="1" s="1"/>
  <c r="X376" i="1"/>
  <c r="Y376" i="1"/>
  <c r="Z376" i="1" s="1"/>
  <c r="AA376" i="1" s="1"/>
  <c r="X372" i="1"/>
  <c r="Y372" i="1"/>
  <c r="Z372" i="1" s="1"/>
  <c r="AA372" i="1" s="1"/>
  <c r="X368" i="1"/>
  <c r="Y368" i="1"/>
  <c r="Z368" i="1" s="1"/>
  <c r="AA368" i="1" s="1"/>
  <c r="X364" i="1"/>
  <c r="Y364" i="1"/>
  <c r="Z364" i="1" s="1"/>
  <c r="AA364" i="1" s="1"/>
  <c r="X360" i="1"/>
  <c r="Y360" i="1"/>
  <c r="Z360" i="1" s="1"/>
  <c r="AA360" i="1" s="1"/>
  <c r="X356" i="1"/>
  <c r="Y356" i="1"/>
  <c r="Z356" i="1" s="1"/>
  <c r="AA356" i="1" s="1"/>
  <c r="X352" i="1"/>
  <c r="Y352" i="1"/>
  <c r="Z352" i="1" s="1"/>
  <c r="AA352" i="1" s="1"/>
  <c r="X348" i="1"/>
  <c r="Y348" i="1"/>
  <c r="Z348" i="1" s="1"/>
  <c r="AA348" i="1" s="1"/>
  <c r="X344" i="1"/>
  <c r="Y344" i="1"/>
  <c r="Z344" i="1" s="1"/>
  <c r="AA344" i="1" s="1"/>
  <c r="X340" i="1"/>
  <c r="Y340" i="1"/>
  <c r="Z340" i="1" s="1"/>
  <c r="AA340" i="1" s="1"/>
  <c r="X336" i="1"/>
  <c r="Y336" i="1"/>
  <c r="Z336" i="1" s="1"/>
  <c r="AA336" i="1" s="1"/>
  <c r="X332" i="1"/>
  <c r="Y332" i="1"/>
  <c r="Z332" i="1" s="1"/>
  <c r="AA332" i="1" s="1"/>
  <c r="X328" i="1"/>
  <c r="Y328" i="1"/>
  <c r="Z328" i="1" s="1"/>
  <c r="AA328" i="1" s="1"/>
  <c r="X324" i="1"/>
  <c r="Y324" i="1"/>
  <c r="Z324" i="1" s="1"/>
  <c r="AA324" i="1" s="1"/>
  <c r="X320" i="1"/>
  <c r="Y320" i="1"/>
  <c r="Z320" i="1" s="1"/>
  <c r="AA320" i="1" s="1"/>
  <c r="X316" i="1"/>
  <c r="Y316" i="1"/>
  <c r="Z316" i="1" s="1"/>
  <c r="AA316" i="1" s="1"/>
  <c r="X312" i="1"/>
  <c r="Y312" i="1"/>
  <c r="Z312" i="1" s="1"/>
  <c r="AA312" i="1" s="1"/>
  <c r="X308" i="1"/>
  <c r="Y308" i="1"/>
  <c r="Z308" i="1" s="1"/>
  <c r="AA308" i="1" s="1"/>
  <c r="X304" i="1"/>
  <c r="Y304" i="1"/>
  <c r="Z304" i="1" s="1"/>
  <c r="AA304" i="1" s="1"/>
  <c r="X300" i="1"/>
  <c r="Y300" i="1"/>
  <c r="Z300" i="1" s="1"/>
  <c r="AA300" i="1" s="1"/>
  <c r="X296" i="1"/>
  <c r="Y296" i="1"/>
  <c r="Z296" i="1" s="1"/>
  <c r="AA296" i="1" s="1"/>
  <c r="X292" i="1"/>
  <c r="Y292" i="1"/>
  <c r="Z292" i="1" s="1"/>
  <c r="AA292" i="1" s="1"/>
  <c r="X288" i="1"/>
  <c r="Y288" i="1"/>
  <c r="Z288" i="1" s="1"/>
  <c r="AA288" i="1" s="1"/>
  <c r="X284" i="1"/>
  <c r="Y284" i="1"/>
  <c r="Z284" i="1" s="1"/>
  <c r="AA284" i="1" s="1"/>
  <c r="X280" i="1"/>
  <c r="Y280" i="1"/>
  <c r="Z280" i="1" s="1"/>
  <c r="AA280" i="1" s="1"/>
  <c r="X276" i="1"/>
  <c r="Y276" i="1"/>
  <c r="Z276" i="1" s="1"/>
  <c r="AA276" i="1" s="1"/>
  <c r="X272" i="1"/>
  <c r="Y272" i="1"/>
  <c r="Z272" i="1" s="1"/>
  <c r="AA272" i="1" s="1"/>
  <c r="X268" i="1"/>
  <c r="Y268" i="1"/>
  <c r="Z268" i="1" s="1"/>
  <c r="AA268" i="1" s="1"/>
  <c r="X264" i="1"/>
  <c r="Y264" i="1"/>
  <c r="Z264" i="1" s="1"/>
  <c r="AA264" i="1" s="1"/>
  <c r="X260" i="1"/>
  <c r="Y260" i="1"/>
  <c r="Z260" i="1" s="1"/>
  <c r="AA260" i="1" s="1"/>
  <c r="X256" i="1"/>
  <c r="Y256" i="1"/>
  <c r="Z256" i="1" s="1"/>
  <c r="AA256" i="1" s="1"/>
  <c r="X252" i="1"/>
  <c r="Y252" i="1"/>
  <c r="Z252" i="1" s="1"/>
  <c r="AA252" i="1" s="1"/>
  <c r="X248" i="1"/>
  <c r="Y248" i="1"/>
  <c r="Z248" i="1" s="1"/>
  <c r="AA248" i="1" s="1"/>
  <c r="X244" i="1"/>
  <c r="Y244" i="1"/>
  <c r="Z244" i="1" s="1"/>
  <c r="AA244" i="1" s="1"/>
  <c r="X240" i="1"/>
  <c r="Y240" i="1"/>
  <c r="Z240" i="1" s="1"/>
  <c r="AA240" i="1" s="1"/>
  <c r="X236" i="1"/>
  <c r="Y236" i="1"/>
  <c r="Z236" i="1" s="1"/>
  <c r="AA236" i="1" s="1"/>
  <c r="X232" i="1"/>
  <c r="Y232" i="1"/>
  <c r="Z232" i="1" s="1"/>
  <c r="AA232" i="1" s="1"/>
  <c r="X228" i="1"/>
  <c r="Y228" i="1"/>
  <c r="Z228" i="1" s="1"/>
  <c r="AA228" i="1" s="1"/>
  <c r="X494" i="1"/>
  <c r="X486" i="1"/>
  <c r="X478" i="1"/>
  <c r="X470" i="1"/>
  <c r="X334" i="1"/>
  <c r="X322" i="1"/>
  <c r="X314" i="1"/>
  <c r="X306" i="1"/>
  <c r="X298" i="1"/>
  <c r="X286" i="1"/>
  <c r="X270" i="1"/>
  <c r="X258" i="1"/>
  <c r="X250" i="1"/>
  <c r="X242" i="1"/>
  <c r="X234" i="1"/>
  <c r="X186" i="1"/>
  <c r="X158" i="1"/>
  <c r="X126" i="1"/>
  <c r="X94" i="1"/>
  <c r="X62" i="1"/>
  <c r="X30" i="1"/>
  <c r="X243" i="1"/>
  <c r="X466" i="1"/>
  <c r="X462" i="1"/>
  <c r="X458" i="1"/>
  <c r="X454" i="1"/>
  <c r="X450" i="1"/>
  <c r="X446" i="1"/>
  <c r="X442" i="1"/>
  <c r="X438" i="1"/>
  <c r="X434" i="1"/>
  <c r="X430" i="1"/>
  <c r="X426" i="1"/>
  <c r="X422" i="1"/>
  <c r="X418" i="1"/>
  <c r="X414" i="1"/>
  <c r="X410" i="1"/>
  <c r="X406" i="1"/>
  <c r="X402" i="1"/>
  <c r="X398" i="1"/>
  <c r="X394" i="1"/>
  <c r="X390" i="1"/>
  <c r="X338" i="1"/>
  <c r="X330" i="1"/>
  <c r="X318" i="1"/>
  <c r="X302" i="1"/>
  <c r="X290" i="1"/>
  <c r="X282" i="1"/>
  <c r="X274" i="1"/>
  <c r="X266" i="1"/>
  <c r="X254" i="1"/>
  <c r="X238" i="1"/>
  <c r="X226" i="1"/>
  <c r="X26" i="1"/>
  <c r="X22" i="1"/>
  <c r="X18" i="1"/>
  <c r="X10" i="1"/>
  <c r="X6" i="1"/>
  <c r="X66" i="1"/>
  <c r="X58" i="1"/>
  <c r="X54" i="1"/>
  <c r="X50" i="1"/>
  <c r="X42" i="1"/>
  <c r="X38" i="1"/>
  <c r="X34" i="1"/>
  <c r="X218" i="1"/>
  <c r="X214" i="1"/>
  <c r="X210" i="1"/>
  <c r="X202" i="1"/>
  <c r="X198" i="1"/>
  <c r="X190" i="1"/>
  <c r="X182" i="1"/>
  <c r="X178" i="1"/>
  <c r="X170" i="1"/>
  <c r="X166" i="1"/>
  <c r="X162" i="1"/>
  <c r="X154" i="1"/>
  <c r="X150" i="1"/>
  <c r="X146" i="1"/>
  <c r="X138" i="1"/>
  <c r="X134" i="1"/>
  <c r="X130" i="1"/>
  <c r="X122" i="1"/>
  <c r="X118" i="1"/>
  <c r="X114" i="1"/>
  <c r="X106" i="1"/>
  <c r="X102" i="1"/>
  <c r="X98" i="1"/>
  <c r="X90" i="1"/>
  <c r="X86" i="1"/>
  <c r="X82" i="1"/>
  <c r="X74" i="1"/>
  <c r="X70" i="1"/>
  <c r="X461" i="1"/>
  <c r="X457" i="1"/>
  <c r="X445" i="1"/>
  <c r="X441" i="1"/>
  <c r="X429" i="1"/>
  <c r="X425" i="1"/>
  <c r="X413" i="1"/>
  <c r="X409" i="1"/>
  <c r="X397" i="1"/>
  <c r="X393" i="1"/>
  <c r="X381" i="1"/>
  <c r="X377" i="1"/>
  <c r="X365" i="1"/>
  <c r="X361" i="1"/>
  <c r="X349" i="1"/>
  <c r="X345" i="1"/>
  <c r="X337" i="1"/>
  <c r="X333" i="1"/>
  <c r="X325" i="1"/>
  <c r="X321" i="1"/>
  <c r="X317" i="1"/>
  <c r="X309" i="1"/>
  <c r="X305" i="1"/>
  <c r="X297" i="1"/>
  <c r="X289" i="1"/>
  <c r="X281" i="1"/>
  <c r="X273" i="1"/>
  <c r="X269" i="1"/>
  <c r="X261" i="1"/>
  <c r="X257" i="1"/>
  <c r="X253" i="1"/>
  <c r="X245" i="1"/>
  <c r="X241" i="1"/>
  <c r="X233" i="1"/>
  <c r="X386" i="1"/>
  <c r="X382" i="1"/>
  <c r="X378" i="1"/>
  <c r="X374" i="1"/>
  <c r="X370" i="1"/>
  <c r="X366" i="1"/>
  <c r="X362" i="1"/>
  <c r="X358" i="1"/>
  <c r="X354" i="1"/>
  <c r="X350" i="1"/>
  <c r="X346" i="1"/>
  <c r="X342" i="1"/>
  <c r="X326" i="1"/>
  <c r="X310" i="1"/>
  <c r="X294" i="1"/>
  <c r="X278" i="1"/>
  <c r="X262" i="1"/>
  <c r="X246" i="1"/>
  <c r="X230" i="1"/>
  <c r="X22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1D32599-6389-45CB-A704-63F26058AD1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1EFDF06-53C1-4E31-AE64-1C6C6C3D4AAF}" name="WorksheetConnection_data!$A$1:$U$526" type="102" refreshedVersion="8" minRefreshableVersion="5">
    <extLst>
      <ext xmlns:x15="http://schemas.microsoft.com/office/spreadsheetml/2010/11/main" uri="{DE250136-89BD-433C-8126-D09CA5730AF9}">
        <x15:connection id="Range" autoDelete="1">
          <x15:rangePr sourceName="_xlcn.WorksheetConnection_dataA1U5261"/>
        </x15:connection>
      </ext>
    </extLst>
  </connection>
  <connection id="3" xr16:uid="{E42E6E18-8D38-4B01-8871-341E8F1101D2}" name="WorksheetConnection_M2S7_Excel_Mini_Project_data (1) (1).xlsx!Table5" type="102" refreshedVersion="8" minRefreshableVersion="5">
    <extLst>
      <ext xmlns:x15="http://schemas.microsoft.com/office/spreadsheetml/2010/11/main" uri="{DE250136-89BD-433C-8126-D09CA5730AF9}">
        <x15:connection id="Table5" autoDelete="1">
          <x15:rangePr sourceName="_xlcn.WorksheetConnection_M2S7_Excel_Mini_Project_data11.xlsxTable5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Range].[Delivery_Charge].&amp;[44],[Range].[Delivery_Charge].&amp;[47],[Range].[Delivery_Charge].&amp;[55],[Range].[Delivery_Charge].&amp;[57],[Range].[Delivery_Charge].&amp;[58],[Range].[Delivery_Charge].&amp;[62],[Range].[Delivery_Charge].&amp;[49],[Range].[Delivery_Charge].&amp;[50],[Range].[Delivery_Charge].&amp;[53],[Range].[Delivery_Charge].&amp;[56],[Range].[Delivery_Charge].&amp;[64],[Range].[Delivery_Charge].&amp;[36],[Range].[Delivery_Charge].&amp;[39],[Range].[Delivery_Charge].&amp;[63],[Range].[Delivery_Charge].&amp;[68],[Range].[Delivery_Charge].&amp;[52],[Range].[Delivery_Charge].&amp;[67],[Range].[Delivery_Charge].&amp;[54],[Range].[Delivery_Charge].&amp;[61],[Range].[Delivery_Charge].&amp;[66],[Range].[Delivery_Charge].&amp;[51],[Range].[Delivery_Charge].&amp;[35],[Range].[Delivery_Charge].&amp;[40],[Range].[Delivery_Charge].&amp;[41],[Range].[Delivery_Charge].&amp;[45],[Range].[Delivery_Charge].&amp;[70],[Range].[Delivery_Charge].&amp;[59],[Range].[Delivery_Charge].&amp;[43],[Range].[Delivery_Charge].&amp;[60],[Range].[Delivery_Charge].&amp;[69],[Range].[Delivery_Charge].&amp;[38],[Range].[Delivery_Charge].&amp;[42],[Range].[Delivery_Charge].&amp;[48],[Range].[Delivery_Charge].&amp;[46],[Range].[Delivery_Charge].&amp;[65],[Range].[Delivery_Charge].&amp;[37]}"/>
    <s v="{[Table5].[Delivery_Charge].[All]}"/>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<sst xmlns="http://schemas.openxmlformats.org/spreadsheetml/2006/main" count="6824" uniqueCount="2212">
  <si>
    <t>Customer_ID</t>
  </si>
  <si>
    <t>First_Name</t>
  </si>
  <si>
    <t>Last_Name</t>
  </si>
  <si>
    <t>Age</t>
  </si>
  <si>
    <t>Gender</t>
  </si>
  <si>
    <t>City</t>
  </si>
  <si>
    <t>Email</t>
  </si>
  <si>
    <t>Address</t>
  </si>
  <si>
    <t>Order_ID</t>
  </si>
  <si>
    <t>Order_Date</t>
  </si>
  <si>
    <t>Order_Time</t>
  </si>
  <si>
    <t>Product_ID</t>
  </si>
  <si>
    <t>Price</t>
  </si>
  <si>
    <t>Quantity</t>
  </si>
  <si>
    <t>Coupon_Code</t>
  </si>
  <si>
    <t>Estimated_Days_to_Deliver</t>
  </si>
  <si>
    <t>Delivery_Charge</t>
  </si>
  <si>
    <t>Delivery_Date</t>
  </si>
  <si>
    <t>Delivery_Time</t>
  </si>
  <si>
    <t>CID186</t>
  </si>
  <si>
    <t>Anne</t>
  </si>
  <si>
    <t>Oconnell</t>
  </si>
  <si>
    <t>Male</t>
  </si>
  <si>
    <t>Phoenix</t>
  </si>
  <si>
    <t>anne.oconnell@outlook.com</t>
  </si>
  <si>
    <t>2850 Matthew Ford, North Yolandachester, FL 67488</t>
  </si>
  <si>
    <t>OID2497</t>
  </si>
  <si>
    <t>18:16:33</t>
  </si>
  <si>
    <t>PID022</t>
  </si>
  <si>
    <t>FLAT8</t>
  </si>
  <si>
    <t>08:51:31</t>
  </si>
  <si>
    <t>CID150</t>
  </si>
  <si>
    <t>Anthony</t>
  </si>
  <si>
    <t>Thomas</t>
  </si>
  <si>
    <t>Female</t>
  </si>
  <si>
    <t>Houston</t>
  </si>
  <si>
    <t>anthony.thomas@rediffmail.com</t>
  </si>
  <si>
    <t>931 Christopher Ways Suite 833, North Michelle, IN 53484</t>
  </si>
  <si>
    <t>OID7056</t>
  </si>
  <si>
    <t>01:46:33</t>
  </si>
  <si>
    <t>PID015</t>
  </si>
  <si>
    <t>18:46:26</t>
  </si>
  <si>
    <t>CID115</t>
  </si>
  <si>
    <t>Karl</t>
  </si>
  <si>
    <t>Gallagher</t>
  </si>
  <si>
    <t>Other</t>
  </si>
  <si>
    <t>karl.gallagher@rediffmail.com</t>
  </si>
  <si>
    <t>5016 Snow Mountains Apt. 063, New Seanport, WY 41492</t>
  </si>
  <si>
    <t>OID7502</t>
  </si>
  <si>
    <t>07:31:36</t>
  </si>
  <si>
    <t>PID023</t>
  </si>
  <si>
    <t>FLAT15</t>
  </si>
  <si>
    <t>14:29:50</t>
  </si>
  <si>
    <t>OID7077</t>
  </si>
  <si>
    <t>18:29:21</t>
  </si>
  <si>
    <t>PID031</t>
  </si>
  <si>
    <t>DEL0</t>
  </si>
  <si>
    <t>07:00:32</t>
  </si>
  <si>
    <t>CID149</t>
  </si>
  <si>
    <t>Angela</t>
  </si>
  <si>
    <t>Horne</t>
  </si>
  <si>
    <t>angela.horne@outlook.com</t>
  </si>
  <si>
    <t>USNV Mueller, FPO AP 54648</t>
  </si>
  <si>
    <t>OID2793</t>
  </si>
  <si>
    <t>03:23:21</t>
  </si>
  <si>
    <t>22:10:58</t>
  </si>
  <si>
    <t>CID159</t>
  </si>
  <si>
    <t>Christine</t>
  </si>
  <si>
    <t>West</t>
  </si>
  <si>
    <t>New York</t>
  </si>
  <si>
    <t>christine.west@gmail.com</t>
  </si>
  <si>
    <t>Unit 1433 Box 0246, DPO AP 94952</t>
  </si>
  <si>
    <t>OID1483</t>
  </si>
  <si>
    <t>16:55:06</t>
  </si>
  <si>
    <t>PID043</t>
  </si>
  <si>
    <t>11:25:50</t>
  </si>
  <si>
    <t>OID4105</t>
  </si>
  <si>
    <t>09:47:21</t>
  </si>
  <si>
    <t>FLAT20</t>
  </si>
  <si>
    <t>20:10:50</t>
  </si>
  <si>
    <t>CID198</t>
  </si>
  <si>
    <t>David</t>
  </si>
  <si>
    <t>Delacruz</t>
  </si>
  <si>
    <t>Los Angeles</t>
  </si>
  <si>
    <t>david.delacruz@rediffmail.com</t>
  </si>
  <si>
    <t>USNS Ray, FPO AE 20238</t>
  </si>
  <si>
    <t>OID4372</t>
  </si>
  <si>
    <t>19:27:45</t>
  </si>
  <si>
    <t>PID046</t>
  </si>
  <si>
    <t>FLAT10</t>
  </si>
  <si>
    <t>12:36:32</t>
  </si>
  <si>
    <t>CID152</t>
  </si>
  <si>
    <t>Marcus</t>
  </si>
  <si>
    <t>Valenzuela</t>
  </si>
  <si>
    <t>marcus.valenzuela@yahoo.com</t>
  </si>
  <si>
    <t>694 Graham Prairie Apt. 887, Jimenezfurt, MI 33044</t>
  </si>
  <si>
    <t>OID3528</t>
  </si>
  <si>
    <t>12:07:00</t>
  </si>
  <si>
    <t>PID034</t>
  </si>
  <si>
    <t>23:05:41</t>
  </si>
  <si>
    <t>CID130</t>
  </si>
  <si>
    <t>Debra</t>
  </si>
  <si>
    <t>Rodriguez</t>
  </si>
  <si>
    <t>debra.rodriguez@rediffmail.com</t>
  </si>
  <si>
    <t>Unit 5964 Box 0721, DPO AP 01840</t>
  </si>
  <si>
    <t>OID9634</t>
  </si>
  <si>
    <t>13:46:47</t>
  </si>
  <si>
    <t>PID033</t>
  </si>
  <si>
    <t>19:57:06</t>
  </si>
  <si>
    <t>OID1905</t>
  </si>
  <si>
    <t>17:21:43</t>
  </si>
  <si>
    <t>08:00:35</t>
  </si>
  <si>
    <t>CID101</t>
  </si>
  <si>
    <t>Bobby</t>
  </si>
  <si>
    <t>Forbes</t>
  </si>
  <si>
    <t>bobby.forbes@gmail.com</t>
  </si>
  <si>
    <t>3079 John Parkway Suite 961, Port Kristaview, MT 91019</t>
  </si>
  <si>
    <t>OID3136</t>
  </si>
  <si>
    <t>15:09:49</t>
  </si>
  <si>
    <t>PID007</t>
  </si>
  <si>
    <t>22:54:40</t>
  </si>
  <si>
    <t>CID105</t>
  </si>
  <si>
    <t>Joseph</t>
  </si>
  <si>
    <t>Stewart</t>
  </si>
  <si>
    <t>joseph.stewart@yahoo.com</t>
  </si>
  <si>
    <t>4082 Wang Terrace Suite 040, Victorialand, ME 41532</t>
  </si>
  <si>
    <t>OID6886</t>
  </si>
  <si>
    <t>22:42:51</t>
  </si>
  <si>
    <t>PID042</t>
  </si>
  <si>
    <t>13:19:45</t>
  </si>
  <si>
    <t>CID172</t>
  </si>
  <si>
    <t>Kara</t>
  </si>
  <si>
    <t>Brennan</t>
  </si>
  <si>
    <t>Miami</t>
  </si>
  <si>
    <t>kara.brennan@outlook.com</t>
  </si>
  <si>
    <t>2174 Thomas Avenue, Maciasborough, NJ 41465</t>
  </si>
  <si>
    <t>OID3509</t>
  </si>
  <si>
    <t>14:52:54</t>
  </si>
  <si>
    <t>PID047</t>
  </si>
  <si>
    <t>15:16:54</t>
  </si>
  <si>
    <t>CID178</t>
  </si>
  <si>
    <t>Amy</t>
  </si>
  <si>
    <t>Reid</t>
  </si>
  <si>
    <t>amy.reid@rediffmail.com</t>
  </si>
  <si>
    <t>6262 Simpson Village, North Danielle, RI 76074</t>
  </si>
  <si>
    <t>OID3689</t>
  </si>
  <si>
    <t>01:19:56</t>
  </si>
  <si>
    <t>PID039</t>
  </si>
  <si>
    <t>21:47:03</t>
  </si>
  <si>
    <t>CID176</t>
  </si>
  <si>
    <t>Joshua</t>
  </si>
  <si>
    <t>Campbell</t>
  </si>
  <si>
    <t>Chicago</t>
  </si>
  <si>
    <t>joshua.campbell@gmail.com</t>
  </si>
  <si>
    <t>70426 Lindsey Overpass Apt. 030, Jessicafurt, AR 46269</t>
  </si>
  <si>
    <t>OID1911</t>
  </si>
  <si>
    <t>04:13:27</t>
  </si>
  <si>
    <t>11:25:46</t>
  </si>
  <si>
    <t>CID148</t>
  </si>
  <si>
    <t>Erin</t>
  </si>
  <si>
    <t>Miller</t>
  </si>
  <si>
    <t>San Francisco</t>
  </si>
  <si>
    <t>erin.miller@gmail.com</t>
  </si>
  <si>
    <t>65972 Peterson Route, Port Andrewfurt, SD 32892</t>
  </si>
  <si>
    <t>OID6520</t>
  </si>
  <si>
    <t>23:53:21</t>
  </si>
  <si>
    <t>PID014</t>
  </si>
  <si>
    <t>12:55:59</t>
  </si>
  <si>
    <t>CID137</t>
  </si>
  <si>
    <t>Gina</t>
  </si>
  <si>
    <t>Moreno</t>
  </si>
  <si>
    <t>gina.moreno@rediffmail.com</t>
  </si>
  <si>
    <t>USS Murray, FPO AP 66559</t>
  </si>
  <si>
    <t>OID6123</t>
  </si>
  <si>
    <t>19:16:28</t>
  </si>
  <si>
    <t>PID024</t>
  </si>
  <si>
    <t>03:46:23</t>
  </si>
  <si>
    <t>CID147</t>
  </si>
  <si>
    <t>Mallory</t>
  </si>
  <si>
    <t>Mitchell</t>
  </si>
  <si>
    <t>mallory.mitchell@yahoo.com</t>
  </si>
  <si>
    <t>710 Anthony Wall Suite 137, East Davidstad, NV 61494</t>
  </si>
  <si>
    <t>OID1699</t>
  </si>
  <si>
    <t>11:48:17</t>
  </si>
  <si>
    <t>10:08:54</t>
  </si>
  <si>
    <t>CID128</t>
  </si>
  <si>
    <t>Traci</t>
  </si>
  <si>
    <t>Jones</t>
  </si>
  <si>
    <t>traci.jones@yahoo.com</t>
  </si>
  <si>
    <t>4016 Ryan Passage, Collinsside, PA 88777</t>
  </si>
  <si>
    <t>OID3792</t>
  </si>
  <si>
    <t>06:34:00</t>
  </si>
  <si>
    <t>PID003</t>
  </si>
  <si>
    <t>14:05:20</t>
  </si>
  <si>
    <t>CID168</t>
  </si>
  <si>
    <t>Deborah</t>
  </si>
  <si>
    <t>Bates</t>
  </si>
  <si>
    <t>deborah.bates@yahoo.com</t>
  </si>
  <si>
    <t>278 Kathy Estate, Saraville, OH 77292</t>
  </si>
  <si>
    <t>OID7663</t>
  </si>
  <si>
    <t>04:06:55</t>
  </si>
  <si>
    <t>13:39:21</t>
  </si>
  <si>
    <t>CID179</t>
  </si>
  <si>
    <t>Christian</t>
  </si>
  <si>
    <t>Clayton</t>
  </si>
  <si>
    <t>christian.clayton@yahoo.com</t>
  </si>
  <si>
    <t>065 Madison Way, Smithstad, CT 68011</t>
  </si>
  <si>
    <t>OID7609</t>
  </si>
  <si>
    <t>10:38:12</t>
  </si>
  <si>
    <t>13:23:35</t>
  </si>
  <si>
    <t>CID163</t>
  </si>
  <si>
    <t>Mark</t>
  </si>
  <si>
    <t>Henderson</t>
  </si>
  <si>
    <t>Dallas</t>
  </si>
  <si>
    <t>mark.henderson@yahoo.com</t>
  </si>
  <si>
    <t>90155 Hines Spring, North Theresafurt, ME 31920</t>
  </si>
  <si>
    <t>OID8875</t>
  </si>
  <si>
    <t>20:47:13</t>
  </si>
  <si>
    <t>PID008</t>
  </si>
  <si>
    <t>16:23:04</t>
  </si>
  <si>
    <t>CID182</t>
  </si>
  <si>
    <t>John</t>
  </si>
  <si>
    <t>Herrera</t>
  </si>
  <si>
    <t>john.herrera@outlook.com</t>
  </si>
  <si>
    <t>61263 Jacob Isle, Amandatown, TN 34321</t>
  </si>
  <si>
    <t>OID4032</t>
  </si>
  <si>
    <t>08:09:52</t>
  </si>
  <si>
    <t>PID012</t>
  </si>
  <si>
    <t>00:57:21</t>
  </si>
  <si>
    <t>CID158</t>
  </si>
  <si>
    <t>Evans</t>
  </si>
  <si>
    <t>angela.evans@outlook.com</t>
  </si>
  <si>
    <t>16031 David Mountain Suite 431, Susanborough, PA 01910</t>
  </si>
  <si>
    <t>OID9964</t>
  </si>
  <si>
    <t>19:13:06</t>
  </si>
  <si>
    <t>PID028</t>
  </si>
  <si>
    <t>04:38:19</t>
  </si>
  <si>
    <t>OID2121</t>
  </si>
  <si>
    <t>06:04:50</t>
  </si>
  <si>
    <t>PID030</t>
  </si>
  <si>
    <t>20:36:00</t>
  </si>
  <si>
    <t>OID4710</t>
  </si>
  <si>
    <t>17:44:17</t>
  </si>
  <si>
    <t>PID026</t>
  </si>
  <si>
    <t>09:53:18</t>
  </si>
  <si>
    <t>OID4295</t>
  </si>
  <si>
    <t>18:58:15</t>
  </si>
  <si>
    <t>02:21:23</t>
  </si>
  <si>
    <t>CID193</t>
  </si>
  <si>
    <t>Ashley</t>
  </si>
  <si>
    <t>Rose</t>
  </si>
  <si>
    <t>ashley.rose@gmail.com</t>
  </si>
  <si>
    <t>424 Nichols Curve Suite 177, Lake Brianview, TX 17289</t>
  </si>
  <si>
    <t>OID2817</t>
  </si>
  <si>
    <t>12:22:52</t>
  </si>
  <si>
    <t>08:01:21</t>
  </si>
  <si>
    <t>CID166</t>
  </si>
  <si>
    <t>Taylor</t>
  </si>
  <si>
    <t>Davis</t>
  </si>
  <si>
    <t>taylor.davis@yahoo.com</t>
  </si>
  <si>
    <t>USCGC Simmons, FPO AA 60167</t>
  </si>
  <si>
    <t>OID4643</t>
  </si>
  <si>
    <t>00:40:20</t>
  </si>
  <si>
    <t>PID018</t>
  </si>
  <si>
    <t>20:26:25</t>
  </si>
  <si>
    <t>CID191</t>
  </si>
  <si>
    <t>Lauren</t>
  </si>
  <si>
    <t>Long</t>
  </si>
  <si>
    <t>lauren.long@gmail.com</t>
  </si>
  <si>
    <t>258 Michael Brooks Suite 363, Arnoldview, PA 49438</t>
  </si>
  <si>
    <t>OID4558</t>
  </si>
  <si>
    <t>21:19:14</t>
  </si>
  <si>
    <t>17:27:57</t>
  </si>
  <si>
    <t>CID108</t>
  </si>
  <si>
    <t>Teresa</t>
  </si>
  <si>
    <t>Harvey</t>
  </si>
  <si>
    <t>teresa.harvey@gmail.com</t>
  </si>
  <si>
    <t>02669 Kirk Squares, Davisville, VA 51272</t>
  </si>
  <si>
    <t>OID9577</t>
  </si>
  <si>
    <t>10:35:41</t>
  </si>
  <si>
    <t>PID036</t>
  </si>
  <si>
    <t>09:28:47</t>
  </si>
  <si>
    <t>OID5502</t>
  </si>
  <si>
    <t>13:50:14</t>
  </si>
  <si>
    <t>PID050</t>
  </si>
  <si>
    <t>08:49:03</t>
  </si>
  <si>
    <t>CID161</t>
  </si>
  <si>
    <t>Heather</t>
  </si>
  <si>
    <t>Schneider</t>
  </si>
  <si>
    <t>heather.schneider@outlook.com</t>
  </si>
  <si>
    <t>57940 Susan Creek Apt. 541, Port Aliciamouth, OR 90221</t>
  </si>
  <si>
    <t>OID6974</t>
  </si>
  <si>
    <t>01:48:02</t>
  </si>
  <si>
    <t>09:55:32</t>
  </si>
  <si>
    <t>CID190</t>
  </si>
  <si>
    <t>Valerie</t>
  </si>
  <si>
    <t>Carr</t>
  </si>
  <si>
    <t>valerie.carr@rediffmail.com</t>
  </si>
  <si>
    <t>981 Emily Stream, South Brianna, CO 98063</t>
  </si>
  <si>
    <t>OID2701</t>
  </si>
  <si>
    <t>14:37:48</t>
  </si>
  <si>
    <t>PID021</t>
  </si>
  <si>
    <t>09:09:46</t>
  </si>
  <si>
    <t>OID4432</t>
  </si>
  <si>
    <t>05:01:37</t>
  </si>
  <si>
    <t>14:14:46</t>
  </si>
  <si>
    <t>OID3502</t>
  </si>
  <si>
    <t>12:35:46</t>
  </si>
  <si>
    <t>00:00:51</t>
  </si>
  <si>
    <t>CID120</t>
  </si>
  <si>
    <t>Jenny</t>
  </si>
  <si>
    <t>Estrada</t>
  </si>
  <si>
    <t>jenny.estrada@yahoo.com</t>
  </si>
  <si>
    <t>792 Carlos Islands, West David, CT 16522</t>
  </si>
  <si>
    <t>OID4411</t>
  </si>
  <si>
    <t>23:34:14</t>
  </si>
  <si>
    <t>PID027</t>
  </si>
  <si>
    <t>16:46:20</t>
  </si>
  <si>
    <t>CID155</t>
  </si>
  <si>
    <t>Courtney</t>
  </si>
  <si>
    <t>Parker</t>
  </si>
  <si>
    <t>courtney.parker@yahoo.com</t>
  </si>
  <si>
    <t>087 Jacqueline Rue Apt. 694, East Tasha, SC 04859</t>
  </si>
  <si>
    <t>OID6304</t>
  </si>
  <si>
    <t>04:09:40</t>
  </si>
  <si>
    <t>01:56:00</t>
  </si>
  <si>
    <t>CID121</t>
  </si>
  <si>
    <t>Julie</t>
  </si>
  <si>
    <t>Meyer</t>
  </si>
  <si>
    <t>julie.meyer@yahoo.com</t>
  </si>
  <si>
    <t>17381 Smith Ramp Suite 398, Courtneyville, AL 17756</t>
  </si>
  <si>
    <t>OID5126</t>
  </si>
  <si>
    <t>04:03:43</t>
  </si>
  <si>
    <t>PID037</t>
  </si>
  <si>
    <t>18:12:43</t>
  </si>
  <si>
    <t>OID8577</t>
  </si>
  <si>
    <t>00:47:19</t>
  </si>
  <si>
    <t>PID041</t>
  </si>
  <si>
    <t>11:25:58</t>
  </si>
  <si>
    <t>OID7688</t>
  </si>
  <si>
    <t>12:37:23</t>
  </si>
  <si>
    <t>09:02:09</t>
  </si>
  <si>
    <t>CID133</t>
  </si>
  <si>
    <t>Donna</t>
  </si>
  <si>
    <t>Oneill</t>
  </si>
  <si>
    <t>donna.oneill@yahoo.com</t>
  </si>
  <si>
    <t>464 Carolyn Crest Suite 738, Lake Isaiah, CA 66153</t>
  </si>
  <si>
    <t>OID4670</t>
  </si>
  <si>
    <t>17:27:33</t>
  </si>
  <si>
    <t>PID004</t>
  </si>
  <si>
    <t>15:28:39</t>
  </si>
  <si>
    <t>CID169</t>
  </si>
  <si>
    <t>Robert</t>
  </si>
  <si>
    <t>Castillo</t>
  </si>
  <si>
    <t>robert.castillo@gmail.com</t>
  </si>
  <si>
    <t>7143 Brandon Skyway Suite 899, Tylerton, IA 21756</t>
  </si>
  <si>
    <t>OID3319</t>
  </si>
  <si>
    <t>01:59:03</t>
  </si>
  <si>
    <t>12:37:05</t>
  </si>
  <si>
    <t>CID132</t>
  </si>
  <si>
    <t>Timothy</t>
  </si>
  <si>
    <t>Hicks</t>
  </si>
  <si>
    <t>timothy.hicks@gmail.com</t>
  </si>
  <si>
    <t>140 Tracy Fields, Lake Cynthiaton, TX 57190</t>
  </si>
  <si>
    <t>OID6911</t>
  </si>
  <si>
    <t>21:46:52</t>
  </si>
  <si>
    <t>16:09:29</t>
  </si>
  <si>
    <t>CID180</t>
  </si>
  <si>
    <t>Andersen</t>
  </si>
  <si>
    <t>thomas.andersen@yahoo.com</t>
  </si>
  <si>
    <t>480 Summers Lock Suite 819, Sarahborough, IA 59863</t>
  </si>
  <si>
    <t>OID8494</t>
  </si>
  <si>
    <t>18:49:59</t>
  </si>
  <si>
    <t>00:31:21</t>
  </si>
  <si>
    <t>OID6898</t>
  </si>
  <si>
    <t>22:08:17</t>
  </si>
  <si>
    <t>PID020</t>
  </si>
  <si>
    <t>06:23:07</t>
  </si>
  <si>
    <t>CID184</t>
  </si>
  <si>
    <t>Aaron</t>
  </si>
  <si>
    <t>Thompson</t>
  </si>
  <si>
    <t>aaron.thompson@gmail.com</t>
  </si>
  <si>
    <t>PSC 0550, Box 2737, APO AE 75772</t>
  </si>
  <si>
    <t>OID7606</t>
  </si>
  <si>
    <t>19:20:51</t>
  </si>
  <si>
    <t>07:23:46</t>
  </si>
  <si>
    <t>CID187</t>
  </si>
  <si>
    <t>Jason</t>
  </si>
  <si>
    <t>Lopez</t>
  </si>
  <si>
    <t>jason.lopez@outlook.com</t>
  </si>
  <si>
    <t>934 Levine View, Brentport, NE 38210</t>
  </si>
  <si>
    <t>OID6503</t>
  </si>
  <si>
    <t>00:57:17</t>
  </si>
  <si>
    <t>09:51:58</t>
  </si>
  <si>
    <t>CID181</t>
  </si>
  <si>
    <t>Alexandra</t>
  </si>
  <si>
    <t>Smith</t>
  </si>
  <si>
    <t>alexandra.smith@rediffmail.com</t>
  </si>
  <si>
    <t>48611 Clark Village, West Anne, GA 92865</t>
  </si>
  <si>
    <t>OID3616</t>
  </si>
  <si>
    <t>04:25:34</t>
  </si>
  <si>
    <t>00:47:31</t>
  </si>
  <si>
    <t>OID2170</t>
  </si>
  <si>
    <t>07:52:23</t>
  </si>
  <si>
    <t>17:14:10</t>
  </si>
  <si>
    <t>CID116</t>
  </si>
  <si>
    <t>Ramirez</t>
  </si>
  <si>
    <t>john.ramirez@outlook.com</t>
  </si>
  <si>
    <t>02797 Martin Landing, South Michelle, VT 98781</t>
  </si>
  <si>
    <t>OID1956</t>
  </si>
  <si>
    <t>15:34:34</t>
  </si>
  <si>
    <t>PID010</t>
  </si>
  <si>
    <t>01:12:58</t>
  </si>
  <si>
    <t>CID135</t>
  </si>
  <si>
    <t>Amanda</t>
  </si>
  <si>
    <t>Howard</t>
  </si>
  <si>
    <t>amanda.howard@outlook.com</t>
  </si>
  <si>
    <t>56908 Sydney Park Suite 632, West Anthonyport, NC 15954</t>
  </si>
  <si>
    <t>OID8620</t>
  </si>
  <si>
    <t>01:45:28</t>
  </si>
  <si>
    <t>07:09:53</t>
  </si>
  <si>
    <t>OID4770</t>
  </si>
  <si>
    <t>12:30:02</t>
  </si>
  <si>
    <t>PID001</t>
  </si>
  <si>
    <t>07:53:31</t>
  </si>
  <si>
    <t>OID9880</t>
  </si>
  <si>
    <t>04:32:42</t>
  </si>
  <si>
    <t>08:48:02</t>
  </si>
  <si>
    <t>CID165</t>
  </si>
  <si>
    <t>Mary</t>
  </si>
  <si>
    <t>Knight</t>
  </si>
  <si>
    <t>mary.knight@yahoo.com</t>
  </si>
  <si>
    <t>907 Kimberly Hill, Murrayfort, NH 88384</t>
  </si>
  <si>
    <t>OID2152</t>
  </si>
  <si>
    <t>14:13:38</t>
  </si>
  <si>
    <t>16:08:19</t>
  </si>
  <si>
    <t>CID126</t>
  </si>
  <si>
    <t>Rogers</t>
  </si>
  <si>
    <t>marcus.rogers@outlook.com</t>
  </si>
  <si>
    <t>06912 Brown Pine Apt. 763, Teresamouth, HI 24377</t>
  </si>
  <si>
    <t>OID2991</t>
  </si>
  <si>
    <t>02:09:48</t>
  </si>
  <si>
    <t>03:08:52</t>
  </si>
  <si>
    <t>CID111</t>
  </si>
  <si>
    <t>Brian</t>
  </si>
  <si>
    <t>Kennedy</t>
  </si>
  <si>
    <t>brian.kennedy@outlook.com</t>
  </si>
  <si>
    <t>25126 Nancy Fort Suite 568, Alexandrachester, AZ 44823</t>
  </si>
  <si>
    <t>OID5607</t>
  </si>
  <si>
    <t>16:10:50</t>
  </si>
  <si>
    <t>15:21:29</t>
  </si>
  <si>
    <t>CID129</t>
  </si>
  <si>
    <t>Rebecca</t>
  </si>
  <si>
    <t>Figueroa</t>
  </si>
  <si>
    <t>rebecca.figueroa@outlook.com</t>
  </si>
  <si>
    <t>3959 Bell Dale, North Jacob, LA 07934</t>
  </si>
  <si>
    <t>OID8169</t>
  </si>
  <si>
    <t>09:43:27</t>
  </si>
  <si>
    <t>00:00:42</t>
  </si>
  <si>
    <t>CID199</t>
  </si>
  <si>
    <t>Lori</t>
  </si>
  <si>
    <t>Cook</t>
  </si>
  <si>
    <t>lori.cook@rediffmail.com</t>
  </si>
  <si>
    <t>86837 Bell Meadows, North Jasonshire, UT 51354</t>
  </si>
  <si>
    <t>OID5832</t>
  </si>
  <si>
    <t>02:34:25</t>
  </si>
  <si>
    <t>PID019</t>
  </si>
  <si>
    <t>13:09:47</t>
  </si>
  <si>
    <t>CID134</t>
  </si>
  <si>
    <t>Hayes</t>
  </si>
  <si>
    <t>debra.hayes@yahoo.com</t>
  </si>
  <si>
    <t>4601 Miller Lock, Williamsbury, IA 10943</t>
  </si>
  <si>
    <t>OID7806</t>
  </si>
  <si>
    <t>02:46:19</t>
  </si>
  <si>
    <t>PID009</t>
  </si>
  <si>
    <t>20:00:32</t>
  </si>
  <si>
    <t>CID136</t>
  </si>
  <si>
    <t>Brittany</t>
  </si>
  <si>
    <t>brittany.stewart@gmail.com</t>
  </si>
  <si>
    <t>6250 David Loaf Suite 561, North Pamelaberg, WV 63652</t>
  </si>
  <si>
    <t>OID4875</t>
  </si>
  <si>
    <t>18:25:37</t>
  </si>
  <si>
    <t>15:52:25</t>
  </si>
  <si>
    <t>CID153</t>
  </si>
  <si>
    <t>mitchell.parker@yahoo.com</t>
  </si>
  <si>
    <t>PSC 3316, Box 9303, APO AE 29513</t>
  </si>
  <si>
    <t>OID4070</t>
  </si>
  <si>
    <t>19:18:19</t>
  </si>
  <si>
    <t>PID038</t>
  </si>
  <si>
    <t>02:44:55</t>
  </si>
  <si>
    <t>OID7679</t>
  </si>
  <si>
    <t>09:15:50</t>
  </si>
  <si>
    <t>09:05:06</t>
  </si>
  <si>
    <t>CID100</t>
  </si>
  <si>
    <t>Sharon</t>
  </si>
  <si>
    <t>sharon.thompson@yahoo.com</t>
  </si>
  <si>
    <t>598 Jasmine Harbor, Turnerberg, SD 02371</t>
  </si>
  <si>
    <t>OID3097</t>
  </si>
  <si>
    <t>02:51:35</t>
  </si>
  <si>
    <t>05:56:26</t>
  </si>
  <si>
    <t>CID195</t>
  </si>
  <si>
    <t>Sarah</t>
  </si>
  <si>
    <t>Butler</t>
  </si>
  <si>
    <t>sarah.butler@rediffmail.com</t>
  </si>
  <si>
    <t>14131 Edwin Shore Apt. 190, Deniseberg, MD 90905</t>
  </si>
  <si>
    <t>OID8869</t>
  </si>
  <si>
    <t>20:59:40</t>
  </si>
  <si>
    <t>PID048</t>
  </si>
  <si>
    <t>23:33:51</t>
  </si>
  <si>
    <t>OID2686</t>
  </si>
  <si>
    <t>17:00:22</t>
  </si>
  <si>
    <t>PID049</t>
  </si>
  <si>
    <t>12:18:47</t>
  </si>
  <si>
    <t>CID175</t>
  </si>
  <si>
    <t>Katherine</t>
  </si>
  <si>
    <t>Weber</t>
  </si>
  <si>
    <t>katherine.weber@outlook.com</t>
  </si>
  <si>
    <t>04887 Kimberly Union Apt. 645, Port Laura, IL 97219</t>
  </si>
  <si>
    <t>OID1046</t>
  </si>
  <si>
    <t>22:51:56</t>
  </si>
  <si>
    <t>07:24:20</t>
  </si>
  <si>
    <t>CID103</t>
  </si>
  <si>
    <t>Nguyen</t>
  </si>
  <si>
    <t>jason.nguyen@yahoo.com</t>
  </si>
  <si>
    <t>7112 Travis Glens Suite 790, Crystalland, WV 38373</t>
  </si>
  <si>
    <t>OID8953</t>
  </si>
  <si>
    <t>12:19:34</t>
  </si>
  <si>
    <t>10:04:54</t>
  </si>
  <si>
    <t>CID192</t>
  </si>
  <si>
    <t>Brandon</t>
  </si>
  <si>
    <t>Cruz</t>
  </si>
  <si>
    <t>brandon.cruz@gmail.com</t>
  </si>
  <si>
    <t>9296 Villanueva Branch, East Kevin, CO 93912</t>
  </si>
  <si>
    <t>OID1157</t>
  </si>
  <si>
    <t>15:26:04</t>
  </si>
  <si>
    <t>08:17:58</t>
  </si>
  <si>
    <t>OID7358</t>
  </si>
  <si>
    <t>19:49:32</t>
  </si>
  <si>
    <t>22:41:33</t>
  </si>
  <si>
    <t>CID174</t>
  </si>
  <si>
    <t>Jodi</t>
  </si>
  <si>
    <t>Whitney</t>
  </si>
  <si>
    <t>jodi.whitney@yahoo.com</t>
  </si>
  <si>
    <t>72876 Lara Key Suite 383, Gutierrezton, OR 71683</t>
  </si>
  <si>
    <t>OID7453</t>
  </si>
  <si>
    <t>21:08:59</t>
  </si>
  <si>
    <t>PID017</t>
  </si>
  <si>
    <t>10:39:08</t>
  </si>
  <si>
    <t>OID1573</t>
  </si>
  <si>
    <t>05:40:38</t>
  </si>
  <si>
    <t>05:38:59</t>
  </si>
  <si>
    <t>OID5696</t>
  </si>
  <si>
    <t>17:56:01</t>
  </si>
  <si>
    <t>15:52:42</t>
  </si>
  <si>
    <t>OID3467</t>
  </si>
  <si>
    <t>23:34:28</t>
  </si>
  <si>
    <t>PID016</t>
  </si>
  <si>
    <t>02:05:20</t>
  </si>
  <si>
    <t>OID8542</t>
  </si>
  <si>
    <t>03:04:26</t>
  </si>
  <si>
    <t>16:05:07</t>
  </si>
  <si>
    <t>OID1520</t>
  </si>
  <si>
    <t>04:27:04</t>
  </si>
  <si>
    <t>07:38:34</t>
  </si>
  <si>
    <t>OID2157</t>
  </si>
  <si>
    <t>23:24:39</t>
  </si>
  <si>
    <t>PID006</t>
  </si>
  <si>
    <t>01:07:36</t>
  </si>
  <si>
    <t>CID145</t>
  </si>
  <si>
    <t>Romero</t>
  </si>
  <si>
    <t>ashley.romero@yahoo.com</t>
  </si>
  <si>
    <t>547 Kerry Expressway, Lake Amanda, AR 20321</t>
  </si>
  <si>
    <t>OID6374</t>
  </si>
  <si>
    <t>18:54:33</t>
  </si>
  <si>
    <t>16:14:09</t>
  </si>
  <si>
    <t>OID6555</t>
  </si>
  <si>
    <t>10:55:08</t>
  </si>
  <si>
    <t>10:56:05</t>
  </si>
  <si>
    <t>OID5850</t>
  </si>
  <si>
    <t>19:40:45</t>
  </si>
  <si>
    <t>20:24:13</t>
  </si>
  <si>
    <t>OID8041</t>
  </si>
  <si>
    <t>02:08:49</t>
  </si>
  <si>
    <t>PID025</t>
  </si>
  <si>
    <t>15:38:07</t>
  </si>
  <si>
    <t>CID144</t>
  </si>
  <si>
    <t>William</t>
  </si>
  <si>
    <t>Mann</t>
  </si>
  <si>
    <t>william.mann@yahoo.com</t>
  </si>
  <si>
    <t>849 Tran Wells, New Lindsayville, WI 22669</t>
  </si>
  <si>
    <t>OID5605</t>
  </si>
  <si>
    <t>01:05:15</t>
  </si>
  <si>
    <t>13:48:26</t>
  </si>
  <si>
    <t>OID8388</t>
  </si>
  <si>
    <t>04:27:02</t>
  </si>
  <si>
    <t>09:07:52</t>
  </si>
  <si>
    <t>CID125</t>
  </si>
  <si>
    <t>Kelli</t>
  </si>
  <si>
    <t>kelli.smith@rediffmail.com</t>
  </si>
  <si>
    <t>788 Kristina Lane, Montoyaside, VA 90756</t>
  </si>
  <si>
    <t>OID5787</t>
  </si>
  <si>
    <t>15:22:10</t>
  </si>
  <si>
    <t>13:15:51</t>
  </si>
  <si>
    <t>OID3140</t>
  </si>
  <si>
    <t>19:45:13</t>
  </si>
  <si>
    <t>13:53:47</t>
  </si>
  <si>
    <t>OID6771</t>
  </si>
  <si>
    <t>01:09:33</t>
  </si>
  <si>
    <t>21:18:20</t>
  </si>
  <si>
    <t>OID8988</t>
  </si>
  <si>
    <t>07:05:58</t>
  </si>
  <si>
    <t>17:13:41</t>
  </si>
  <si>
    <t>OID9398</t>
  </si>
  <si>
    <t>07:48:29</t>
  </si>
  <si>
    <t>23:09:43</t>
  </si>
  <si>
    <t>CID139</t>
  </si>
  <si>
    <t>Gaines</t>
  </si>
  <si>
    <t>joseph.gaines@outlook.com</t>
  </si>
  <si>
    <t>37549 Pope Isle Apt. 202, Tylerborough, MO 60042</t>
  </si>
  <si>
    <t>OID9822</t>
  </si>
  <si>
    <t>12:17:34</t>
  </si>
  <si>
    <t>11:02:15</t>
  </si>
  <si>
    <t>OID1269</t>
  </si>
  <si>
    <t>19:02:37</t>
  </si>
  <si>
    <t>00:56:16</t>
  </si>
  <si>
    <t>OID9915</t>
  </si>
  <si>
    <t>03:34:35</t>
  </si>
  <si>
    <t>00:26:45</t>
  </si>
  <si>
    <t>OID3348</t>
  </si>
  <si>
    <t>17:05:21</t>
  </si>
  <si>
    <t>PID005</t>
  </si>
  <si>
    <t>06:56:06</t>
  </si>
  <si>
    <t>CID118</t>
  </si>
  <si>
    <t>Ellis</t>
  </si>
  <si>
    <t>amy.ellis@gmail.com</t>
  </si>
  <si>
    <t>217 Scott Ville, Christophermouth, NH 83776</t>
  </si>
  <si>
    <t>OID8431</t>
  </si>
  <si>
    <t>23:41:08</t>
  </si>
  <si>
    <t>01:56:42</t>
  </si>
  <si>
    <t>CID140</t>
  </si>
  <si>
    <t>Beth</t>
  </si>
  <si>
    <t>Mason</t>
  </si>
  <si>
    <t>beth.mason@outlook.com</t>
  </si>
  <si>
    <t>58998 Sherry Haven, East Richard, FL 90775</t>
  </si>
  <si>
    <t>OID6943</t>
  </si>
  <si>
    <t>04:48:30</t>
  </si>
  <si>
    <t>PID035</t>
  </si>
  <si>
    <t>10:01:40</t>
  </si>
  <si>
    <t>OID6229</t>
  </si>
  <si>
    <t>17:09:49</t>
  </si>
  <si>
    <t>PID013</t>
  </si>
  <si>
    <t>22:15:50</t>
  </si>
  <si>
    <t>OID6912</t>
  </si>
  <si>
    <t>07:51:16</t>
  </si>
  <si>
    <t>06:23:31</t>
  </si>
  <si>
    <t>OID5081</t>
  </si>
  <si>
    <t>21:43:03</t>
  </si>
  <si>
    <t>01:29:42</t>
  </si>
  <si>
    <t>OID5610</t>
  </si>
  <si>
    <t>07:53:58</t>
  </si>
  <si>
    <t>10:10:26</t>
  </si>
  <si>
    <t>OID7759</t>
  </si>
  <si>
    <t>01:16:21</t>
  </si>
  <si>
    <t>17:07:06</t>
  </si>
  <si>
    <t>CID123</t>
  </si>
  <si>
    <t>Christy</t>
  </si>
  <si>
    <t>Chang</t>
  </si>
  <si>
    <t>christy.chang@outlook.com</t>
  </si>
  <si>
    <t>4647 Hannah Centers, Rhodesburgh, NH 89363</t>
  </si>
  <si>
    <t>OID4481</t>
  </si>
  <si>
    <t>02:43:38</t>
  </si>
  <si>
    <t>02:45:47</t>
  </si>
  <si>
    <t>CID183</t>
  </si>
  <si>
    <t>Troy</t>
  </si>
  <si>
    <t>Gomez</t>
  </si>
  <si>
    <t>troy.gomez@outlook.com</t>
  </si>
  <si>
    <t>7510 Jose Knolls, Candicechester, LA 62815</t>
  </si>
  <si>
    <t>OID6749</t>
  </si>
  <si>
    <t>13:25:18</t>
  </si>
  <si>
    <t>PID032</t>
  </si>
  <si>
    <t>14:51:25</t>
  </si>
  <si>
    <t>CID143</t>
  </si>
  <si>
    <t>Kim</t>
  </si>
  <si>
    <t>Blevins</t>
  </si>
  <si>
    <t>kim.blevins@outlook.com</t>
  </si>
  <si>
    <t>089 Rice Shoal Suite 491, Juarezmouth, MI 88715</t>
  </si>
  <si>
    <t>OID8681</t>
  </si>
  <si>
    <t>18:32:14</t>
  </si>
  <si>
    <t>06:09:27</t>
  </si>
  <si>
    <t>OID9693</t>
  </si>
  <si>
    <t>21:12:50</t>
  </si>
  <si>
    <t>09:07:45</t>
  </si>
  <si>
    <t>OID3607</t>
  </si>
  <si>
    <t>17:19:09</t>
  </si>
  <si>
    <t>09:03:23</t>
  </si>
  <si>
    <t>OID9743</t>
  </si>
  <si>
    <t>15:04:45</t>
  </si>
  <si>
    <t>19:43:27</t>
  </si>
  <si>
    <t>CID156</t>
  </si>
  <si>
    <t>Gregory</t>
  </si>
  <si>
    <t>Lee</t>
  </si>
  <si>
    <t>gregory.lee@rediffmail.com</t>
  </si>
  <si>
    <t>619 Parker Turnpike Apt. 025, West Brucehaven, ID 48437</t>
  </si>
  <si>
    <t>OID7866</t>
  </si>
  <si>
    <t>18:15:56</t>
  </si>
  <si>
    <t>04:57:03</t>
  </si>
  <si>
    <t>OID1137</t>
  </si>
  <si>
    <t>00:17:47</t>
  </si>
  <si>
    <t>21:42:51</t>
  </si>
  <si>
    <t>CID170</t>
  </si>
  <si>
    <t>Bruce</t>
  </si>
  <si>
    <t>Allen</t>
  </si>
  <si>
    <t>bruce.allen@rediffmail.com</t>
  </si>
  <si>
    <t>2417 Brown Ford, West Timothyside, RI 45629</t>
  </si>
  <si>
    <t>OID4685</t>
  </si>
  <si>
    <t>01:46:15</t>
  </si>
  <si>
    <t>22:28:20</t>
  </si>
  <si>
    <t>CID107</t>
  </si>
  <si>
    <t>Lisa</t>
  </si>
  <si>
    <t>lisa.miller@gmail.com</t>
  </si>
  <si>
    <t>89748 Campbell Drive, South Tannerland, WI 13143</t>
  </si>
  <si>
    <t>OID9584</t>
  </si>
  <si>
    <t>09:44:25</t>
  </si>
  <si>
    <t>09:50:58</t>
  </si>
  <si>
    <t>CID185</t>
  </si>
  <si>
    <t>Melissa</t>
  </si>
  <si>
    <t>Levy</t>
  </si>
  <si>
    <t>melissa.levy@rediffmail.com</t>
  </si>
  <si>
    <t>3303 Kennedy Springs Suite 830, East Amybury, MI 95595</t>
  </si>
  <si>
    <t>OID1686</t>
  </si>
  <si>
    <t>20:32:03</t>
  </si>
  <si>
    <t>PID040</t>
  </si>
  <si>
    <t>16:26:05</t>
  </si>
  <si>
    <t>OID5272</t>
  </si>
  <si>
    <t>12:57:10</t>
  </si>
  <si>
    <t>19:04:22</t>
  </si>
  <si>
    <t>OID7359</t>
  </si>
  <si>
    <t>14:16:13</t>
  </si>
  <si>
    <t>11:54:49</t>
  </si>
  <si>
    <t>OID3570</t>
  </si>
  <si>
    <t>05:44:11</t>
  </si>
  <si>
    <t>PID029</t>
  </si>
  <si>
    <t>18:54:47</t>
  </si>
  <si>
    <t>CID194</t>
  </si>
  <si>
    <t>Barbara</t>
  </si>
  <si>
    <t>Fuller</t>
  </si>
  <si>
    <t>barbara.fuller@rediffmail.com</t>
  </si>
  <si>
    <t>134 Mcintosh Unions Suite 574, Lake Laura, DE 96577</t>
  </si>
  <si>
    <t>OID2519</t>
  </si>
  <si>
    <t>19:28:31</t>
  </si>
  <si>
    <t>16:45:09</t>
  </si>
  <si>
    <t>OID1134</t>
  </si>
  <si>
    <t>06:22:42</t>
  </si>
  <si>
    <t>11:58:32</t>
  </si>
  <si>
    <t>OID8270</t>
  </si>
  <si>
    <t>03:53:04</t>
  </si>
  <si>
    <t>15:27:26</t>
  </si>
  <si>
    <t>OID9515</t>
  </si>
  <si>
    <t>13:06:48</t>
  </si>
  <si>
    <t>01:22:23</t>
  </si>
  <si>
    <t>CID188</t>
  </si>
  <si>
    <t>Kristina</t>
  </si>
  <si>
    <t>Haynes</t>
  </si>
  <si>
    <t>kristina.haynes@yahoo.com</t>
  </si>
  <si>
    <t>18295 Thomas River, Kochville, NH 80868</t>
  </si>
  <si>
    <t>OID6608</t>
  </si>
  <si>
    <t>10:28:03</t>
  </si>
  <si>
    <t>PID044</t>
  </si>
  <si>
    <t>23:08:52</t>
  </si>
  <si>
    <t>CID112</t>
  </si>
  <si>
    <t>Lindsey</t>
  </si>
  <si>
    <t>Byrd</t>
  </si>
  <si>
    <t>lindsey.byrd@rediffmail.com</t>
  </si>
  <si>
    <t>USCGC Harper, FPO AA 38349</t>
  </si>
  <si>
    <t>OID3035</t>
  </si>
  <si>
    <t>22:11:06</t>
  </si>
  <si>
    <t>11:35:56</t>
  </si>
  <si>
    <t>OID4548</t>
  </si>
  <si>
    <t>14:00:52</t>
  </si>
  <si>
    <t>04:39:06</t>
  </si>
  <si>
    <t>OID5978</t>
  </si>
  <si>
    <t>07:11:09</t>
  </si>
  <si>
    <t>14:05:53</t>
  </si>
  <si>
    <t>OID6297</t>
  </si>
  <si>
    <t>12:09:51</t>
  </si>
  <si>
    <t>05:11:05</t>
  </si>
  <si>
    <t>OID5108</t>
  </si>
  <si>
    <t>10:51:20</t>
  </si>
  <si>
    <t>23:53:27</t>
  </si>
  <si>
    <t>OID4599</t>
  </si>
  <si>
    <t>23:40:15</t>
  </si>
  <si>
    <t>20:14:00</t>
  </si>
  <si>
    <t>OID1418</t>
  </si>
  <si>
    <t>01:24:01</t>
  </si>
  <si>
    <t>16:29:02</t>
  </si>
  <si>
    <t>OID1411</t>
  </si>
  <si>
    <t>11:34:01</t>
  </si>
  <si>
    <t>11:25:35</t>
  </si>
  <si>
    <t>OID8692</t>
  </si>
  <si>
    <t>02:04:13</t>
  </si>
  <si>
    <t>19:20:55</t>
  </si>
  <si>
    <t>OID4402</t>
  </si>
  <si>
    <t>22:18:21</t>
  </si>
  <si>
    <t>12:35:14</t>
  </si>
  <si>
    <t>OID1309</t>
  </si>
  <si>
    <t>08:18:11</t>
  </si>
  <si>
    <t>13:38:46</t>
  </si>
  <si>
    <t>OID2746</t>
  </si>
  <si>
    <t>10:44:36</t>
  </si>
  <si>
    <t>23:51:56</t>
  </si>
  <si>
    <t>OID9360</t>
  </si>
  <si>
    <t>17:09:22</t>
  </si>
  <si>
    <t>16:24:38</t>
  </si>
  <si>
    <t>OID6453</t>
  </si>
  <si>
    <t>07:07:24</t>
  </si>
  <si>
    <t>01:21:39</t>
  </si>
  <si>
    <t>CID124</t>
  </si>
  <si>
    <t>Edward</t>
  </si>
  <si>
    <t>Black</t>
  </si>
  <si>
    <t>edward.black@gmail.com</t>
  </si>
  <si>
    <t>5879 Susan Via Apt. 886, Sandovalbury, WV 61449</t>
  </si>
  <si>
    <t>OID9745</t>
  </si>
  <si>
    <t>07:27:27</t>
  </si>
  <si>
    <t>14:08:36</t>
  </si>
  <si>
    <t>CID160</t>
  </si>
  <si>
    <t>James</t>
  </si>
  <si>
    <t>Brown</t>
  </si>
  <si>
    <t>james.brown@yahoo.com</t>
  </si>
  <si>
    <t>221 Frey Crossing Suite 192, South Taylorland, HI 72875</t>
  </si>
  <si>
    <t>OID4081</t>
  </si>
  <si>
    <t>00:30:57</t>
  </si>
  <si>
    <t>15:41:07</t>
  </si>
  <si>
    <t>CID171</t>
  </si>
  <si>
    <t>Leslie</t>
  </si>
  <si>
    <t>Montgomery</t>
  </si>
  <si>
    <t>leslie.montgomery@gmail.com</t>
  </si>
  <si>
    <t>135 Teresa Oval Apt. 825, East Katherineport, WY 13714</t>
  </si>
  <si>
    <t>OID3967</t>
  </si>
  <si>
    <t>20:10:38</t>
  </si>
  <si>
    <t>03:43:44</t>
  </si>
  <si>
    <t>CID173</t>
  </si>
  <si>
    <t>Susan</t>
  </si>
  <si>
    <t>susan.thompson@outlook.com</t>
  </si>
  <si>
    <t>47821 William Station, East Ashleymouth, FL 20562</t>
  </si>
  <si>
    <t>OID9112</t>
  </si>
  <si>
    <t>14:57:06</t>
  </si>
  <si>
    <t>21:20:28</t>
  </si>
  <si>
    <t>OID8628</t>
  </si>
  <si>
    <t>10:20:44</t>
  </si>
  <si>
    <t>23:29:03</t>
  </si>
  <si>
    <t>OID5996</t>
  </si>
  <si>
    <t>14:09:23</t>
  </si>
  <si>
    <t>10:17:52</t>
  </si>
  <si>
    <t>OID5210</t>
  </si>
  <si>
    <t>10:48:56</t>
  </si>
  <si>
    <t>05:48:39</t>
  </si>
  <si>
    <t>OID4415</t>
  </si>
  <si>
    <t>10:33:35</t>
  </si>
  <si>
    <t>05:24:44</t>
  </si>
  <si>
    <t>OID6716</t>
  </si>
  <si>
    <t>22:34:39</t>
  </si>
  <si>
    <t>02:59:45</t>
  </si>
  <si>
    <t>OID9804</t>
  </si>
  <si>
    <t>19:56:54</t>
  </si>
  <si>
    <t>PID011</t>
  </si>
  <si>
    <t>02:22:56</t>
  </si>
  <si>
    <t>OID9798</t>
  </si>
  <si>
    <t>19:28:23</t>
  </si>
  <si>
    <t>11:32:19</t>
  </si>
  <si>
    <t>OID4965</t>
  </si>
  <si>
    <t>09:43:17</t>
  </si>
  <si>
    <t>16:27:25</t>
  </si>
  <si>
    <t>OID3209</t>
  </si>
  <si>
    <t>06:49:56</t>
  </si>
  <si>
    <t>22:10:44</t>
  </si>
  <si>
    <t>OID6103</t>
  </si>
  <si>
    <t>00:43:57</t>
  </si>
  <si>
    <t>04:56:51</t>
  </si>
  <si>
    <t>OID4368</t>
  </si>
  <si>
    <t>15:45:08</t>
  </si>
  <si>
    <t>19:53:01</t>
  </si>
  <si>
    <t>OID1692</t>
  </si>
  <si>
    <t>03:06:30</t>
  </si>
  <si>
    <t>06:57:51</t>
  </si>
  <si>
    <t>OID9808</t>
  </si>
  <si>
    <t>13:02:42</t>
  </si>
  <si>
    <t>06:40:28</t>
  </si>
  <si>
    <t>CID119</t>
  </si>
  <si>
    <t>Griffin</t>
  </si>
  <si>
    <t>amy.griffin@rediffmail.com</t>
  </si>
  <si>
    <t>07350 Aaron Meadow Suite 138, Kiaraberg, AL 79545</t>
  </si>
  <si>
    <t>OID3568</t>
  </si>
  <si>
    <t>10:25:49</t>
  </si>
  <si>
    <t>08:21:37</t>
  </si>
  <si>
    <t>OID3469</t>
  </si>
  <si>
    <t>04:33:43</t>
  </si>
  <si>
    <t>01:47:49</t>
  </si>
  <si>
    <t>OID6217</t>
  </si>
  <si>
    <t>15:45:02</t>
  </si>
  <si>
    <t>19:16:06</t>
  </si>
  <si>
    <t>OID9257</t>
  </si>
  <si>
    <t>18:37:45</t>
  </si>
  <si>
    <t>02:32:24</t>
  </si>
  <si>
    <t>OID7258</t>
  </si>
  <si>
    <t>20:25:23</t>
  </si>
  <si>
    <t>11:54:10</t>
  </si>
  <si>
    <t>OID8380</t>
  </si>
  <si>
    <t>10:35:10</t>
  </si>
  <si>
    <t>00:12:03</t>
  </si>
  <si>
    <t>OID9224</t>
  </si>
  <si>
    <t>21:35:45</t>
  </si>
  <si>
    <t>09:34:31</t>
  </si>
  <si>
    <t>OID4506</t>
  </si>
  <si>
    <t>16:54:11</t>
  </si>
  <si>
    <t>18:09:14</t>
  </si>
  <si>
    <t>OID7689</t>
  </si>
  <si>
    <t>10:04:46</t>
  </si>
  <si>
    <t>22:23:04</t>
  </si>
  <si>
    <t>CID109</t>
  </si>
  <si>
    <t>Rachael</t>
  </si>
  <si>
    <t>Robinson</t>
  </si>
  <si>
    <t>rachael.robinson@rediffmail.com</t>
  </si>
  <si>
    <t>0889 Brady Points, Port Meganhaven, NM 26553</t>
  </si>
  <si>
    <t>OID8699</t>
  </si>
  <si>
    <t>02:22:40</t>
  </si>
  <si>
    <t>00:47:16</t>
  </si>
  <si>
    <t>OID1317</t>
  </si>
  <si>
    <t>21:52:14</t>
  </si>
  <si>
    <t>10:43:13</t>
  </si>
  <si>
    <t>OID2429</t>
  </si>
  <si>
    <t>08:31:11</t>
  </si>
  <si>
    <t>09:56:25</t>
  </si>
  <si>
    <t>OID4514</t>
  </si>
  <si>
    <t>20:48:48</t>
  </si>
  <si>
    <t>PID002</t>
  </si>
  <si>
    <t>15:06:55</t>
  </si>
  <si>
    <t>OID6237</t>
  </si>
  <si>
    <t>18:41:53</t>
  </si>
  <si>
    <t>19:58:13</t>
  </si>
  <si>
    <t>OID6752</t>
  </si>
  <si>
    <t>05:35:11</t>
  </si>
  <si>
    <t>04:56:02</t>
  </si>
  <si>
    <t>OID7059</t>
  </si>
  <si>
    <t>11:01:20</t>
  </si>
  <si>
    <t>12:21:09</t>
  </si>
  <si>
    <t>OID6264</t>
  </si>
  <si>
    <t>08:29:32</t>
  </si>
  <si>
    <t>12:32:31</t>
  </si>
  <si>
    <t>OID5366</t>
  </si>
  <si>
    <t>02:56:50</t>
  </si>
  <si>
    <t>05:26:37</t>
  </si>
  <si>
    <t>OID1663</t>
  </si>
  <si>
    <t>11:18:01</t>
  </si>
  <si>
    <t>06:56:11</t>
  </si>
  <si>
    <t>OID7664</t>
  </si>
  <si>
    <t>03:11:30</t>
  </si>
  <si>
    <t>18:17:55</t>
  </si>
  <si>
    <t>OID4364</t>
  </si>
  <si>
    <t>04:35:15</t>
  </si>
  <si>
    <t>15:55:56</t>
  </si>
  <si>
    <t>OID1153</t>
  </si>
  <si>
    <t>08:45:48</t>
  </si>
  <si>
    <t>10:48:42</t>
  </si>
  <si>
    <t>OID5700</t>
  </si>
  <si>
    <t>09:39:48</t>
  </si>
  <si>
    <t>06:37:23</t>
  </si>
  <si>
    <t>OID1706</t>
  </si>
  <si>
    <t>19:48:44</t>
  </si>
  <si>
    <t>16:27:41</t>
  </si>
  <si>
    <t>OID6420</t>
  </si>
  <si>
    <t>18:18:32</t>
  </si>
  <si>
    <t>10:39:26</t>
  </si>
  <si>
    <t>OID2659</t>
  </si>
  <si>
    <t>16:59:55</t>
  </si>
  <si>
    <t>01:05:29</t>
  </si>
  <si>
    <t>OID5326</t>
  </si>
  <si>
    <t>13:40:51</t>
  </si>
  <si>
    <t>PID045</t>
  </si>
  <si>
    <t>00:35:18</t>
  </si>
  <si>
    <t>CID127</t>
  </si>
  <si>
    <t>Natasha</t>
  </si>
  <si>
    <t>Michael</t>
  </si>
  <si>
    <t>natasha.michael@gmail.com</t>
  </si>
  <si>
    <t>78992 Justin Estates Suite 226, Floresberg, NM 40797</t>
  </si>
  <si>
    <t>OID4465</t>
  </si>
  <si>
    <t>08:11:19</t>
  </si>
  <si>
    <t>18:28:53</t>
  </si>
  <si>
    <t>OID9324</t>
  </si>
  <si>
    <t>02:27:18</t>
  </si>
  <si>
    <t>04:48:38</t>
  </si>
  <si>
    <t>OID9267</t>
  </si>
  <si>
    <t>05:33:41</t>
  </si>
  <si>
    <t>13:20:58</t>
  </si>
  <si>
    <t>OID5402</t>
  </si>
  <si>
    <t>18:14:45</t>
  </si>
  <si>
    <t>13:20:38</t>
  </si>
  <si>
    <t>OID8716</t>
  </si>
  <si>
    <t>03:08:05</t>
  </si>
  <si>
    <t>04:04:13</t>
  </si>
  <si>
    <t>OID4014</t>
  </si>
  <si>
    <t>21:06:59</t>
  </si>
  <si>
    <t>00:33:10</t>
  </si>
  <si>
    <t>OID8569</t>
  </si>
  <si>
    <t>14:49:31</t>
  </si>
  <si>
    <t>04:10:37</t>
  </si>
  <si>
    <t>OID6330</t>
  </si>
  <si>
    <t>19:40:44</t>
  </si>
  <si>
    <t>16:30:13</t>
  </si>
  <si>
    <t>OID6607</t>
  </si>
  <si>
    <t>16:25:28</t>
  </si>
  <si>
    <t>13:33:22</t>
  </si>
  <si>
    <t>OID4892</t>
  </si>
  <si>
    <t>05:57:45</t>
  </si>
  <si>
    <t>08:04:55</t>
  </si>
  <si>
    <t>OID9692</t>
  </si>
  <si>
    <t>13:16:36</t>
  </si>
  <si>
    <t>23:44:01</t>
  </si>
  <si>
    <t>OID4746</t>
  </si>
  <si>
    <t>07:44:52</t>
  </si>
  <si>
    <t>00:28:50</t>
  </si>
  <si>
    <t>OID6057</t>
  </si>
  <si>
    <t>12:51:15</t>
  </si>
  <si>
    <t>23:34:55</t>
  </si>
  <si>
    <t>OID3134</t>
  </si>
  <si>
    <t>22:55:27</t>
  </si>
  <si>
    <t>22:37:23</t>
  </si>
  <si>
    <t>OID7980</t>
  </si>
  <si>
    <t>01:31:08</t>
  </si>
  <si>
    <t>14:39:46</t>
  </si>
  <si>
    <t>OID7432</t>
  </si>
  <si>
    <t>15:02:28</t>
  </si>
  <si>
    <t>04:23:57</t>
  </si>
  <si>
    <t>OID9465</t>
  </si>
  <si>
    <t>06:54:02</t>
  </si>
  <si>
    <t>12:39:46</t>
  </si>
  <si>
    <t>CID189</t>
  </si>
  <si>
    <t>Aguilar</t>
  </si>
  <si>
    <t>christine.aguilar@gmail.com</t>
  </si>
  <si>
    <t>3284 Martin Neck, Lopezville, NY 69154</t>
  </si>
  <si>
    <t>OID9872</t>
  </si>
  <si>
    <t>08:20:59</t>
  </si>
  <si>
    <t>17:38:42</t>
  </si>
  <si>
    <t>OID6856</t>
  </si>
  <si>
    <t>14:00:27</t>
  </si>
  <si>
    <t>12:31:34</t>
  </si>
  <si>
    <t>OID1826</t>
  </si>
  <si>
    <t>15:26:43</t>
  </si>
  <si>
    <t>23:02:25</t>
  </si>
  <si>
    <t>OID3421</t>
  </si>
  <si>
    <t>22:25:26</t>
  </si>
  <si>
    <t>20:52:06</t>
  </si>
  <si>
    <t>OID6869</t>
  </si>
  <si>
    <t>00:02:50</t>
  </si>
  <si>
    <t>20:49:10</t>
  </si>
  <si>
    <t>OID6635</t>
  </si>
  <si>
    <t>22:46:23</t>
  </si>
  <si>
    <t>08:30:57</t>
  </si>
  <si>
    <t>OID8295</t>
  </si>
  <si>
    <t>08:00:47</t>
  </si>
  <si>
    <t>17:20:58</t>
  </si>
  <si>
    <t>OID4642</t>
  </si>
  <si>
    <t>09:33:35</t>
  </si>
  <si>
    <t>13:06:14</t>
  </si>
  <si>
    <t>OID7380</t>
  </si>
  <si>
    <t>00:13:11</t>
  </si>
  <si>
    <t>18:31:17</t>
  </si>
  <si>
    <t>OID1086</t>
  </si>
  <si>
    <t>20:01:38</t>
  </si>
  <si>
    <t>12:58:48</t>
  </si>
  <si>
    <t>OID6936</t>
  </si>
  <si>
    <t>06:33:55</t>
  </si>
  <si>
    <t>13:05:17</t>
  </si>
  <si>
    <t>CID162</t>
  </si>
  <si>
    <t>Summers</t>
  </si>
  <si>
    <t>mark.summers@outlook.com</t>
  </si>
  <si>
    <t>08413 Lynch Parkway, Calderonstad, NV 32697</t>
  </si>
  <si>
    <t>OID2938</t>
  </si>
  <si>
    <t>19:46:32</t>
  </si>
  <si>
    <t>23:22:12</t>
  </si>
  <si>
    <t>OID8074</t>
  </si>
  <si>
    <t>20:47:44</t>
  </si>
  <si>
    <t>00:16:22</t>
  </si>
  <si>
    <t>OID1076</t>
  </si>
  <si>
    <t>14:37:23</t>
  </si>
  <si>
    <t>01:58:28</t>
  </si>
  <si>
    <t>OID8347</t>
  </si>
  <si>
    <t>00:08:51</t>
  </si>
  <si>
    <t>10:47:50</t>
  </si>
  <si>
    <t>OID6373</t>
  </si>
  <si>
    <t>09:31:27</t>
  </si>
  <si>
    <t>OID5913</t>
  </si>
  <si>
    <t>09:46:43</t>
  </si>
  <si>
    <t>06:31:08</t>
  </si>
  <si>
    <t>OID2941</t>
  </si>
  <si>
    <t>21:17:39</t>
  </si>
  <si>
    <t>06:07:50</t>
  </si>
  <si>
    <t>CID104</t>
  </si>
  <si>
    <t>Gary</t>
  </si>
  <si>
    <t>Huff</t>
  </si>
  <si>
    <t>gary.huff@gmail.com</t>
  </si>
  <si>
    <t>58608 Alexander Terrace, South Bryan, SC 85541</t>
  </si>
  <si>
    <t>OID9627</t>
  </si>
  <si>
    <t>12:28:28</t>
  </si>
  <si>
    <t>12:21:43</t>
  </si>
  <si>
    <t>OID9705</t>
  </si>
  <si>
    <t>03:29:39</t>
  </si>
  <si>
    <t>23:33:34</t>
  </si>
  <si>
    <t>OID7486</t>
  </si>
  <si>
    <t>18:27:23</t>
  </si>
  <si>
    <t>12:42:53</t>
  </si>
  <si>
    <t>OID4560</t>
  </si>
  <si>
    <t>14:41:09</t>
  </si>
  <si>
    <t>07:56:25</t>
  </si>
  <si>
    <t>OID1379</t>
  </si>
  <si>
    <t>11:50:19</t>
  </si>
  <si>
    <t>11:48:40</t>
  </si>
  <si>
    <t>OID8114</t>
  </si>
  <si>
    <t>10:24:24</t>
  </si>
  <si>
    <t>20:08:57</t>
  </si>
  <si>
    <t>OID9805</t>
  </si>
  <si>
    <t>23:35:16</t>
  </si>
  <si>
    <t>01:46:46</t>
  </si>
  <si>
    <t>OID7003</t>
  </si>
  <si>
    <t>04:53:37</t>
  </si>
  <si>
    <t>07:56:46</t>
  </si>
  <si>
    <t>OID5372</t>
  </si>
  <si>
    <t>21:25:23</t>
  </si>
  <si>
    <t>15:58:45</t>
  </si>
  <si>
    <t>OID4097</t>
  </si>
  <si>
    <t>18:03:08</t>
  </si>
  <si>
    <t>10:45:58</t>
  </si>
  <si>
    <t>OID7090</t>
  </si>
  <si>
    <t>02:55:39</t>
  </si>
  <si>
    <t>13:12:04</t>
  </si>
  <si>
    <t>OID8741</t>
  </si>
  <si>
    <t>23:25:51</t>
  </si>
  <si>
    <t>09:03:16</t>
  </si>
  <si>
    <t>OID6002</t>
  </si>
  <si>
    <t>05:28:12</t>
  </si>
  <si>
    <t>09:29:13</t>
  </si>
  <si>
    <t>OID8585</t>
  </si>
  <si>
    <t>16:44:13</t>
  </si>
  <si>
    <t>23:19:19</t>
  </si>
  <si>
    <t>OID6767</t>
  </si>
  <si>
    <t>17:52:44</t>
  </si>
  <si>
    <t>14:18:48</t>
  </si>
  <si>
    <t>OID4369</t>
  </si>
  <si>
    <t>22:31:31</t>
  </si>
  <si>
    <t>17:01:58</t>
  </si>
  <si>
    <t>OID5283</t>
  </si>
  <si>
    <t>18:43:17</t>
  </si>
  <si>
    <t>07:02:28</t>
  </si>
  <si>
    <t>OID2949</t>
  </si>
  <si>
    <t>09:55:21</t>
  </si>
  <si>
    <t>22:38:31</t>
  </si>
  <si>
    <t>OID1071</t>
  </si>
  <si>
    <t>06:47:14</t>
  </si>
  <si>
    <t>05:46:18</t>
  </si>
  <si>
    <t>OID7412</t>
  </si>
  <si>
    <t>22:41:22</t>
  </si>
  <si>
    <t>03:01:00</t>
  </si>
  <si>
    <t>CID138</t>
  </si>
  <si>
    <t>Mike</t>
  </si>
  <si>
    <t>Carter</t>
  </si>
  <si>
    <t>mike.carter@rediffmail.com</t>
  </si>
  <si>
    <t>3971 Ortiz Fields, Lake Jackfort, IA 97132</t>
  </si>
  <si>
    <t>OID6541</t>
  </si>
  <si>
    <t>08:35:05</t>
  </si>
  <si>
    <t>09:50:44</t>
  </si>
  <si>
    <t>OID3550</t>
  </si>
  <si>
    <t>06:30:57</t>
  </si>
  <si>
    <t>08:01:14</t>
  </si>
  <si>
    <t>OID7812</t>
  </si>
  <si>
    <t>09:01:24</t>
  </si>
  <si>
    <t>18:41:50</t>
  </si>
  <si>
    <t>OID4101</t>
  </si>
  <si>
    <t>10:38:44</t>
  </si>
  <si>
    <t>15:48:50</t>
  </si>
  <si>
    <t>OID2704</t>
  </si>
  <si>
    <t>08:44:39</t>
  </si>
  <si>
    <t>13:35:45</t>
  </si>
  <si>
    <t>OID3902</t>
  </si>
  <si>
    <t>10:10:51</t>
  </si>
  <si>
    <t>02:58:17</t>
  </si>
  <si>
    <t>CID142</t>
  </si>
  <si>
    <t>Owens</t>
  </si>
  <si>
    <t>thomas.owens@outlook.com</t>
  </si>
  <si>
    <t>43920 Shaffer Valley Suite 531, South Jerry, MD 67120</t>
  </si>
  <si>
    <t>OID6097</t>
  </si>
  <si>
    <t>06:46:28</t>
  </si>
  <si>
    <t>11:47:41</t>
  </si>
  <si>
    <t>OID2270</t>
  </si>
  <si>
    <t>22:27:32</t>
  </si>
  <si>
    <t>22:31:13</t>
  </si>
  <si>
    <t>OID4575</t>
  </si>
  <si>
    <t>18:42:20</t>
  </si>
  <si>
    <t>00:21:21</t>
  </si>
  <si>
    <t>OID2338</t>
  </si>
  <si>
    <t>22:07:35</t>
  </si>
  <si>
    <t>03:39:43</t>
  </si>
  <si>
    <t>OID9816</t>
  </si>
  <si>
    <t>07:28:42</t>
  </si>
  <si>
    <t>12:34:57</t>
  </si>
  <si>
    <t>CID113</t>
  </si>
  <si>
    <t>Brendan</t>
  </si>
  <si>
    <t>Kelly</t>
  </si>
  <si>
    <t>brendan.kelly@rediffmail.com</t>
  </si>
  <si>
    <t>688 Donald Oval Suite 089, Shepardport, CA 50844</t>
  </si>
  <si>
    <t>OID1586</t>
  </si>
  <si>
    <t>14:01:51</t>
  </si>
  <si>
    <t>23:41:13</t>
  </si>
  <si>
    <t>OID9630</t>
  </si>
  <si>
    <t>20:50:23</t>
  </si>
  <si>
    <t>01:51:44</t>
  </si>
  <si>
    <t>CID102</t>
  </si>
  <si>
    <t>Jessica</t>
  </si>
  <si>
    <t>Ruiz</t>
  </si>
  <si>
    <t>jessica.ruiz@rediffmail.com</t>
  </si>
  <si>
    <t>02370 Laura Station Suite 309, Brandonville, DE 18875</t>
  </si>
  <si>
    <t>OID8034</t>
  </si>
  <si>
    <t>08:30:48</t>
  </si>
  <si>
    <t>01:26:28</t>
  </si>
  <si>
    <t>OID4815</t>
  </si>
  <si>
    <t>05:34:02</t>
  </si>
  <si>
    <t>15:11:50</t>
  </si>
  <si>
    <t>OID1898</t>
  </si>
  <si>
    <t>22:30:30</t>
  </si>
  <si>
    <t>23:12:23</t>
  </si>
  <si>
    <t>OID7454</t>
  </si>
  <si>
    <t>06:13:30</t>
  </si>
  <si>
    <t>00:33:32</t>
  </si>
  <si>
    <t>CID117</t>
  </si>
  <si>
    <t>Hannah</t>
  </si>
  <si>
    <t>Gutierrez</t>
  </si>
  <si>
    <t>hannah.gutierrez@yahoo.com</t>
  </si>
  <si>
    <t>2420 David Manors, Jessicaland, CT 41698</t>
  </si>
  <si>
    <t>OID2597</t>
  </si>
  <si>
    <t>14:11:09</t>
  </si>
  <si>
    <t>00:33:26</t>
  </si>
  <si>
    <t>CID154</t>
  </si>
  <si>
    <t>Casey</t>
  </si>
  <si>
    <t>angela.casey@gmail.com</t>
  </si>
  <si>
    <t>089 Farley Terrace, Thomashaven, MT 56607</t>
  </si>
  <si>
    <t>OID6600</t>
  </si>
  <si>
    <t>22:46:20</t>
  </si>
  <si>
    <t>15:31:26</t>
  </si>
  <si>
    <t>OID3490</t>
  </si>
  <si>
    <t>03:47:08</t>
  </si>
  <si>
    <t>03:23:26</t>
  </si>
  <si>
    <t>OID5561</t>
  </si>
  <si>
    <t>07:21:30</t>
  </si>
  <si>
    <t>09:57:13</t>
  </si>
  <si>
    <t>OID8830</t>
  </si>
  <si>
    <t>16:49:20</t>
  </si>
  <si>
    <t>22:40:50</t>
  </si>
  <si>
    <t>OID9527</t>
  </si>
  <si>
    <t>16:59:25</t>
  </si>
  <si>
    <t>13:29:40</t>
  </si>
  <si>
    <t>OID1067</t>
  </si>
  <si>
    <t>06:15:44</t>
  </si>
  <si>
    <t>09:11:07</t>
  </si>
  <si>
    <t>OID2119</t>
  </si>
  <si>
    <t>17:29:54</t>
  </si>
  <si>
    <t>07:27:00</t>
  </si>
  <si>
    <t>OID5802</t>
  </si>
  <si>
    <t>05:25:01</t>
  </si>
  <si>
    <t>02:19:52</t>
  </si>
  <si>
    <t>OID4569</t>
  </si>
  <si>
    <t>00:49:15</t>
  </si>
  <si>
    <t>07:05:22</t>
  </si>
  <si>
    <t>OID1508</t>
  </si>
  <si>
    <t>10:13:34</t>
  </si>
  <si>
    <t>00:06:39</t>
  </si>
  <si>
    <t>OID3969</t>
  </si>
  <si>
    <t>22:48:36</t>
  </si>
  <si>
    <t>11:30:05</t>
  </si>
  <si>
    <t>OID8974</t>
  </si>
  <si>
    <t>03:37:20</t>
  </si>
  <si>
    <t>08:01:11</t>
  </si>
  <si>
    <t>OID6987</t>
  </si>
  <si>
    <t>23:47:53</t>
  </si>
  <si>
    <t>00:49:45</t>
  </si>
  <si>
    <t>OID5834</t>
  </si>
  <si>
    <t>15:54:45</t>
  </si>
  <si>
    <t>19:22:50</t>
  </si>
  <si>
    <t>OID3980</t>
  </si>
  <si>
    <t>21:10:06</t>
  </si>
  <si>
    <t>08:42:57</t>
  </si>
  <si>
    <t>OID9700</t>
  </si>
  <si>
    <t>17:39:16</t>
  </si>
  <si>
    <t>05:28:25</t>
  </si>
  <si>
    <t>OID1135</t>
  </si>
  <si>
    <t>21:59:14</t>
  </si>
  <si>
    <t>00:34:58</t>
  </si>
  <si>
    <t>OID9451</t>
  </si>
  <si>
    <t>21:47:08</t>
  </si>
  <si>
    <t>12:42:34</t>
  </si>
  <si>
    <t>OID4659</t>
  </si>
  <si>
    <t>00:57:26</t>
  </si>
  <si>
    <t>23:16:52</t>
  </si>
  <si>
    <t>CID141</t>
  </si>
  <si>
    <t>Megan</t>
  </si>
  <si>
    <t>Hunt</t>
  </si>
  <si>
    <t>megan.hunt@rediffmail.com</t>
  </si>
  <si>
    <t>03765 Velazquez Knoll Suite 478, Richardshire, UT 17200</t>
  </si>
  <si>
    <t>OID7205</t>
  </si>
  <si>
    <t>21:16:04</t>
  </si>
  <si>
    <t>10:41:25</t>
  </si>
  <si>
    <t>OID9735</t>
  </si>
  <si>
    <t>20:03:28</t>
  </si>
  <si>
    <t>11:16:12</t>
  </si>
  <si>
    <t>CID122</t>
  </si>
  <si>
    <t>Jared</t>
  </si>
  <si>
    <t>Horn</t>
  </si>
  <si>
    <t>jared.horn@outlook.com</t>
  </si>
  <si>
    <t>43325 Barbara Tunnel, Port James, LA 16246</t>
  </si>
  <si>
    <t>OID3358</t>
  </si>
  <si>
    <t>15:38:50</t>
  </si>
  <si>
    <t>12:50:53</t>
  </si>
  <si>
    <t>OID4719</t>
  </si>
  <si>
    <t>03:13:28</t>
  </si>
  <si>
    <t>07:58:28</t>
  </si>
  <si>
    <t>OID8203</t>
  </si>
  <si>
    <t>12:54:20</t>
  </si>
  <si>
    <t>17:32:38</t>
  </si>
  <si>
    <t>CID131</t>
  </si>
  <si>
    <t>Veronica</t>
  </si>
  <si>
    <t>veronica.lopez@gmail.com</t>
  </si>
  <si>
    <t>660 Karen Station Apt. 887, Allenside, ID 03170</t>
  </si>
  <si>
    <t>OID2353</t>
  </si>
  <si>
    <t>15:59:36</t>
  </si>
  <si>
    <t>07:38:19</t>
  </si>
  <si>
    <t>OID5255</t>
  </si>
  <si>
    <t>19:52:34</t>
  </si>
  <si>
    <t>07:40:09</t>
  </si>
  <si>
    <t>CID157</t>
  </si>
  <si>
    <t>Benson</t>
  </si>
  <si>
    <t>sarah.benson@outlook.com</t>
  </si>
  <si>
    <t>5399 Hayes Well, West Pennystad, IL 93798</t>
  </si>
  <si>
    <t>OID7946</t>
  </si>
  <si>
    <t>20:27:13</t>
  </si>
  <si>
    <t>22:27:12</t>
  </si>
  <si>
    <t>OID1159</t>
  </si>
  <si>
    <t>04:24:31</t>
  </si>
  <si>
    <t>06:44:34</t>
  </si>
  <si>
    <t>OID5186</t>
  </si>
  <si>
    <t>05:26:44</t>
  </si>
  <si>
    <t>06:17:48</t>
  </si>
  <si>
    <t>OID7156</t>
  </si>
  <si>
    <t>13:33:00</t>
  </si>
  <si>
    <t>16:40:47</t>
  </si>
  <si>
    <t>OID3574</t>
  </si>
  <si>
    <t>22:42:24</t>
  </si>
  <si>
    <t>19:19:52</t>
  </si>
  <si>
    <t>OID1477</t>
  </si>
  <si>
    <t>07:28:15</t>
  </si>
  <si>
    <t>12:59:43</t>
  </si>
  <si>
    <t>OID2944</t>
  </si>
  <si>
    <t>05:37:56</t>
  </si>
  <si>
    <t>15:40:22</t>
  </si>
  <si>
    <t>OID5130</t>
  </si>
  <si>
    <t>20:10:43</t>
  </si>
  <si>
    <t>08:44:22</t>
  </si>
  <si>
    <t>OID7754</t>
  </si>
  <si>
    <t>12:34:36</t>
  </si>
  <si>
    <t>10:14:17</t>
  </si>
  <si>
    <t>OID1246</t>
  </si>
  <si>
    <t>05:06:18</t>
  </si>
  <si>
    <t>20:00:01</t>
  </si>
  <si>
    <t>OID8680</t>
  </si>
  <si>
    <t>14:47:52</t>
  </si>
  <si>
    <t>17:06:11</t>
  </si>
  <si>
    <t>OID7102</t>
  </si>
  <si>
    <t>20:27:42</t>
  </si>
  <si>
    <t>10:15:00</t>
  </si>
  <si>
    <t>OID7555</t>
  </si>
  <si>
    <t>13:24:08</t>
  </si>
  <si>
    <t>07:39:38</t>
  </si>
  <si>
    <t>OID3165</t>
  </si>
  <si>
    <t>09:58:35</t>
  </si>
  <si>
    <t>14:02:18</t>
  </si>
  <si>
    <t>OID9628</t>
  </si>
  <si>
    <t>06:20:30</t>
  </si>
  <si>
    <t>20:45:00</t>
  </si>
  <si>
    <t>OID9782</t>
  </si>
  <si>
    <t>17:53:01</t>
  </si>
  <si>
    <t>05:26:03</t>
  </si>
  <si>
    <t>OID7302</t>
  </si>
  <si>
    <t>03:43:05</t>
  </si>
  <si>
    <t>17:57:56</t>
  </si>
  <si>
    <t>OID4580</t>
  </si>
  <si>
    <t>02:56:56</t>
  </si>
  <si>
    <t>11:28:09</t>
  </si>
  <si>
    <t>OID7954</t>
  </si>
  <si>
    <t>04:29:06</t>
  </si>
  <si>
    <t>22:44:53</t>
  </si>
  <si>
    <t>OID6246</t>
  </si>
  <si>
    <t>10:04:49</t>
  </si>
  <si>
    <t>22:07:13</t>
  </si>
  <si>
    <t>OID5671</t>
  </si>
  <si>
    <t>23:44:50</t>
  </si>
  <si>
    <t>04:23:25</t>
  </si>
  <si>
    <t>OID3145</t>
  </si>
  <si>
    <t>17:40:16</t>
  </si>
  <si>
    <t>19:38:50</t>
  </si>
  <si>
    <t>OID8575</t>
  </si>
  <si>
    <t>09:51:24</t>
  </si>
  <si>
    <t>00:10:27</t>
  </si>
  <si>
    <t>OID7910</t>
  </si>
  <si>
    <t>05:56:42</t>
  </si>
  <si>
    <t>03:42:23</t>
  </si>
  <si>
    <t>OID1179</t>
  </si>
  <si>
    <t>06:33:59</t>
  </si>
  <si>
    <t>13:29:05</t>
  </si>
  <si>
    <t>OID1041</t>
  </si>
  <si>
    <t>01:23:40</t>
  </si>
  <si>
    <t>19:01:55</t>
  </si>
  <si>
    <t>OID1693</t>
  </si>
  <si>
    <t>18:29:39</t>
  </si>
  <si>
    <t>02:01:44</t>
  </si>
  <si>
    <t>OID8609</t>
  </si>
  <si>
    <t>13:33:06</t>
  </si>
  <si>
    <t>04:01:49</t>
  </si>
  <si>
    <t>OID9578</t>
  </si>
  <si>
    <t>15:56:55</t>
  </si>
  <si>
    <t>18:16:24</t>
  </si>
  <si>
    <t>OID5985</t>
  </si>
  <si>
    <t>14:57:23</t>
  </si>
  <si>
    <t>09:49:51</t>
  </si>
  <si>
    <t>OID2571</t>
  </si>
  <si>
    <t>19:33:36</t>
  </si>
  <si>
    <t>06:30:50</t>
  </si>
  <si>
    <t>OID6045</t>
  </si>
  <si>
    <t>17:53:46</t>
  </si>
  <si>
    <t>18:13:08</t>
  </si>
  <si>
    <t>OID1336</t>
  </si>
  <si>
    <t>13:40:58</t>
  </si>
  <si>
    <t>02:14:28</t>
  </si>
  <si>
    <t>OID7117</t>
  </si>
  <si>
    <t>04:49:20</t>
  </si>
  <si>
    <t>16:13:35</t>
  </si>
  <si>
    <t>OID3749</t>
  </si>
  <si>
    <t>16:34:44</t>
  </si>
  <si>
    <t>16:28:56</t>
  </si>
  <si>
    <t>OID7008</t>
  </si>
  <si>
    <t>04:12:20</t>
  </si>
  <si>
    <t>01:46:13</t>
  </si>
  <si>
    <t>OID8913</t>
  </si>
  <si>
    <t>20:53:04</t>
  </si>
  <si>
    <t>00:48:16</t>
  </si>
  <si>
    <t>CID164</t>
  </si>
  <si>
    <t>Lane</t>
  </si>
  <si>
    <t>lauren.lane@gmail.com</t>
  </si>
  <si>
    <t>56985 Sergio Extensions, Port Albert, CO 02898</t>
  </si>
  <si>
    <t>OID1597</t>
  </si>
  <si>
    <t>05:27:44</t>
  </si>
  <si>
    <t>21:00:17</t>
  </si>
  <si>
    <t>OID4412</t>
  </si>
  <si>
    <t>06:35:14</t>
  </si>
  <si>
    <t>23:36:21</t>
  </si>
  <si>
    <t>OID3900</t>
  </si>
  <si>
    <t>20:14:30</t>
  </si>
  <si>
    <t>12:31:00</t>
  </si>
  <si>
    <t>OID9756</t>
  </si>
  <si>
    <t>06:46:07</t>
  </si>
  <si>
    <t>19:17:45</t>
  </si>
  <si>
    <t>CID151</t>
  </si>
  <si>
    <t>Richmond</t>
  </si>
  <si>
    <t>william.richmond@outlook.com</t>
  </si>
  <si>
    <t>4021 Brown Orchard Apt. 026, Christinahaven, OK 18499</t>
  </si>
  <si>
    <t>OID8307</t>
  </si>
  <si>
    <t>23:19:47</t>
  </si>
  <si>
    <t>16:06:37</t>
  </si>
  <si>
    <t>OID5575</t>
  </si>
  <si>
    <t>12:50:48</t>
  </si>
  <si>
    <t>19:56:33</t>
  </si>
  <si>
    <t>OID5883</t>
  </si>
  <si>
    <t>21:08:26</t>
  </si>
  <si>
    <t>09:20:03</t>
  </si>
  <si>
    <t>OID6340</t>
  </si>
  <si>
    <t>10:50:30</t>
  </si>
  <si>
    <t>16:59:14</t>
  </si>
  <si>
    <t>OID2501</t>
  </si>
  <si>
    <t>11:53:55</t>
  </si>
  <si>
    <t>00:56:01</t>
  </si>
  <si>
    <t>OID6973</t>
  </si>
  <si>
    <t>04:03:12</t>
  </si>
  <si>
    <t>13:27:06</t>
  </si>
  <si>
    <t>OID6597</t>
  </si>
  <si>
    <t>19:44:28</t>
  </si>
  <si>
    <t>02:51:48</t>
  </si>
  <si>
    <t>OID4840</t>
  </si>
  <si>
    <t>12:38:37</t>
  </si>
  <si>
    <t>19:14:57</t>
  </si>
  <si>
    <t>OID5389</t>
  </si>
  <si>
    <t>14:52:37</t>
  </si>
  <si>
    <t>09:59:33</t>
  </si>
  <si>
    <t>OID8649</t>
  </si>
  <si>
    <t>08:43:40</t>
  </si>
  <si>
    <t>05:13:28</t>
  </si>
  <si>
    <t>OID2779</t>
  </si>
  <si>
    <t>03:11:02</t>
  </si>
  <si>
    <t>19:39:57</t>
  </si>
  <si>
    <t>OID4185</t>
  </si>
  <si>
    <t>17:17:44</t>
  </si>
  <si>
    <t>11:45:52</t>
  </si>
  <si>
    <t>OID1243</t>
  </si>
  <si>
    <t>17:27:56</t>
  </si>
  <si>
    <t>05:22:25</t>
  </si>
  <si>
    <t>OID4147</t>
  </si>
  <si>
    <t>03:23:04</t>
  </si>
  <si>
    <t>05:02:16</t>
  </si>
  <si>
    <t>OID3681</t>
  </si>
  <si>
    <t>08:45:23</t>
  </si>
  <si>
    <t>15:13:07</t>
  </si>
  <si>
    <t>OID5229</t>
  </si>
  <si>
    <t>08:36:31</t>
  </si>
  <si>
    <t>19:33:15</t>
  </si>
  <si>
    <t>OID9990</t>
  </si>
  <si>
    <t>21:53:54</t>
  </si>
  <si>
    <t>23:00:06</t>
  </si>
  <si>
    <t>OID1756</t>
  </si>
  <si>
    <t>10:58:30</t>
  </si>
  <si>
    <t>13:36:46</t>
  </si>
  <si>
    <t>OID1866</t>
  </si>
  <si>
    <t>05:53:55</t>
  </si>
  <si>
    <t>02:00:46</t>
  </si>
  <si>
    <t>OID2619</t>
  </si>
  <si>
    <t>11:51:15</t>
  </si>
  <si>
    <t>10:20:47</t>
  </si>
  <si>
    <t>OID2505</t>
  </si>
  <si>
    <t>12:37:13</t>
  </si>
  <si>
    <t>14:41:40</t>
  </si>
  <si>
    <t>OID7850</t>
  </si>
  <si>
    <t>14:59:43</t>
  </si>
  <si>
    <t>06:29:31</t>
  </si>
  <si>
    <t>OID1966</t>
  </si>
  <si>
    <t>14:04:30</t>
  </si>
  <si>
    <t>02:17:23</t>
  </si>
  <si>
    <t>OID3837</t>
  </si>
  <si>
    <t>19:09:08</t>
  </si>
  <si>
    <t>23:23:19</t>
  </si>
  <si>
    <t>OID9187</t>
  </si>
  <si>
    <t>23:47:36</t>
  </si>
  <si>
    <t>04:39:51</t>
  </si>
  <si>
    <t>OID3760</t>
  </si>
  <si>
    <t>09:05:02</t>
  </si>
  <si>
    <t>05:31:50</t>
  </si>
  <si>
    <t>OID7065</t>
  </si>
  <si>
    <t>09:15:42</t>
  </si>
  <si>
    <t>09:33:25</t>
  </si>
  <si>
    <t>OID6906</t>
  </si>
  <si>
    <t>16:29:18</t>
  </si>
  <si>
    <t>19:58:19</t>
  </si>
  <si>
    <t>OID7996</t>
  </si>
  <si>
    <t>17:23:49</t>
  </si>
  <si>
    <t>OID9247</t>
  </si>
  <si>
    <t>06:51:49</t>
  </si>
  <si>
    <t>08:40:53</t>
  </si>
  <si>
    <t>OID7303</t>
  </si>
  <si>
    <t>23:40:03</t>
  </si>
  <si>
    <t>09:33:08</t>
  </si>
  <si>
    <t>OID2173</t>
  </si>
  <si>
    <t>00:41:18</t>
  </si>
  <si>
    <t>09:19:40</t>
  </si>
  <si>
    <t>OID5367</t>
  </si>
  <si>
    <t>23:27:24</t>
  </si>
  <si>
    <t>06:00:22</t>
  </si>
  <si>
    <t>OID9748</t>
  </si>
  <si>
    <t>02:46:27</t>
  </si>
  <si>
    <t>06:40:47</t>
  </si>
  <si>
    <t>OID6469</t>
  </si>
  <si>
    <t>06:59:53</t>
  </si>
  <si>
    <t>21:07:49</t>
  </si>
  <si>
    <t>OID1013</t>
  </si>
  <si>
    <t>20:28:31</t>
  </si>
  <si>
    <t>22:26:18</t>
  </si>
  <si>
    <t>OID1219</t>
  </si>
  <si>
    <t>13:39:02</t>
  </si>
  <si>
    <t>06:39:28</t>
  </si>
  <si>
    <t>OID9988</t>
  </si>
  <si>
    <t>09:27:52</t>
  </si>
  <si>
    <t>20:53:18</t>
  </si>
  <si>
    <t>OID1669</t>
  </si>
  <si>
    <t>04:59:13</t>
  </si>
  <si>
    <t>16:22:11</t>
  </si>
  <si>
    <t>OID7329</t>
  </si>
  <si>
    <t>01:19:42</t>
  </si>
  <si>
    <t>01:52:14</t>
  </si>
  <si>
    <t>OID2873</t>
  </si>
  <si>
    <t>05:54:36</t>
  </si>
  <si>
    <t>17:18:51</t>
  </si>
  <si>
    <t>OID4932</t>
  </si>
  <si>
    <t>06:50:14</t>
  </si>
  <si>
    <t>13:55:34</t>
  </si>
  <si>
    <t>OID4169</t>
  </si>
  <si>
    <t>11:52:12</t>
  </si>
  <si>
    <t>23:25:32</t>
  </si>
  <si>
    <t>OID6945</t>
  </si>
  <si>
    <t>19:37:21</t>
  </si>
  <si>
    <t>03:13:08</t>
  </si>
  <si>
    <t>OID6794</t>
  </si>
  <si>
    <t>15:34:31</t>
  </si>
  <si>
    <t>10:35:02</t>
  </si>
  <si>
    <t>OID2412</t>
  </si>
  <si>
    <t>14:35:45</t>
  </si>
  <si>
    <t>07:09:27</t>
  </si>
  <si>
    <t>CID114</t>
  </si>
  <si>
    <t>Crane</t>
  </si>
  <si>
    <t>lauren.crane@yahoo.com</t>
  </si>
  <si>
    <t>30313 Reyes Parkways Suite 392, Port Bradley, SC 24078</t>
  </si>
  <si>
    <t>OID8162</t>
  </si>
  <si>
    <t>07:24:54</t>
  </si>
  <si>
    <t>03:15:28</t>
  </si>
  <si>
    <t>OID8860</t>
  </si>
  <si>
    <t>06:00:55</t>
  </si>
  <si>
    <t>22:23:18</t>
  </si>
  <si>
    <t>OID2523</t>
  </si>
  <si>
    <t>05:46:53</t>
  </si>
  <si>
    <t>01:30:58</t>
  </si>
  <si>
    <t>OID7382</t>
  </si>
  <si>
    <t>08:34:53</t>
  </si>
  <si>
    <t>13:26:32</t>
  </si>
  <si>
    <t>OID7593</t>
  </si>
  <si>
    <t>15:18:11</t>
  </si>
  <si>
    <t>23:05:05</t>
  </si>
  <si>
    <t>OID9980</t>
  </si>
  <si>
    <t>11:00:03</t>
  </si>
  <si>
    <t>15:17:48</t>
  </si>
  <si>
    <t>OID2440</t>
  </si>
  <si>
    <t>08:26:50</t>
  </si>
  <si>
    <t>19:28:55</t>
  </si>
  <si>
    <t>OID7256</t>
  </si>
  <si>
    <t>00:24:43</t>
  </si>
  <si>
    <t>08:45:35</t>
  </si>
  <si>
    <t>OID6854</t>
  </si>
  <si>
    <t>10:05:03</t>
  </si>
  <si>
    <t>10:06:44</t>
  </si>
  <si>
    <t>OID9600</t>
  </si>
  <si>
    <t>04:19:31</t>
  </si>
  <si>
    <t>17:52:11</t>
  </si>
  <si>
    <t>OID3186</t>
  </si>
  <si>
    <t>17:14:37</t>
  </si>
  <si>
    <t>12:54:21</t>
  </si>
  <si>
    <t>OID1420</t>
  </si>
  <si>
    <t>18:45:41</t>
  </si>
  <si>
    <t>21:20:42</t>
  </si>
  <si>
    <t>OID4436</t>
  </si>
  <si>
    <t>23:43:28</t>
  </si>
  <si>
    <t>12:35:16</t>
  </si>
  <si>
    <t>OID6410</t>
  </si>
  <si>
    <t>06:38:04</t>
  </si>
  <si>
    <t>08:13:41</t>
  </si>
  <si>
    <t>OID4538</t>
  </si>
  <si>
    <t>12:27:25</t>
  </si>
  <si>
    <t>23:59:41</t>
  </si>
  <si>
    <t>OID8225</t>
  </si>
  <si>
    <t>10:41:43</t>
  </si>
  <si>
    <t>19:20:26</t>
  </si>
  <si>
    <t>OID2099</t>
  </si>
  <si>
    <t>09:19:53</t>
  </si>
  <si>
    <t>14:30:24</t>
  </si>
  <si>
    <t>OID9222</t>
  </si>
  <si>
    <t>11:38:36</t>
  </si>
  <si>
    <t>21:12:03</t>
  </si>
  <si>
    <t>OID3523</t>
  </si>
  <si>
    <t>10:33:52</t>
  </si>
  <si>
    <t>11:21:30</t>
  </si>
  <si>
    <t>OID3834</t>
  </si>
  <si>
    <t>22:42:39</t>
  </si>
  <si>
    <t>23:12:16</t>
  </si>
  <si>
    <t>OID9975</t>
  </si>
  <si>
    <t>09:31:29</t>
  </si>
  <si>
    <t>07:20:39</t>
  </si>
  <si>
    <t>OID6893</t>
  </si>
  <si>
    <t>09:19:46</t>
  </si>
  <si>
    <t>02:07:12</t>
  </si>
  <si>
    <t>OID8192</t>
  </si>
  <si>
    <t>21:14:38</t>
  </si>
  <si>
    <t>OID7904</t>
  </si>
  <si>
    <t>15:58:53</t>
  </si>
  <si>
    <t>14:14:53</t>
  </si>
  <si>
    <t>OID5999</t>
  </si>
  <si>
    <t>17:44:01</t>
  </si>
  <si>
    <t>16:03:33</t>
  </si>
  <si>
    <t>OID7409</t>
  </si>
  <si>
    <t>02:54:23</t>
  </si>
  <si>
    <t>18:15:03</t>
  </si>
  <si>
    <t>OID8708</t>
  </si>
  <si>
    <t>07:05:11</t>
  </si>
  <si>
    <t>OID5745</t>
  </si>
  <si>
    <t>02:16:10</t>
  </si>
  <si>
    <t>06:31:20</t>
  </si>
  <si>
    <t>OID9178</t>
  </si>
  <si>
    <t>18:34:02</t>
  </si>
  <si>
    <t>13:27:30</t>
  </si>
  <si>
    <t>OID2529</t>
  </si>
  <si>
    <t>14:35:39</t>
  </si>
  <si>
    <t>17:37:51</t>
  </si>
  <si>
    <t>OID3125</t>
  </si>
  <si>
    <t>02:52:20</t>
  </si>
  <si>
    <t>04:02:49</t>
  </si>
  <si>
    <t>OID4011</t>
  </si>
  <si>
    <t>10:33:07</t>
  </si>
  <si>
    <t>06:32:27</t>
  </si>
  <si>
    <t>OID1592</t>
  </si>
  <si>
    <t>01:25:50</t>
  </si>
  <si>
    <t>18:04:09</t>
  </si>
  <si>
    <t>OID7667</t>
  </si>
  <si>
    <t>20:10:30</t>
  </si>
  <si>
    <t>15:08:52</t>
  </si>
  <si>
    <t>OID5182</t>
  </si>
  <si>
    <t>03:46:35</t>
  </si>
  <si>
    <t>11:20:17</t>
  </si>
  <si>
    <t>OID1833</t>
  </si>
  <si>
    <t>00:31:47</t>
  </si>
  <si>
    <t>11:06:01</t>
  </si>
  <si>
    <t>OID5190</t>
  </si>
  <si>
    <t>04:04:19</t>
  </si>
  <si>
    <t>00:48:55</t>
  </si>
  <si>
    <t>CID110</t>
  </si>
  <si>
    <t>Katie</t>
  </si>
  <si>
    <t>katie.hicks@rediffmail.com</t>
  </si>
  <si>
    <t>848 William Port, New Marilyn, SD 58000</t>
  </si>
  <si>
    <t>OID4399</t>
  </si>
  <si>
    <t>07:13:46</t>
  </si>
  <si>
    <t>09:05:57</t>
  </si>
  <si>
    <t>OID8104</t>
  </si>
  <si>
    <t>21:07:18</t>
  </si>
  <si>
    <t>00:38:35</t>
  </si>
  <si>
    <t>CID196</t>
  </si>
  <si>
    <t>Regina</t>
  </si>
  <si>
    <t>Hawkins</t>
  </si>
  <si>
    <t>regina.hawkins@rediffmail.com</t>
  </si>
  <si>
    <t>096 Santos Neck Apt. 937, Benjaminmouth, FL 61454</t>
  </si>
  <si>
    <t>OID1054</t>
  </si>
  <si>
    <t>13:31:33</t>
  </si>
  <si>
    <t>02:03:42</t>
  </si>
  <si>
    <t>OID7828</t>
  </si>
  <si>
    <t>00:57:10</t>
  </si>
  <si>
    <t>03:55:32</t>
  </si>
  <si>
    <t>OID5598</t>
  </si>
  <si>
    <t>00:07:15</t>
  </si>
  <si>
    <t>06:30:27</t>
  </si>
  <si>
    <t>OID7417</t>
  </si>
  <si>
    <t>08:47:14</t>
  </si>
  <si>
    <t>19:25:43</t>
  </si>
  <si>
    <t>OID8004</t>
  </si>
  <si>
    <t>12:05:04</t>
  </si>
  <si>
    <t>18:05:47</t>
  </si>
  <si>
    <t>OID7287</t>
  </si>
  <si>
    <t>05:45:27</t>
  </si>
  <si>
    <t>16:20:46</t>
  </si>
  <si>
    <t>CID177</t>
  </si>
  <si>
    <t>Rachel</t>
  </si>
  <si>
    <t>rachel.lopez@outlook.com</t>
  </si>
  <si>
    <t>90435 Bonnie Points Suite 886, Jenniferfurt, WV 20187</t>
  </si>
  <si>
    <t>OID3637</t>
  </si>
  <si>
    <t>18:27:35</t>
  </si>
  <si>
    <t>15:09:01</t>
  </si>
  <si>
    <t>OID2097</t>
  </si>
  <si>
    <t>08:19:07</t>
  </si>
  <si>
    <t>03:55:26</t>
  </si>
  <si>
    <t>OID3388</t>
  </si>
  <si>
    <t>01:16:23</t>
  </si>
  <si>
    <t>21:24:42</t>
  </si>
  <si>
    <t>OID1114</t>
  </si>
  <si>
    <t>07:59:11</t>
  </si>
  <si>
    <t>05:33:08</t>
  </si>
  <si>
    <t>OID3556</t>
  </si>
  <si>
    <t>02:05:06</t>
  </si>
  <si>
    <t>02:03:44</t>
  </si>
  <si>
    <t>OID9404</t>
  </si>
  <si>
    <t>08:18:15</t>
  </si>
  <si>
    <t>08:36:13</t>
  </si>
  <si>
    <t>OID4552</t>
  </si>
  <si>
    <t>12:10:36</t>
  </si>
  <si>
    <t>23:31:23</t>
  </si>
  <si>
    <t>OID8486</t>
  </si>
  <si>
    <t>00:38:36</t>
  </si>
  <si>
    <t>20:13:27</t>
  </si>
  <si>
    <t>OID4240</t>
  </si>
  <si>
    <t>02:46:16</t>
  </si>
  <si>
    <t>09:28:52</t>
  </si>
  <si>
    <t>OID3727</t>
  </si>
  <si>
    <t>07:58:32</t>
  </si>
  <si>
    <t>OID8955</t>
  </si>
  <si>
    <t>05:37:55</t>
  </si>
  <si>
    <t>12:11:43</t>
  </si>
  <si>
    <t>OID1744</t>
  </si>
  <si>
    <t>01:03:02</t>
  </si>
  <si>
    <t>08:40:48</t>
  </si>
  <si>
    <t>OID5831</t>
  </si>
  <si>
    <t>18:12:36</t>
  </si>
  <si>
    <t>04:54:21</t>
  </si>
  <si>
    <t>OID2842</t>
  </si>
  <si>
    <t>15:52:52</t>
  </si>
  <si>
    <t>22:30:31</t>
  </si>
  <si>
    <t>OID1661</t>
  </si>
  <si>
    <t>11:10:43</t>
  </si>
  <si>
    <t>14:43:30</t>
  </si>
  <si>
    <t>OID9123</t>
  </si>
  <si>
    <t>10:50:23</t>
  </si>
  <si>
    <t>10:39:52</t>
  </si>
  <si>
    <t>OID3981</t>
  </si>
  <si>
    <t>12:04:15</t>
  </si>
  <si>
    <t>05:18:08</t>
  </si>
  <si>
    <t>OID6634</t>
  </si>
  <si>
    <t>02:36:45</t>
  </si>
  <si>
    <t>14:57:01</t>
  </si>
  <si>
    <t>CID106</t>
  </si>
  <si>
    <t>Scott</t>
  </si>
  <si>
    <t>scott.jones@yahoo.com</t>
  </si>
  <si>
    <t>086 Kristin Manor Apt. 829, Marissabury, CT 12152</t>
  </si>
  <si>
    <t>OID9069</t>
  </si>
  <si>
    <t>02:29:46</t>
  </si>
  <si>
    <t>13:28:57</t>
  </si>
  <si>
    <t>OID6802</t>
  </si>
  <si>
    <t>03:00:01</t>
  </si>
  <si>
    <t>06:03:03</t>
  </si>
  <si>
    <t>OID4442</t>
  </si>
  <si>
    <t>01:12:34</t>
  </si>
  <si>
    <t>10:01:43</t>
  </si>
  <si>
    <t>OID4995</t>
  </si>
  <si>
    <t>16:46:34</t>
  </si>
  <si>
    <t>04:45:34</t>
  </si>
  <si>
    <t>OID7650</t>
  </si>
  <si>
    <t>12:40:06</t>
  </si>
  <si>
    <t>03:46:12</t>
  </si>
  <si>
    <t>OID5555</t>
  </si>
  <si>
    <t>21:41:18</t>
  </si>
  <si>
    <t>21:10:12</t>
  </si>
  <si>
    <t>OID1769</t>
  </si>
  <si>
    <t>18:51:12</t>
  </si>
  <si>
    <t>01:58:20</t>
  </si>
  <si>
    <t>OID2189</t>
  </si>
  <si>
    <t>16:35:28</t>
  </si>
  <si>
    <t>07:06:38</t>
  </si>
  <si>
    <t>OID9035</t>
  </si>
  <si>
    <t>15:11:02</t>
  </si>
  <si>
    <t>14:16:59</t>
  </si>
  <si>
    <t>OID4219</t>
  </si>
  <si>
    <t>08:03:37</t>
  </si>
  <si>
    <t>13:50:58</t>
  </si>
  <si>
    <t>OID1694</t>
  </si>
  <si>
    <t>04:43:46</t>
  </si>
  <si>
    <t>01:46:40</t>
  </si>
  <si>
    <t>OID7495</t>
  </si>
  <si>
    <t>21:09:31</t>
  </si>
  <si>
    <t>06:09:19</t>
  </si>
  <si>
    <t>OID1080</t>
  </si>
  <si>
    <t>01:04:28</t>
  </si>
  <si>
    <t>16:40:55</t>
  </si>
  <si>
    <t>OID4539</t>
  </si>
  <si>
    <t>15:06:18</t>
  </si>
  <si>
    <t>03:50:06</t>
  </si>
  <si>
    <t>OID8093</t>
  </si>
  <si>
    <t>15:43:42</t>
  </si>
  <si>
    <t>15:41:25</t>
  </si>
  <si>
    <t>OID1707</t>
  </si>
  <si>
    <t>21:05:38</t>
  </si>
  <si>
    <t>17:28:07</t>
  </si>
  <si>
    <t>OID5703</t>
  </si>
  <si>
    <t>16:01:40</t>
  </si>
  <si>
    <t>02:24:54</t>
  </si>
  <si>
    <t>OID7457</t>
  </si>
  <si>
    <t>13:25:17</t>
  </si>
  <si>
    <t>13:52:42</t>
  </si>
  <si>
    <t>CID197</t>
  </si>
  <si>
    <t>Jacobs</t>
  </si>
  <si>
    <t>gary.jacobs@gmail.com</t>
  </si>
  <si>
    <t>USNV Williams, FPO AP 23197</t>
  </si>
  <si>
    <t>OID4784</t>
  </si>
  <si>
    <t>07:19:13</t>
  </si>
  <si>
    <t>04:47:20</t>
  </si>
  <si>
    <t>OID1726</t>
  </si>
  <si>
    <t>11:30:19</t>
  </si>
  <si>
    <t>02:44:11</t>
  </si>
  <si>
    <t>OID1073</t>
  </si>
  <si>
    <t>03:51:26</t>
  </si>
  <si>
    <t>12:59:30</t>
  </si>
  <si>
    <t>OID7443</t>
  </si>
  <si>
    <t>15:44:41</t>
  </si>
  <si>
    <t>03:08:53</t>
  </si>
  <si>
    <t>OID1025</t>
  </si>
  <si>
    <t>02:29:08</t>
  </si>
  <si>
    <t>01:57:29</t>
  </si>
  <si>
    <t>OID8826</t>
  </si>
  <si>
    <t>04:40:06</t>
  </si>
  <si>
    <t>02:03:57</t>
  </si>
  <si>
    <t>OID6254</t>
  </si>
  <si>
    <t>01:51:31</t>
  </si>
  <si>
    <t>05:04:36</t>
  </si>
  <si>
    <t>OID7518</t>
  </si>
  <si>
    <t>11:55:04</t>
  </si>
  <si>
    <t>05:45:33</t>
  </si>
  <si>
    <t>OID4491</t>
  </si>
  <si>
    <t>16:42:26</t>
  </si>
  <si>
    <t>08:22:44</t>
  </si>
  <si>
    <t>CID146</t>
  </si>
  <si>
    <t>Janice</t>
  </si>
  <si>
    <t>Gordon</t>
  </si>
  <si>
    <t>janice.gordon@yahoo.com</t>
  </si>
  <si>
    <t>5812 Evelyn Mountains Suite 845, Ortiztown, MN 86166</t>
  </si>
  <si>
    <t>OID8288</t>
  </si>
  <si>
    <t>02:55:29</t>
  </si>
  <si>
    <t>04:21:49</t>
  </si>
  <si>
    <t>OID6504</t>
  </si>
  <si>
    <t>12:05:41</t>
  </si>
  <si>
    <t>04:38:50</t>
  </si>
  <si>
    <t>OID2595</t>
  </si>
  <si>
    <t>03:10:32</t>
  </si>
  <si>
    <t>11:44:11</t>
  </si>
  <si>
    <t>OID9478</t>
  </si>
  <si>
    <t>17:54:41</t>
  </si>
  <si>
    <t>08:42:42</t>
  </si>
  <si>
    <t>OID1169</t>
  </si>
  <si>
    <t>07:11:33</t>
  </si>
  <si>
    <t>03:38:41</t>
  </si>
  <si>
    <t>OID6775</t>
  </si>
  <si>
    <t>06:54:03</t>
  </si>
  <si>
    <t>01:13:09</t>
  </si>
  <si>
    <t>OID2383</t>
  </si>
  <si>
    <t>04:44:42</t>
  </si>
  <si>
    <t>02:15:04</t>
  </si>
  <si>
    <t>CID167</t>
  </si>
  <si>
    <t>Diana</t>
  </si>
  <si>
    <t>French</t>
  </si>
  <si>
    <t>diana.french@outlook.com</t>
  </si>
  <si>
    <t>163 Jeffrey Drive, South Mary, NH 23999</t>
  </si>
  <si>
    <t>OID3750</t>
  </si>
  <si>
    <t>04:44:04</t>
  </si>
  <si>
    <t>21:00:20</t>
  </si>
  <si>
    <t>OID4837</t>
  </si>
  <si>
    <t>22:42:38</t>
  </si>
  <si>
    <t>12:41:59</t>
  </si>
  <si>
    <t>OID6975</t>
  </si>
  <si>
    <t>18:23:17</t>
  </si>
  <si>
    <t>19:23:44</t>
  </si>
  <si>
    <t>OID1869</t>
  </si>
  <si>
    <t>12:14:10</t>
  </si>
  <si>
    <t>03:34:04</t>
  </si>
  <si>
    <t>OID3921</t>
  </si>
  <si>
    <t>04:53:45</t>
  </si>
  <si>
    <t>05:48:22</t>
  </si>
  <si>
    <t>OID4056</t>
  </si>
  <si>
    <t>10:23:23</t>
  </si>
  <si>
    <t>21:18:46</t>
  </si>
  <si>
    <t>OID4907</t>
  </si>
  <si>
    <t>20:13:44</t>
  </si>
  <si>
    <t>09:06:18</t>
  </si>
  <si>
    <t>OID9684</t>
  </si>
  <si>
    <t>12:43:07</t>
  </si>
  <si>
    <t>05:09:35</t>
  </si>
  <si>
    <t>OID2044</t>
  </si>
  <si>
    <t>22:16:48</t>
  </si>
  <si>
    <t>16:09:18</t>
  </si>
  <si>
    <t>OID6436</t>
  </si>
  <si>
    <t>13:00:52</t>
  </si>
  <si>
    <t>00:18:32</t>
  </si>
  <si>
    <t>OID9374</t>
  </si>
  <si>
    <t>15:33:07</t>
  </si>
  <si>
    <t>15:51:15</t>
  </si>
  <si>
    <t>OID2767</t>
  </si>
  <si>
    <t>16:58:37</t>
  </si>
  <si>
    <t>01:05:53</t>
  </si>
  <si>
    <t>OID8981</t>
  </si>
  <si>
    <t>15:06:44</t>
  </si>
  <si>
    <t>14:31:29</t>
  </si>
  <si>
    <t>OID2246</t>
  </si>
  <si>
    <t>05:36:29</t>
  </si>
  <si>
    <t>07:21:52</t>
  </si>
  <si>
    <t>OID1779</t>
  </si>
  <si>
    <t>12:50:57</t>
  </si>
  <si>
    <t>01:24:34</t>
  </si>
  <si>
    <t>OID2005</t>
  </si>
  <si>
    <t>12:10:00</t>
  </si>
  <si>
    <t>09:31:36</t>
  </si>
  <si>
    <t>OID6485</t>
  </si>
  <si>
    <t>13:21:50</t>
  </si>
  <si>
    <t>18:29:46</t>
  </si>
  <si>
    <t>OID6319</t>
  </si>
  <si>
    <t>09:32:58</t>
  </si>
  <si>
    <t>OID9461</t>
  </si>
  <si>
    <t>14:34:14</t>
  </si>
  <si>
    <t>17:45:57</t>
  </si>
  <si>
    <t>OID4522</t>
  </si>
  <si>
    <t>00:44:05</t>
  </si>
  <si>
    <t>19:29:03</t>
  </si>
  <si>
    <t>OID9862</t>
  </si>
  <si>
    <t>05:02:45</t>
  </si>
  <si>
    <t>14:00:57</t>
  </si>
  <si>
    <t>OID6361</t>
  </si>
  <si>
    <t>16:28:38</t>
  </si>
  <si>
    <t>01:06:14</t>
  </si>
  <si>
    <t>OID7238</t>
  </si>
  <si>
    <t>08:22:36</t>
  </si>
  <si>
    <t>07:46:17</t>
  </si>
  <si>
    <t>OID8446</t>
  </si>
  <si>
    <t>02:53:11</t>
  </si>
  <si>
    <t>03:53:13</t>
  </si>
  <si>
    <t>OID9459</t>
  </si>
  <si>
    <t>08:17:07</t>
  </si>
  <si>
    <t>07:01:18</t>
  </si>
  <si>
    <t>OID6433</t>
  </si>
  <si>
    <t>01:02:33</t>
  </si>
  <si>
    <t>03:31:58</t>
  </si>
  <si>
    <t>OID3128</t>
  </si>
  <si>
    <t>22:17:42</t>
  </si>
  <si>
    <t>09:42:50</t>
  </si>
  <si>
    <t>OID8972</t>
  </si>
  <si>
    <t>07:36:32</t>
  </si>
  <si>
    <t>09:34:23</t>
  </si>
  <si>
    <t>OID5970</t>
  </si>
  <si>
    <t>07:39:59</t>
  </si>
  <si>
    <t>04:52:06</t>
  </si>
  <si>
    <t>OID3491</t>
  </si>
  <si>
    <t>18:04:56</t>
  </si>
  <si>
    <t>06:42:40</t>
  </si>
  <si>
    <t>OID6651</t>
  </si>
  <si>
    <t>03:18:41</t>
  </si>
  <si>
    <t>01:31:23</t>
  </si>
  <si>
    <t>OID2861</t>
  </si>
  <si>
    <t>20:38:05</t>
  </si>
  <si>
    <t>02:58:16</t>
  </si>
  <si>
    <t>OID3302</t>
  </si>
  <si>
    <t>08:32:59</t>
  </si>
  <si>
    <t>03:32:40</t>
  </si>
  <si>
    <t>OID9922</t>
  </si>
  <si>
    <t>12:42:28</t>
  </si>
  <si>
    <t>16:13:49</t>
  </si>
  <si>
    <t>OID4613</t>
  </si>
  <si>
    <t>10:24:01</t>
  </si>
  <si>
    <t>06:25:35</t>
  </si>
  <si>
    <t>OID7483</t>
  </si>
  <si>
    <t>12:19:38</t>
  </si>
  <si>
    <t>00:24:54</t>
  </si>
  <si>
    <t>OID7418</t>
  </si>
  <si>
    <t>01:15:18</t>
  </si>
  <si>
    <t>16:11:48</t>
  </si>
  <si>
    <t>OID3361</t>
  </si>
  <si>
    <t>09:50:05</t>
  </si>
  <si>
    <t>23:38:57</t>
  </si>
  <si>
    <t>OID7475</t>
  </si>
  <si>
    <t>08:30:03</t>
  </si>
  <si>
    <t>17:07:47</t>
  </si>
  <si>
    <t>OID6847</t>
  </si>
  <si>
    <t>17:02:09</t>
  </si>
  <si>
    <t>05:55:32</t>
  </si>
  <si>
    <t>Full name</t>
  </si>
  <si>
    <t>Row Labels</t>
  </si>
  <si>
    <t>Aaron  Thompson</t>
  </si>
  <si>
    <t>Alexandra  Smith</t>
  </si>
  <si>
    <t>Amanda  Howard</t>
  </si>
  <si>
    <t>Amy  Ellis</t>
  </si>
  <si>
    <t>Amy  Griffin</t>
  </si>
  <si>
    <t>Amy  Reid</t>
  </si>
  <si>
    <t>Angela  Casey</t>
  </si>
  <si>
    <t>Angela  Evans</t>
  </si>
  <si>
    <t>Angela  Horne</t>
  </si>
  <si>
    <t>Anne  Oconnell</t>
  </si>
  <si>
    <t>Anthony  Thomas</t>
  </si>
  <si>
    <t>Ashley  Romero</t>
  </si>
  <si>
    <t>Ashley  Rose</t>
  </si>
  <si>
    <t>Barbara  Fuller</t>
  </si>
  <si>
    <t>Beth  Mason</t>
  </si>
  <si>
    <t>Bobby  Forbes</t>
  </si>
  <si>
    <t>Brandon  Cruz</t>
  </si>
  <si>
    <t>Brendan  Kelly</t>
  </si>
  <si>
    <t>Brian  Kennedy</t>
  </si>
  <si>
    <t>Brittany  Stewart</t>
  </si>
  <si>
    <t>Bruce  Allen</t>
  </si>
  <si>
    <t>Christian  Clayton</t>
  </si>
  <si>
    <t>Christine  Aguilar</t>
  </si>
  <si>
    <t>Christine  West</t>
  </si>
  <si>
    <t>Christy  Chang</t>
  </si>
  <si>
    <t>Courtney  Parker</t>
  </si>
  <si>
    <t>David  Delacruz</t>
  </si>
  <si>
    <t>Deborah  Bates</t>
  </si>
  <si>
    <t>Debra  Hayes</t>
  </si>
  <si>
    <t>Debra  Rodriguez</t>
  </si>
  <si>
    <t>Diana  French</t>
  </si>
  <si>
    <t>Donna  Oneill</t>
  </si>
  <si>
    <t>Edward  Black</t>
  </si>
  <si>
    <t>Erin  Miller</t>
  </si>
  <si>
    <t>Gary  Huff</t>
  </si>
  <si>
    <t>Gary  Jacobs</t>
  </si>
  <si>
    <t>Gina  Moreno</t>
  </si>
  <si>
    <t>Gregory  Lee</t>
  </si>
  <si>
    <t>Hannah  Gutierrez</t>
  </si>
  <si>
    <t>Heather  Schneider</t>
  </si>
  <si>
    <t>James  Brown</t>
  </si>
  <si>
    <t>Janice  Gordon</t>
  </si>
  <si>
    <t>Jared  Horn</t>
  </si>
  <si>
    <t>Jason  Lopez</t>
  </si>
  <si>
    <t>Jason  Nguyen</t>
  </si>
  <si>
    <t>Jenny  Estrada</t>
  </si>
  <si>
    <t>Jessica  Ruiz</t>
  </si>
  <si>
    <t>Jodi  Whitney</t>
  </si>
  <si>
    <t>John  Herrera</t>
  </si>
  <si>
    <t>John  Ramirez</t>
  </si>
  <si>
    <t>Joseph  Gaines</t>
  </si>
  <si>
    <t>Joseph  Stewart</t>
  </si>
  <si>
    <t>Joshua  Campbell</t>
  </si>
  <si>
    <t>Julie  Meyer</t>
  </si>
  <si>
    <t>Kara  Brennan</t>
  </si>
  <si>
    <t>Karl  Gallagher</t>
  </si>
  <si>
    <t>Katherine  Weber</t>
  </si>
  <si>
    <t>Katie  Hicks</t>
  </si>
  <si>
    <t>Kelli  Smith</t>
  </si>
  <si>
    <t>Kim  Blevins</t>
  </si>
  <si>
    <t>Kristina  Haynes</t>
  </si>
  <si>
    <t>Lauren  Crane</t>
  </si>
  <si>
    <t>Lauren  Lane</t>
  </si>
  <si>
    <t>Lauren  Long</t>
  </si>
  <si>
    <t>Leslie  Montgomery</t>
  </si>
  <si>
    <t>Lindsey  Byrd</t>
  </si>
  <si>
    <t>Lisa  Miller</t>
  </si>
  <si>
    <t>Lori  Cook</t>
  </si>
  <si>
    <t>Mallory  Mitchell</t>
  </si>
  <si>
    <t>Marcus  Rogers</t>
  </si>
  <si>
    <t>Marcus  Valenzuela</t>
  </si>
  <si>
    <t>Mark  Henderson</t>
  </si>
  <si>
    <t>Mark  Summers</t>
  </si>
  <si>
    <t>Mary  Knight</t>
  </si>
  <si>
    <t>Megan  Hunt</t>
  </si>
  <si>
    <t>Melissa  Levy</t>
  </si>
  <si>
    <t>Mike  Carter</t>
  </si>
  <si>
    <t>Mitchell  Parker</t>
  </si>
  <si>
    <t>Natasha  Michael</t>
  </si>
  <si>
    <t>Rachael  Robinson</t>
  </si>
  <si>
    <t>Rachel  Lopez</t>
  </si>
  <si>
    <t>Rebecca  Figueroa</t>
  </si>
  <si>
    <t>Regina  Hawkins</t>
  </si>
  <si>
    <t>Robert  Castillo</t>
  </si>
  <si>
    <t>Sarah  Benson</t>
  </si>
  <si>
    <t>Sarah  Butler</t>
  </si>
  <si>
    <t>Scott  Jones</t>
  </si>
  <si>
    <t>Sharon  Thompson</t>
  </si>
  <si>
    <t>Susan  Thompson</t>
  </si>
  <si>
    <t>Taylor  Davis</t>
  </si>
  <si>
    <t>Teresa  Harvey</t>
  </si>
  <si>
    <t>Thomas  Andersen</t>
  </si>
  <si>
    <t>Thomas  Owens</t>
  </si>
  <si>
    <t>Timothy  Hicks</t>
  </si>
  <si>
    <t>Traci  Jones</t>
  </si>
  <si>
    <t>Troy  Gomez</t>
  </si>
  <si>
    <t>Valerie  Carr</t>
  </si>
  <si>
    <t>Veronica  Lopez</t>
  </si>
  <si>
    <t>William  Mann</t>
  </si>
  <si>
    <t>William  Richmond</t>
  </si>
  <si>
    <t>Grand Total</t>
  </si>
  <si>
    <t>Distinct Count of Customer_ID</t>
  </si>
  <si>
    <t>Order Amount</t>
  </si>
  <si>
    <t>Sum of Order Amount</t>
  </si>
  <si>
    <t>Average of Age</t>
  </si>
  <si>
    <t>Count of Order_ID</t>
  </si>
  <si>
    <t>(Multiple Items)</t>
  </si>
  <si>
    <t>Total Orders with 0 Delivery = Charge</t>
  </si>
  <si>
    <t>Distinct Count of Product_ID</t>
  </si>
  <si>
    <t>Column Labels</t>
  </si>
  <si>
    <t>May</t>
  </si>
  <si>
    <t> Days it took for delivery</t>
  </si>
  <si>
    <t>Adjusted sales</t>
  </si>
  <si>
    <t>Amount After Discount</t>
  </si>
  <si>
    <t>Discount_Percent</t>
  </si>
  <si>
    <t>Discounted Amount</t>
  </si>
  <si>
    <t>Amount_with_delivery_charge</t>
  </si>
  <si>
    <t xml:space="preserve"> Delivery_Status</t>
  </si>
  <si>
    <t>Average of Days it took for delivery</t>
  </si>
  <si>
    <t>All</t>
  </si>
  <si>
    <t>Count of Product_ID</t>
  </si>
  <si>
    <t>highest ordered product</t>
  </si>
  <si>
    <t>Sum of Adjusted sales</t>
  </si>
  <si>
    <t>Sum of Amount After Discount</t>
  </si>
  <si>
    <t>Sum of Discounted Amount</t>
  </si>
  <si>
    <t>Sum of Amount_with_delivery_charge</t>
  </si>
  <si>
    <t xml:space="preserve"> top 10 customers with highest Total Sales</t>
  </si>
  <si>
    <t> top 7 most ordered products and its percentage</t>
  </si>
  <si>
    <t> city wise Total orders on a bar Chart</t>
  </si>
  <si>
    <t>city wise Total Amount after discount and delivery charge on a bar chart</t>
  </si>
  <si>
    <t>Count of Coupon_Code</t>
  </si>
  <si>
    <t>Count of all different Discount Coupon used on a Pie Chart</t>
  </si>
  <si>
    <t>Order_Month</t>
  </si>
  <si>
    <t>April</t>
  </si>
  <si>
    <t>August</t>
  </si>
  <si>
    <t>December</t>
  </si>
  <si>
    <t>February</t>
  </si>
  <si>
    <t>January</t>
  </si>
  <si>
    <t>July</t>
  </si>
  <si>
    <t>June</t>
  </si>
  <si>
    <t>March</t>
  </si>
  <si>
    <t>November</t>
  </si>
  <si>
    <t>October</t>
  </si>
  <si>
    <t>September</t>
  </si>
  <si>
    <t>Sum of Order Amount2</t>
  </si>
  <si>
    <t>E-COMMERCE SALES DASHBOARD</t>
  </si>
  <si>
    <t>total customers</t>
  </si>
  <si>
    <t>total orders</t>
  </si>
  <si>
    <t xml:space="preserve">total product </t>
  </si>
  <si>
    <t>total sales</t>
  </si>
  <si>
    <t>Amount after Discount &amp;
Delivery Charge</t>
  </si>
  <si>
    <t>Average Days to Deliver</t>
  </si>
  <si>
    <t>(blank)</t>
  </si>
  <si>
    <t>Total Orders</t>
  </si>
  <si>
    <t>Total Customers</t>
  </si>
  <si>
    <t>Total Products</t>
  </si>
  <si>
    <t>Total Sales</t>
  </si>
  <si>
    <t>Amount after Discount &amp;</t>
  </si>
  <si>
    <t>Delivery Charge</t>
  </si>
  <si>
    <t>$</t>
  </si>
  <si>
    <t>4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</si>
</sst>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0.00"/>
  </numFmts>
  <fonts count="19"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sz val="11"/>
      <color theme="1"/>
      <name val="Calibri"/>
      <family val="2"/>
    </font>
    <font>
      <b/>
      <sz val="11"/>
      <color theme="1"/>
      <name val="Calibri"/>
      <family val="2"/>
      <scheme val="minor"/>
    </font>
    <font>
      <sz val="11"/>
      <color theme="1"/>
      <name val="Calibri"/>
      <family val="2"/>
      <scheme val="minor"/>
    </font>
    <font>
      <b/>
      <sz val="11"/>
      <color rgb="FF000000"/>
      <name val="Calibri"/>
      <family val="2"/>
      <scheme val="minor"/>
    </font>
    <font>
      <b/>
      <sz val="11"/>
      <color theme="3"/>
      <name val="Calibri"/>
      <family val="2"/>
    </font>
    <font>
      <sz val="11"/>
      <color theme="3"/>
      <name val="Calibri"/>
      <family val="2"/>
      <scheme val="minor"/>
    </font>
    <font>
      <sz val="12"/>
      <color rgb="FF000000"/>
      <name val="Calibri"/>
      <family val="2"/>
      <scheme val="minor"/>
    </font>
    <font>
      <sz val="11"/>
      <color rgb="FF000000"/>
      <name val="Calibri"/>
      <family val="2"/>
      <scheme val="minor"/>
    </font>
    <font>
      <b/>
      <sz val="24"/>
      <color theme="0"/>
      <name val="Arial Black"/>
      <family val="2"/>
    </font>
    <font>
      <b/>
      <sz val="14"/>
      <color rgb="FF000000"/>
      <name val="Calibri"/>
      <family val="2"/>
      <scheme val="minor"/>
    </font>
    <font>
      <sz val="14"/>
      <color theme="1"/>
      <name val="Calibri"/>
      <family val="2"/>
      <scheme val="minor"/>
    </font>
    <font>
      <b/>
      <sz val="11"/>
      <color rgb="FF000000"/>
      <name val="Arial Black"/>
      <family val="2"/>
    </font>
    <font>
      <b/>
      <sz val="11"/>
      <color theme="1"/>
      <name val="Arial Black"/>
      <family val="2"/>
    </font>
    <font>
      <sz val="11"/>
      <color theme="1"/>
      <name val="Arial Black"/>
      <family val="2"/>
    </font>
  </fonts>
  <fills count="5">
    <fill>
      <patternFill patternType="none"/>
    </fill>
    <fill>
      <patternFill patternType="gray125"/>
    </fill>
    <fill>
      <patternFill patternType="solid">
        <fgColor rgb="FFFDE9D9"/>
        <bgColor rgb="FFFDE9D9"/>
      </patternFill>
    </fill>
    <fill>
      <patternFill patternType="solid">
        <fgColor theme="9" tint="0.79998168889431442"/>
        <bgColor indexed="64"/>
      </patternFill>
    </fill>
    <fill>
      <patternFill patternType="solid">
        <fgColor rgb="FF002060"/>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2">
    <xf numFmtId="0" fontId="0" fillId="0" borderId="0"/>
    <xf numFmtId="9" fontId="7" fillId="0" borderId="0" applyFont="0" applyFill="0" applyBorder="0" applyAlignment="0" applyProtection="0"/>
  </cellStyleXfs>
  <cellXfs count="34">
    <xf numFmtId="0" fontId="0" fillId="0" borderId="0" xfId="0"/>
    <xf numFmtId="0" fontId="4" fillId="0" borderId="0" xfId="0" applyFont="1"/>
    <xf numFmtId="164" fontId="5" fillId="0" borderId="0" xfId="0" applyNumberFormat="1" applyFont="1"/>
    <xf numFmtId="0" fontId="0" fillId="0" borderId="0" xfId="0" pivotButton="1"/>
    <xf numFmtId="0" fontId="0" fillId="0" borderId="0" xfId="0" applyAlignment="1">
      <alignment horizontal="left"/>
    </xf>
    <xf numFmtId="0" fontId="6" fillId="0" borderId="0" xfId="0" applyFont="1" applyAlignment="1">
      <alignment horizontal="center" vertical="center" wrapText="1"/>
    </xf>
    <xf numFmtId="0" fontId="6" fillId="0" borderId="0" xfId="0" applyFont="1" applyAlignment="1">
      <alignment vertical="center" wrapText="1"/>
    </xf>
    <xf numFmtId="0" fontId="6" fillId="0" borderId="0" xfId="0" applyFont="1" applyAlignment="1">
      <alignment wrapText="1"/>
    </xf>
    <xf numFmtId="0" fontId="8" fillId="3" borderId="0" xfId="0" applyFont="1" applyFill="1" applyAlignment="1">
      <alignment horizontal="center" vertical="top"/>
    </xf>
    <xf numFmtId="0" fontId="9" fillId="2" borderId="1" xfId="0" applyFont="1" applyFill="1" applyBorder="1" applyAlignment="1">
      <alignment horizontal="center" vertical="top"/>
    </xf>
    <xf numFmtId="0" fontId="9" fillId="2" borderId="2" xfId="0" applyFont="1" applyFill="1" applyBorder="1" applyAlignment="1">
      <alignment horizontal="center" vertical="top"/>
    </xf>
    <xf numFmtId="0" fontId="10" fillId="3" borderId="0" xfId="0" applyFont="1" applyFill="1"/>
    <xf numFmtId="0" fontId="3" fillId="0" borderId="0" xfId="0" applyFont="1"/>
    <xf numFmtId="10" fontId="0" fillId="0" borderId="0" xfId="0" applyNumberFormat="1"/>
    <xf numFmtId="9" fontId="10" fillId="3" borderId="0" xfId="1" applyFont="1" applyFill="1"/>
    <xf numFmtId="9" fontId="0" fillId="0" borderId="0" xfId="1" applyFont="1"/>
    <xf numFmtId="0" fontId="0" fillId="0" borderId="0" xfId="0" applyAlignment="1">
      <alignment horizontal="left" indent="1"/>
    </xf>
    <xf numFmtId="0" fontId="11" fillId="0" borderId="0" xfId="0" applyFont="1"/>
    <xf numFmtId="0" fontId="12" fillId="0" borderId="0" xfId="0" applyFont="1"/>
    <xf numFmtId="165" fontId="0" fillId="0" borderId="0" xfId="0" applyNumberFormat="1"/>
    <xf numFmtId="0" fontId="0" fillId="0" borderId="0" xfId="0" applyAlignment="1">
      <alignment horizontal="center"/>
    </xf>
    <xf numFmtId="0" fontId="6" fillId="0" borderId="0" xfId="0" applyFont="1"/>
    <xf numFmtId="0" fontId="2" fillId="0" borderId="0" xfId="0" applyFont="1"/>
    <xf numFmtId="0" fontId="0" fillId="0" borderId="0" xfId="0" applyAlignment="1">
      <alignment wrapText="1"/>
    </xf>
    <xf numFmtId="0" fontId="14" fillId="0" borderId="0" xfId="0" applyFont="1"/>
    <xf numFmtId="0" fontId="15" fillId="0" borderId="0" xfId="0" applyFont="1"/>
    <xf numFmtId="0" fontId="16" fillId="0" borderId="0" xfId="0" applyFont="1" applyAlignment="1">
      <alignment horizontal="left" vertical="center"/>
    </xf>
    <xf numFmtId="0" fontId="17" fillId="0" borderId="0" xfId="0" applyFont="1"/>
    <xf numFmtId="0" fontId="16" fillId="0" borderId="0" xfId="0" applyFont="1"/>
    <xf numFmtId="0" fontId="18" fillId="0" borderId="0" xfId="0" applyFont="1"/>
    <xf numFmtId="0" fontId="8" fillId="0" borderId="0" xfId="0" applyFont="1" applyAlignment="1">
      <alignment horizontal="left" vertical="center"/>
    </xf>
    <xf numFmtId="0" fontId="1" fillId="0" borderId="0" xfId="0" applyFont="1" applyAlignment="1">
      <alignment horizontal="right"/>
    </xf>
    <xf numFmtId="0" fontId="15" fillId="0" borderId="0" xfId="0" applyFont="1" applyAlignment="1">
      <alignment horizontal="right"/>
    </xf>
    <xf numFmtId="0" fontId="13" fillId="4" borderId="0" xfId="0" applyFont="1" applyFill="1" applyAlignment="1">
      <alignment horizontal="center"/>
    </xf>
  </cellXfs>
  <cellStyles count="2">
    <cellStyle name="Normal" xfId="0" builtinId="0"/>
    <cellStyle name="Percent" xfId="1" builtinId="5"/>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6F5DA"/>
      <color rgb="FFE6EAEA"/>
      <color rgb="FFFFFFCC"/>
      <color rgb="FF2A4A4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pivotCacheDefinition" Target="pivotCache/pivotCacheDefinition9.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customschemas.google.com/relationships/workbookmetadata" Target="metadata"/><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07/relationships/slicerCache" Target="slicerCaches/slicerCache2.xml"/><Relationship Id="rId27" Type="http://schemas.openxmlformats.org/officeDocument/2006/relationships/sharedStrings" Target="sharedString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[DodalaBabyAishwarya_Excel_Mini_Project_PGA58.xlsx]Sheet1!PivotTable3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6"/>
        <c:spPr>
          <a:solidFill>
            <a:schemeClr val="accent1"/>
          </a:solidFill>
          <a:ln>
            <a:noFill/>
          </a:ln>
          <a:effectLst/>
        </c:spPr>
        <c:marker>
          <c:symbol val="none"/>
        </c:marker>
      </c:pivotFmt>
      <c:pivotFmt>
        <c:idx val="3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Distinct Count of Customer_ID</c:v>
                </c:pt>
              </c:strCache>
            </c:strRef>
          </c:tx>
          <c:spPr>
            <a:solidFill>
              <a:schemeClr val="accent1"/>
            </a:solidFill>
            <a:ln>
              <a:noFill/>
            </a:ln>
            <a:effectLst/>
          </c:spPr>
          <c:invertIfNegative val="0"/>
          <c:cat>
            <c:strRef>
              <c:f>Sheet1!$A$4:$A$104</c:f>
              <c:strCache>
                <c:ptCount val="100"/>
                <c:pt idx="0">
                  <c:v>Jodi  Whitney</c:v>
                </c:pt>
                <c:pt idx="1">
                  <c:v>Lauren  Crane</c:v>
                </c:pt>
                <c:pt idx="2">
                  <c:v>Mark  Summers</c:v>
                </c:pt>
                <c:pt idx="3">
                  <c:v>Mary  Knight</c:v>
                </c:pt>
                <c:pt idx="4">
                  <c:v>Lauren  Long</c:v>
                </c:pt>
                <c:pt idx="5">
                  <c:v>Brendan  Kelly</c:v>
                </c:pt>
                <c:pt idx="6">
                  <c:v>Jessica  Ruiz</c:v>
                </c:pt>
                <c:pt idx="7">
                  <c:v>Katherine  Weber</c:v>
                </c:pt>
                <c:pt idx="8">
                  <c:v>John  Herrera</c:v>
                </c:pt>
                <c:pt idx="9">
                  <c:v>Angela  Evans</c:v>
                </c:pt>
                <c:pt idx="10">
                  <c:v>Alexandra  Smith</c:v>
                </c:pt>
                <c:pt idx="11">
                  <c:v>Erin  Miller</c:v>
                </c:pt>
                <c:pt idx="12">
                  <c:v>John  Ramirez</c:v>
                </c:pt>
                <c:pt idx="13">
                  <c:v>Amy  Ellis</c:v>
                </c:pt>
                <c:pt idx="14">
                  <c:v>Brandon  Cruz</c:v>
                </c:pt>
                <c:pt idx="15">
                  <c:v>Lauren  Lane</c:v>
                </c:pt>
                <c:pt idx="16">
                  <c:v>Beth  Mason</c:v>
                </c:pt>
                <c:pt idx="17">
                  <c:v>Aaron  Thompson</c:v>
                </c:pt>
                <c:pt idx="18">
                  <c:v>Donna  Oneill</c:v>
                </c:pt>
                <c:pt idx="19">
                  <c:v>Natasha  Michael</c:v>
                </c:pt>
                <c:pt idx="20">
                  <c:v>Sarah  Butler</c:v>
                </c:pt>
                <c:pt idx="21">
                  <c:v>Karl  Gallagher</c:v>
                </c:pt>
                <c:pt idx="22">
                  <c:v>Amy  Griffin</c:v>
                </c:pt>
                <c:pt idx="23">
                  <c:v>Joshua  Campbell</c:v>
                </c:pt>
                <c:pt idx="24">
                  <c:v>Hannah  Gutierrez</c:v>
                </c:pt>
                <c:pt idx="25">
                  <c:v>Bruce  Allen</c:v>
                </c:pt>
                <c:pt idx="26">
                  <c:v>Barbara  Fuller</c:v>
                </c:pt>
                <c:pt idx="27">
                  <c:v>Lori  Cook</c:v>
                </c:pt>
                <c:pt idx="28">
                  <c:v>William  Mann</c:v>
                </c:pt>
                <c:pt idx="29">
                  <c:v>Susan  Thompson</c:v>
                </c:pt>
                <c:pt idx="30">
                  <c:v>Mitchell  Parker</c:v>
                </c:pt>
                <c:pt idx="31">
                  <c:v>Debra  Hayes</c:v>
                </c:pt>
                <c:pt idx="32">
                  <c:v>Brittany  Stewart</c:v>
                </c:pt>
                <c:pt idx="33">
                  <c:v>Valerie  Carr</c:v>
                </c:pt>
                <c:pt idx="34">
                  <c:v>Deborah  Bates</c:v>
                </c:pt>
                <c:pt idx="35">
                  <c:v>Amanda  Howard</c:v>
                </c:pt>
                <c:pt idx="36">
                  <c:v>Heather  Schneider</c:v>
                </c:pt>
                <c:pt idx="37">
                  <c:v>Sarah  Benson</c:v>
                </c:pt>
                <c:pt idx="38">
                  <c:v>Jason  Lopez</c:v>
                </c:pt>
                <c:pt idx="39">
                  <c:v>Jason  Nguyen</c:v>
                </c:pt>
                <c:pt idx="40">
                  <c:v>Christian  Clayton</c:v>
                </c:pt>
                <c:pt idx="41">
                  <c:v>Bobby  Forbes</c:v>
                </c:pt>
                <c:pt idx="42">
                  <c:v>Amy  Reid</c:v>
                </c:pt>
                <c:pt idx="43">
                  <c:v>Regina  Hawkins</c:v>
                </c:pt>
                <c:pt idx="44">
                  <c:v>Diana  French</c:v>
                </c:pt>
                <c:pt idx="45">
                  <c:v>Christy  Chang</c:v>
                </c:pt>
                <c:pt idx="46">
                  <c:v>Joseph  Stewart</c:v>
                </c:pt>
                <c:pt idx="47">
                  <c:v>Jenny  Estrada</c:v>
                </c:pt>
                <c:pt idx="48">
                  <c:v>Veronica  Lopez</c:v>
                </c:pt>
                <c:pt idx="49">
                  <c:v>Ashley  Rose</c:v>
                </c:pt>
                <c:pt idx="50">
                  <c:v>Edward  Black</c:v>
                </c:pt>
                <c:pt idx="51">
                  <c:v>Anthony  Thomas</c:v>
                </c:pt>
                <c:pt idx="52">
                  <c:v>Anne  Oconnell</c:v>
                </c:pt>
                <c:pt idx="53">
                  <c:v>Christine  Aguilar</c:v>
                </c:pt>
                <c:pt idx="54">
                  <c:v>Lisa  Miller</c:v>
                </c:pt>
                <c:pt idx="55">
                  <c:v>Timothy  Hicks</c:v>
                </c:pt>
                <c:pt idx="56">
                  <c:v>Kara  Brennan</c:v>
                </c:pt>
                <c:pt idx="57">
                  <c:v>Sharon  Thompson</c:v>
                </c:pt>
                <c:pt idx="58">
                  <c:v>Troy  Gomez</c:v>
                </c:pt>
                <c:pt idx="59">
                  <c:v>Rachael  Robinson</c:v>
                </c:pt>
                <c:pt idx="60">
                  <c:v>Gary  Huff</c:v>
                </c:pt>
                <c:pt idx="61">
                  <c:v>Gina  Moreno</c:v>
                </c:pt>
                <c:pt idx="62">
                  <c:v>Lindsey  Byrd</c:v>
                </c:pt>
                <c:pt idx="63">
                  <c:v>Brian  Kennedy</c:v>
                </c:pt>
                <c:pt idx="64">
                  <c:v>Kristina  Haynes</c:v>
                </c:pt>
                <c:pt idx="65">
                  <c:v>Christine  West</c:v>
                </c:pt>
                <c:pt idx="66">
                  <c:v>Joseph  Gaines</c:v>
                </c:pt>
                <c:pt idx="67">
                  <c:v>Gregory  Lee</c:v>
                </c:pt>
                <c:pt idx="68">
                  <c:v>Teresa  Harvey</c:v>
                </c:pt>
                <c:pt idx="69">
                  <c:v>David  Delacruz</c:v>
                </c:pt>
                <c:pt idx="70">
                  <c:v>Courtney  Parker</c:v>
                </c:pt>
                <c:pt idx="71">
                  <c:v>Katie  Hicks</c:v>
                </c:pt>
                <c:pt idx="72">
                  <c:v>Robert  Castillo</c:v>
                </c:pt>
                <c:pt idx="73">
                  <c:v>Angela  Horne</c:v>
                </c:pt>
                <c:pt idx="74">
                  <c:v>Jared  Horn</c:v>
                </c:pt>
                <c:pt idx="75">
                  <c:v>Mallory  Mitchell</c:v>
                </c:pt>
                <c:pt idx="76">
                  <c:v>Mark  Henderson</c:v>
                </c:pt>
                <c:pt idx="77">
                  <c:v>Leslie  Montgomery</c:v>
                </c:pt>
                <c:pt idx="78">
                  <c:v>Julie  Meyer</c:v>
                </c:pt>
                <c:pt idx="79">
                  <c:v>Kelli  Smith</c:v>
                </c:pt>
                <c:pt idx="80">
                  <c:v>Janice  Gordon</c:v>
                </c:pt>
                <c:pt idx="81">
                  <c:v>Kim  Blevins</c:v>
                </c:pt>
                <c:pt idx="82">
                  <c:v>Rebecca  Figueroa</c:v>
                </c:pt>
                <c:pt idx="83">
                  <c:v>Traci  Jones</c:v>
                </c:pt>
                <c:pt idx="84">
                  <c:v>Ashley  Romero</c:v>
                </c:pt>
                <c:pt idx="85">
                  <c:v>Megan  Hunt</c:v>
                </c:pt>
                <c:pt idx="86">
                  <c:v>Thomas  Andersen</c:v>
                </c:pt>
                <c:pt idx="87">
                  <c:v>Gary  Jacobs</c:v>
                </c:pt>
                <c:pt idx="88">
                  <c:v>Angela  Casey</c:v>
                </c:pt>
                <c:pt idx="89">
                  <c:v>Mike  Carter</c:v>
                </c:pt>
                <c:pt idx="90">
                  <c:v>James  Brown</c:v>
                </c:pt>
                <c:pt idx="91">
                  <c:v>Melissa  Levy</c:v>
                </c:pt>
                <c:pt idx="92">
                  <c:v>Marcus  Rogers</c:v>
                </c:pt>
                <c:pt idx="93">
                  <c:v>Taylor  Davis</c:v>
                </c:pt>
                <c:pt idx="94">
                  <c:v>William  Richmond</c:v>
                </c:pt>
                <c:pt idx="95">
                  <c:v>Debra  Rodriguez</c:v>
                </c:pt>
                <c:pt idx="96">
                  <c:v>Thomas  Owens</c:v>
                </c:pt>
                <c:pt idx="97">
                  <c:v>Marcus  Valenzuela</c:v>
                </c:pt>
                <c:pt idx="98">
                  <c:v>Rachel  Lopez</c:v>
                </c:pt>
                <c:pt idx="99">
                  <c:v>Scott  Jones</c:v>
                </c:pt>
              </c:strCache>
            </c:strRef>
          </c:cat>
          <c:val>
            <c:numRef>
              <c:f>Sheet1!$B$4:$B$104</c:f>
              <c:numCache>
                <c:formatCode>General</c:formatCode>
                <c:ptCount val="10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numCache>
            </c:numRef>
          </c:val>
          <c:extLst>
            <c:ext xmlns:c16="http://schemas.microsoft.com/office/drawing/2014/chart" uri="{C3380CC4-5D6E-409C-BE32-E72D297353CC}">
              <c16:uniqueId val="{000000C9-D3CB-4BD8-BEE3-4A9774BC7A36}"/>
            </c:ext>
          </c:extLst>
        </c:ser>
        <c:ser>
          <c:idx val="1"/>
          <c:order val="1"/>
          <c:tx>
            <c:strRef>
              <c:f>Sheet1!$C$3</c:f>
              <c:strCache>
                <c:ptCount val="1"/>
                <c:pt idx="0">
                  <c:v>Sum of Order Amount2</c:v>
                </c:pt>
              </c:strCache>
            </c:strRef>
          </c:tx>
          <c:spPr>
            <a:solidFill>
              <a:schemeClr val="accent2"/>
            </a:solidFill>
            <a:ln>
              <a:noFill/>
            </a:ln>
            <a:effectLst/>
          </c:spPr>
          <c:invertIfNegative val="0"/>
          <c:cat>
            <c:strRef>
              <c:f>Sheet1!$A$4:$A$104</c:f>
              <c:strCache>
                <c:ptCount val="100"/>
                <c:pt idx="0">
                  <c:v>Jodi  Whitney</c:v>
                </c:pt>
                <c:pt idx="1">
                  <c:v>Lauren  Crane</c:v>
                </c:pt>
                <c:pt idx="2">
                  <c:v>Mark  Summers</c:v>
                </c:pt>
                <c:pt idx="3">
                  <c:v>Mary  Knight</c:v>
                </c:pt>
                <c:pt idx="4">
                  <c:v>Lauren  Long</c:v>
                </c:pt>
                <c:pt idx="5">
                  <c:v>Brendan  Kelly</c:v>
                </c:pt>
                <c:pt idx="6">
                  <c:v>Jessica  Ruiz</c:v>
                </c:pt>
                <c:pt idx="7">
                  <c:v>Katherine  Weber</c:v>
                </c:pt>
                <c:pt idx="8">
                  <c:v>John  Herrera</c:v>
                </c:pt>
                <c:pt idx="9">
                  <c:v>Angela  Evans</c:v>
                </c:pt>
                <c:pt idx="10">
                  <c:v>Alexandra  Smith</c:v>
                </c:pt>
                <c:pt idx="11">
                  <c:v>Erin  Miller</c:v>
                </c:pt>
                <c:pt idx="12">
                  <c:v>John  Ramirez</c:v>
                </c:pt>
                <c:pt idx="13">
                  <c:v>Amy  Ellis</c:v>
                </c:pt>
                <c:pt idx="14">
                  <c:v>Brandon  Cruz</c:v>
                </c:pt>
                <c:pt idx="15">
                  <c:v>Lauren  Lane</c:v>
                </c:pt>
                <c:pt idx="16">
                  <c:v>Beth  Mason</c:v>
                </c:pt>
                <c:pt idx="17">
                  <c:v>Aaron  Thompson</c:v>
                </c:pt>
                <c:pt idx="18">
                  <c:v>Donna  Oneill</c:v>
                </c:pt>
                <c:pt idx="19">
                  <c:v>Natasha  Michael</c:v>
                </c:pt>
                <c:pt idx="20">
                  <c:v>Sarah  Butler</c:v>
                </c:pt>
                <c:pt idx="21">
                  <c:v>Karl  Gallagher</c:v>
                </c:pt>
                <c:pt idx="22">
                  <c:v>Amy  Griffin</c:v>
                </c:pt>
                <c:pt idx="23">
                  <c:v>Joshua  Campbell</c:v>
                </c:pt>
                <c:pt idx="24">
                  <c:v>Hannah  Gutierrez</c:v>
                </c:pt>
                <c:pt idx="25">
                  <c:v>Bruce  Allen</c:v>
                </c:pt>
                <c:pt idx="26">
                  <c:v>Barbara  Fuller</c:v>
                </c:pt>
                <c:pt idx="27">
                  <c:v>Lori  Cook</c:v>
                </c:pt>
                <c:pt idx="28">
                  <c:v>William  Mann</c:v>
                </c:pt>
                <c:pt idx="29">
                  <c:v>Susan  Thompson</c:v>
                </c:pt>
                <c:pt idx="30">
                  <c:v>Mitchell  Parker</c:v>
                </c:pt>
                <c:pt idx="31">
                  <c:v>Debra  Hayes</c:v>
                </c:pt>
                <c:pt idx="32">
                  <c:v>Brittany  Stewart</c:v>
                </c:pt>
                <c:pt idx="33">
                  <c:v>Valerie  Carr</c:v>
                </c:pt>
                <c:pt idx="34">
                  <c:v>Deborah  Bates</c:v>
                </c:pt>
                <c:pt idx="35">
                  <c:v>Amanda  Howard</c:v>
                </c:pt>
                <c:pt idx="36">
                  <c:v>Heather  Schneider</c:v>
                </c:pt>
                <c:pt idx="37">
                  <c:v>Sarah  Benson</c:v>
                </c:pt>
                <c:pt idx="38">
                  <c:v>Jason  Lopez</c:v>
                </c:pt>
                <c:pt idx="39">
                  <c:v>Jason  Nguyen</c:v>
                </c:pt>
                <c:pt idx="40">
                  <c:v>Christian  Clayton</c:v>
                </c:pt>
                <c:pt idx="41">
                  <c:v>Bobby  Forbes</c:v>
                </c:pt>
                <c:pt idx="42">
                  <c:v>Amy  Reid</c:v>
                </c:pt>
                <c:pt idx="43">
                  <c:v>Regina  Hawkins</c:v>
                </c:pt>
                <c:pt idx="44">
                  <c:v>Diana  French</c:v>
                </c:pt>
                <c:pt idx="45">
                  <c:v>Christy  Chang</c:v>
                </c:pt>
                <c:pt idx="46">
                  <c:v>Joseph  Stewart</c:v>
                </c:pt>
                <c:pt idx="47">
                  <c:v>Jenny  Estrada</c:v>
                </c:pt>
                <c:pt idx="48">
                  <c:v>Veronica  Lopez</c:v>
                </c:pt>
                <c:pt idx="49">
                  <c:v>Ashley  Rose</c:v>
                </c:pt>
                <c:pt idx="50">
                  <c:v>Edward  Black</c:v>
                </c:pt>
                <c:pt idx="51">
                  <c:v>Anthony  Thomas</c:v>
                </c:pt>
                <c:pt idx="52">
                  <c:v>Anne  Oconnell</c:v>
                </c:pt>
                <c:pt idx="53">
                  <c:v>Christine  Aguilar</c:v>
                </c:pt>
                <c:pt idx="54">
                  <c:v>Lisa  Miller</c:v>
                </c:pt>
                <c:pt idx="55">
                  <c:v>Timothy  Hicks</c:v>
                </c:pt>
                <c:pt idx="56">
                  <c:v>Kara  Brennan</c:v>
                </c:pt>
                <c:pt idx="57">
                  <c:v>Sharon  Thompson</c:v>
                </c:pt>
                <c:pt idx="58">
                  <c:v>Troy  Gomez</c:v>
                </c:pt>
                <c:pt idx="59">
                  <c:v>Rachael  Robinson</c:v>
                </c:pt>
                <c:pt idx="60">
                  <c:v>Gary  Huff</c:v>
                </c:pt>
                <c:pt idx="61">
                  <c:v>Gina  Moreno</c:v>
                </c:pt>
                <c:pt idx="62">
                  <c:v>Lindsey  Byrd</c:v>
                </c:pt>
                <c:pt idx="63">
                  <c:v>Brian  Kennedy</c:v>
                </c:pt>
                <c:pt idx="64">
                  <c:v>Kristina  Haynes</c:v>
                </c:pt>
                <c:pt idx="65">
                  <c:v>Christine  West</c:v>
                </c:pt>
                <c:pt idx="66">
                  <c:v>Joseph  Gaines</c:v>
                </c:pt>
                <c:pt idx="67">
                  <c:v>Gregory  Lee</c:v>
                </c:pt>
                <c:pt idx="68">
                  <c:v>Teresa  Harvey</c:v>
                </c:pt>
                <c:pt idx="69">
                  <c:v>David  Delacruz</c:v>
                </c:pt>
                <c:pt idx="70">
                  <c:v>Courtney  Parker</c:v>
                </c:pt>
                <c:pt idx="71">
                  <c:v>Katie  Hicks</c:v>
                </c:pt>
                <c:pt idx="72">
                  <c:v>Robert  Castillo</c:v>
                </c:pt>
                <c:pt idx="73">
                  <c:v>Angela  Horne</c:v>
                </c:pt>
                <c:pt idx="74">
                  <c:v>Jared  Horn</c:v>
                </c:pt>
                <c:pt idx="75">
                  <c:v>Mallory  Mitchell</c:v>
                </c:pt>
                <c:pt idx="76">
                  <c:v>Mark  Henderson</c:v>
                </c:pt>
                <c:pt idx="77">
                  <c:v>Leslie  Montgomery</c:v>
                </c:pt>
                <c:pt idx="78">
                  <c:v>Julie  Meyer</c:v>
                </c:pt>
                <c:pt idx="79">
                  <c:v>Kelli  Smith</c:v>
                </c:pt>
                <c:pt idx="80">
                  <c:v>Janice  Gordon</c:v>
                </c:pt>
                <c:pt idx="81">
                  <c:v>Kim  Blevins</c:v>
                </c:pt>
                <c:pt idx="82">
                  <c:v>Rebecca  Figueroa</c:v>
                </c:pt>
                <c:pt idx="83">
                  <c:v>Traci  Jones</c:v>
                </c:pt>
                <c:pt idx="84">
                  <c:v>Ashley  Romero</c:v>
                </c:pt>
                <c:pt idx="85">
                  <c:v>Megan  Hunt</c:v>
                </c:pt>
                <c:pt idx="86">
                  <c:v>Thomas  Andersen</c:v>
                </c:pt>
                <c:pt idx="87">
                  <c:v>Gary  Jacobs</c:v>
                </c:pt>
                <c:pt idx="88">
                  <c:v>Angela  Casey</c:v>
                </c:pt>
                <c:pt idx="89">
                  <c:v>Mike  Carter</c:v>
                </c:pt>
                <c:pt idx="90">
                  <c:v>James  Brown</c:v>
                </c:pt>
                <c:pt idx="91">
                  <c:v>Melissa  Levy</c:v>
                </c:pt>
                <c:pt idx="92">
                  <c:v>Marcus  Rogers</c:v>
                </c:pt>
                <c:pt idx="93">
                  <c:v>Taylor  Davis</c:v>
                </c:pt>
                <c:pt idx="94">
                  <c:v>William  Richmond</c:v>
                </c:pt>
                <c:pt idx="95">
                  <c:v>Debra  Rodriguez</c:v>
                </c:pt>
                <c:pt idx="96">
                  <c:v>Thomas  Owens</c:v>
                </c:pt>
                <c:pt idx="97">
                  <c:v>Marcus  Valenzuela</c:v>
                </c:pt>
                <c:pt idx="98">
                  <c:v>Rachel  Lopez</c:v>
                </c:pt>
                <c:pt idx="99">
                  <c:v>Scott  Jones</c:v>
                </c:pt>
              </c:strCache>
            </c:strRef>
          </c:cat>
          <c:val>
            <c:numRef>
              <c:f>Sheet1!$C$4:$C$104</c:f>
              <c:numCache>
                <c:formatCode>General</c:formatCode>
                <c:ptCount val="100"/>
                <c:pt idx="0">
                  <c:v>14040.499999999996</c:v>
                </c:pt>
                <c:pt idx="1">
                  <c:v>8918.1299999999992</c:v>
                </c:pt>
                <c:pt idx="2">
                  <c:v>8409.26</c:v>
                </c:pt>
                <c:pt idx="3">
                  <c:v>7661.22</c:v>
                </c:pt>
                <c:pt idx="4">
                  <c:v>7387.72</c:v>
                </c:pt>
                <c:pt idx="5">
                  <c:v>7072.31</c:v>
                </c:pt>
                <c:pt idx="6">
                  <c:v>7057.88</c:v>
                </c:pt>
                <c:pt idx="7">
                  <c:v>6823.2699999999995</c:v>
                </c:pt>
                <c:pt idx="8">
                  <c:v>6811.9500000000007</c:v>
                </c:pt>
                <c:pt idx="9">
                  <c:v>6799.51</c:v>
                </c:pt>
                <c:pt idx="10">
                  <c:v>6318.69</c:v>
                </c:pt>
                <c:pt idx="11">
                  <c:v>6283.51</c:v>
                </c:pt>
                <c:pt idx="12">
                  <c:v>6141.9</c:v>
                </c:pt>
                <c:pt idx="13">
                  <c:v>5841.4499999999989</c:v>
                </c:pt>
                <c:pt idx="14">
                  <c:v>5636.52</c:v>
                </c:pt>
                <c:pt idx="15">
                  <c:v>5505.0300000000007</c:v>
                </c:pt>
                <c:pt idx="16">
                  <c:v>5491.02</c:v>
                </c:pt>
                <c:pt idx="17">
                  <c:v>5427.6799999999994</c:v>
                </c:pt>
                <c:pt idx="18">
                  <c:v>5420.45</c:v>
                </c:pt>
                <c:pt idx="19">
                  <c:v>5405.98</c:v>
                </c:pt>
                <c:pt idx="20">
                  <c:v>5288.24</c:v>
                </c:pt>
                <c:pt idx="21">
                  <c:v>5226.5</c:v>
                </c:pt>
                <c:pt idx="22">
                  <c:v>4904.68</c:v>
                </c:pt>
                <c:pt idx="23">
                  <c:v>4813.6899999999996</c:v>
                </c:pt>
                <c:pt idx="24">
                  <c:v>4749.1600000000008</c:v>
                </c:pt>
                <c:pt idx="25">
                  <c:v>4737.0999999999995</c:v>
                </c:pt>
                <c:pt idx="26">
                  <c:v>4716.2799999999988</c:v>
                </c:pt>
                <c:pt idx="27">
                  <c:v>4715.5599999999995</c:v>
                </c:pt>
                <c:pt idx="28">
                  <c:v>4558.6099999999997</c:v>
                </c:pt>
                <c:pt idx="29">
                  <c:v>4554.2</c:v>
                </c:pt>
                <c:pt idx="30">
                  <c:v>4524.7800000000007</c:v>
                </c:pt>
                <c:pt idx="31">
                  <c:v>4418.45</c:v>
                </c:pt>
                <c:pt idx="32">
                  <c:v>4400.66</c:v>
                </c:pt>
                <c:pt idx="33">
                  <c:v>4388.9999999999991</c:v>
                </c:pt>
                <c:pt idx="34">
                  <c:v>4355.5200000000004</c:v>
                </c:pt>
                <c:pt idx="35">
                  <c:v>4316.62</c:v>
                </c:pt>
                <c:pt idx="36">
                  <c:v>4089.38</c:v>
                </c:pt>
                <c:pt idx="37">
                  <c:v>3970.8599999999997</c:v>
                </c:pt>
                <c:pt idx="38">
                  <c:v>3922.58</c:v>
                </c:pt>
                <c:pt idx="39">
                  <c:v>3888.5699999999997</c:v>
                </c:pt>
                <c:pt idx="40">
                  <c:v>3837.41</c:v>
                </c:pt>
                <c:pt idx="41">
                  <c:v>3796.5699999999997</c:v>
                </c:pt>
                <c:pt idx="42">
                  <c:v>3742.2</c:v>
                </c:pt>
                <c:pt idx="43">
                  <c:v>3715.5099999999998</c:v>
                </c:pt>
                <c:pt idx="44">
                  <c:v>3708.08</c:v>
                </c:pt>
                <c:pt idx="45">
                  <c:v>3601.8500000000004</c:v>
                </c:pt>
                <c:pt idx="46">
                  <c:v>3527.63</c:v>
                </c:pt>
                <c:pt idx="47">
                  <c:v>3379.62</c:v>
                </c:pt>
                <c:pt idx="48">
                  <c:v>3358.48</c:v>
                </c:pt>
                <c:pt idx="49">
                  <c:v>3335.45</c:v>
                </c:pt>
                <c:pt idx="50">
                  <c:v>3181.56</c:v>
                </c:pt>
                <c:pt idx="51">
                  <c:v>3130.45</c:v>
                </c:pt>
                <c:pt idx="52">
                  <c:v>3053.26</c:v>
                </c:pt>
                <c:pt idx="53">
                  <c:v>3033.1099999999997</c:v>
                </c:pt>
                <c:pt idx="54">
                  <c:v>2992.26</c:v>
                </c:pt>
                <c:pt idx="55">
                  <c:v>2969.5199999999995</c:v>
                </c:pt>
                <c:pt idx="56">
                  <c:v>2966.36</c:v>
                </c:pt>
                <c:pt idx="57">
                  <c:v>2964.74</c:v>
                </c:pt>
                <c:pt idx="58">
                  <c:v>2953.06</c:v>
                </c:pt>
                <c:pt idx="59">
                  <c:v>2938.32</c:v>
                </c:pt>
                <c:pt idx="60">
                  <c:v>2863.83</c:v>
                </c:pt>
                <c:pt idx="61">
                  <c:v>2848.24</c:v>
                </c:pt>
                <c:pt idx="62">
                  <c:v>2828.0899999999997</c:v>
                </c:pt>
                <c:pt idx="63">
                  <c:v>2800.5399999999995</c:v>
                </c:pt>
                <c:pt idx="64">
                  <c:v>2795.65</c:v>
                </c:pt>
                <c:pt idx="65">
                  <c:v>2640.88</c:v>
                </c:pt>
                <c:pt idx="66">
                  <c:v>2607.11</c:v>
                </c:pt>
                <c:pt idx="67">
                  <c:v>2590.0800000000004</c:v>
                </c:pt>
                <c:pt idx="68">
                  <c:v>2515.79</c:v>
                </c:pt>
                <c:pt idx="69">
                  <c:v>2411.3500000000004</c:v>
                </c:pt>
                <c:pt idx="70">
                  <c:v>2379.3399999999997</c:v>
                </c:pt>
                <c:pt idx="71">
                  <c:v>2358.79</c:v>
                </c:pt>
                <c:pt idx="72">
                  <c:v>2333.63</c:v>
                </c:pt>
                <c:pt idx="73">
                  <c:v>2313.79</c:v>
                </c:pt>
                <c:pt idx="74">
                  <c:v>2259.35</c:v>
                </c:pt>
                <c:pt idx="75">
                  <c:v>2127.04</c:v>
                </c:pt>
                <c:pt idx="76">
                  <c:v>2009.8100000000002</c:v>
                </c:pt>
                <c:pt idx="77">
                  <c:v>1950.04</c:v>
                </c:pt>
                <c:pt idx="78">
                  <c:v>1811.33</c:v>
                </c:pt>
                <c:pt idx="79">
                  <c:v>1625.59</c:v>
                </c:pt>
                <c:pt idx="80">
                  <c:v>1597.88</c:v>
                </c:pt>
                <c:pt idx="81">
                  <c:v>1576.59</c:v>
                </c:pt>
                <c:pt idx="82">
                  <c:v>1556.51</c:v>
                </c:pt>
                <c:pt idx="83">
                  <c:v>1457.0300000000002</c:v>
                </c:pt>
                <c:pt idx="84">
                  <c:v>1419.9</c:v>
                </c:pt>
                <c:pt idx="85">
                  <c:v>1416.63</c:v>
                </c:pt>
                <c:pt idx="86">
                  <c:v>1405.1</c:v>
                </c:pt>
                <c:pt idx="87">
                  <c:v>1380.1999999999998</c:v>
                </c:pt>
                <c:pt idx="88">
                  <c:v>1325.0700000000002</c:v>
                </c:pt>
                <c:pt idx="89">
                  <c:v>1121.32</c:v>
                </c:pt>
                <c:pt idx="90">
                  <c:v>1096.08</c:v>
                </c:pt>
                <c:pt idx="91">
                  <c:v>1013.7900000000001</c:v>
                </c:pt>
                <c:pt idx="92">
                  <c:v>1006.9</c:v>
                </c:pt>
                <c:pt idx="93">
                  <c:v>825.88</c:v>
                </c:pt>
                <c:pt idx="94">
                  <c:v>792.65</c:v>
                </c:pt>
                <c:pt idx="95">
                  <c:v>679.01</c:v>
                </c:pt>
                <c:pt idx="96">
                  <c:v>629.91000000000008</c:v>
                </c:pt>
                <c:pt idx="97">
                  <c:v>596.49</c:v>
                </c:pt>
                <c:pt idx="98">
                  <c:v>80</c:v>
                </c:pt>
                <c:pt idx="99">
                  <c:v>62.42</c:v>
                </c:pt>
              </c:numCache>
            </c:numRef>
          </c:val>
          <c:extLst>
            <c:ext xmlns:c16="http://schemas.microsoft.com/office/drawing/2014/chart" uri="{C3380CC4-5D6E-409C-BE32-E72D297353CC}">
              <c16:uniqueId val="{000000CA-D3CB-4BD8-BEE3-4A9774BC7A36}"/>
            </c:ext>
          </c:extLst>
        </c:ser>
        <c:ser>
          <c:idx val="2"/>
          <c:order val="2"/>
          <c:tx>
            <c:strRef>
              <c:f>Sheet1!$D$3</c:f>
              <c:strCache>
                <c:ptCount val="1"/>
                <c:pt idx="0">
                  <c:v>Average of Age</c:v>
                </c:pt>
              </c:strCache>
            </c:strRef>
          </c:tx>
          <c:spPr>
            <a:solidFill>
              <a:schemeClr val="accent3"/>
            </a:solidFill>
            <a:ln>
              <a:noFill/>
            </a:ln>
            <a:effectLst/>
          </c:spPr>
          <c:invertIfNegative val="0"/>
          <c:cat>
            <c:strRef>
              <c:f>Sheet1!$A$4:$A$104</c:f>
              <c:strCache>
                <c:ptCount val="100"/>
                <c:pt idx="0">
                  <c:v>Jodi  Whitney</c:v>
                </c:pt>
                <c:pt idx="1">
                  <c:v>Lauren  Crane</c:v>
                </c:pt>
                <c:pt idx="2">
                  <c:v>Mark  Summers</c:v>
                </c:pt>
                <c:pt idx="3">
                  <c:v>Mary  Knight</c:v>
                </c:pt>
                <c:pt idx="4">
                  <c:v>Lauren  Long</c:v>
                </c:pt>
                <c:pt idx="5">
                  <c:v>Brendan  Kelly</c:v>
                </c:pt>
                <c:pt idx="6">
                  <c:v>Jessica  Ruiz</c:v>
                </c:pt>
                <c:pt idx="7">
                  <c:v>Katherine  Weber</c:v>
                </c:pt>
                <c:pt idx="8">
                  <c:v>John  Herrera</c:v>
                </c:pt>
                <c:pt idx="9">
                  <c:v>Angela  Evans</c:v>
                </c:pt>
                <c:pt idx="10">
                  <c:v>Alexandra  Smith</c:v>
                </c:pt>
                <c:pt idx="11">
                  <c:v>Erin  Miller</c:v>
                </c:pt>
                <c:pt idx="12">
                  <c:v>John  Ramirez</c:v>
                </c:pt>
                <c:pt idx="13">
                  <c:v>Amy  Ellis</c:v>
                </c:pt>
                <c:pt idx="14">
                  <c:v>Brandon  Cruz</c:v>
                </c:pt>
                <c:pt idx="15">
                  <c:v>Lauren  Lane</c:v>
                </c:pt>
                <c:pt idx="16">
                  <c:v>Beth  Mason</c:v>
                </c:pt>
                <c:pt idx="17">
                  <c:v>Aaron  Thompson</c:v>
                </c:pt>
                <c:pt idx="18">
                  <c:v>Donna  Oneill</c:v>
                </c:pt>
                <c:pt idx="19">
                  <c:v>Natasha  Michael</c:v>
                </c:pt>
                <c:pt idx="20">
                  <c:v>Sarah  Butler</c:v>
                </c:pt>
                <c:pt idx="21">
                  <c:v>Karl  Gallagher</c:v>
                </c:pt>
                <c:pt idx="22">
                  <c:v>Amy  Griffin</c:v>
                </c:pt>
                <c:pt idx="23">
                  <c:v>Joshua  Campbell</c:v>
                </c:pt>
                <c:pt idx="24">
                  <c:v>Hannah  Gutierrez</c:v>
                </c:pt>
                <c:pt idx="25">
                  <c:v>Bruce  Allen</c:v>
                </c:pt>
                <c:pt idx="26">
                  <c:v>Barbara  Fuller</c:v>
                </c:pt>
                <c:pt idx="27">
                  <c:v>Lori  Cook</c:v>
                </c:pt>
                <c:pt idx="28">
                  <c:v>William  Mann</c:v>
                </c:pt>
                <c:pt idx="29">
                  <c:v>Susan  Thompson</c:v>
                </c:pt>
                <c:pt idx="30">
                  <c:v>Mitchell  Parker</c:v>
                </c:pt>
                <c:pt idx="31">
                  <c:v>Debra  Hayes</c:v>
                </c:pt>
                <c:pt idx="32">
                  <c:v>Brittany  Stewart</c:v>
                </c:pt>
                <c:pt idx="33">
                  <c:v>Valerie  Carr</c:v>
                </c:pt>
                <c:pt idx="34">
                  <c:v>Deborah  Bates</c:v>
                </c:pt>
                <c:pt idx="35">
                  <c:v>Amanda  Howard</c:v>
                </c:pt>
                <c:pt idx="36">
                  <c:v>Heather  Schneider</c:v>
                </c:pt>
                <c:pt idx="37">
                  <c:v>Sarah  Benson</c:v>
                </c:pt>
                <c:pt idx="38">
                  <c:v>Jason  Lopez</c:v>
                </c:pt>
                <c:pt idx="39">
                  <c:v>Jason  Nguyen</c:v>
                </c:pt>
                <c:pt idx="40">
                  <c:v>Christian  Clayton</c:v>
                </c:pt>
                <c:pt idx="41">
                  <c:v>Bobby  Forbes</c:v>
                </c:pt>
                <c:pt idx="42">
                  <c:v>Amy  Reid</c:v>
                </c:pt>
                <c:pt idx="43">
                  <c:v>Regina  Hawkins</c:v>
                </c:pt>
                <c:pt idx="44">
                  <c:v>Diana  French</c:v>
                </c:pt>
                <c:pt idx="45">
                  <c:v>Christy  Chang</c:v>
                </c:pt>
                <c:pt idx="46">
                  <c:v>Joseph  Stewart</c:v>
                </c:pt>
                <c:pt idx="47">
                  <c:v>Jenny  Estrada</c:v>
                </c:pt>
                <c:pt idx="48">
                  <c:v>Veronica  Lopez</c:v>
                </c:pt>
                <c:pt idx="49">
                  <c:v>Ashley  Rose</c:v>
                </c:pt>
                <c:pt idx="50">
                  <c:v>Edward  Black</c:v>
                </c:pt>
                <c:pt idx="51">
                  <c:v>Anthony  Thomas</c:v>
                </c:pt>
                <c:pt idx="52">
                  <c:v>Anne  Oconnell</c:v>
                </c:pt>
                <c:pt idx="53">
                  <c:v>Christine  Aguilar</c:v>
                </c:pt>
                <c:pt idx="54">
                  <c:v>Lisa  Miller</c:v>
                </c:pt>
                <c:pt idx="55">
                  <c:v>Timothy  Hicks</c:v>
                </c:pt>
                <c:pt idx="56">
                  <c:v>Kara  Brennan</c:v>
                </c:pt>
                <c:pt idx="57">
                  <c:v>Sharon  Thompson</c:v>
                </c:pt>
                <c:pt idx="58">
                  <c:v>Troy  Gomez</c:v>
                </c:pt>
                <c:pt idx="59">
                  <c:v>Rachael  Robinson</c:v>
                </c:pt>
                <c:pt idx="60">
                  <c:v>Gary  Huff</c:v>
                </c:pt>
                <c:pt idx="61">
                  <c:v>Gina  Moreno</c:v>
                </c:pt>
                <c:pt idx="62">
                  <c:v>Lindsey  Byrd</c:v>
                </c:pt>
                <c:pt idx="63">
                  <c:v>Brian  Kennedy</c:v>
                </c:pt>
                <c:pt idx="64">
                  <c:v>Kristina  Haynes</c:v>
                </c:pt>
                <c:pt idx="65">
                  <c:v>Christine  West</c:v>
                </c:pt>
                <c:pt idx="66">
                  <c:v>Joseph  Gaines</c:v>
                </c:pt>
                <c:pt idx="67">
                  <c:v>Gregory  Lee</c:v>
                </c:pt>
                <c:pt idx="68">
                  <c:v>Teresa  Harvey</c:v>
                </c:pt>
                <c:pt idx="69">
                  <c:v>David  Delacruz</c:v>
                </c:pt>
                <c:pt idx="70">
                  <c:v>Courtney  Parker</c:v>
                </c:pt>
                <c:pt idx="71">
                  <c:v>Katie  Hicks</c:v>
                </c:pt>
                <c:pt idx="72">
                  <c:v>Robert  Castillo</c:v>
                </c:pt>
                <c:pt idx="73">
                  <c:v>Angela  Horne</c:v>
                </c:pt>
                <c:pt idx="74">
                  <c:v>Jared  Horn</c:v>
                </c:pt>
                <c:pt idx="75">
                  <c:v>Mallory  Mitchell</c:v>
                </c:pt>
                <c:pt idx="76">
                  <c:v>Mark  Henderson</c:v>
                </c:pt>
                <c:pt idx="77">
                  <c:v>Leslie  Montgomery</c:v>
                </c:pt>
                <c:pt idx="78">
                  <c:v>Julie  Meyer</c:v>
                </c:pt>
                <c:pt idx="79">
                  <c:v>Kelli  Smith</c:v>
                </c:pt>
                <c:pt idx="80">
                  <c:v>Janice  Gordon</c:v>
                </c:pt>
                <c:pt idx="81">
                  <c:v>Kim  Blevins</c:v>
                </c:pt>
                <c:pt idx="82">
                  <c:v>Rebecca  Figueroa</c:v>
                </c:pt>
                <c:pt idx="83">
                  <c:v>Traci  Jones</c:v>
                </c:pt>
                <c:pt idx="84">
                  <c:v>Ashley  Romero</c:v>
                </c:pt>
                <c:pt idx="85">
                  <c:v>Megan  Hunt</c:v>
                </c:pt>
                <c:pt idx="86">
                  <c:v>Thomas  Andersen</c:v>
                </c:pt>
                <c:pt idx="87">
                  <c:v>Gary  Jacobs</c:v>
                </c:pt>
                <c:pt idx="88">
                  <c:v>Angela  Casey</c:v>
                </c:pt>
                <c:pt idx="89">
                  <c:v>Mike  Carter</c:v>
                </c:pt>
                <c:pt idx="90">
                  <c:v>James  Brown</c:v>
                </c:pt>
                <c:pt idx="91">
                  <c:v>Melissa  Levy</c:v>
                </c:pt>
                <c:pt idx="92">
                  <c:v>Marcus  Rogers</c:v>
                </c:pt>
                <c:pt idx="93">
                  <c:v>Taylor  Davis</c:v>
                </c:pt>
                <c:pt idx="94">
                  <c:v>William  Richmond</c:v>
                </c:pt>
                <c:pt idx="95">
                  <c:v>Debra  Rodriguez</c:v>
                </c:pt>
                <c:pt idx="96">
                  <c:v>Thomas  Owens</c:v>
                </c:pt>
                <c:pt idx="97">
                  <c:v>Marcus  Valenzuela</c:v>
                </c:pt>
                <c:pt idx="98">
                  <c:v>Rachel  Lopez</c:v>
                </c:pt>
                <c:pt idx="99">
                  <c:v>Scott  Jones</c:v>
                </c:pt>
              </c:strCache>
            </c:strRef>
          </c:cat>
          <c:val>
            <c:numRef>
              <c:f>Sheet1!$D$4:$D$104</c:f>
              <c:numCache>
                <c:formatCode>General</c:formatCode>
                <c:ptCount val="100"/>
                <c:pt idx="0">
                  <c:v>33</c:v>
                </c:pt>
                <c:pt idx="1">
                  <c:v>62</c:v>
                </c:pt>
                <c:pt idx="2">
                  <c:v>55</c:v>
                </c:pt>
                <c:pt idx="3">
                  <c:v>28</c:v>
                </c:pt>
                <c:pt idx="4">
                  <c:v>44</c:v>
                </c:pt>
                <c:pt idx="5">
                  <c:v>50</c:v>
                </c:pt>
                <c:pt idx="6">
                  <c:v>19</c:v>
                </c:pt>
                <c:pt idx="7">
                  <c:v>42</c:v>
                </c:pt>
                <c:pt idx="8">
                  <c:v>64</c:v>
                </c:pt>
                <c:pt idx="9">
                  <c:v>52</c:v>
                </c:pt>
                <c:pt idx="10">
                  <c:v>70</c:v>
                </c:pt>
                <c:pt idx="11">
                  <c:v>46</c:v>
                </c:pt>
                <c:pt idx="12">
                  <c:v>28</c:v>
                </c:pt>
                <c:pt idx="13">
                  <c:v>44</c:v>
                </c:pt>
                <c:pt idx="14">
                  <c:v>32</c:v>
                </c:pt>
                <c:pt idx="15">
                  <c:v>30</c:v>
                </c:pt>
                <c:pt idx="16">
                  <c:v>45</c:v>
                </c:pt>
                <c:pt idx="17">
                  <c:v>47</c:v>
                </c:pt>
                <c:pt idx="18">
                  <c:v>70</c:v>
                </c:pt>
                <c:pt idx="19">
                  <c:v>49</c:v>
                </c:pt>
                <c:pt idx="20">
                  <c:v>64</c:v>
                </c:pt>
                <c:pt idx="21">
                  <c:v>60</c:v>
                </c:pt>
                <c:pt idx="22">
                  <c:v>29</c:v>
                </c:pt>
                <c:pt idx="23">
                  <c:v>24</c:v>
                </c:pt>
                <c:pt idx="24">
                  <c:v>55</c:v>
                </c:pt>
                <c:pt idx="25">
                  <c:v>32</c:v>
                </c:pt>
                <c:pt idx="26">
                  <c:v>43</c:v>
                </c:pt>
                <c:pt idx="27">
                  <c:v>18</c:v>
                </c:pt>
                <c:pt idx="28">
                  <c:v>21</c:v>
                </c:pt>
                <c:pt idx="29">
                  <c:v>37</c:v>
                </c:pt>
                <c:pt idx="30">
                  <c:v>39</c:v>
                </c:pt>
                <c:pt idx="31">
                  <c:v>33</c:v>
                </c:pt>
                <c:pt idx="32">
                  <c:v>68</c:v>
                </c:pt>
                <c:pt idx="33">
                  <c:v>26</c:v>
                </c:pt>
                <c:pt idx="34">
                  <c:v>23</c:v>
                </c:pt>
                <c:pt idx="35">
                  <c:v>52</c:v>
                </c:pt>
                <c:pt idx="36">
                  <c:v>48</c:v>
                </c:pt>
                <c:pt idx="37">
                  <c:v>40</c:v>
                </c:pt>
                <c:pt idx="38">
                  <c:v>40</c:v>
                </c:pt>
                <c:pt idx="39">
                  <c:v>51</c:v>
                </c:pt>
                <c:pt idx="40">
                  <c:v>39</c:v>
                </c:pt>
                <c:pt idx="41">
                  <c:v>20</c:v>
                </c:pt>
                <c:pt idx="42">
                  <c:v>44</c:v>
                </c:pt>
                <c:pt idx="43">
                  <c:v>47</c:v>
                </c:pt>
                <c:pt idx="44">
                  <c:v>54</c:v>
                </c:pt>
                <c:pt idx="45">
                  <c:v>38</c:v>
                </c:pt>
                <c:pt idx="46">
                  <c:v>30</c:v>
                </c:pt>
                <c:pt idx="47">
                  <c:v>45</c:v>
                </c:pt>
                <c:pt idx="48">
                  <c:v>18</c:v>
                </c:pt>
                <c:pt idx="49">
                  <c:v>60</c:v>
                </c:pt>
                <c:pt idx="50">
                  <c:v>42</c:v>
                </c:pt>
                <c:pt idx="51">
                  <c:v>53</c:v>
                </c:pt>
                <c:pt idx="52">
                  <c:v>37</c:v>
                </c:pt>
                <c:pt idx="53">
                  <c:v>46</c:v>
                </c:pt>
                <c:pt idx="54">
                  <c:v>70</c:v>
                </c:pt>
                <c:pt idx="55">
                  <c:v>31</c:v>
                </c:pt>
                <c:pt idx="56">
                  <c:v>25</c:v>
                </c:pt>
                <c:pt idx="57">
                  <c:v>57</c:v>
                </c:pt>
                <c:pt idx="58">
                  <c:v>68</c:v>
                </c:pt>
                <c:pt idx="59">
                  <c:v>24</c:v>
                </c:pt>
                <c:pt idx="60">
                  <c:v>18</c:v>
                </c:pt>
                <c:pt idx="61">
                  <c:v>36</c:v>
                </c:pt>
                <c:pt idx="62">
                  <c:v>32</c:v>
                </c:pt>
                <c:pt idx="63">
                  <c:v>69</c:v>
                </c:pt>
                <c:pt idx="64">
                  <c:v>27</c:v>
                </c:pt>
                <c:pt idx="65">
                  <c:v>53</c:v>
                </c:pt>
                <c:pt idx="66">
                  <c:v>47</c:v>
                </c:pt>
                <c:pt idx="67">
                  <c:v>26</c:v>
                </c:pt>
                <c:pt idx="68">
                  <c:v>64</c:v>
                </c:pt>
                <c:pt idx="69">
                  <c:v>26</c:v>
                </c:pt>
                <c:pt idx="70">
                  <c:v>29</c:v>
                </c:pt>
                <c:pt idx="71">
                  <c:v>34</c:v>
                </c:pt>
                <c:pt idx="72">
                  <c:v>32</c:v>
                </c:pt>
                <c:pt idx="73">
                  <c:v>49</c:v>
                </c:pt>
                <c:pt idx="74">
                  <c:v>43</c:v>
                </c:pt>
                <c:pt idx="75">
                  <c:v>42</c:v>
                </c:pt>
                <c:pt idx="76">
                  <c:v>33</c:v>
                </c:pt>
                <c:pt idx="77">
                  <c:v>26</c:v>
                </c:pt>
                <c:pt idx="78">
                  <c:v>23</c:v>
                </c:pt>
                <c:pt idx="79">
                  <c:v>18</c:v>
                </c:pt>
                <c:pt idx="80">
                  <c:v>43</c:v>
                </c:pt>
                <c:pt idx="81">
                  <c:v>65</c:v>
                </c:pt>
                <c:pt idx="82">
                  <c:v>63</c:v>
                </c:pt>
                <c:pt idx="83">
                  <c:v>34</c:v>
                </c:pt>
                <c:pt idx="84">
                  <c:v>35</c:v>
                </c:pt>
                <c:pt idx="85">
                  <c:v>63</c:v>
                </c:pt>
                <c:pt idx="86">
                  <c:v>50</c:v>
                </c:pt>
                <c:pt idx="87">
                  <c:v>64</c:v>
                </c:pt>
                <c:pt idx="88">
                  <c:v>40</c:v>
                </c:pt>
                <c:pt idx="89">
                  <c:v>59</c:v>
                </c:pt>
                <c:pt idx="90">
                  <c:v>60</c:v>
                </c:pt>
                <c:pt idx="91">
                  <c:v>30</c:v>
                </c:pt>
                <c:pt idx="92">
                  <c:v>36</c:v>
                </c:pt>
                <c:pt idx="93">
                  <c:v>54</c:v>
                </c:pt>
                <c:pt idx="94">
                  <c:v>57</c:v>
                </c:pt>
                <c:pt idx="95">
                  <c:v>48</c:v>
                </c:pt>
                <c:pt idx="96">
                  <c:v>34</c:v>
                </c:pt>
                <c:pt idx="97">
                  <c:v>39</c:v>
                </c:pt>
                <c:pt idx="98">
                  <c:v>57</c:v>
                </c:pt>
                <c:pt idx="99">
                  <c:v>29</c:v>
                </c:pt>
              </c:numCache>
            </c:numRef>
          </c:val>
          <c:extLst>
            <c:ext xmlns:c16="http://schemas.microsoft.com/office/drawing/2014/chart" uri="{C3380CC4-5D6E-409C-BE32-E72D297353CC}">
              <c16:uniqueId val="{000000CB-D3CB-4BD8-BEE3-4A9774BC7A36}"/>
            </c:ext>
          </c:extLst>
        </c:ser>
        <c:ser>
          <c:idx val="3"/>
          <c:order val="3"/>
          <c:tx>
            <c:strRef>
              <c:f>Sheet1!$E$3</c:f>
              <c:strCache>
                <c:ptCount val="1"/>
                <c:pt idx="0">
                  <c:v>Count of Order_ID</c:v>
                </c:pt>
              </c:strCache>
            </c:strRef>
          </c:tx>
          <c:spPr>
            <a:solidFill>
              <a:schemeClr val="accent4"/>
            </a:solidFill>
            <a:ln>
              <a:noFill/>
            </a:ln>
            <a:effectLst/>
          </c:spPr>
          <c:invertIfNegative val="0"/>
          <c:cat>
            <c:strRef>
              <c:f>Sheet1!$A$4:$A$104</c:f>
              <c:strCache>
                <c:ptCount val="100"/>
                <c:pt idx="0">
                  <c:v>Jodi  Whitney</c:v>
                </c:pt>
                <c:pt idx="1">
                  <c:v>Lauren  Crane</c:v>
                </c:pt>
                <c:pt idx="2">
                  <c:v>Mark  Summers</c:v>
                </c:pt>
                <c:pt idx="3">
                  <c:v>Mary  Knight</c:v>
                </c:pt>
                <c:pt idx="4">
                  <c:v>Lauren  Long</c:v>
                </c:pt>
                <c:pt idx="5">
                  <c:v>Brendan  Kelly</c:v>
                </c:pt>
                <c:pt idx="6">
                  <c:v>Jessica  Ruiz</c:v>
                </c:pt>
                <c:pt idx="7">
                  <c:v>Katherine  Weber</c:v>
                </c:pt>
                <c:pt idx="8">
                  <c:v>John  Herrera</c:v>
                </c:pt>
                <c:pt idx="9">
                  <c:v>Angela  Evans</c:v>
                </c:pt>
                <c:pt idx="10">
                  <c:v>Alexandra  Smith</c:v>
                </c:pt>
                <c:pt idx="11">
                  <c:v>Erin  Miller</c:v>
                </c:pt>
                <c:pt idx="12">
                  <c:v>John  Ramirez</c:v>
                </c:pt>
                <c:pt idx="13">
                  <c:v>Amy  Ellis</c:v>
                </c:pt>
                <c:pt idx="14">
                  <c:v>Brandon  Cruz</c:v>
                </c:pt>
                <c:pt idx="15">
                  <c:v>Lauren  Lane</c:v>
                </c:pt>
                <c:pt idx="16">
                  <c:v>Beth  Mason</c:v>
                </c:pt>
                <c:pt idx="17">
                  <c:v>Aaron  Thompson</c:v>
                </c:pt>
                <c:pt idx="18">
                  <c:v>Donna  Oneill</c:v>
                </c:pt>
                <c:pt idx="19">
                  <c:v>Natasha  Michael</c:v>
                </c:pt>
                <c:pt idx="20">
                  <c:v>Sarah  Butler</c:v>
                </c:pt>
                <c:pt idx="21">
                  <c:v>Karl  Gallagher</c:v>
                </c:pt>
                <c:pt idx="22">
                  <c:v>Amy  Griffin</c:v>
                </c:pt>
                <c:pt idx="23">
                  <c:v>Joshua  Campbell</c:v>
                </c:pt>
                <c:pt idx="24">
                  <c:v>Hannah  Gutierrez</c:v>
                </c:pt>
                <c:pt idx="25">
                  <c:v>Bruce  Allen</c:v>
                </c:pt>
                <c:pt idx="26">
                  <c:v>Barbara  Fuller</c:v>
                </c:pt>
                <c:pt idx="27">
                  <c:v>Lori  Cook</c:v>
                </c:pt>
                <c:pt idx="28">
                  <c:v>William  Mann</c:v>
                </c:pt>
                <c:pt idx="29">
                  <c:v>Susan  Thompson</c:v>
                </c:pt>
                <c:pt idx="30">
                  <c:v>Mitchell  Parker</c:v>
                </c:pt>
                <c:pt idx="31">
                  <c:v>Debra  Hayes</c:v>
                </c:pt>
                <c:pt idx="32">
                  <c:v>Brittany  Stewart</c:v>
                </c:pt>
                <c:pt idx="33">
                  <c:v>Valerie  Carr</c:v>
                </c:pt>
                <c:pt idx="34">
                  <c:v>Deborah  Bates</c:v>
                </c:pt>
                <c:pt idx="35">
                  <c:v>Amanda  Howard</c:v>
                </c:pt>
                <c:pt idx="36">
                  <c:v>Heather  Schneider</c:v>
                </c:pt>
                <c:pt idx="37">
                  <c:v>Sarah  Benson</c:v>
                </c:pt>
                <c:pt idx="38">
                  <c:v>Jason  Lopez</c:v>
                </c:pt>
                <c:pt idx="39">
                  <c:v>Jason  Nguyen</c:v>
                </c:pt>
                <c:pt idx="40">
                  <c:v>Christian  Clayton</c:v>
                </c:pt>
                <c:pt idx="41">
                  <c:v>Bobby  Forbes</c:v>
                </c:pt>
                <c:pt idx="42">
                  <c:v>Amy  Reid</c:v>
                </c:pt>
                <c:pt idx="43">
                  <c:v>Regina  Hawkins</c:v>
                </c:pt>
                <c:pt idx="44">
                  <c:v>Diana  French</c:v>
                </c:pt>
                <c:pt idx="45">
                  <c:v>Christy  Chang</c:v>
                </c:pt>
                <c:pt idx="46">
                  <c:v>Joseph  Stewart</c:v>
                </c:pt>
                <c:pt idx="47">
                  <c:v>Jenny  Estrada</c:v>
                </c:pt>
                <c:pt idx="48">
                  <c:v>Veronica  Lopez</c:v>
                </c:pt>
                <c:pt idx="49">
                  <c:v>Ashley  Rose</c:v>
                </c:pt>
                <c:pt idx="50">
                  <c:v>Edward  Black</c:v>
                </c:pt>
                <c:pt idx="51">
                  <c:v>Anthony  Thomas</c:v>
                </c:pt>
                <c:pt idx="52">
                  <c:v>Anne  Oconnell</c:v>
                </c:pt>
                <c:pt idx="53">
                  <c:v>Christine  Aguilar</c:v>
                </c:pt>
                <c:pt idx="54">
                  <c:v>Lisa  Miller</c:v>
                </c:pt>
                <c:pt idx="55">
                  <c:v>Timothy  Hicks</c:v>
                </c:pt>
                <c:pt idx="56">
                  <c:v>Kara  Brennan</c:v>
                </c:pt>
                <c:pt idx="57">
                  <c:v>Sharon  Thompson</c:v>
                </c:pt>
                <c:pt idx="58">
                  <c:v>Troy  Gomez</c:v>
                </c:pt>
                <c:pt idx="59">
                  <c:v>Rachael  Robinson</c:v>
                </c:pt>
                <c:pt idx="60">
                  <c:v>Gary  Huff</c:v>
                </c:pt>
                <c:pt idx="61">
                  <c:v>Gina  Moreno</c:v>
                </c:pt>
                <c:pt idx="62">
                  <c:v>Lindsey  Byrd</c:v>
                </c:pt>
                <c:pt idx="63">
                  <c:v>Brian  Kennedy</c:v>
                </c:pt>
                <c:pt idx="64">
                  <c:v>Kristina  Haynes</c:v>
                </c:pt>
                <c:pt idx="65">
                  <c:v>Christine  West</c:v>
                </c:pt>
                <c:pt idx="66">
                  <c:v>Joseph  Gaines</c:v>
                </c:pt>
                <c:pt idx="67">
                  <c:v>Gregory  Lee</c:v>
                </c:pt>
                <c:pt idx="68">
                  <c:v>Teresa  Harvey</c:v>
                </c:pt>
                <c:pt idx="69">
                  <c:v>David  Delacruz</c:v>
                </c:pt>
                <c:pt idx="70">
                  <c:v>Courtney  Parker</c:v>
                </c:pt>
                <c:pt idx="71">
                  <c:v>Katie  Hicks</c:v>
                </c:pt>
                <c:pt idx="72">
                  <c:v>Robert  Castillo</c:v>
                </c:pt>
                <c:pt idx="73">
                  <c:v>Angela  Horne</c:v>
                </c:pt>
                <c:pt idx="74">
                  <c:v>Jared  Horn</c:v>
                </c:pt>
                <c:pt idx="75">
                  <c:v>Mallory  Mitchell</c:v>
                </c:pt>
                <c:pt idx="76">
                  <c:v>Mark  Henderson</c:v>
                </c:pt>
                <c:pt idx="77">
                  <c:v>Leslie  Montgomery</c:v>
                </c:pt>
                <c:pt idx="78">
                  <c:v>Julie  Meyer</c:v>
                </c:pt>
                <c:pt idx="79">
                  <c:v>Kelli  Smith</c:v>
                </c:pt>
                <c:pt idx="80">
                  <c:v>Janice  Gordon</c:v>
                </c:pt>
                <c:pt idx="81">
                  <c:v>Kim  Blevins</c:v>
                </c:pt>
                <c:pt idx="82">
                  <c:v>Rebecca  Figueroa</c:v>
                </c:pt>
                <c:pt idx="83">
                  <c:v>Traci  Jones</c:v>
                </c:pt>
                <c:pt idx="84">
                  <c:v>Ashley  Romero</c:v>
                </c:pt>
                <c:pt idx="85">
                  <c:v>Megan  Hunt</c:v>
                </c:pt>
                <c:pt idx="86">
                  <c:v>Thomas  Andersen</c:v>
                </c:pt>
                <c:pt idx="87">
                  <c:v>Gary  Jacobs</c:v>
                </c:pt>
                <c:pt idx="88">
                  <c:v>Angela  Casey</c:v>
                </c:pt>
                <c:pt idx="89">
                  <c:v>Mike  Carter</c:v>
                </c:pt>
                <c:pt idx="90">
                  <c:v>James  Brown</c:v>
                </c:pt>
                <c:pt idx="91">
                  <c:v>Melissa  Levy</c:v>
                </c:pt>
                <c:pt idx="92">
                  <c:v>Marcus  Rogers</c:v>
                </c:pt>
                <c:pt idx="93">
                  <c:v>Taylor  Davis</c:v>
                </c:pt>
                <c:pt idx="94">
                  <c:v>William  Richmond</c:v>
                </c:pt>
                <c:pt idx="95">
                  <c:v>Debra  Rodriguez</c:v>
                </c:pt>
                <c:pt idx="96">
                  <c:v>Thomas  Owens</c:v>
                </c:pt>
                <c:pt idx="97">
                  <c:v>Marcus  Valenzuela</c:v>
                </c:pt>
                <c:pt idx="98">
                  <c:v>Rachel  Lopez</c:v>
                </c:pt>
                <c:pt idx="99">
                  <c:v>Scott  Jones</c:v>
                </c:pt>
              </c:strCache>
            </c:strRef>
          </c:cat>
          <c:val>
            <c:numRef>
              <c:f>Sheet1!$E$4:$E$104</c:f>
              <c:numCache>
                <c:formatCode>General</c:formatCode>
                <c:ptCount val="100"/>
                <c:pt idx="0">
                  <c:v>11</c:v>
                </c:pt>
                <c:pt idx="1">
                  <c:v>10</c:v>
                </c:pt>
                <c:pt idx="2">
                  <c:v>11</c:v>
                </c:pt>
                <c:pt idx="3">
                  <c:v>10</c:v>
                </c:pt>
                <c:pt idx="4">
                  <c:v>8</c:v>
                </c:pt>
                <c:pt idx="5">
                  <c:v>10</c:v>
                </c:pt>
                <c:pt idx="6">
                  <c:v>6</c:v>
                </c:pt>
                <c:pt idx="7">
                  <c:v>6</c:v>
                </c:pt>
                <c:pt idx="8">
                  <c:v>7</c:v>
                </c:pt>
                <c:pt idx="9">
                  <c:v>10</c:v>
                </c:pt>
                <c:pt idx="10">
                  <c:v>6</c:v>
                </c:pt>
                <c:pt idx="11">
                  <c:v>7</c:v>
                </c:pt>
                <c:pt idx="12">
                  <c:v>9</c:v>
                </c:pt>
                <c:pt idx="13">
                  <c:v>8</c:v>
                </c:pt>
                <c:pt idx="14">
                  <c:v>6</c:v>
                </c:pt>
                <c:pt idx="15">
                  <c:v>7</c:v>
                </c:pt>
                <c:pt idx="16">
                  <c:v>10</c:v>
                </c:pt>
                <c:pt idx="17">
                  <c:v>6</c:v>
                </c:pt>
                <c:pt idx="18">
                  <c:v>6</c:v>
                </c:pt>
                <c:pt idx="19">
                  <c:v>4</c:v>
                </c:pt>
                <c:pt idx="20">
                  <c:v>7</c:v>
                </c:pt>
                <c:pt idx="21">
                  <c:v>4</c:v>
                </c:pt>
                <c:pt idx="22">
                  <c:v>4</c:v>
                </c:pt>
                <c:pt idx="23">
                  <c:v>6</c:v>
                </c:pt>
                <c:pt idx="24">
                  <c:v>9</c:v>
                </c:pt>
                <c:pt idx="25">
                  <c:v>4</c:v>
                </c:pt>
                <c:pt idx="26">
                  <c:v>6</c:v>
                </c:pt>
                <c:pt idx="27">
                  <c:v>5</c:v>
                </c:pt>
                <c:pt idx="28">
                  <c:v>6</c:v>
                </c:pt>
                <c:pt idx="29">
                  <c:v>4</c:v>
                </c:pt>
                <c:pt idx="30">
                  <c:v>6</c:v>
                </c:pt>
                <c:pt idx="31">
                  <c:v>6</c:v>
                </c:pt>
                <c:pt idx="32">
                  <c:v>6</c:v>
                </c:pt>
                <c:pt idx="33">
                  <c:v>7</c:v>
                </c:pt>
                <c:pt idx="34">
                  <c:v>4</c:v>
                </c:pt>
                <c:pt idx="35">
                  <c:v>6</c:v>
                </c:pt>
                <c:pt idx="36">
                  <c:v>7</c:v>
                </c:pt>
                <c:pt idx="37">
                  <c:v>4</c:v>
                </c:pt>
                <c:pt idx="38">
                  <c:v>7</c:v>
                </c:pt>
                <c:pt idx="39">
                  <c:v>5</c:v>
                </c:pt>
                <c:pt idx="40">
                  <c:v>5</c:v>
                </c:pt>
                <c:pt idx="41">
                  <c:v>5</c:v>
                </c:pt>
                <c:pt idx="42">
                  <c:v>5</c:v>
                </c:pt>
                <c:pt idx="43">
                  <c:v>5</c:v>
                </c:pt>
                <c:pt idx="44">
                  <c:v>3</c:v>
                </c:pt>
                <c:pt idx="45">
                  <c:v>5</c:v>
                </c:pt>
                <c:pt idx="46">
                  <c:v>4</c:v>
                </c:pt>
                <c:pt idx="47">
                  <c:v>5</c:v>
                </c:pt>
                <c:pt idx="48">
                  <c:v>2</c:v>
                </c:pt>
                <c:pt idx="49">
                  <c:v>4</c:v>
                </c:pt>
                <c:pt idx="50">
                  <c:v>3</c:v>
                </c:pt>
                <c:pt idx="51">
                  <c:v>7</c:v>
                </c:pt>
                <c:pt idx="52">
                  <c:v>4</c:v>
                </c:pt>
                <c:pt idx="53">
                  <c:v>3</c:v>
                </c:pt>
                <c:pt idx="54">
                  <c:v>4</c:v>
                </c:pt>
                <c:pt idx="55">
                  <c:v>5</c:v>
                </c:pt>
                <c:pt idx="56">
                  <c:v>7</c:v>
                </c:pt>
                <c:pt idx="57">
                  <c:v>5</c:v>
                </c:pt>
                <c:pt idx="58">
                  <c:v>4</c:v>
                </c:pt>
                <c:pt idx="59">
                  <c:v>6</c:v>
                </c:pt>
                <c:pt idx="60">
                  <c:v>5</c:v>
                </c:pt>
                <c:pt idx="61">
                  <c:v>6</c:v>
                </c:pt>
                <c:pt idx="62">
                  <c:v>4</c:v>
                </c:pt>
                <c:pt idx="63">
                  <c:v>4</c:v>
                </c:pt>
                <c:pt idx="64">
                  <c:v>4</c:v>
                </c:pt>
                <c:pt idx="65">
                  <c:v>2</c:v>
                </c:pt>
                <c:pt idx="66">
                  <c:v>3</c:v>
                </c:pt>
                <c:pt idx="67">
                  <c:v>6</c:v>
                </c:pt>
                <c:pt idx="68">
                  <c:v>4</c:v>
                </c:pt>
                <c:pt idx="69">
                  <c:v>4</c:v>
                </c:pt>
                <c:pt idx="70">
                  <c:v>4</c:v>
                </c:pt>
                <c:pt idx="71">
                  <c:v>3</c:v>
                </c:pt>
                <c:pt idx="72">
                  <c:v>7</c:v>
                </c:pt>
                <c:pt idx="73">
                  <c:v>5</c:v>
                </c:pt>
                <c:pt idx="74">
                  <c:v>4</c:v>
                </c:pt>
                <c:pt idx="75">
                  <c:v>7</c:v>
                </c:pt>
                <c:pt idx="76">
                  <c:v>4</c:v>
                </c:pt>
                <c:pt idx="77">
                  <c:v>3</c:v>
                </c:pt>
                <c:pt idx="78">
                  <c:v>5</c:v>
                </c:pt>
                <c:pt idx="79">
                  <c:v>3</c:v>
                </c:pt>
                <c:pt idx="80">
                  <c:v>3</c:v>
                </c:pt>
                <c:pt idx="81">
                  <c:v>2</c:v>
                </c:pt>
                <c:pt idx="82">
                  <c:v>3</c:v>
                </c:pt>
                <c:pt idx="83">
                  <c:v>5</c:v>
                </c:pt>
                <c:pt idx="84">
                  <c:v>4</c:v>
                </c:pt>
                <c:pt idx="85">
                  <c:v>2</c:v>
                </c:pt>
                <c:pt idx="86">
                  <c:v>2</c:v>
                </c:pt>
                <c:pt idx="87">
                  <c:v>3</c:v>
                </c:pt>
                <c:pt idx="88">
                  <c:v>4</c:v>
                </c:pt>
                <c:pt idx="89">
                  <c:v>2</c:v>
                </c:pt>
                <c:pt idx="90">
                  <c:v>2</c:v>
                </c:pt>
                <c:pt idx="91">
                  <c:v>4</c:v>
                </c:pt>
                <c:pt idx="92">
                  <c:v>2</c:v>
                </c:pt>
                <c:pt idx="93">
                  <c:v>2</c:v>
                </c:pt>
                <c:pt idx="94">
                  <c:v>1</c:v>
                </c:pt>
                <c:pt idx="95">
                  <c:v>2</c:v>
                </c:pt>
                <c:pt idx="96">
                  <c:v>3</c:v>
                </c:pt>
                <c:pt idx="97">
                  <c:v>3</c:v>
                </c:pt>
                <c:pt idx="98">
                  <c:v>1</c:v>
                </c:pt>
                <c:pt idx="99">
                  <c:v>1</c:v>
                </c:pt>
              </c:numCache>
            </c:numRef>
          </c:val>
          <c:extLst>
            <c:ext xmlns:c16="http://schemas.microsoft.com/office/drawing/2014/chart" uri="{C3380CC4-5D6E-409C-BE32-E72D297353CC}">
              <c16:uniqueId val="{000000CC-D3CB-4BD8-BEE3-4A9774BC7A36}"/>
            </c:ext>
          </c:extLst>
        </c:ser>
        <c:ser>
          <c:idx val="4"/>
          <c:order val="4"/>
          <c:tx>
            <c:strRef>
              <c:f>Sheet1!$F$3</c:f>
              <c:strCache>
                <c:ptCount val="1"/>
                <c:pt idx="0">
                  <c:v>Distinct Count of Product_ID</c:v>
                </c:pt>
              </c:strCache>
            </c:strRef>
          </c:tx>
          <c:spPr>
            <a:solidFill>
              <a:schemeClr val="accent5"/>
            </a:solidFill>
            <a:ln>
              <a:noFill/>
            </a:ln>
            <a:effectLst/>
          </c:spPr>
          <c:invertIfNegative val="0"/>
          <c:cat>
            <c:strRef>
              <c:f>Sheet1!$A$4:$A$104</c:f>
              <c:strCache>
                <c:ptCount val="100"/>
                <c:pt idx="0">
                  <c:v>Jodi  Whitney</c:v>
                </c:pt>
                <c:pt idx="1">
                  <c:v>Lauren  Crane</c:v>
                </c:pt>
                <c:pt idx="2">
                  <c:v>Mark  Summers</c:v>
                </c:pt>
                <c:pt idx="3">
                  <c:v>Mary  Knight</c:v>
                </c:pt>
                <c:pt idx="4">
                  <c:v>Lauren  Long</c:v>
                </c:pt>
                <c:pt idx="5">
                  <c:v>Brendan  Kelly</c:v>
                </c:pt>
                <c:pt idx="6">
                  <c:v>Jessica  Ruiz</c:v>
                </c:pt>
                <c:pt idx="7">
                  <c:v>Katherine  Weber</c:v>
                </c:pt>
                <c:pt idx="8">
                  <c:v>John  Herrera</c:v>
                </c:pt>
                <c:pt idx="9">
                  <c:v>Angela  Evans</c:v>
                </c:pt>
                <c:pt idx="10">
                  <c:v>Alexandra  Smith</c:v>
                </c:pt>
                <c:pt idx="11">
                  <c:v>Erin  Miller</c:v>
                </c:pt>
                <c:pt idx="12">
                  <c:v>John  Ramirez</c:v>
                </c:pt>
                <c:pt idx="13">
                  <c:v>Amy  Ellis</c:v>
                </c:pt>
                <c:pt idx="14">
                  <c:v>Brandon  Cruz</c:v>
                </c:pt>
                <c:pt idx="15">
                  <c:v>Lauren  Lane</c:v>
                </c:pt>
                <c:pt idx="16">
                  <c:v>Beth  Mason</c:v>
                </c:pt>
                <c:pt idx="17">
                  <c:v>Aaron  Thompson</c:v>
                </c:pt>
                <c:pt idx="18">
                  <c:v>Donna  Oneill</c:v>
                </c:pt>
                <c:pt idx="19">
                  <c:v>Natasha  Michael</c:v>
                </c:pt>
                <c:pt idx="20">
                  <c:v>Sarah  Butler</c:v>
                </c:pt>
                <c:pt idx="21">
                  <c:v>Karl  Gallagher</c:v>
                </c:pt>
                <c:pt idx="22">
                  <c:v>Amy  Griffin</c:v>
                </c:pt>
                <c:pt idx="23">
                  <c:v>Joshua  Campbell</c:v>
                </c:pt>
                <c:pt idx="24">
                  <c:v>Hannah  Gutierrez</c:v>
                </c:pt>
                <c:pt idx="25">
                  <c:v>Bruce  Allen</c:v>
                </c:pt>
                <c:pt idx="26">
                  <c:v>Barbara  Fuller</c:v>
                </c:pt>
                <c:pt idx="27">
                  <c:v>Lori  Cook</c:v>
                </c:pt>
                <c:pt idx="28">
                  <c:v>William  Mann</c:v>
                </c:pt>
                <c:pt idx="29">
                  <c:v>Susan  Thompson</c:v>
                </c:pt>
                <c:pt idx="30">
                  <c:v>Mitchell  Parker</c:v>
                </c:pt>
                <c:pt idx="31">
                  <c:v>Debra  Hayes</c:v>
                </c:pt>
                <c:pt idx="32">
                  <c:v>Brittany  Stewart</c:v>
                </c:pt>
                <c:pt idx="33">
                  <c:v>Valerie  Carr</c:v>
                </c:pt>
                <c:pt idx="34">
                  <c:v>Deborah  Bates</c:v>
                </c:pt>
                <c:pt idx="35">
                  <c:v>Amanda  Howard</c:v>
                </c:pt>
                <c:pt idx="36">
                  <c:v>Heather  Schneider</c:v>
                </c:pt>
                <c:pt idx="37">
                  <c:v>Sarah  Benson</c:v>
                </c:pt>
                <c:pt idx="38">
                  <c:v>Jason  Lopez</c:v>
                </c:pt>
                <c:pt idx="39">
                  <c:v>Jason  Nguyen</c:v>
                </c:pt>
                <c:pt idx="40">
                  <c:v>Christian  Clayton</c:v>
                </c:pt>
                <c:pt idx="41">
                  <c:v>Bobby  Forbes</c:v>
                </c:pt>
                <c:pt idx="42">
                  <c:v>Amy  Reid</c:v>
                </c:pt>
                <c:pt idx="43">
                  <c:v>Regina  Hawkins</c:v>
                </c:pt>
                <c:pt idx="44">
                  <c:v>Diana  French</c:v>
                </c:pt>
                <c:pt idx="45">
                  <c:v>Christy  Chang</c:v>
                </c:pt>
                <c:pt idx="46">
                  <c:v>Joseph  Stewart</c:v>
                </c:pt>
                <c:pt idx="47">
                  <c:v>Jenny  Estrada</c:v>
                </c:pt>
                <c:pt idx="48">
                  <c:v>Veronica  Lopez</c:v>
                </c:pt>
                <c:pt idx="49">
                  <c:v>Ashley  Rose</c:v>
                </c:pt>
                <c:pt idx="50">
                  <c:v>Edward  Black</c:v>
                </c:pt>
                <c:pt idx="51">
                  <c:v>Anthony  Thomas</c:v>
                </c:pt>
                <c:pt idx="52">
                  <c:v>Anne  Oconnell</c:v>
                </c:pt>
                <c:pt idx="53">
                  <c:v>Christine  Aguilar</c:v>
                </c:pt>
                <c:pt idx="54">
                  <c:v>Lisa  Miller</c:v>
                </c:pt>
                <c:pt idx="55">
                  <c:v>Timothy  Hicks</c:v>
                </c:pt>
                <c:pt idx="56">
                  <c:v>Kara  Brennan</c:v>
                </c:pt>
                <c:pt idx="57">
                  <c:v>Sharon  Thompson</c:v>
                </c:pt>
                <c:pt idx="58">
                  <c:v>Troy  Gomez</c:v>
                </c:pt>
                <c:pt idx="59">
                  <c:v>Rachael  Robinson</c:v>
                </c:pt>
                <c:pt idx="60">
                  <c:v>Gary  Huff</c:v>
                </c:pt>
                <c:pt idx="61">
                  <c:v>Gina  Moreno</c:v>
                </c:pt>
                <c:pt idx="62">
                  <c:v>Lindsey  Byrd</c:v>
                </c:pt>
                <c:pt idx="63">
                  <c:v>Brian  Kennedy</c:v>
                </c:pt>
                <c:pt idx="64">
                  <c:v>Kristina  Haynes</c:v>
                </c:pt>
                <c:pt idx="65">
                  <c:v>Christine  West</c:v>
                </c:pt>
                <c:pt idx="66">
                  <c:v>Joseph  Gaines</c:v>
                </c:pt>
                <c:pt idx="67">
                  <c:v>Gregory  Lee</c:v>
                </c:pt>
                <c:pt idx="68">
                  <c:v>Teresa  Harvey</c:v>
                </c:pt>
                <c:pt idx="69">
                  <c:v>David  Delacruz</c:v>
                </c:pt>
                <c:pt idx="70">
                  <c:v>Courtney  Parker</c:v>
                </c:pt>
                <c:pt idx="71">
                  <c:v>Katie  Hicks</c:v>
                </c:pt>
                <c:pt idx="72">
                  <c:v>Robert  Castillo</c:v>
                </c:pt>
                <c:pt idx="73">
                  <c:v>Angela  Horne</c:v>
                </c:pt>
                <c:pt idx="74">
                  <c:v>Jared  Horn</c:v>
                </c:pt>
                <c:pt idx="75">
                  <c:v>Mallory  Mitchell</c:v>
                </c:pt>
                <c:pt idx="76">
                  <c:v>Mark  Henderson</c:v>
                </c:pt>
                <c:pt idx="77">
                  <c:v>Leslie  Montgomery</c:v>
                </c:pt>
                <c:pt idx="78">
                  <c:v>Julie  Meyer</c:v>
                </c:pt>
                <c:pt idx="79">
                  <c:v>Kelli  Smith</c:v>
                </c:pt>
                <c:pt idx="80">
                  <c:v>Janice  Gordon</c:v>
                </c:pt>
                <c:pt idx="81">
                  <c:v>Kim  Blevins</c:v>
                </c:pt>
                <c:pt idx="82">
                  <c:v>Rebecca  Figueroa</c:v>
                </c:pt>
                <c:pt idx="83">
                  <c:v>Traci  Jones</c:v>
                </c:pt>
                <c:pt idx="84">
                  <c:v>Ashley  Romero</c:v>
                </c:pt>
                <c:pt idx="85">
                  <c:v>Megan  Hunt</c:v>
                </c:pt>
                <c:pt idx="86">
                  <c:v>Thomas  Andersen</c:v>
                </c:pt>
                <c:pt idx="87">
                  <c:v>Gary  Jacobs</c:v>
                </c:pt>
                <c:pt idx="88">
                  <c:v>Angela  Casey</c:v>
                </c:pt>
                <c:pt idx="89">
                  <c:v>Mike  Carter</c:v>
                </c:pt>
                <c:pt idx="90">
                  <c:v>James  Brown</c:v>
                </c:pt>
                <c:pt idx="91">
                  <c:v>Melissa  Levy</c:v>
                </c:pt>
                <c:pt idx="92">
                  <c:v>Marcus  Rogers</c:v>
                </c:pt>
                <c:pt idx="93">
                  <c:v>Taylor  Davis</c:v>
                </c:pt>
                <c:pt idx="94">
                  <c:v>William  Richmond</c:v>
                </c:pt>
                <c:pt idx="95">
                  <c:v>Debra  Rodriguez</c:v>
                </c:pt>
                <c:pt idx="96">
                  <c:v>Thomas  Owens</c:v>
                </c:pt>
                <c:pt idx="97">
                  <c:v>Marcus  Valenzuela</c:v>
                </c:pt>
                <c:pt idx="98">
                  <c:v>Rachel  Lopez</c:v>
                </c:pt>
                <c:pt idx="99">
                  <c:v>Scott  Jones</c:v>
                </c:pt>
              </c:strCache>
            </c:strRef>
          </c:cat>
          <c:val>
            <c:numRef>
              <c:f>Sheet1!$F$4:$F$104</c:f>
              <c:numCache>
                <c:formatCode>General</c:formatCode>
                <c:ptCount val="100"/>
                <c:pt idx="0">
                  <c:v>8</c:v>
                </c:pt>
                <c:pt idx="1">
                  <c:v>10</c:v>
                </c:pt>
                <c:pt idx="2">
                  <c:v>10</c:v>
                </c:pt>
                <c:pt idx="3">
                  <c:v>9</c:v>
                </c:pt>
                <c:pt idx="4">
                  <c:v>8</c:v>
                </c:pt>
                <c:pt idx="5">
                  <c:v>7</c:v>
                </c:pt>
                <c:pt idx="6">
                  <c:v>5</c:v>
                </c:pt>
                <c:pt idx="7">
                  <c:v>5</c:v>
                </c:pt>
                <c:pt idx="8">
                  <c:v>6</c:v>
                </c:pt>
                <c:pt idx="9">
                  <c:v>9</c:v>
                </c:pt>
                <c:pt idx="10">
                  <c:v>6</c:v>
                </c:pt>
                <c:pt idx="11">
                  <c:v>6</c:v>
                </c:pt>
                <c:pt idx="12">
                  <c:v>8</c:v>
                </c:pt>
                <c:pt idx="13">
                  <c:v>7</c:v>
                </c:pt>
                <c:pt idx="14">
                  <c:v>6</c:v>
                </c:pt>
                <c:pt idx="15">
                  <c:v>7</c:v>
                </c:pt>
                <c:pt idx="16">
                  <c:v>10</c:v>
                </c:pt>
                <c:pt idx="17">
                  <c:v>6</c:v>
                </c:pt>
                <c:pt idx="18">
                  <c:v>6</c:v>
                </c:pt>
                <c:pt idx="19">
                  <c:v>4</c:v>
                </c:pt>
                <c:pt idx="20">
                  <c:v>7</c:v>
                </c:pt>
                <c:pt idx="21">
                  <c:v>4</c:v>
                </c:pt>
                <c:pt idx="22">
                  <c:v>4</c:v>
                </c:pt>
                <c:pt idx="23">
                  <c:v>6</c:v>
                </c:pt>
                <c:pt idx="24">
                  <c:v>8</c:v>
                </c:pt>
                <c:pt idx="25">
                  <c:v>4</c:v>
                </c:pt>
                <c:pt idx="26">
                  <c:v>6</c:v>
                </c:pt>
                <c:pt idx="27">
                  <c:v>5</c:v>
                </c:pt>
                <c:pt idx="28">
                  <c:v>6</c:v>
                </c:pt>
                <c:pt idx="29">
                  <c:v>4</c:v>
                </c:pt>
                <c:pt idx="30">
                  <c:v>5</c:v>
                </c:pt>
                <c:pt idx="31">
                  <c:v>6</c:v>
                </c:pt>
                <c:pt idx="32">
                  <c:v>6</c:v>
                </c:pt>
                <c:pt idx="33">
                  <c:v>7</c:v>
                </c:pt>
                <c:pt idx="34">
                  <c:v>4</c:v>
                </c:pt>
                <c:pt idx="35">
                  <c:v>6</c:v>
                </c:pt>
                <c:pt idx="36">
                  <c:v>7</c:v>
                </c:pt>
                <c:pt idx="37">
                  <c:v>4</c:v>
                </c:pt>
                <c:pt idx="38">
                  <c:v>6</c:v>
                </c:pt>
                <c:pt idx="39">
                  <c:v>5</c:v>
                </c:pt>
                <c:pt idx="40">
                  <c:v>5</c:v>
                </c:pt>
                <c:pt idx="41">
                  <c:v>5</c:v>
                </c:pt>
                <c:pt idx="42">
                  <c:v>5</c:v>
                </c:pt>
                <c:pt idx="43">
                  <c:v>5</c:v>
                </c:pt>
                <c:pt idx="44">
                  <c:v>3</c:v>
                </c:pt>
                <c:pt idx="45">
                  <c:v>5</c:v>
                </c:pt>
                <c:pt idx="46">
                  <c:v>4</c:v>
                </c:pt>
                <c:pt idx="47">
                  <c:v>5</c:v>
                </c:pt>
                <c:pt idx="48">
                  <c:v>2</c:v>
                </c:pt>
                <c:pt idx="49">
                  <c:v>4</c:v>
                </c:pt>
                <c:pt idx="50">
                  <c:v>3</c:v>
                </c:pt>
                <c:pt idx="51">
                  <c:v>7</c:v>
                </c:pt>
                <c:pt idx="52">
                  <c:v>3</c:v>
                </c:pt>
                <c:pt idx="53">
                  <c:v>3</c:v>
                </c:pt>
                <c:pt idx="54">
                  <c:v>4</c:v>
                </c:pt>
                <c:pt idx="55">
                  <c:v>5</c:v>
                </c:pt>
                <c:pt idx="56">
                  <c:v>7</c:v>
                </c:pt>
                <c:pt idx="57">
                  <c:v>5</c:v>
                </c:pt>
                <c:pt idx="58">
                  <c:v>4</c:v>
                </c:pt>
                <c:pt idx="59">
                  <c:v>6</c:v>
                </c:pt>
                <c:pt idx="60">
                  <c:v>5</c:v>
                </c:pt>
                <c:pt idx="61">
                  <c:v>5</c:v>
                </c:pt>
                <c:pt idx="62">
                  <c:v>4</c:v>
                </c:pt>
                <c:pt idx="63">
                  <c:v>4</c:v>
                </c:pt>
                <c:pt idx="64">
                  <c:v>4</c:v>
                </c:pt>
                <c:pt idx="65">
                  <c:v>1</c:v>
                </c:pt>
                <c:pt idx="66">
                  <c:v>3</c:v>
                </c:pt>
                <c:pt idx="67">
                  <c:v>6</c:v>
                </c:pt>
                <c:pt idx="68">
                  <c:v>4</c:v>
                </c:pt>
                <c:pt idx="69">
                  <c:v>4</c:v>
                </c:pt>
                <c:pt idx="70">
                  <c:v>4</c:v>
                </c:pt>
                <c:pt idx="71">
                  <c:v>3</c:v>
                </c:pt>
                <c:pt idx="72">
                  <c:v>6</c:v>
                </c:pt>
                <c:pt idx="73">
                  <c:v>5</c:v>
                </c:pt>
                <c:pt idx="74">
                  <c:v>4</c:v>
                </c:pt>
                <c:pt idx="75">
                  <c:v>7</c:v>
                </c:pt>
                <c:pt idx="76">
                  <c:v>4</c:v>
                </c:pt>
                <c:pt idx="77">
                  <c:v>3</c:v>
                </c:pt>
                <c:pt idx="78">
                  <c:v>4</c:v>
                </c:pt>
                <c:pt idx="79">
                  <c:v>3</c:v>
                </c:pt>
                <c:pt idx="80">
                  <c:v>3</c:v>
                </c:pt>
                <c:pt idx="81">
                  <c:v>2</c:v>
                </c:pt>
                <c:pt idx="82">
                  <c:v>3</c:v>
                </c:pt>
                <c:pt idx="83">
                  <c:v>4</c:v>
                </c:pt>
                <c:pt idx="84">
                  <c:v>4</c:v>
                </c:pt>
                <c:pt idx="85">
                  <c:v>2</c:v>
                </c:pt>
                <c:pt idx="86">
                  <c:v>2</c:v>
                </c:pt>
                <c:pt idx="87">
                  <c:v>3</c:v>
                </c:pt>
                <c:pt idx="88">
                  <c:v>4</c:v>
                </c:pt>
                <c:pt idx="89">
                  <c:v>2</c:v>
                </c:pt>
                <c:pt idx="90">
                  <c:v>2</c:v>
                </c:pt>
                <c:pt idx="91">
                  <c:v>4</c:v>
                </c:pt>
                <c:pt idx="92">
                  <c:v>2</c:v>
                </c:pt>
                <c:pt idx="93">
                  <c:v>2</c:v>
                </c:pt>
                <c:pt idx="94">
                  <c:v>1</c:v>
                </c:pt>
                <c:pt idx="95">
                  <c:v>2</c:v>
                </c:pt>
                <c:pt idx="96">
                  <c:v>3</c:v>
                </c:pt>
                <c:pt idx="97">
                  <c:v>3</c:v>
                </c:pt>
                <c:pt idx="98">
                  <c:v>1</c:v>
                </c:pt>
                <c:pt idx="99">
                  <c:v>1</c:v>
                </c:pt>
              </c:numCache>
            </c:numRef>
          </c:val>
          <c:extLst>
            <c:ext xmlns:c16="http://schemas.microsoft.com/office/drawing/2014/chart" uri="{C3380CC4-5D6E-409C-BE32-E72D297353CC}">
              <c16:uniqueId val="{000000CD-D3CB-4BD8-BEE3-4A9774BC7A36}"/>
            </c:ext>
          </c:extLst>
        </c:ser>
        <c:ser>
          <c:idx val="5"/>
          <c:order val="5"/>
          <c:tx>
            <c:strRef>
              <c:f>Sheet1!$G$3</c:f>
              <c:strCache>
                <c:ptCount val="1"/>
                <c:pt idx="0">
                  <c:v>Sum of Order Amount</c:v>
                </c:pt>
              </c:strCache>
            </c:strRef>
          </c:tx>
          <c:spPr>
            <a:solidFill>
              <a:schemeClr val="accent6"/>
            </a:solidFill>
            <a:ln>
              <a:noFill/>
            </a:ln>
            <a:effectLst/>
          </c:spPr>
          <c:invertIfNegative val="0"/>
          <c:cat>
            <c:strRef>
              <c:f>Sheet1!$A$4:$A$104</c:f>
              <c:strCache>
                <c:ptCount val="100"/>
                <c:pt idx="0">
                  <c:v>Jodi  Whitney</c:v>
                </c:pt>
                <c:pt idx="1">
                  <c:v>Lauren  Crane</c:v>
                </c:pt>
                <c:pt idx="2">
                  <c:v>Mark  Summers</c:v>
                </c:pt>
                <c:pt idx="3">
                  <c:v>Mary  Knight</c:v>
                </c:pt>
                <c:pt idx="4">
                  <c:v>Lauren  Long</c:v>
                </c:pt>
                <c:pt idx="5">
                  <c:v>Brendan  Kelly</c:v>
                </c:pt>
                <c:pt idx="6">
                  <c:v>Jessica  Ruiz</c:v>
                </c:pt>
                <c:pt idx="7">
                  <c:v>Katherine  Weber</c:v>
                </c:pt>
                <c:pt idx="8">
                  <c:v>John  Herrera</c:v>
                </c:pt>
                <c:pt idx="9">
                  <c:v>Angela  Evans</c:v>
                </c:pt>
                <c:pt idx="10">
                  <c:v>Alexandra  Smith</c:v>
                </c:pt>
                <c:pt idx="11">
                  <c:v>Erin  Miller</c:v>
                </c:pt>
                <c:pt idx="12">
                  <c:v>John  Ramirez</c:v>
                </c:pt>
                <c:pt idx="13">
                  <c:v>Amy  Ellis</c:v>
                </c:pt>
                <c:pt idx="14">
                  <c:v>Brandon  Cruz</c:v>
                </c:pt>
                <c:pt idx="15">
                  <c:v>Lauren  Lane</c:v>
                </c:pt>
                <c:pt idx="16">
                  <c:v>Beth  Mason</c:v>
                </c:pt>
                <c:pt idx="17">
                  <c:v>Aaron  Thompson</c:v>
                </c:pt>
                <c:pt idx="18">
                  <c:v>Donna  Oneill</c:v>
                </c:pt>
                <c:pt idx="19">
                  <c:v>Natasha  Michael</c:v>
                </c:pt>
                <c:pt idx="20">
                  <c:v>Sarah  Butler</c:v>
                </c:pt>
                <c:pt idx="21">
                  <c:v>Karl  Gallagher</c:v>
                </c:pt>
                <c:pt idx="22">
                  <c:v>Amy  Griffin</c:v>
                </c:pt>
                <c:pt idx="23">
                  <c:v>Joshua  Campbell</c:v>
                </c:pt>
                <c:pt idx="24">
                  <c:v>Hannah  Gutierrez</c:v>
                </c:pt>
                <c:pt idx="25">
                  <c:v>Bruce  Allen</c:v>
                </c:pt>
                <c:pt idx="26">
                  <c:v>Barbara  Fuller</c:v>
                </c:pt>
                <c:pt idx="27">
                  <c:v>Lori  Cook</c:v>
                </c:pt>
                <c:pt idx="28">
                  <c:v>William  Mann</c:v>
                </c:pt>
                <c:pt idx="29">
                  <c:v>Susan  Thompson</c:v>
                </c:pt>
                <c:pt idx="30">
                  <c:v>Mitchell  Parker</c:v>
                </c:pt>
                <c:pt idx="31">
                  <c:v>Debra  Hayes</c:v>
                </c:pt>
                <c:pt idx="32">
                  <c:v>Brittany  Stewart</c:v>
                </c:pt>
                <c:pt idx="33">
                  <c:v>Valerie  Carr</c:v>
                </c:pt>
                <c:pt idx="34">
                  <c:v>Deborah  Bates</c:v>
                </c:pt>
                <c:pt idx="35">
                  <c:v>Amanda  Howard</c:v>
                </c:pt>
                <c:pt idx="36">
                  <c:v>Heather  Schneider</c:v>
                </c:pt>
                <c:pt idx="37">
                  <c:v>Sarah  Benson</c:v>
                </c:pt>
                <c:pt idx="38">
                  <c:v>Jason  Lopez</c:v>
                </c:pt>
                <c:pt idx="39">
                  <c:v>Jason  Nguyen</c:v>
                </c:pt>
                <c:pt idx="40">
                  <c:v>Christian  Clayton</c:v>
                </c:pt>
                <c:pt idx="41">
                  <c:v>Bobby  Forbes</c:v>
                </c:pt>
                <c:pt idx="42">
                  <c:v>Amy  Reid</c:v>
                </c:pt>
                <c:pt idx="43">
                  <c:v>Regina  Hawkins</c:v>
                </c:pt>
                <c:pt idx="44">
                  <c:v>Diana  French</c:v>
                </c:pt>
                <c:pt idx="45">
                  <c:v>Christy  Chang</c:v>
                </c:pt>
                <c:pt idx="46">
                  <c:v>Joseph  Stewart</c:v>
                </c:pt>
                <c:pt idx="47">
                  <c:v>Jenny  Estrada</c:v>
                </c:pt>
                <c:pt idx="48">
                  <c:v>Veronica  Lopez</c:v>
                </c:pt>
                <c:pt idx="49">
                  <c:v>Ashley  Rose</c:v>
                </c:pt>
                <c:pt idx="50">
                  <c:v>Edward  Black</c:v>
                </c:pt>
                <c:pt idx="51">
                  <c:v>Anthony  Thomas</c:v>
                </c:pt>
                <c:pt idx="52">
                  <c:v>Anne  Oconnell</c:v>
                </c:pt>
                <c:pt idx="53">
                  <c:v>Christine  Aguilar</c:v>
                </c:pt>
                <c:pt idx="54">
                  <c:v>Lisa  Miller</c:v>
                </c:pt>
                <c:pt idx="55">
                  <c:v>Timothy  Hicks</c:v>
                </c:pt>
                <c:pt idx="56">
                  <c:v>Kara  Brennan</c:v>
                </c:pt>
                <c:pt idx="57">
                  <c:v>Sharon  Thompson</c:v>
                </c:pt>
                <c:pt idx="58">
                  <c:v>Troy  Gomez</c:v>
                </c:pt>
                <c:pt idx="59">
                  <c:v>Rachael  Robinson</c:v>
                </c:pt>
                <c:pt idx="60">
                  <c:v>Gary  Huff</c:v>
                </c:pt>
                <c:pt idx="61">
                  <c:v>Gina  Moreno</c:v>
                </c:pt>
                <c:pt idx="62">
                  <c:v>Lindsey  Byrd</c:v>
                </c:pt>
                <c:pt idx="63">
                  <c:v>Brian  Kennedy</c:v>
                </c:pt>
                <c:pt idx="64">
                  <c:v>Kristina  Haynes</c:v>
                </c:pt>
                <c:pt idx="65">
                  <c:v>Christine  West</c:v>
                </c:pt>
                <c:pt idx="66">
                  <c:v>Joseph  Gaines</c:v>
                </c:pt>
                <c:pt idx="67">
                  <c:v>Gregory  Lee</c:v>
                </c:pt>
                <c:pt idx="68">
                  <c:v>Teresa  Harvey</c:v>
                </c:pt>
                <c:pt idx="69">
                  <c:v>David  Delacruz</c:v>
                </c:pt>
                <c:pt idx="70">
                  <c:v>Courtney  Parker</c:v>
                </c:pt>
                <c:pt idx="71">
                  <c:v>Katie  Hicks</c:v>
                </c:pt>
                <c:pt idx="72">
                  <c:v>Robert  Castillo</c:v>
                </c:pt>
                <c:pt idx="73">
                  <c:v>Angela  Horne</c:v>
                </c:pt>
                <c:pt idx="74">
                  <c:v>Jared  Horn</c:v>
                </c:pt>
                <c:pt idx="75">
                  <c:v>Mallory  Mitchell</c:v>
                </c:pt>
                <c:pt idx="76">
                  <c:v>Mark  Henderson</c:v>
                </c:pt>
                <c:pt idx="77">
                  <c:v>Leslie  Montgomery</c:v>
                </c:pt>
                <c:pt idx="78">
                  <c:v>Julie  Meyer</c:v>
                </c:pt>
                <c:pt idx="79">
                  <c:v>Kelli  Smith</c:v>
                </c:pt>
                <c:pt idx="80">
                  <c:v>Janice  Gordon</c:v>
                </c:pt>
                <c:pt idx="81">
                  <c:v>Kim  Blevins</c:v>
                </c:pt>
                <c:pt idx="82">
                  <c:v>Rebecca  Figueroa</c:v>
                </c:pt>
                <c:pt idx="83">
                  <c:v>Traci  Jones</c:v>
                </c:pt>
                <c:pt idx="84">
                  <c:v>Ashley  Romero</c:v>
                </c:pt>
                <c:pt idx="85">
                  <c:v>Megan  Hunt</c:v>
                </c:pt>
                <c:pt idx="86">
                  <c:v>Thomas  Andersen</c:v>
                </c:pt>
                <c:pt idx="87">
                  <c:v>Gary  Jacobs</c:v>
                </c:pt>
                <c:pt idx="88">
                  <c:v>Angela  Casey</c:v>
                </c:pt>
                <c:pt idx="89">
                  <c:v>Mike  Carter</c:v>
                </c:pt>
                <c:pt idx="90">
                  <c:v>James  Brown</c:v>
                </c:pt>
                <c:pt idx="91">
                  <c:v>Melissa  Levy</c:v>
                </c:pt>
                <c:pt idx="92">
                  <c:v>Marcus  Rogers</c:v>
                </c:pt>
                <c:pt idx="93">
                  <c:v>Taylor  Davis</c:v>
                </c:pt>
                <c:pt idx="94">
                  <c:v>William  Richmond</c:v>
                </c:pt>
                <c:pt idx="95">
                  <c:v>Debra  Rodriguez</c:v>
                </c:pt>
                <c:pt idx="96">
                  <c:v>Thomas  Owens</c:v>
                </c:pt>
                <c:pt idx="97">
                  <c:v>Marcus  Valenzuela</c:v>
                </c:pt>
                <c:pt idx="98">
                  <c:v>Rachel  Lopez</c:v>
                </c:pt>
                <c:pt idx="99">
                  <c:v>Scott  Jones</c:v>
                </c:pt>
              </c:strCache>
            </c:strRef>
          </c:cat>
          <c:val>
            <c:numRef>
              <c:f>Sheet1!$G$4:$G$104</c:f>
              <c:numCache>
                <c:formatCode>General</c:formatCode>
                <c:ptCount val="100"/>
                <c:pt idx="0">
                  <c:v>14040.499999999996</c:v>
                </c:pt>
                <c:pt idx="1">
                  <c:v>8918.1299999999992</c:v>
                </c:pt>
                <c:pt idx="2">
                  <c:v>8409.26</c:v>
                </c:pt>
                <c:pt idx="3">
                  <c:v>7661.22</c:v>
                </c:pt>
                <c:pt idx="4">
                  <c:v>7387.72</c:v>
                </c:pt>
                <c:pt idx="5">
                  <c:v>7072.31</c:v>
                </c:pt>
                <c:pt idx="6">
                  <c:v>7057.88</c:v>
                </c:pt>
                <c:pt idx="7">
                  <c:v>6823.2699999999995</c:v>
                </c:pt>
                <c:pt idx="8">
                  <c:v>6811.9500000000007</c:v>
                </c:pt>
                <c:pt idx="9">
                  <c:v>6799.51</c:v>
                </c:pt>
                <c:pt idx="10">
                  <c:v>6318.69</c:v>
                </c:pt>
                <c:pt idx="11">
                  <c:v>6283.51</c:v>
                </c:pt>
                <c:pt idx="12">
                  <c:v>6141.9</c:v>
                </c:pt>
                <c:pt idx="13">
                  <c:v>5841.4499999999989</c:v>
                </c:pt>
                <c:pt idx="14">
                  <c:v>5636.52</c:v>
                </c:pt>
                <c:pt idx="15">
                  <c:v>5505.0300000000007</c:v>
                </c:pt>
                <c:pt idx="16">
                  <c:v>5491.02</c:v>
                </c:pt>
                <c:pt idx="17">
                  <c:v>5427.6799999999994</c:v>
                </c:pt>
                <c:pt idx="18">
                  <c:v>5420.45</c:v>
                </c:pt>
                <c:pt idx="19">
                  <c:v>5405.98</c:v>
                </c:pt>
                <c:pt idx="20">
                  <c:v>5288.24</c:v>
                </c:pt>
                <c:pt idx="21">
                  <c:v>5226.5</c:v>
                </c:pt>
                <c:pt idx="22">
                  <c:v>4904.68</c:v>
                </c:pt>
                <c:pt idx="23">
                  <c:v>4813.6899999999996</c:v>
                </c:pt>
                <c:pt idx="24">
                  <c:v>4749.1600000000008</c:v>
                </c:pt>
                <c:pt idx="25">
                  <c:v>4737.0999999999995</c:v>
                </c:pt>
                <c:pt idx="26">
                  <c:v>4716.2799999999988</c:v>
                </c:pt>
                <c:pt idx="27">
                  <c:v>4715.5599999999995</c:v>
                </c:pt>
                <c:pt idx="28">
                  <c:v>4558.6099999999997</c:v>
                </c:pt>
                <c:pt idx="29">
                  <c:v>4554.2</c:v>
                </c:pt>
                <c:pt idx="30">
                  <c:v>4524.7800000000007</c:v>
                </c:pt>
                <c:pt idx="31">
                  <c:v>4418.45</c:v>
                </c:pt>
                <c:pt idx="32">
                  <c:v>4400.66</c:v>
                </c:pt>
                <c:pt idx="33">
                  <c:v>4388.9999999999991</c:v>
                </c:pt>
                <c:pt idx="34">
                  <c:v>4355.5200000000004</c:v>
                </c:pt>
                <c:pt idx="35">
                  <c:v>4316.62</c:v>
                </c:pt>
                <c:pt idx="36">
                  <c:v>4089.38</c:v>
                </c:pt>
                <c:pt idx="37">
                  <c:v>3970.8599999999997</c:v>
                </c:pt>
                <c:pt idx="38">
                  <c:v>3922.58</c:v>
                </c:pt>
                <c:pt idx="39">
                  <c:v>3888.5699999999997</c:v>
                </c:pt>
                <c:pt idx="40">
                  <c:v>3837.41</c:v>
                </c:pt>
                <c:pt idx="41">
                  <c:v>3796.5699999999997</c:v>
                </c:pt>
                <c:pt idx="42">
                  <c:v>3742.2</c:v>
                </c:pt>
                <c:pt idx="43">
                  <c:v>3715.5099999999998</c:v>
                </c:pt>
                <c:pt idx="44">
                  <c:v>3708.08</c:v>
                </c:pt>
                <c:pt idx="45">
                  <c:v>3601.8500000000004</c:v>
                </c:pt>
                <c:pt idx="46">
                  <c:v>3527.63</c:v>
                </c:pt>
                <c:pt idx="47">
                  <c:v>3379.62</c:v>
                </c:pt>
                <c:pt idx="48">
                  <c:v>3358.48</c:v>
                </c:pt>
                <c:pt idx="49">
                  <c:v>3335.45</c:v>
                </c:pt>
                <c:pt idx="50">
                  <c:v>3181.56</c:v>
                </c:pt>
                <c:pt idx="51">
                  <c:v>3130.45</c:v>
                </c:pt>
                <c:pt idx="52">
                  <c:v>3053.26</c:v>
                </c:pt>
                <c:pt idx="53">
                  <c:v>3033.1099999999997</c:v>
                </c:pt>
                <c:pt idx="54">
                  <c:v>2992.26</c:v>
                </c:pt>
                <c:pt idx="55">
                  <c:v>2969.5199999999995</c:v>
                </c:pt>
                <c:pt idx="56">
                  <c:v>2966.36</c:v>
                </c:pt>
                <c:pt idx="57">
                  <c:v>2964.74</c:v>
                </c:pt>
                <c:pt idx="58">
                  <c:v>2953.06</c:v>
                </c:pt>
                <c:pt idx="59">
                  <c:v>2938.32</c:v>
                </c:pt>
                <c:pt idx="60">
                  <c:v>2863.83</c:v>
                </c:pt>
                <c:pt idx="61">
                  <c:v>2848.24</c:v>
                </c:pt>
                <c:pt idx="62">
                  <c:v>2828.0899999999997</c:v>
                </c:pt>
                <c:pt idx="63">
                  <c:v>2800.5399999999995</c:v>
                </c:pt>
                <c:pt idx="64">
                  <c:v>2795.65</c:v>
                </c:pt>
                <c:pt idx="65">
                  <c:v>2640.88</c:v>
                </c:pt>
                <c:pt idx="66">
                  <c:v>2607.11</c:v>
                </c:pt>
                <c:pt idx="67">
                  <c:v>2590.0800000000004</c:v>
                </c:pt>
                <c:pt idx="68">
                  <c:v>2515.79</c:v>
                </c:pt>
                <c:pt idx="69">
                  <c:v>2411.3500000000004</c:v>
                </c:pt>
                <c:pt idx="70">
                  <c:v>2379.3399999999997</c:v>
                </c:pt>
                <c:pt idx="71">
                  <c:v>2358.79</c:v>
                </c:pt>
                <c:pt idx="72">
                  <c:v>2333.63</c:v>
                </c:pt>
                <c:pt idx="73">
                  <c:v>2313.79</c:v>
                </c:pt>
                <c:pt idx="74">
                  <c:v>2259.35</c:v>
                </c:pt>
                <c:pt idx="75">
                  <c:v>2127.04</c:v>
                </c:pt>
                <c:pt idx="76">
                  <c:v>2009.8100000000002</c:v>
                </c:pt>
                <c:pt idx="77">
                  <c:v>1950.04</c:v>
                </c:pt>
                <c:pt idx="78">
                  <c:v>1811.33</c:v>
                </c:pt>
                <c:pt idx="79">
                  <c:v>1625.59</c:v>
                </c:pt>
                <c:pt idx="80">
                  <c:v>1597.88</c:v>
                </c:pt>
                <c:pt idx="81">
                  <c:v>1576.59</c:v>
                </c:pt>
                <c:pt idx="82">
                  <c:v>1556.51</c:v>
                </c:pt>
                <c:pt idx="83">
                  <c:v>1457.0300000000002</c:v>
                </c:pt>
                <c:pt idx="84">
                  <c:v>1419.9</c:v>
                </c:pt>
                <c:pt idx="85">
                  <c:v>1416.63</c:v>
                </c:pt>
                <c:pt idx="86">
                  <c:v>1405.1</c:v>
                </c:pt>
                <c:pt idx="87">
                  <c:v>1380.1999999999998</c:v>
                </c:pt>
                <c:pt idx="88">
                  <c:v>1325.0700000000002</c:v>
                </c:pt>
                <c:pt idx="89">
                  <c:v>1121.32</c:v>
                </c:pt>
                <c:pt idx="90">
                  <c:v>1096.08</c:v>
                </c:pt>
                <c:pt idx="91">
                  <c:v>1013.7900000000001</c:v>
                </c:pt>
                <c:pt idx="92">
                  <c:v>1006.9</c:v>
                </c:pt>
                <c:pt idx="93">
                  <c:v>825.88</c:v>
                </c:pt>
                <c:pt idx="94">
                  <c:v>792.65</c:v>
                </c:pt>
                <c:pt idx="95">
                  <c:v>679.01</c:v>
                </c:pt>
                <c:pt idx="96">
                  <c:v>629.91000000000008</c:v>
                </c:pt>
                <c:pt idx="97">
                  <c:v>596.49</c:v>
                </c:pt>
                <c:pt idx="98">
                  <c:v>80</c:v>
                </c:pt>
                <c:pt idx="99">
                  <c:v>62.42</c:v>
                </c:pt>
              </c:numCache>
            </c:numRef>
          </c:val>
          <c:extLst>
            <c:ext xmlns:c16="http://schemas.microsoft.com/office/drawing/2014/chart" uri="{C3380CC4-5D6E-409C-BE32-E72D297353CC}">
              <c16:uniqueId val="{000000CE-D3CB-4BD8-BEE3-4A9774BC7A36}"/>
            </c:ext>
          </c:extLst>
        </c:ser>
        <c:dLbls>
          <c:showLegendKey val="0"/>
          <c:showVal val="0"/>
          <c:showCatName val="0"/>
          <c:showSerName val="0"/>
          <c:showPercent val="0"/>
          <c:showBubbleSize val="0"/>
        </c:dLbls>
        <c:gapWidth val="182"/>
        <c:axId val="1188715056"/>
        <c:axId val="1188712656"/>
      </c:barChart>
      <c:catAx>
        <c:axId val="1188715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712656"/>
        <c:crosses val="autoZero"/>
        <c:auto val="1"/>
        <c:lblAlgn val="ctr"/>
        <c:lblOffset val="100"/>
        <c:noMultiLvlLbl val="0"/>
      </c:catAx>
      <c:valAx>
        <c:axId val="11887126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715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[DodalaBabyAishwarya_Excel_Mini_Project_PGA58.xlsx]Sheet1!PivotTable3</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Sheet1!$B$3</c:f>
              <c:strCache>
                <c:ptCount val="1"/>
                <c:pt idx="0">
                  <c:v>Distinct Count of Customer_ID</c:v>
                </c:pt>
              </c:strCache>
            </c:strRef>
          </c:tx>
          <c:spPr>
            <a:solidFill>
              <a:schemeClr val="accent1"/>
            </a:solidFill>
            <a:ln>
              <a:noFill/>
            </a:ln>
            <a:effectLst/>
          </c:spPr>
          <c:invertIfNegative val="0"/>
          <c:cat>
            <c:strRef>
              <c:f>Sheet1!$A$4:$A$104</c:f>
              <c:strCache>
                <c:ptCount val="100"/>
                <c:pt idx="0">
                  <c:v>Jodi  Whitney</c:v>
                </c:pt>
                <c:pt idx="1">
                  <c:v>Lauren  Crane</c:v>
                </c:pt>
                <c:pt idx="2">
                  <c:v>Mark  Summers</c:v>
                </c:pt>
                <c:pt idx="3">
                  <c:v>Mary  Knight</c:v>
                </c:pt>
                <c:pt idx="4">
                  <c:v>Lauren  Long</c:v>
                </c:pt>
                <c:pt idx="5">
                  <c:v>Brendan  Kelly</c:v>
                </c:pt>
                <c:pt idx="6">
                  <c:v>Jessica  Ruiz</c:v>
                </c:pt>
                <c:pt idx="7">
                  <c:v>Katherine  Weber</c:v>
                </c:pt>
                <c:pt idx="8">
                  <c:v>John  Herrera</c:v>
                </c:pt>
                <c:pt idx="9">
                  <c:v>Angela  Evans</c:v>
                </c:pt>
                <c:pt idx="10">
                  <c:v>Alexandra  Smith</c:v>
                </c:pt>
                <c:pt idx="11">
                  <c:v>Erin  Miller</c:v>
                </c:pt>
                <c:pt idx="12">
                  <c:v>John  Ramirez</c:v>
                </c:pt>
                <c:pt idx="13">
                  <c:v>Amy  Ellis</c:v>
                </c:pt>
                <c:pt idx="14">
                  <c:v>Brandon  Cruz</c:v>
                </c:pt>
                <c:pt idx="15">
                  <c:v>Lauren  Lane</c:v>
                </c:pt>
                <c:pt idx="16">
                  <c:v>Beth  Mason</c:v>
                </c:pt>
                <c:pt idx="17">
                  <c:v>Aaron  Thompson</c:v>
                </c:pt>
                <c:pt idx="18">
                  <c:v>Donna  Oneill</c:v>
                </c:pt>
                <c:pt idx="19">
                  <c:v>Natasha  Michael</c:v>
                </c:pt>
                <c:pt idx="20">
                  <c:v>Sarah  Butler</c:v>
                </c:pt>
                <c:pt idx="21">
                  <c:v>Karl  Gallagher</c:v>
                </c:pt>
                <c:pt idx="22">
                  <c:v>Amy  Griffin</c:v>
                </c:pt>
                <c:pt idx="23">
                  <c:v>Joshua  Campbell</c:v>
                </c:pt>
                <c:pt idx="24">
                  <c:v>Hannah  Gutierrez</c:v>
                </c:pt>
                <c:pt idx="25">
                  <c:v>Bruce  Allen</c:v>
                </c:pt>
                <c:pt idx="26">
                  <c:v>Barbara  Fuller</c:v>
                </c:pt>
                <c:pt idx="27">
                  <c:v>Lori  Cook</c:v>
                </c:pt>
                <c:pt idx="28">
                  <c:v>William  Mann</c:v>
                </c:pt>
                <c:pt idx="29">
                  <c:v>Susan  Thompson</c:v>
                </c:pt>
                <c:pt idx="30">
                  <c:v>Mitchell  Parker</c:v>
                </c:pt>
                <c:pt idx="31">
                  <c:v>Debra  Hayes</c:v>
                </c:pt>
                <c:pt idx="32">
                  <c:v>Brittany  Stewart</c:v>
                </c:pt>
                <c:pt idx="33">
                  <c:v>Valerie  Carr</c:v>
                </c:pt>
                <c:pt idx="34">
                  <c:v>Deborah  Bates</c:v>
                </c:pt>
                <c:pt idx="35">
                  <c:v>Amanda  Howard</c:v>
                </c:pt>
                <c:pt idx="36">
                  <c:v>Heather  Schneider</c:v>
                </c:pt>
                <c:pt idx="37">
                  <c:v>Sarah  Benson</c:v>
                </c:pt>
                <c:pt idx="38">
                  <c:v>Jason  Lopez</c:v>
                </c:pt>
                <c:pt idx="39">
                  <c:v>Jason  Nguyen</c:v>
                </c:pt>
                <c:pt idx="40">
                  <c:v>Christian  Clayton</c:v>
                </c:pt>
                <c:pt idx="41">
                  <c:v>Bobby  Forbes</c:v>
                </c:pt>
                <c:pt idx="42">
                  <c:v>Amy  Reid</c:v>
                </c:pt>
                <c:pt idx="43">
                  <c:v>Regina  Hawkins</c:v>
                </c:pt>
                <c:pt idx="44">
                  <c:v>Diana  French</c:v>
                </c:pt>
                <c:pt idx="45">
                  <c:v>Christy  Chang</c:v>
                </c:pt>
                <c:pt idx="46">
                  <c:v>Joseph  Stewart</c:v>
                </c:pt>
                <c:pt idx="47">
                  <c:v>Jenny  Estrada</c:v>
                </c:pt>
                <c:pt idx="48">
                  <c:v>Veronica  Lopez</c:v>
                </c:pt>
                <c:pt idx="49">
                  <c:v>Ashley  Rose</c:v>
                </c:pt>
                <c:pt idx="50">
                  <c:v>Edward  Black</c:v>
                </c:pt>
                <c:pt idx="51">
                  <c:v>Anthony  Thomas</c:v>
                </c:pt>
                <c:pt idx="52">
                  <c:v>Anne  Oconnell</c:v>
                </c:pt>
                <c:pt idx="53">
                  <c:v>Christine  Aguilar</c:v>
                </c:pt>
                <c:pt idx="54">
                  <c:v>Lisa  Miller</c:v>
                </c:pt>
                <c:pt idx="55">
                  <c:v>Timothy  Hicks</c:v>
                </c:pt>
                <c:pt idx="56">
                  <c:v>Kara  Brennan</c:v>
                </c:pt>
                <c:pt idx="57">
                  <c:v>Sharon  Thompson</c:v>
                </c:pt>
                <c:pt idx="58">
                  <c:v>Troy  Gomez</c:v>
                </c:pt>
                <c:pt idx="59">
                  <c:v>Rachael  Robinson</c:v>
                </c:pt>
                <c:pt idx="60">
                  <c:v>Gary  Huff</c:v>
                </c:pt>
                <c:pt idx="61">
                  <c:v>Gina  Moreno</c:v>
                </c:pt>
                <c:pt idx="62">
                  <c:v>Lindsey  Byrd</c:v>
                </c:pt>
                <c:pt idx="63">
                  <c:v>Brian  Kennedy</c:v>
                </c:pt>
                <c:pt idx="64">
                  <c:v>Kristina  Haynes</c:v>
                </c:pt>
                <c:pt idx="65">
                  <c:v>Christine  West</c:v>
                </c:pt>
                <c:pt idx="66">
                  <c:v>Joseph  Gaines</c:v>
                </c:pt>
                <c:pt idx="67">
                  <c:v>Gregory  Lee</c:v>
                </c:pt>
                <c:pt idx="68">
                  <c:v>Teresa  Harvey</c:v>
                </c:pt>
                <c:pt idx="69">
                  <c:v>David  Delacruz</c:v>
                </c:pt>
                <c:pt idx="70">
                  <c:v>Courtney  Parker</c:v>
                </c:pt>
                <c:pt idx="71">
                  <c:v>Katie  Hicks</c:v>
                </c:pt>
                <c:pt idx="72">
                  <c:v>Robert  Castillo</c:v>
                </c:pt>
                <c:pt idx="73">
                  <c:v>Angela  Horne</c:v>
                </c:pt>
                <c:pt idx="74">
                  <c:v>Jared  Horn</c:v>
                </c:pt>
                <c:pt idx="75">
                  <c:v>Mallory  Mitchell</c:v>
                </c:pt>
                <c:pt idx="76">
                  <c:v>Mark  Henderson</c:v>
                </c:pt>
                <c:pt idx="77">
                  <c:v>Leslie  Montgomery</c:v>
                </c:pt>
                <c:pt idx="78">
                  <c:v>Julie  Meyer</c:v>
                </c:pt>
                <c:pt idx="79">
                  <c:v>Kelli  Smith</c:v>
                </c:pt>
                <c:pt idx="80">
                  <c:v>Janice  Gordon</c:v>
                </c:pt>
                <c:pt idx="81">
                  <c:v>Kim  Blevins</c:v>
                </c:pt>
                <c:pt idx="82">
                  <c:v>Rebecca  Figueroa</c:v>
                </c:pt>
                <c:pt idx="83">
                  <c:v>Traci  Jones</c:v>
                </c:pt>
                <c:pt idx="84">
                  <c:v>Ashley  Romero</c:v>
                </c:pt>
                <c:pt idx="85">
                  <c:v>Megan  Hunt</c:v>
                </c:pt>
                <c:pt idx="86">
                  <c:v>Thomas  Andersen</c:v>
                </c:pt>
                <c:pt idx="87">
                  <c:v>Gary  Jacobs</c:v>
                </c:pt>
                <c:pt idx="88">
                  <c:v>Angela  Casey</c:v>
                </c:pt>
                <c:pt idx="89">
                  <c:v>Mike  Carter</c:v>
                </c:pt>
                <c:pt idx="90">
                  <c:v>James  Brown</c:v>
                </c:pt>
                <c:pt idx="91">
                  <c:v>Melissa  Levy</c:v>
                </c:pt>
                <c:pt idx="92">
                  <c:v>Marcus  Rogers</c:v>
                </c:pt>
                <c:pt idx="93">
                  <c:v>Taylor  Davis</c:v>
                </c:pt>
                <c:pt idx="94">
                  <c:v>William  Richmond</c:v>
                </c:pt>
                <c:pt idx="95">
                  <c:v>Debra  Rodriguez</c:v>
                </c:pt>
                <c:pt idx="96">
                  <c:v>Thomas  Owens</c:v>
                </c:pt>
                <c:pt idx="97">
                  <c:v>Marcus  Valenzuela</c:v>
                </c:pt>
                <c:pt idx="98">
                  <c:v>Rachel  Lopez</c:v>
                </c:pt>
                <c:pt idx="99">
                  <c:v>Scott  Jones</c:v>
                </c:pt>
              </c:strCache>
            </c:strRef>
          </c:cat>
          <c:val>
            <c:numRef>
              <c:f>Sheet1!$B$4:$B$104</c:f>
              <c:numCache>
                <c:formatCode>General</c:formatCode>
                <c:ptCount val="10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numCache>
            </c:numRef>
          </c:val>
          <c:extLst>
            <c:ext xmlns:c16="http://schemas.microsoft.com/office/drawing/2014/chart" uri="{C3380CC4-5D6E-409C-BE32-E72D297353CC}">
              <c16:uniqueId val="{000000C9-666B-4A68-B89F-7398AE304EFB}"/>
            </c:ext>
          </c:extLst>
        </c:ser>
        <c:ser>
          <c:idx val="1"/>
          <c:order val="1"/>
          <c:tx>
            <c:strRef>
              <c:f>Sheet1!$C$3</c:f>
              <c:strCache>
                <c:ptCount val="1"/>
                <c:pt idx="0">
                  <c:v>Sum of Order Amount2</c:v>
                </c:pt>
              </c:strCache>
            </c:strRef>
          </c:tx>
          <c:spPr>
            <a:solidFill>
              <a:schemeClr val="accent2"/>
            </a:solidFill>
            <a:ln>
              <a:noFill/>
            </a:ln>
            <a:effectLst/>
          </c:spPr>
          <c:invertIfNegative val="0"/>
          <c:cat>
            <c:strRef>
              <c:f>Sheet1!$A$4:$A$104</c:f>
              <c:strCache>
                <c:ptCount val="100"/>
                <c:pt idx="0">
                  <c:v>Jodi  Whitney</c:v>
                </c:pt>
                <c:pt idx="1">
                  <c:v>Lauren  Crane</c:v>
                </c:pt>
                <c:pt idx="2">
                  <c:v>Mark  Summers</c:v>
                </c:pt>
                <c:pt idx="3">
                  <c:v>Mary  Knight</c:v>
                </c:pt>
                <c:pt idx="4">
                  <c:v>Lauren  Long</c:v>
                </c:pt>
                <c:pt idx="5">
                  <c:v>Brendan  Kelly</c:v>
                </c:pt>
                <c:pt idx="6">
                  <c:v>Jessica  Ruiz</c:v>
                </c:pt>
                <c:pt idx="7">
                  <c:v>Katherine  Weber</c:v>
                </c:pt>
                <c:pt idx="8">
                  <c:v>John  Herrera</c:v>
                </c:pt>
                <c:pt idx="9">
                  <c:v>Angela  Evans</c:v>
                </c:pt>
                <c:pt idx="10">
                  <c:v>Alexandra  Smith</c:v>
                </c:pt>
                <c:pt idx="11">
                  <c:v>Erin  Miller</c:v>
                </c:pt>
                <c:pt idx="12">
                  <c:v>John  Ramirez</c:v>
                </c:pt>
                <c:pt idx="13">
                  <c:v>Amy  Ellis</c:v>
                </c:pt>
                <c:pt idx="14">
                  <c:v>Brandon  Cruz</c:v>
                </c:pt>
                <c:pt idx="15">
                  <c:v>Lauren  Lane</c:v>
                </c:pt>
                <c:pt idx="16">
                  <c:v>Beth  Mason</c:v>
                </c:pt>
                <c:pt idx="17">
                  <c:v>Aaron  Thompson</c:v>
                </c:pt>
                <c:pt idx="18">
                  <c:v>Donna  Oneill</c:v>
                </c:pt>
                <c:pt idx="19">
                  <c:v>Natasha  Michael</c:v>
                </c:pt>
                <c:pt idx="20">
                  <c:v>Sarah  Butler</c:v>
                </c:pt>
                <c:pt idx="21">
                  <c:v>Karl  Gallagher</c:v>
                </c:pt>
                <c:pt idx="22">
                  <c:v>Amy  Griffin</c:v>
                </c:pt>
                <c:pt idx="23">
                  <c:v>Joshua  Campbell</c:v>
                </c:pt>
                <c:pt idx="24">
                  <c:v>Hannah  Gutierrez</c:v>
                </c:pt>
                <c:pt idx="25">
                  <c:v>Bruce  Allen</c:v>
                </c:pt>
                <c:pt idx="26">
                  <c:v>Barbara  Fuller</c:v>
                </c:pt>
                <c:pt idx="27">
                  <c:v>Lori  Cook</c:v>
                </c:pt>
                <c:pt idx="28">
                  <c:v>William  Mann</c:v>
                </c:pt>
                <c:pt idx="29">
                  <c:v>Susan  Thompson</c:v>
                </c:pt>
                <c:pt idx="30">
                  <c:v>Mitchell  Parker</c:v>
                </c:pt>
                <c:pt idx="31">
                  <c:v>Debra  Hayes</c:v>
                </c:pt>
                <c:pt idx="32">
                  <c:v>Brittany  Stewart</c:v>
                </c:pt>
                <c:pt idx="33">
                  <c:v>Valerie  Carr</c:v>
                </c:pt>
                <c:pt idx="34">
                  <c:v>Deborah  Bates</c:v>
                </c:pt>
                <c:pt idx="35">
                  <c:v>Amanda  Howard</c:v>
                </c:pt>
                <c:pt idx="36">
                  <c:v>Heather  Schneider</c:v>
                </c:pt>
                <c:pt idx="37">
                  <c:v>Sarah  Benson</c:v>
                </c:pt>
                <c:pt idx="38">
                  <c:v>Jason  Lopez</c:v>
                </c:pt>
                <c:pt idx="39">
                  <c:v>Jason  Nguyen</c:v>
                </c:pt>
                <c:pt idx="40">
                  <c:v>Christian  Clayton</c:v>
                </c:pt>
                <c:pt idx="41">
                  <c:v>Bobby  Forbes</c:v>
                </c:pt>
                <c:pt idx="42">
                  <c:v>Amy  Reid</c:v>
                </c:pt>
                <c:pt idx="43">
                  <c:v>Regina  Hawkins</c:v>
                </c:pt>
                <c:pt idx="44">
                  <c:v>Diana  French</c:v>
                </c:pt>
                <c:pt idx="45">
                  <c:v>Christy  Chang</c:v>
                </c:pt>
                <c:pt idx="46">
                  <c:v>Joseph  Stewart</c:v>
                </c:pt>
                <c:pt idx="47">
                  <c:v>Jenny  Estrada</c:v>
                </c:pt>
                <c:pt idx="48">
                  <c:v>Veronica  Lopez</c:v>
                </c:pt>
                <c:pt idx="49">
                  <c:v>Ashley  Rose</c:v>
                </c:pt>
                <c:pt idx="50">
                  <c:v>Edward  Black</c:v>
                </c:pt>
                <c:pt idx="51">
                  <c:v>Anthony  Thomas</c:v>
                </c:pt>
                <c:pt idx="52">
                  <c:v>Anne  Oconnell</c:v>
                </c:pt>
                <c:pt idx="53">
                  <c:v>Christine  Aguilar</c:v>
                </c:pt>
                <c:pt idx="54">
                  <c:v>Lisa  Miller</c:v>
                </c:pt>
                <c:pt idx="55">
                  <c:v>Timothy  Hicks</c:v>
                </c:pt>
                <c:pt idx="56">
                  <c:v>Kara  Brennan</c:v>
                </c:pt>
                <c:pt idx="57">
                  <c:v>Sharon  Thompson</c:v>
                </c:pt>
                <c:pt idx="58">
                  <c:v>Troy  Gomez</c:v>
                </c:pt>
                <c:pt idx="59">
                  <c:v>Rachael  Robinson</c:v>
                </c:pt>
                <c:pt idx="60">
                  <c:v>Gary  Huff</c:v>
                </c:pt>
                <c:pt idx="61">
                  <c:v>Gina  Moreno</c:v>
                </c:pt>
                <c:pt idx="62">
                  <c:v>Lindsey  Byrd</c:v>
                </c:pt>
                <c:pt idx="63">
                  <c:v>Brian  Kennedy</c:v>
                </c:pt>
                <c:pt idx="64">
                  <c:v>Kristina  Haynes</c:v>
                </c:pt>
                <c:pt idx="65">
                  <c:v>Christine  West</c:v>
                </c:pt>
                <c:pt idx="66">
                  <c:v>Joseph  Gaines</c:v>
                </c:pt>
                <c:pt idx="67">
                  <c:v>Gregory  Lee</c:v>
                </c:pt>
                <c:pt idx="68">
                  <c:v>Teresa  Harvey</c:v>
                </c:pt>
                <c:pt idx="69">
                  <c:v>David  Delacruz</c:v>
                </c:pt>
                <c:pt idx="70">
                  <c:v>Courtney  Parker</c:v>
                </c:pt>
                <c:pt idx="71">
                  <c:v>Katie  Hicks</c:v>
                </c:pt>
                <c:pt idx="72">
                  <c:v>Robert  Castillo</c:v>
                </c:pt>
                <c:pt idx="73">
                  <c:v>Angela  Horne</c:v>
                </c:pt>
                <c:pt idx="74">
                  <c:v>Jared  Horn</c:v>
                </c:pt>
                <c:pt idx="75">
                  <c:v>Mallory  Mitchell</c:v>
                </c:pt>
                <c:pt idx="76">
                  <c:v>Mark  Henderson</c:v>
                </c:pt>
                <c:pt idx="77">
                  <c:v>Leslie  Montgomery</c:v>
                </c:pt>
                <c:pt idx="78">
                  <c:v>Julie  Meyer</c:v>
                </c:pt>
                <c:pt idx="79">
                  <c:v>Kelli  Smith</c:v>
                </c:pt>
                <c:pt idx="80">
                  <c:v>Janice  Gordon</c:v>
                </c:pt>
                <c:pt idx="81">
                  <c:v>Kim  Blevins</c:v>
                </c:pt>
                <c:pt idx="82">
                  <c:v>Rebecca  Figueroa</c:v>
                </c:pt>
                <c:pt idx="83">
                  <c:v>Traci  Jones</c:v>
                </c:pt>
                <c:pt idx="84">
                  <c:v>Ashley  Romero</c:v>
                </c:pt>
                <c:pt idx="85">
                  <c:v>Megan  Hunt</c:v>
                </c:pt>
                <c:pt idx="86">
                  <c:v>Thomas  Andersen</c:v>
                </c:pt>
                <c:pt idx="87">
                  <c:v>Gary  Jacobs</c:v>
                </c:pt>
                <c:pt idx="88">
                  <c:v>Angela  Casey</c:v>
                </c:pt>
                <c:pt idx="89">
                  <c:v>Mike  Carter</c:v>
                </c:pt>
                <c:pt idx="90">
                  <c:v>James  Brown</c:v>
                </c:pt>
                <c:pt idx="91">
                  <c:v>Melissa  Levy</c:v>
                </c:pt>
                <c:pt idx="92">
                  <c:v>Marcus  Rogers</c:v>
                </c:pt>
                <c:pt idx="93">
                  <c:v>Taylor  Davis</c:v>
                </c:pt>
                <c:pt idx="94">
                  <c:v>William  Richmond</c:v>
                </c:pt>
                <c:pt idx="95">
                  <c:v>Debra  Rodriguez</c:v>
                </c:pt>
                <c:pt idx="96">
                  <c:v>Thomas  Owens</c:v>
                </c:pt>
                <c:pt idx="97">
                  <c:v>Marcus  Valenzuela</c:v>
                </c:pt>
                <c:pt idx="98">
                  <c:v>Rachel  Lopez</c:v>
                </c:pt>
                <c:pt idx="99">
                  <c:v>Scott  Jones</c:v>
                </c:pt>
              </c:strCache>
            </c:strRef>
          </c:cat>
          <c:val>
            <c:numRef>
              <c:f>Sheet1!$C$4:$C$104</c:f>
              <c:numCache>
                <c:formatCode>General</c:formatCode>
                <c:ptCount val="100"/>
                <c:pt idx="0">
                  <c:v>14040.499999999996</c:v>
                </c:pt>
                <c:pt idx="1">
                  <c:v>8918.1299999999992</c:v>
                </c:pt>
                <c:pt idx="2">
                  <c:v>8409.26</c:v>
                </c:pt>
                <c:pt idx="3">
                  <c:v>7661.22</c:v>
                </c:pt>
                <c:pt idx="4">
                  <c:v>7387.72</c:v>
                </c:pt>
                <c:pt idx="5">
                  <c:v>7072.31</c:v>
                </c:pt>
                <c:pt idx="6">
                  <c:v>7057.88</c:v>
                </c:pt>
                <c:pt idx="7">
                  <c:v>6823.2699999999995</c:v>
                </c:pt>
                <c:pt idx="8">
                  <c:v>6811.9500000000007</c:v>
                </c:pt>
                <c:pt idx="9">
                  <c:v>6799.51</c:v>
                </c:pt>
                <c:pt idx="10">
                  <c:v>6318.69</c:v>
                </c:pt>
                <c:pt idx="11">
                  <c:v>6283.51</c:v>
                </c:pt>
                <c:pt idx="12">
                  <c:v>6141.9</c:v>
                </c:pt>
                <c:pt idx="13">
                  <c:v>5841.4499999999989</c:v>
                </c:pt>
                <c:pt idx="14">
                  <c:v>5636.52</c:v>
                </c:pt>
                <c:pt idx="15">
                  <c:v>5505.0300000000007</c:v>
                </c:pt>
                <c:pt idx="16">
                  <c:v>5491.02</c:v>
                </c:pt>
                <c:pt idx="17">
                  <c:v>5427.6799999999994</c:v>
                </c:pt>
                <c:pt idx="18">
                  <c:v>5420.45</c:v>
                </c:pt>
                <c:pt idx="19">
                  <c:v>5405.98</c:v>
                </c:pt>
                <c:pt idx="20">
                  <c:v>5288.24</c:v>
                </c:pt>
                <c:pt idx="21">
                  <c:v>5226.5</c:v>
                </c:pt>
                <c:pt idx="22">
                  <c:v>4904.68</c:v>
                </c:pt>
                <c:pt idx="23">
                  <c:v>4813.6899999999996</c:v>
                </c:pt>
                <c:pt idx="24">
                  <c:v>4749.1600000000008</c:v>
                </c:pt>
                <c:pt idx="25">
                  <c:v>4737.0999999999995</c:v>
                </c:pt>
                <c:pt idx="26">
                  <c:v>4716.2799999999988</c:v>
                </c:pt>
                <c:pt idx="27">
                  <c:v>4715.5599999999995</c:v>
                </c:pt>
                <c:pt idx="28">
                  <c:v>4558.6099999999997</c:v>
                </c:pt>
                <c:pt idx="29">
                  <c:v>4554.2</c:v>
                </c:pt>
                <c:pt idx="30">
                  <c:v>4524.7800000000007</c:v>
                </c:pt>
                <c:pt idx="31">
                  <c:v>4418.45</c:v>
                </c:pt>
                <c:pt idx="32">
                  <c:v>4400.66</c:v>
                </c:pt>
                <c:pt idx="33">
                  <c:v>4388.9999999999991</c:v>
                </c:pt>
                <c:pt idx="34">
                  <c:v>4355.5200000000004</c:v>
                </c:pt>
                <c:pt idx="35">
                  <c:v>4316.62</c:v>
                </c:pt>
                <c:pt idx="36">
                  <c:v>4089.38</c:v>
                </c:pt>
                <c:pt idx="37">
                  <c:v>3970.8599999999997</c:v>
                </c:pt>
                <c:pt idx="38">
                  <c:v>3922.58</c:v>
                </c:pt>
                <c:pt idx="39">
                  <c:v>3888.5699999999997</c:v>
                </c:pt>
                <c:pt idx="40">
                  <c:v>3837.41</c:v>
                </c:pt>
                <c:pt idx="41">
                  <c:v>3796.5699999999997</c:v>
                </c:pt>
                <c:pt idx="42">
                  <c:v>3742.2</c:v>
                </c:pt>
                <c:pt idx="43">
                  <c:v>3715.5099999999998</c:v>
                </c:pt>
                <c:pt idx="44">
                  <c:v>3708.08</c:v>
                </c:pt>
                <c:pt idx="45">
                  <c:v>3601.8500000000004</c:v>
                </c:pt>
                <c:pt idx="46">
                  <c:v>3527.63</c:v>
                </c:pt>
                <c:pt idx="47">
                  <c:v>3379.62</c:v>
                </c:pt>
                <c:pt idx="48">
                  <c:v>3358.48</c:v>
                </c:pt>
                <c:pt idx="49">
                  <c:v>3335.45</c:v>
                </c:pt>
                <c:pt idx="50">
                  <c:v>3181.56</c:v>
                </c:pt>
                <c:pt idx="51">
                  <c:v>3130.45</c:v>
                </c:pt>
                <c:pt idx="52">
                  <c:v>3053.26</c:v>
                </c:pt>
                <c:pt idx="53">
                  <c:v>3033.1099999999997</c:v>
                </c:pt>
                <c:pt idx="54">
                  <c:v>2992.26</c:v>
                </c:pt>
                <c:pt idx="55">
                  <c:v>2969.5199999999995</c:v>
                </c:pt>
                <c:pt idx="56">
                  <c:v>2966.36</c:v>
                </c:pt>
                <c:pt idx="57">
                  <c:v>2964.74</c:v>
                </c:pt>
                <c:pt idx="58">
                  <c:v>2953.06</c:v>
                </c:pt>
                <c:pt idx="59">
                  <c:v>2938.32</c:v>
                </c:pt>
                <c:pt idx="60">
                  <c:v>2863.83</c:v>
                </c:pt>
                <c:pt idx="61">
                  <c:v>2848.24</c:v>
                </c:pt>
                <c:pt idx="62">
                  <c:v>2828.0899999999997</c:v>
                </c:pt>
                <c:pt idx="63">
                  <c:v>2800.5399999999995</c:v>
                </c:pt>
                <c:pt idx="64">
                  <c:v>2795.65</c:v>
                </c:pt>
                <c:pt idx="65">
                  <c:v>2640.88</c:v>
                </c:pt>
                <c:pt idx="66">
                  <c:v>2607.11</c:v>
                </c:pt>
                <c:pt idx="67">
                  <c:v>2590.0800000000004</c:v>
                </c:pt>
                <c:pt idx="68">
                  <c:v>2515.79</c:v>
                </c:pt>
                <c:pt idx="69">
                  <c:v>2411.3500000000004</c:v>
                </c:pt>
                <c:pt idx="70">
                  <c:v>2379.3399999999997</c:v>
                </c:pt>
                <c:pt idx="71">
                  <c:v>2358.79</c:v>
                </c:pt>
                <c:pt idx="72">
                  <c:v>2333.63</c:v>
                </c:pt>
                <c:pt idx="73">
                  <c:v>2313.79</c:v>
                </c:pt>
                <c:pt idx="74">
                  <c:v>2259.35</c:v>
                </c:pt>
                <c:pt idx="75">
                  <c:v>2127.04</c:v>
                </c:pt>
                <c:pt idx="76">
                  <c:v>2009.8100000000002</c:v>
                </c:pt>
                <c:pt idx="77">
                  <c:v>1950.04</c:v>
                </c:pt>
                <c:pt idx="78">
                  <c:v>1811.33</c:v>
                </c:pt>
                <c:pt idx="79">
                  <c:v>1625.59</c:v>
                </c:pt>
                <c:pt idx="80">
                  <c:v>1597.88</c:v>
                </c:pt>
                <c:pt idx="81">
                  <c:v>1576.59</c:v>
                </c:pt>
                <c:pt idx="82">
                  <c:v>1556.51</c:v>
                </c:pt>
                <c:pt idx="83">
                  <c:v>1457.0300000000002</c:v>
                </c:pt>
                <c:pt idx="84">
                  <c:v>1419.9</c:v>
                </c:pt>
                <c:pt idx="85">
                  <c:v>1416.63</c:v>
                </c:pt>
                <c:pt idx="86">
                  <c:v>1405.1</c:v>
                </c:pt>
                <c:pt idx="87">
                  <c:v>1380.1999999999998</c:v>
                </c:pt>
                <c:pt idx="88">
                  <c:v>1325.0700000000002</c:v>
                </c:pt>
                <c:pt idx="89">
                  <c:v>1121.32</c:v>
                </c:pt>
                <c:pt idx="90">
                  <c:v>1096.08</c:v>
                </c:pt>
                <c:pt idx="91">
                  <c:v>1013.7900000000001</c:v>
                </c:pt>
                <c:pt idx="92">
                  <c:v>1006.9</c:v>
                </c:pt>
                <c:pt idx="93">
                  <c:v>825.88</c:v>
                </c:pt>
                <c:pt idx="94">
                  <c:v>792.65</c:v>
                </c:pt>
                <c:pt idx="95">
                  <c:v>679.01</c:v>
                </c:pt>
                <c:pt idx="96">
                  <c:v>629.91000000000008</c:v>
                </c:pt>
                <c:pt idx="97">
                  <c:v>596.49</c:v>
                </c:pt>
                <c:pt idx="98">
                  <c:v>80</c:v>
                </c:pt>
                <c:pt idx="99">
                  <c:v>62.42</c:v>
                </c:pt>
              </c:numCache>
            </c:numRef>
          </c:val>
          <c:extLst>
            <c:ext xmlns:c16="http://schemas.microsoft.com/office/drawing/2014/chart" uri="{C3380CC4-5D6E-409C-BE32-E72D297353CC}">
              <c16:uniqueId val="{000000CA-666B-4A68-B89F-7398AE304EFB}"/>
            </c:ext>
          </c:extLst>
        </c:ser>
        <c:ser>
          <c:idx val="2"/>
          <c:order val="2"/>
          <c:tx>
            <c:strRef>
              <c:f>Sheet1!$D$3</c:f>
              <c:strCache>
                <c:ptCount val="1"/>
                <c:pt idx="0">
                  <c:v>Average of Age</c:v>
                </c:pt>
              </c:strCache>
            </c:strRef>
          </c:tx>
          <c:spPr>
            <a:solidFill>
              <a:schemeClr val="accent3"/>
            </a:solidFill>
            <a:ln>
              <a:noFill/>
            </a:ln>
            <a:effectLst/>
          </c:spPr>
          <c:invertIfNegative val="0"/>
          <c:cat>
            <c:strRef>
              <c:f>Sheet1!$A$4:$A$104</c:f>
              <c:strCache>
                <c:ptCount val="100"/>
                <c:pt idx="0">
                  <c:v>Jodi  Whitney</c:v>
                </c:pt>
                <c:pt idx="1">
                  <c:v>Lauren  Crane</c:v>
                </c:pt>
                <c:pt idx="2">
                  <c:v>Mark  Summers</c:v>
                </c:pt>
                <c:pt idx="3">
                  <c:v>Mary  Knight</c:v>
                </c:pt>
                <c:pt idx="4">
                  <c:v>Lauren  Long</c:v>
                </c:pt>
                <c:pt idx="5">
                  <c:v>Brendan  Kelly</c:v>
                </c:pt>
                <c:pt idx="6">
                  <c:v>Jessica  Ruiz</c:v>
                </c:pt>
                <c:pt idx="7">
                  <c:v>Katherine  Weber</c:v>
                </c:pt>
                <c:pt idx="8">
                  <c:v>John  Herrera</c:v>
                </c:pt>
                <c:pt idx="9">
                  <c:v>Angela  Evans</c:v>
                </c:pt>
                <c:pt idx="10">
                  <c:v>Alexandra  Smith</c:v>
                </c:pt>
                <c:pt idx="11">
                  <c:v>Erin  Miller</c:v>
                </c:pt>
                <c:pt idx="12">
                  <c:v>John  Ramirez</c:v>
                </c:pt>
                <c:pt idx="13">
                  <c:v>Amy  Ellis</c:v>
                </c:pt>
                <c:pt idx="14">
                  <c:v>Brandon  Cruz</c:v>
                </c:pt>
                <c:pt idx="15">
                  <c:v>Lauren  Lane</c:v>
                </c:pt>
                <c:pt idx="16">
                  <c:v>Beth  Mason</c:v>
                </c:pt>
                <c:pt idx="17">
                  <c:v>Aaron  Thompson</c:v>
                </c:pt>
                <c:pt idx="18">
                  <c:v>Donna  Oneill</c:v>
                </c:pt>
                <c:pt idx="19">
                  <c:v>Natasha  Michael</c:v>
                </c:pt>
                <c:pt idx="20">
                  <c:v>Sarah  Butler</c:v>
                </c:pt>
                <c:pt idx="21">
                  <c:v>Karl  Gallagher</c:v>
                </c:pt>
                <c:pt idx="22">
                  <c:v>Amy  Griffin</c:v>
                </c:pt>
                <c:pt idx="23">
                  <c:v>Joshua  Campbell</c:v>
                </c:pt>
                <c:pt idx="24">
                  <c:v>Hannah  Gutierrez</c:v>
                </c:pt>
                <c:pt idx="25">
                  <c:v>Bruce  Allen</c:v>
                </c:pt>
                <c:pt idx="26">
                  <c:v>Barbara  Fuller</c:v>
                </c:pt>
                <c:pt idx="27">
                  <c:v>Lori  Cook</c:v>
                </c:pt>
                <c:pt idx="28">
                  <c:v>William  Mann</c:v>
                </c:pt>
                <c:pt idx="29">
                  <c:v>Susan  Thompson</c:v>
                </c:pt>
                <c:pt idx="30">
                  <c:v>Mitchell  Parker</c:v>
                </c:pt>
                <c:pt idx="31">
                  <c:v>Debra  Hayes</c:v>
                </c:pt>
                <c:pt idx="32">
                  <c:v>Brittany  Stewart</c:v>
                </c:pt>
                <c:pt idx="33">
                  <c:v>Valerie  Carr</c:v>
                </c:pt>
                <c:pt idx="34">
                  <c:v>Deborah  Bates</c:v>
                </c:pt>
                <c:pt idx="35">
                  <c:v>Amanda  Howard</c:v>
                </c:pt>
                <c:pt idx="36">
                  <c:v>Heather  Schneider</c:v>
                </c:pt>
                <c:pt idx="37">
                  <c:v>Sarah  Benson</c:v>
                </c:pt>
                <c:pt idx="38">
                  <c:v>Jason  Lopez</c:v>
                </c:pt>
                <c:pt idx="39">
                  <c:v>Jason  Nguyen</c:v>
                </c:pt>
                <c:pt idx="40">
                  <c:v>Christian  Clayton</c:v>
                </c:pt>
                <c:pt idx="41">
                  <c:v>Bobby  Forbes</c:v>
                </c:pt>
                <c:pt idx="42">
                  <c:v>Amy  Reid</c:v>
                </c:pt>
                <c:pt idx="43">
                  <c:v>Regina  Hawkins</c:v>
                </c:pt>
                <c:pt idx="44">
                  <c:v>Diana  French</c:v>
                </c:pt>
                <c:pt idx="45">
                  <c:v>Christy  Chang</c:v>
                </c:pt>
                <c:pt idx="46">
                  <c:v>Joseph  Stewart</c:v>
                </c:pt>
                <c:pt idx="47">
                  <c:v>Jenny  Estrada</c:v>
                </c:pt>
                <c:pt idx="48">
                  <c:v>Veronica  Lopez</c:v>
                </c:pt>
                <c:pt idx="49">
                  <c:v>Ashley  Rose</c:v>
                </c:pt>
                <c:pt idx="50">
                  <c:v>Edward  Black</c:v>
                </c:pt>
                <c:pt idx="51">
                  <c:v>Anthony  Thomas</c:v>
                </c:pt>
                <c:pt idx="52">
                  <c:v>Anne  Oconnell</c:v>
                </c:pt>
                <c:pt idx="53">
                  <c:v>Christine  Aguilar</c:v>
                </c:pt>
                <c:pt idx="54">
                  <c:v>Lisa  Miller</c:v>
                </c:pt>
                <c:pt idx="55">
                  <c:v>Timothy  Hicks</c:v>
                </c:pt>
                <c:pt idx="56">
                  <c:v>Kara  Brennan</c:v>
                </c:pt>
                <c:pt idx="57">
                  <c:v>Sharon  Thompson</c:v>
                </c:pt>
                <c:pt idx="58">
                  <c:v>Troy  Gomez</c:v>
                </c:pt>
                <c:pt idx="59">
                  <c:v>Rachael  Robinson</c:v>
                </c:pt>
                <c:pt idx="60">
                  <c:v>Gary  Huff</c:v>
                </c:pt>
                <c:pt idx="61">
                  <c:v>Gina  Moreno</c:v>
                </c:pt>
                <c:pt idx="62">
                  <c:v>Lindsey  Byrd</c:v>
                </c:pt>
                <c:pt idx="63">
                  <c:v>Brian  Kennedy</c:v>
                </c:pt>
                <c:pt idx="64">
                  <c:v>Kristina  Haynes</c:v>
                </c:pt>
                <c:pt idx="65">
                  <c:v>Christine  West</c:v>
                </c:pt>
                <c:pt idx="66">
                  <c:v>Joseph  Gaines</c:v>
                </c:pt>
                <c:pt idx="67">
                  <c:v>Gregory  Lee</c:v>
                </c:pt>
                <c:pt idx="68">
                  <c:v>Teresa  Harvey</c:v>
                </c:pt>
                <c:pt idx="69">
                  <c:v>David  Delacruz</c:v>
                </c:pt>
                <c:pt idx="70">
                  <c:v>Courtney  Parker</c:v>
                </c:pt>
                <c:pt idx="71">
                  <c:v>Katie  Hicks</c:v>
                </c:pt>
                <c:pt idx="72">
                  <c:v>Robert  Castillo</c:v>
                </c:pt>
                <c:pt idx="73">
                  <c:v>Angela  Horne</c:v>
                </c:pt>
                <c:pt idx="74">
                  <c:v>Jared  Horn</c:v>
                </c:pt>
                <c:pt idx="75">
                  <c:v>Mallory  Mitchell</c:v>
                </c:pt>
                <c:pt idx="76">
                  <c:v>Mark  Henderson</c:v>
                </c:pt>
                <c:pt idx="77">
                  <c:v>Leslie  Montgomery</c:v>
                </c:pt>
                <c:pt idx="78">
                  <c:v>Julie  Meyer</c:v>
                </c:pt>
                <c:pt idx="79">
                  <c:v>Kelli  Smith</c:v>
                </c:pt>
                <c:pt idx="80">
                  <c:v>Janice  Gordon</c:v>
                </c:pt>
                <c:pt idx="81">
                  <c:v>Kim  Blevins</c:v>
                </c:pt>
                <c:pt idx="82">
                  <c:v>Rebecca  Figueroa</c:v>
                </c:pt>
                <c:pt idx="83">
                  <c:v>Traci  Jones</c:v>
                </c:pt>
                <c:pt idx="84">
                  <c:v>Ashley  Romero</c:v>
                </c:pt>
                <c:pt idx="85">
                  <c:v>Megan  Hunt</c:v>
                </c:pt>
                <c:pt idx="86">
                  <c:v>Thomas  Andersen</c:v>
                </c:pt>
                <c:pt idx="87">
                  <c:v>Gary  Jacobs</c:v>
                </c:pt>
                <c:pt idx="88">
                  <c:v>Angela  Casey</c:v>
                </c:pt>
                <c:pt idx="89">
                  <c:v>Mike  Carter</c:v>
                </c:pt>
                <c:pt idx="90">
                  <c:v>James  Brown</c:v>
                </c:pt>
                <c:pt idx="91">
                  <c:v>Melissa  Levy</c:v>
                </c:pt>
                <c:pt idx="92">
                  <c:v>Marcus  Rogers</c:v>
                </c:pt>
                <c:pt idx="93">
                  <c:v>Taylor  Davis</c:v>
                </c:pt>
                <c:pt idx="94">
                  <c:v>William  Richmond</c:v>
                </c:pt>
                <c:pt idx="95">
                  <c:v>Debra  Rodriguez</c:v>
                </c:pt>
                <c:pt idx="96">
                  <c:v>Thomas  Owens</c:v>
                </c:pt>
                <c:pt idx="97">
                  <c:v>Marcus  Valenzuela</c:v>
                </c:pt>
                <c:pt idx="98">
                  <c:v>Rachel  Lopez</c:v>
                </c:pt>
                <c:pt idx="99">
                  <c:v>Scott  Jones</c:v>
                </c:pt>
              </c:strCache>
            </c:strRef>
          </c:cat>
          <c:val>
            <c:numRef>
              <c:f>Sheet1!$D$4:$D$104</c:f>
              <c:numCache>
                <c:formatCode>General</c:formatCode>
                <c:ptCount val="100"/>
                <c:pt idx="0">
                  <c:v>33</c:v>
                </c:pt>
                <c:pt idx="1">
                  <c:v>62</c:v>
                </c:pt>
                <c:pt idx="2">
                  <c:v>55</c:v>
                </c:pt>
                <c:pt idx="3">
                  <c:v>28</c:v>
                </c:pt>
                <c:pt idx="4">
                  <c:v>44</c:v>
                </c:pt>
                <c:pt idx="5">
                  <c:v>50</c:v>
                </c:pt>
                <c:pt idx="6">
                  <c:v>19</c:v>
                </c:pt>
                <c:pt idx="7">
                  <c:v>42</c:v>
                </c:pt>
                <c:pt idx="8">
                  <c:v>64</c:v>
                </c:pt>
                <c:pt idx="9">
                  <c:v>52</c:v>
                </c:pt>
                <c:pt idx="10">
                  <c:v>70</c:v>
                </c:pt>
                <c:pt idx="11">
                  <c:v>46</c:v>
                </c:pt>
                <c:pt idx="12">
                  <c:v>28</c:v>
                </c:pt>
                <c:pt idx="13">
                  <c:v>44</c:v>
                </c:pt>
                <c:pt idx="14">
                  <c:v>32</c:v>
                </c:pt>
                <c:pt idx="15">
                  <c:v>30</c:v>
                </c:pt>
                <c:pt idx="16">
                  <c:v>45</c:v>
                </c:pt>
                <c:pt idx="17">
                  <c:v>47</c:v>
                </c:pt>
                <c:pt idx="18">
                  <c:v>70</c:v>
                </c:pt>
                <c:pt idx="19">
                  <c:v>49</c:v>
                </c:pt>
                <c:pt idx="20">
                  <c:v>64</c:v>
                </c:pt>
                <c:pt idx="21">
                  <c:v>60</c:v>
                </c:pt>
                <c:pt idx="22">
                  <c:v>29</c:v>
                </c:pt>
                <c:pt idx="23">
                  <c:v>24</c:v>
                </c:pt>
                <c:pt idx="24">
                  <c:v>55</c:v>
                </c:pt>
                <c:pt idx="25">
                  <c:v>32</c:v>
                </c:pt>
                <c:pt idx="26">
                  <c:v>43</c:v>
                </c:pt>
                <c:pt idx="27">
                  <c:v>18</c:v>
                </c:pt>
                <c:pt idx="28">
                  <c:v>21</c:v>
                </c:pt>
                <c:pt idx="29">
                  <c:v>37</c:v>
                </c:pt>
                <c:pt idx="30">
                  <c:v>39</c:v>
                </c:pt>
                <c:pt idx="31">
                  <c:v>33</c:v>
                </c:pt>
                <c:pt idx="32">
                  <c:v>68</c:v>
                </c:pt>
                <c:pt idx="33">
                  <c:v>26</c:v>
                </c:pt>
                <c:pt idx="34">
                  <c:v>23</c:v>
                </c:pt>
                <c:pt idx="35">
                  <c:v>52</c:v>
                </c:pt>
                <c:pt idx="36">
                  <c:v>48</c:v>
                </c:pt>
                <c:pt idx="37">
                  <c:v>40</c:v>
                </c:pt>
                <c:pt idx="38">
                  <c:v>40</c:v>
                </c:pt>
                <c:pt idx="39">
                  <c:v>51</c:v>
                </c:pt>
                <c:pt idx="40">
                  <c:v>39</c:v>
                </c:pt>
                <c:pt idx="41">
                  <c:v>20</c:v>
                </c:pt>
                <c:pt idx="42">
                  <c:v>44</c:v>
                </c:pt>
                <c:pt idx="43">
                  <c:v>47</c:v>
                </c:pt>
                <c:pt idx="44">
                  <c:v>54</c:v>
                </c:pt>
                <c:pt idx="45">
                  <c:v>38</c:v>
                </c:pt>
                <c:pt idx="46">
                  <c:v>30</c:v>
                </c:pt>
                <c:pt idx="47">
                  <c:v>45</c:v>
                </c:pt>
                <c:pt idx="48">
                  <c:v>18</c:v>
                </c:pt>
                <c:pt idx="49">
                  <c:v>60</c:v>
                </c:pt>
                <c:pt idx="50">
                  <c:v>42</c:v>
                </c:pt>
                <c:pt idx="51">
                  <c:v>53</c:v>
                </c:pt>
                <c:pt idx="52">
                  <c:v>37</c:v>
                </c:pt>
                <c:pt idx="53">
                  <c:v>46</c:v>
                </c:pt>
                <c:pt idx="54">
                  <c:v>70</c:v>
                </c:pt>
                <c:pt idx="55">
                  <c:v>31</c:v>
                </c:pt>
                <c:pt idx="56">
                  <c:v>25</c:v>
                </c:pt>
                <c:pt idx="57">
                  <c:v>57</c:v>
                </c:pt>
                <c:pt idx="58">
                  <c:v>68</c:v>
                </c:pt>
                <c:pt idx="59">
                  <c:v>24</c:v>
                </c:pt>
                <c:pt idx="60">
                  <c:v>18</c:v>
                </c:pt>
                <c:pt idx="61">
                  <c:v>36</c:v>
                </c:pt>
                <c:pt idx="62">
                  <c:v>32</c:v>
                </c:pt>
                <c:pt idx="63">
                  <c:v>69</c:v>
                </c:pt>
                <c:pt idx="64">
                  <c:v>27</c:v>
                </c:pt>
                <c:pt idx="65">
                  <c:v>53</c:v>
                </c:pt>
                <c:pt idx="66">
                  <c:v>47</c:v>
                </c:pt>
                <c:pt idx="67">
                  <c:v>26</c:v>
                </c:pt>
                <c:pt idx="68">
                  <c:v>64</c:v>
                </c:pt>
                <c:pt idx="69">
                  <c:v>26</c:v>
                </c:pt>
                <c:pt idx="70">
                  <c:v>29</c:v>
                </c:pt>
                <c:pt idx="71">
                  <c:v>34</c:v>
                </c:pt>
                <c:pt idx="72">
                  <c:v>32</c:v>
                </c:pt>
                <c:pt idx="73">
                  <c:v>49</c:v>
                </c:pt>
                <c:pt idx="74">
                  <c:v>43</c:v>
                </c:pt>
                <c:pt idx="75">
                  <c:v>42</c:v>
                </c:pt>
                <c:pt idx="76">
                  <c:v>33</c:v>
                </c:pt>
                <c:pt idx="77">
                  <c:v>26</c:v>
                </c:pt>
                <c:pt idx="78">
                  <c:v>23</c:v>
                </c:pt>
                <c:pt idx="79">
                  <c:v>18</c:v>
                </c:pt>
                <c:pt idx="80">
                  <c:v>43</c:v>
                </c:pt>
                <c:pt idx="81">
                  <c:v>65</c:v>
                </c:pt>
                <c:pt idx="82">
                  <c:v>63</c:v>
                </c:pt>
                <c:pt idx="83">
                  <c:v>34</c:v>
                </c:pt>
                <c:pt idx="84">
                  <c:v>35</c:v>
                </c:pt>
                <c:pt idx="85">
                  <c:v>63</c:v>
                </c:pt>
                <c:pt idx="86">
                  <c:v>50</c:v>
                </c:pt>
                <c:pt idx="87">
                  <c:v>64</c:v>
                </c:pt>
                <c:pt idx="88">
                  <c:v>40</c:v>
                </c:pt>
                <c:pt idx="89">
                  <c:v>59</c:v>
                </c:pt>
                <c:pt idx="90">
                  <c:v>60</c:v>
                </c:pt>
                <c:pt idx="91">
                  <c:v>30</c:v>
                </c:pt>
                <c:pt idx="92">
                  <c:v>36</c:v>
                </c:pt>
                <c:pt idx="93">
                  <c:v>54</c:v>
                </c:pt>
                <c:pt idx="94">
                  <c:v>57</c:v>
                </c:pt>
                <c:pt idx="95">
                  <c:v>48</c:v>
                </c:pt>
                <c:pt idx="96">
                  <c:v>34</c:v>
                </c:pt>
                <c:pt idx="97">
                  <c:v>39</c:v>
                </c:pt>
                <c:pt idx="98">
                  <c:v>57</c:v>
                </c:pt>
                <c:pt idx="99">
                  <c:v>29</c:v>
                </c:pt>
              </c:numCache>
            </c:numRef>
          </c:val>
          <c:extLst>
            <c:ext xmlns:c16="http://schemas.microsoft.com/office/drawing/2014/chart" uri="{C3380CC4-5D6E-409C-BE32-E72D297353CC}">
              <c16:uniqueId val="{000000CB-666B-4A68-B89F-7398AE304EFB}"/>
            </c:ext>
          </c:extLst>
        </c:ser>
        <c:ser>
          <c:idx val="3"/>
          <c:order val="3"/>
          <c:tx>
            <c:strRef>
              <c:f>Sheet1!$E$3</c:f>
              <c:strCache>
                <c:ptCount val="1"/>
                <c:pt idx="0">
                  <c:v>Count of Order_ID</c:v>
                </c:pt>
              </c:strCache>
            </c:strRef>
          </c:tx>
          <c:spPr>
            <a:solidFill>
              <a:schemeClr val="accent4"/>
            </a:solidFill>
            <a:ln>
              <a:noFill/>
            </a:ln>
            <a:effectLst/>
          </c:spPr>
          <c:invertIfNegative val="0"/>
          <c:cat>
            <c:strRef>
              <c:f>Sheet1!$A$4:$A$104</c:f>
              <c:strCache>
                <c:ptCount val="100"/>
                <c:pt idx="0">
                  <c:v>Jodi  Whitney</c:v>
                </c:pt>
                <c:pt idx="1">
                  <c:v>Lauren  Crane</c:v>
                </c:pt>
                <c:pt idx="2">
                  <c:v>Mark  Summers</c:v>
                </c:pt>
                <c:pt idx="3">
                  <c:v>Mary  Knight</c:v>
                </c:pt>
                <c:pt idx="4">
                  <c:v>Lauren  Long</c:v>
                </c:pt>
                <c:pt idx="5">
                  <c:v>Brendan  Kelly</c:v>
                </c:pt>
                <c:pt idx="6">
                  <c:v>Jessica  Ruiz</c:v>
                </c:pt>
                <c:pt idx="7">
                  <c:v>Katherine  Weber</c:v>
                </c:pt>
                <c:pt idx="8">
                  <c:v>John  Herrera</c:v>
                </c:pt>
                <c:pt idx="9">
                  <c:v>Angela  Evans</c:v>
                </c:pt>
                <c:pt idx="10">
                  <c:v>Alexandra  Smith</c:v>
                </c:pt>
                <c:pt idx="11">
                  <c:v>Erin  Miller</c:v>
                </c:pt>
                <c:pt idx="12">
                  <c:v>John  Ramirez</c:v>
                </c:pt>
                <c:pt idx="13">
                  <c:v>Amy  Ellis</c:v>
                </c:pt>
                <c:pt idx="14">
                  <c:v>Brandon  Cruz</c:v>
                </c:pt>
                <c:pt idx="15">
                  <c:v>Lauren  Lane</c:v>
                </c:pt>
                <c:pt idx="16">
                  <c:v>Beth  Mason</c:v>
                </c:pt>
                <c:pt idx="17">
                  <c:v>Aaron  Thompson</c:v>
                </c:pt>
                <c:pt idx="18">
                  <c:v>Donna  Oneill</c:v>
                </c:pt>
                <c:pt idx="19">
                  <c:v>Natasha  Michael</c:v>
                </c:pt>
                <c:pt idx="20">
                  <c:v>Sarah  Butler</c:v>
                </c:pt>
                <c:pt idx="21">
                  <c:v>Karl  Gallagher</c:v>
                </c:pt>
                <c:pt idx="22">
                  <c:v>Amy  Griffin</c:v>
                </c:pt>
                <c:pt idx="23">
                  <c:v>Joshua  Campbell</c:v>
                </c:pt>
                <c:pt idx="24">
                  <c:v>Hannah  Gutierrez</c:v>
                </c:pt>
                <c:pt idx="25">
                  <c:v>Bruce  Allen</c:v>
                </c:pt>
                <c:pt idx="26">
                  <c:v>Barbara  Fuller</c:v>
                </c:pt>
                <c:pt idx="27">
                  <c:v>Lori  Cook</c:v>
                </c:pt>
                <c:pt idx="28">
                  <c:v>William  Mann</c:v>
                </c:pt>
                <c:pt idx="29">
                  <c:v>Susan  Thompson</c:v>
                </c:pt>
                <c:pt idx="30">
                  <c:v>Mitchell  Parker</c:v>
                </c:pt>
                <c:pt idx="31">
                  <c:v>Debra  Hayes</c:v>
                </c:pt>
                <c:pt idx="32">
                  <c:v>Brittany  Stewart</c:v>
                </c:pt>
                <c:pt idx="33">
                  <c:v>Valerie  Carr</c:v>
                </c:pt>
                <c:pt idx="34">
                  <c:v>Deborah  Bates</c:v>
                </c:pt>
                <c:pt idx="35">
                  <c:v>Amanda  Howard</c:v>
                </c:pt>
                <c:pt idx="36">
                  <c:v>Heather  Schneider</c:v>
                </c:pt>
                <c:pt idx="37">
                  <c:v>Sarah  Benson</c:v>
                </c:pt>
                <c:pt idx="38">
                  <c:v>Jason  Lopez</c:v>
                </c:pt>
                <c:pt idx="39">
                  <c:v>Jason  Nguyen</c:v>
                </c:pt>
                <c:pt idx="40">
                  <c:v>Christian  Clayton</c:v>
                </c:pt>
                <c:pt idx="41">
                  <c:v>Bobby  Forbes</c:v>
                </c:pt>
                <c:pt idx="42">
                  <c:v>Amy  Reid</c:v>
                </c:pt>
                <c:pt idx="43">
                  <c:v>Regina  Hawkins</c:v>
                </c:pt>
                <c:pt idx="44">
                  <c:v>Diana  French</c:v>
                </c:pt>
                <c:pt idx="45">
                  <c:v>Christy  Chang</c:v>
                </c:pt>
                <c:pt idx="46">
                  <c:v>Joseph  Stewart</c:v>
                </c:pt>
                <c:pt idx="47">
                  <c:v>Jenny  Estrada</c:v>
                </c:pt>
                <c:pt idx="48">
                  <c:v>Veronica  Lopez</c:v>
                </c:pt>
                <c:pt idx="49">
                  <c:v>Ashley  Rose</c:v>
                </c:pt>
                <c:pt idx="50">
                  <c:v>Edward  Black</c:v>
                </c:pt>
                <c:pt idx="51">
                  <c:v>Anthony  Thomas</c:v>
                </c:pt>
                <c:pt idx="52">
                  <c:v>Anne  Oconnell</c:v>
                </c:pt>
                <c:pt idx="53">
                  <c:v>Christine  Aguilar</c:v>
                </c:pt>
                <c:pt idx="54">
                  <c:v>Lisa  Miller</c:v>
                </c:pt>
                <c:pt idx="55">
                  <c:v>Timothy  Hicks</c:v>
                </c:pt>
                <c:pt idx="56">
                  <c:v>Kara  Brennan</c:v>
                </c:pt>
                <c:pt idx="57">
                  <c:v>Sharon  Thompson</c:v>
                </c:pt>
                <c:pt idx="58">
                  <c:v>Troy  Gomez</c:v>
                </c:pt>
                <c:pt idx="59">
                  <c:v>Rachael  Robinson</c:v>
                </c:pt>
                <c:pt idx="60">
                  <c:v>Gary  Huff</c:v>
                </c:pt>
                <c:pt idx="61">
                  <c:v>Gina  Moreno</c:v>
                </c:pt>
                <c:pt idx="62">
                  <c:v>Lindsey  Byrd</c:v>
                </c:pt>
                <c:pt idx="63">
                  <c:v>Brian  Kennedy</c:v>
                </c:pt>
                <c:pt idx="64">
                  <c:v>Kristina  Haynes</c:v>
                </c:pt>
                <c:pt idx="65">
                  <c:v>Christine  West</c:v>
                </c:pt>
                <c:pt idx="66">
                  <c:v>Joseph  Gaines</c:v>
                </c:pt>
                <c:pt idx="67">
                  <c:v>Gregory  Lee</c:v>
                </c:pt>
                <c:pt idx="68">
                  <c:v>Teresa  Harvey</c:v>
                </c:pt>
                <c:pt idx="69">
                  <c:v>David  Delacruz</c:v>
                </c:pt>
                <c:pt idx="70">
                  <c:v>Courtney  Parker</c:v>
                </c:pt>
                <c:pt idx="71">
                  <c:v>Katie  Hicks</c:v>
                </c:pt>
                <c:pt idx="72">
                  <c:v>Robert  Castillo</c:v>
                </c:pt>
                <c:pt idx="73">
                  <c:v>Angela  Horne</c:v>
                </c:pt>
                <c:pt idx="74">
                  <c:v>Jared  Horn</c:v>
                </c:pt>
                <c:pt idx="75">
                  <c:v>Mallory  Mitchell</c:v>
                </c:pt>
                <c:pt idx="76">
                  <c:v>Mark  Henderson</c:v>
                </c:pt>
                <c:pt idx="77">
                  <c:v>Leslie  Montgomery</c:v>
                </c:pt>
                <c:pt idx="78">
                  <c:v>Julie  Meyer</c:v>
                </c:pt>
                <c:pt idx="79">
                  <c:v>Kelli  Smith</c:v>
                </c:pt>
                <c:pt idx="80">
                  <c:v>Janice  Gordon</c:v>
                </c:pt>
                <c:pt idx="81">
                  <c:v>Kim  Blevins</c:v>
                </c:pt>
                <c:pt idx="82">
                  <c:v>Rebecca  Figueroa</c:v>
                </c:pt>
                <c:pt idx="83">
                  <c:v>Traci  Jones</c:v>
                </c:pt>
                <c:pt idx="84">
                  <c:v>Ashley  Romero</c:v>
                </c:pt>
                <c:pt idx="85">
                  <c:v>Megan  Hunt</c:v>
                </c:pt>
                <c:pt idx="86">
                  <c:v>Thomas  Andersen</c:v>
                </c:pt>
                <c:pt idx="87">
                  <c:v>Gary  Jacobs</c:v>
                </c:pt>
                <c:pt idx="88">
                  <c:v>Angela  Casey</c:v>
                </c:pt>
                <c:pt idx="89">
                  <c:v>Mike  Carter</c:v>
                </c:pt>
                <c:pt idx="90">
                  <c:v>James  Brown</c:v>
                </c:pt>
                <c:pt idx="91">
                  <c:v>Melissa  Levy</c:v>
                </c:pt>
                <c:pt idx="92">
                  <c:v>Marcus  Rogers</c:v>
                </c:pt>
                <c:pt idx="93">
                  <c:v>Taylor  Davis</c:v>
                </c:pt>
                <c:pt idx="94">
                  <c:v>William  Richmond</c:v>
                </c:pt>
                <c:pt idx="95">
                  <c:v>Debra  Rodriguez</c:v>
                </c:pt>
                <c:pt idx="96">
                  <c:v>Thomas  Owens</c:v>
                </c:pt>
                <c:pt idx="97">
                  <c:v>Marcus  Valenzuela</c:v>
                </c:pt>
                <c:pt idx="98">
                  <c:v>Rachel  Lopez</c:v>
                </c:pt>
                <c:pt idx="99">
                  <c:v>Scott  Jones</c:v>
                </c:pt>
              </c:strCache>
            </c:strRef>
          </c:cat>
          <c:val>
            <c:numRef>
              <c:f>Sheet1!$E$4:$E$104</c:f>
              <c:numCache>
                <c:formatCode>General</c:formatCode>
                <c:ptCount val="100"/>
                <c:pt idx="0">
                  <c:v>11</c:v>
                </c:pt>
                <c:pt idx="1">
                  <c:v>10</c:v>
                </c:pt>
                <c:pt idx="2">
                  <c:v>11</c:v>
                </c:pt>
                <c:pt idx="3">
                  <c:v>10</c:v>
                </c:pt>
                <c:pt idx="4">
                  <c:v>8</c:v>
                </c:pt>
                <c:pt idx="5">
                  <c:v>10</c:v>
                </c:pt>
                <c:pt idx="6">
                  <c:v>6</c:v>
                </c:pt>
                <c:pt idx="7">
                  <c:v>6</c:v>
                </c:pt>
                <c:pt idx="8">
                  <c:v>7</c:v>
                </c:pt>
                <c:pt idx="9">
                  <c:v>10</c:v>
                </c:pt>
                <c:pt idx="10">
                  <c:v>6</c:v>
                </c:pt>
                <c:pt idx="11">
                  <c:v>7</c:v>
                </c:pt>
                <c:pt idx="12">
                  <c:v>9</c:v>
                </c:pt>
                <c:pt idx="13">
                  <c:v>8</c:v>
                </c:pt>
                <c:pt idx="14">
                  <c:v>6</c:v>
                </c:pt>
                <c:pt idx="15">
                  <c:v>7</c:v>
                </c:pt>
                <c:pt idx="16">
                  <c:v>10</c:v>
                </c:pt>
                <c:pt idx="17">
                  <c:v>6</c:v>
                </c:pt>
                <c:pt idx="18">
                  <c:v>6</c:v>
                </c:pt>
                <c:pt idx="19">
                  <c:v>4</c:v>
                </c:pt>
                <c:pt idx="20">
                  <c:v>7</c:v>
                </c:pt>
                <c:pt idx="21">
                  <c:v>4</c:v>
                </c:pt>
                <c:pt idx="22">
                  <c:v>4</c:v>
                </c:pt>
                <c:pt idx="23">
                  <c:v>6</c:v>
                </c:pt>
                <c:pt idx="24">
                  <c:v>9</c:v>
                </c:pt>
                <c:pt idx="25">
                  <c:v>4</c:v>
                </c:pt>
                <c:pt idx="26">
                  <c:v>6</c:v>
                </c:pt>
                <c:pt idx="27">
                  <c:v>5</c:v>
                </c:pt>
                <c:pt idx="28">
                  <c:v>6</c:v>
                </c:pt>
                <c:pt idx="29">
                  <c:v>4</c:v>
                </c:pt>
                <c:pt idx="30">
                  <c:v>6</c:v>
                </c:pt>
                <c:pt idx="31">
                  <c:v>6</c:v>
                </c:pt>
                <c:pt idx="32">
                  <c:v>6</c:v>
                </c:pt>
                <c:pt idx="33">
                  <c:v>7</c:v>
                </c:pt>
                <c:pt idx="34">
                  <c:v>4</c:v>
                </c:pt>
                <c:pt idx="35">
                  <c:v>6</c:v>
                </c:pt>
                <c:pt idx="36">
                  <c:v>7</c:v>
                </c:pt>
                <c:pt idx="37">
                  <c:v>4</c:v>
                </c:pt>
                <c:pt idx="38">
                  <c:v>7</c:v>
                </c:pt>
                <c:pt idx="39">
                  <c:v>5</c:v>
                </c:pt>
                <c:pt idx="40">
                  <c:v>5</c:v>
                </c:pt>
                <c:pt idx="41">
                  <c:v>5</c:v>
                </c:pt>
                <c:pt idx="42">
                  <c:v>5</c:v>
                </c:pt>
                <c:pt idx="43">
                  <c:v>5</c:v>
                </c:pt>
                <c:pt idx="44">
                  <c:v>3</c:v>
                </c:pt>
                <c:pt idx="45">
                  <c:v>5</c:v>
                </c:pt>
                <c:pt idx="46">
                  <c:v>4</c:v>
                </c:pt>
                <c:pt idx="47">
                  <c:v>5</c:v>
                </c:pt>
                <c:pt idx="48">
                  <c:v>2</c:v>
                </c:pt>
                <c:pt idx="49">
                  <c:v>4</c:v>
                </c:pt>
                <c:pt idx="50">
                  <c:v>3</c:v>
                </c:pt>
                <c:pt idx="51">
                  <c:v>7</c:v>
                </c:pt>
                <c:pt idx="52">
                  <c:v>4</c:v>
                </c:pt>
                <c:pt idx="53">
                  <c:v>3</c:v>
                </c:pt>
                <c:pt idx="54">
                  <c:v>4</c:v>
                </c:pt>
                <c:pt idx="55">
                  <c:v>5</c:v>
                </c:pt>
                <c:pt idx="56">
                  <c:v>7</c:v>
                </c:pt>
                <c:pt idx="57">
                  <c:v>5</c:v>
                </c:pt>
                <c:pt idx="58">
                  <c:v>4</c:v>
                </c:pt>
                <c:pt idx="59">
                  <c:v>6</c:v>
                </c:pt>
                <c:pt idx="60">
                  <c:v>5</c:v>
                </c:pt>
                <c:pt idx="61">
                  <c:v>6</c:v>
                </c:pt>
                <c:pt idx="62">
                  <c:v>4</c:v>
                </c:pt>
                <c:pt idx="63">
                  <c:v>4</c:v>
                </c:pt>
                <c:pt idx="64">
                  <c:v>4</c:v>
                </c:pt>
                <c:pt idx="65">
                  <c:v>2</c:v>
                </c:pt>
                <c:pt idx="66">
                  <c:v>3</c:v>
                </c:pt>
                <c:pt idx="67">
                  <c:v>6</c:v>
                </c:pt>
                <c:pt idx="68">
                  <c:v>4</c:v>
                </c:pt>
                <c:pt idx="69">
                  <c:v>4</c:v>
                </c:pt>
                <c:pt idx="70">
                  <c:v>4</c:v>
                </c:pt>
                <c:pt idx="71">
                  <c:v>3</c:v>
                </c:pt>
                <c:pt idx="72">
                  <c:v>7</c:v>
                </c:pt>
                <c:pt idx="73">
                  <c:v>5</c:v>
                </c:pt>
                <c:pt idx="74">
                  <c:v>4</c:v>
                </c:pt>
                <c:pt idx="75">
                  <c:v>7</c:v>
                </c:pt>
                <c:pt idx="76">
                  <c:v>4</c:v>
                </c:pt>
                <c:pt idx="77">
                  <c:v>3</c:v>
                </c:pt>
                <c:pt idx="78">
                  <c:v>5</c:v>
                </c:pt>
                <c:pt idx="79">
                  <c:v>3</c:v>
                </c:pt>
                <c:pt idx="80">
                  <c:v>3</c:v>
                </c:pt>
                <c:pt idx="81">
                  <c:v>2</c:v>
                </c:pt>
                <c:pt idx="82">
                  <c:v>3</c:v>
                </c:pt>
                <c:pt idx="83">
                  <c:v>5</c:v>
                </c:pt>
                <c:pt idx="84">
                  <c:v>4</c:v>
                </c:pt>
                <c:pt idx="85">
                  <c:v>2</c:v>
                </c:pt>
                <c:pt idx="86">
                  <c:v>2</c:v>
                </c:pt>
                <c:pt idx="87">
                  <c:v>3</c:v>
                </c:pt>
                <c:pt idx="88">
                  <c:v>4</c:v>
                </c:pt>
                <c:pt idx="89">
                  <c:v>2</c:v>
                </c:pt>
                <c:pt idx="90">
                  <c:v>2</c:v>
                </c:pt>
                <c:pt idx="91">
                  <c:v>4</c:v>
                </c:pt>
                <c:pt idx="92">
                  <c:v>2</c:v>
                </c:pt>
                <c:pt idx="93">
                  <c:v>2</c:v>
                </c:pt>
                <c:pt idx="94">
                  <c:v>1</c:v>
                </c:pt>
                <c:pt idx="95">
                  <c:v>2</c:v>
                </c:pt>
                <c:pt idx="96">
                  <c:v>3</c:v>
                </c:pt>
                <c:pt idx="97">
                  <c:v>3</c:v>
                </c:pt>
                <c:pt idx="98">
                  <c:v>1</c:v>
                </c:pt>
                <c:pt idx="99">
                  <c:v>1</c:v>
                </c:pt>
              </c:numCache>
            </c:numRef>
          </c:val>
          <c:extLst>
            <c:ext xmlns:c16="http://schemas.microsoft.com/office/drawing/2014/chart" uri="{C3380CC4-5D6E-409C-BE32-E72D297353CC}">
              <c16:uniqueId val="{000000CC-666B-4A68-B89F-7398AE304EFB}"/>
            </c:ext>
          </c:extLst>
        </c:ser>
        <c:ser>
          <c:idx val="4"/>
          <c:order val="4"/>
          <c:tx>
            <c:strRef>
              <c:f>Sheet1!$F$3</c:f>
              <c:strCache>
                <c:ptCount val="1"/>
                <c:pt idx="0">
                  <c:v>Distinct Count of Product_ID</c:v>
                </c:pt>
              </c:strCache>
            </c:strRef>
          </c:tx>
          <c:spPr>
            <a:solidFill>
              <a:schemeClr val="accent5"/>
            </a:solidFill>
            <a:ln>
              <a:noFill/>
            </a:ln>
            <a:effectLst/>
          </c:spPr>
          <c:invertIfNegative val="0"/>
          <c:cat>
            <c:strRef>
              <c:f>Sheet1!$A$4:$A$104</c:f>
              <c:strCache>
                <c:ptCount val="100"/>
                <c:pt idx="0">
                  <c:v>Jodi  Whitney</c:v>
                </c:pt>
                <c:pt idx="1">
                  <c:v>Lauren  Crane</c:v>
                </c:pt>
                <c:pt idx="2">
                  <c:v>Mark  Summers</c:v>
                </c:pt>
                <c:pt idx="3">
                  <c:v>Mary  Knight</c:v>
                </c:pt>
                <c:pt idx="4">
                  <c:v>Lauren  Long</c:v>
                </c:pt>
                <c:pt idx="5">
                  <c:v>Brendan  Kelly</c:v>
                </c:pt>
                <c:pt idx="6">
                  <c:v>Jessica  Ruiz</c:v>
                </c:pt>
                <c:pt idx="7">
                  <c:v>Katherine  Weber</c:v>
                </c:pt>
                <c:pt idx="8">
                  <c:v>John  Herrera</c:v>
                </c:pt>
                <c:pt idx="9">
                  <c:v>Angela  Evans</c:v>
                </c:pt>
                <c:pt idx="10">
                  <c:v>Alexandra  Smith</c:v>
                </c:pt>
                <c:pt idx="11">
                  <c:v>Erin  Miller</c:v>
                </c:pt>
                <c:pt idx="12">
                  <c:v>John  Ramirez</c:v>
                </c:pt>
                <c:pt idx="13">
                  <c:v>Amy  Ellis</c:v>
                </c:pt>
                <c:pt idx="14">
                  <c:v>Brandon  Cruz</c:v>
                </c:pt>
                <c:pt idx="15">
                  <c:v>Lauren  Lane</c:v>
                </c:pt>
                <c:pt idx="16">
                  <c:v>Beth  Mason</c:v>
                </c:pt>
                <c:pt idx="17">
                  <c:v>Aaron  Thompson</c:v>
                </c:pt>
                <c:pt idx="18">
                  <c:v>Donna  Oneill</c:v>
                </c:pt>
                <c:pt idx="19">
                  <c:v>Natasha  Michael</c:v>
                </c:pt>
                <c:pt idx="20">
                  <c:v>Sarah  Butler</c:v>
                </c:pt>
                <c:pt idx="21">
                  <c:v>Karl  Gallagher</c:v>
                </c:pt>
                <c:pt idx="22">
                  <c:v>Amy  Griffin</c:v>
                </c:pt>
                <c:pt idx="23">
                  <c:v>Joshua  Campbell</c:v>
                </c:pt>
                <c:pt idx="24">
                  <c:v>Hannah  Gutierrez</c:v>
                </c:pt>
                <c:pt idx="25">
                  <c:v>Bruce  Allen</c:v>
                </c:pt>
                <c:pt idx="26">
                  <c:v>Barbara  Fuller</c:v>
                </c:pt>
                <c:pt idx="27">
                  <c:v>Lori  Cook</c:v>
                </c:pt>
                <c:pt idx="28">
                  <c:v>William  Mann</c:v>
                </c:pt>
                <c:pt idx="29">
                  <c:v>Susan  Thompson</c:v>
                </c:pt>
                <c:pt idx="30">
                  <c:v>Mitchell  Parker</c:v>
                </c:pt>
                <c:pt idx="31">
                  <c:v>Debra  Hayes</c:v>
                </c:pt>
                <c:pt idx="32">
                  <c:v>Brittany  Stewart</c:v>
                </c:pt>
                <c:pt idx="33">
                  <c:v>Valerie  Carr</c:v>
                </c:pt>
                <c:pt idx="34">
                  <c:v>Deborah  Bates</c:v>
                </c:pt>
                <c:pt idx="35">
                  <c:v>Amanda  Howard</c:v>
                </c:pt>
                <c:pt idx="36">
                  <c:v>Heather  Schneider</c:v>
                </c:pt>
                <c:pt idx="37">
                  <c:v>Sarah  Benson</c:v>
                </c:pt>
                <c:pt idx="38">
                  <c:v>Jason  Lopez</c:v>
                </c:pt>
                <c:pt idx="39">
                  <c:v>Jason  Nguyen</c:v>
                </c:pt>
                <c:pt idx="40">
                  <c:v>Christian  Clayton</c:v>
                </c:pt>
                <c:pt idx="41">
                  <c:v>Bobby  Forbes</c:v>
                </c:pt>
                <c:pt idx="42">
                  <c:v>Amy  Reid</c:v>
                </c:pt>
                <c:pt idx="43">
                  <c:v>Regina  Hawkins</c:v>
                </c:pt>
                <c:pt idx="44">
                  <c:v>Diana  French</c:v>
                </c:pt>
                <c:pt idx="45">
                  <c:v>Christy  Chang</c:v>
                </c:pt>
                <c:pt idx="46">
                  <c:v>Joseph  Stewart</c:v>
                </c:pt>
                <c:pt idx="47">
                  <c:v>Jenny  Estrada</c:v>
                </c:pt>
                <c:pt idx="48">
                  <c:v>Veronica  Lopez</c:v>
                </c:pt>
                <c:pt idx="49">
                  <c:v>Ashley  Rose</c:v>
                </c:pt>
                <c:pt idx="50">
                  <c:v>Edward  Black</c:v>
                </c:pt>
                <c:pt idx="51">
                  <c:v>Anthony  Thomas</c:v>
                </c:pt>
                <c:pt idx="52">
                  <c:v>Anne  Oconnell</c:v>
                </c:pt>
                <c:pt idx="53">
                  <c:v>Christine  Aguilar</c:v>
                </c:pt>
                <c:pt idx="54">
                  <c:v>Lisa  Miller</c:v>
                </c:pt>
                <c:pt idx="55">
                  <c:v>Timothy  Hicks</c:v>
                </c:pt>
                <c:pt idx="56">
                  <c:v>Kara  Brennan</c:v>
                </c:pt>
                <c:pt idx="57">
                  <c:v>Sharon  Thompson</c:v>
                </c:pt>
                <c:pt idx="58">
                  <c:v>Troy  Gomez</c:v>
                </c:pt>
                <c:pt idx="59">
                  <c:v>Rachael  Robinson</c:v>
                </c:pt>
                <c:pt idx="60">
                  <c:v>Gary  Huff</c:v>
                </c:pt>
                <c:pt idx="61">
                  <c:v>Gina  Moreno</c:v>
                </c:pt>
                <c:pt idx="62">
                  <c:v>Lindsey  Byrd</c:v>
                </c:pt>
                <c:pt idx="63">
                  <c:v>Brian  Kennedy</c:v>
                </c:pt>
                <c:pt idx="64">
                  <c:v>Kristina  Haynes</c:v>
                </c:pt>
                <c:pt idx="65">
                  <c:v>Christine  West</c:v>
                </c:pt>
                <c:pt idx="66">
                  <c:v>Joseph  Gaines</c:v>
                </c:pt>
                <c:pt idx="67">
                  <c:v>Gregory  Lee</c:v>
                </c:pt>
                <c:pt idx="68">
                  <c:v>Teresa  Harvey</c:v>
                </c:pt>
                <c:pt idx="69">
                  <c:v>David  Delacruz</c:v>
                </c:pt>
                <c:pt idx="70">
                  <c:v>Courtney  Parker</c:v>
                </c:pt>
                <c:pt idx="71">
                  <c:v>Katie  Hicks</c:v>
                </c:pt>
                <c:pt idx="72">
                  <c:v>Robert  Castillo</c:v>
                </c:pt>
                <c:pt idx="73">
                  <c:v>Angela  Horne</c:v>
                </c:pt>
                <c:pt idx="74">
                  <c:v>Jared  Horn</c:v>
                </c:pt>
                <c:pt idx="75">
                  <c:v>Mallory  Mitchell</c:v>
                </c:pt>
                <c:pt idx="76">
                  <c:v>Mark  Henderson</c:v>
                </c:pt>
                <c:pt idx="77">
                  <c:v>Leslie  Montgomery</c:v>
                </c:pt>
                <c:pt idx="78">
                  <c:v>Julie  Meyer</c:v>
                </c:pt>
                <c:pt idx="79">
                  <c:v>Kelli  Smith</c:v>
                </c:pt>
                <c:pt idx="80">
                  <c:v>Janice  Gordon</c:v>
                </c:pt>
                <c:pt idx="81">
                  <c:v>Kim  Blevins</c:v>
                </c:pt>
                <c:pt idx="82">
                  <c:v>Rebecca  Figueroa</c:v>
                </c:pt>
                <c:pt idx="83">
                  <c:v>Traci  Jones</c:v>
                </c:pt>
                <c:pt idx="84">
                  <c:v>Ashley  Romero</c:v>
                </c:pt>
                <c:pt idx="85">
                  <c:v>Megan  Hunt</c:v>
                </c:pt>
                <c:pt idx="86">
                  <c:v>Thomas  Andersen</c:v>
                </c:pt>
                <c:pt idx="87">
                  <c:v>Gary  Jacobs</c:v>
                </c:pt>
                <c:pt idx="88">
                  <c:v>Angela  Casey</c:v>
                </c:pt>
                <c:pt idx="89">
                  <c:v>Mike  Carter</c:v>
                </c:pt>
                <c:pt idx="90">
                  <c:v>James  Brown</c:v>
                </c:pt>
                <c:pt idx="91">
                  <c:v>Melissa  Levy</c:v>
                </c:pt>
                <c:pt idx="92">
                  <c:v>Marcus  Rogers</c:v>
                </c:pt>
                <c:pt idx="93">
                  <c:v>Taylor  Davis</c:v>
                </c:pt>
                <c:pt idx="94">
                  <c:v>William  Richmond</c:v>
                </c:pt>
                <c:pt idx="95">
                  <c:v>Debra  Rodriguez</c:v>
                </c:pt>
                <c:pt idx="96">
                  <c:v>Thomas  Owens</c:v>
                </c:pt>
                <c:pt idx="97">
                  <c:v>Marcus  Valenzuela</c:v>
                </c:pt>
                <c:pt idx="98">
                  <c:v>Rachel  Lopez</c:v>
                </c:pt>
                <c:pt idx="99">
                  <c:v>Scott  Jones</c:v>
                </c:pt>
              </c:strCache>
            </c:strRef>
          </c:cat>
          <c:val>
            <c:numRef>
              <c:f>Sheet1!$F$4:$F$104</c:f>
              <c:numCache>
                <c:formatCode>General</c:formatCode>
                <c:ptCount val="100"/>
                <c:pt idx="0">
                  <c:v>8</c:v>
                </c:pt>
                <c:pt idx="1">
                  <c:v>10</c:v>
                </c:pt>
                <c:pt idx="2">
                  <c:v>10</c:v>
                </c:pt>
                <c:pt idx="3">
                  <c:v>9</c:v>
                </c:pt>
                <c:pt idx="4">
                  <c:v>8</c:v>
                </c:pt>
                <c:pt idx="5">
                  <c:v>7</c:v>
                </c:pt>
                <c:pt idx="6">
                  <c:v>5</c:v>
                </c:pt>
                <c:pt idx="7">
                  <c:v>5</c:v>
                </c:pt>
                <c:pt idx="8">
                  <c:v>6</c:v>
                </c:pt>
                <c:pt idx="9">
                  <c:v>9</c:v>
                </c:pt>
                <c:pt idx="10">
                  <c:v>6</c:v>
                </c:pt>
                <c:pt idx="11">
                  <c:v>6</c:v>
                </c:pt>
                <c:pt idx="12">
                  <c:v>8</c:v>
                </c:pt>
                <c:pt idx="13">
                  <c:v>7</c:v>
                </c:pt>
                <c:pt idx="14">
                  <c:v>6</c:v>
                </c:pt>
                <c:pt idx="15">
                  <c:v>7</c:v>
                </c:pt>
                <c:pt idx="16">
                  <c:v>10</c:v>
                </c:pt>
                <c:pt idx="17">
                  <c:v>6</c:v>
                </c:pt>
                <c:pt idx="18">
                  <c:v>6</c:v>
                </c:pt>
                <c:pt idx="19">
                  <c:v>4</c:v>
                </c:pt>
                <c:pt idx="20">
                  <c:v>7</c:v>
                </c:pt>
                <c:pt idx="21">
                  <c:v>4</c:v>
                </c:pt>
                <c:pt idx="22">
                  <c:v>4</c:v>
                </c:pt>
                <c:pt idx="23">
                  <c:v>6</c:v>
                </c:pt>
                <c:pt idx="24">
                  <c:v>8</c:v>
                </c:pt>
                <c:pt idx="25">
                  <c:v>4</c:v>
                </c:pt>
                <c:pt idx="26">
                  <c:v>6</c:v>
                </c:pt>
                <c:pt idx="27">
                  <c:v>5</c:v>
                </c:pt>
                <c:pt idx="28">
                  <c:v>6</c:v>
                </c:pt>
                <c:pt idx="29">
                  <c:v>4</c:v>
                </c:pt>
                <c:pt idx="30">
                  <c:v>5</c:v>
                </c:pt>
                <c:pt idx="31">
                  <c:v>6</c:v>
                </c:pt>
                <c:pt idx="32">
                  <c:v>6</c:v>
                </c:pt>
                <c:pt idx="33">
                  <c:v>7</c:v>
                </c:pt>
                <c:pt idx="34">
                  <c:v>4</c:v>
                </c:pt>
                <c:pt idx="35">
                  <c:v>6</c:v>
                </c:pt>
                <c:pt idx="36">
                  <c:v>7</c:v>
                </c:pt>
                <c:pt idx="37">
                  <c:v>4</c:v>
                </c:pt>
                <c:pt idx="38">
                  <c:v>6</c:v>
                </c:pt>
                <c:pt idx="39">
                  <c:v>5</c:v>
                </c:pt>
                <c:pt idx="40">
                  <c:v>5</c:v>
                </c:pt>
                <c:pt idx="41">
                  <c:v>5</c:v>
                </c:pt>
                <c:pt idx="42">
                  <c:v>5</c:v>
                </c:pt>
                <c:pt idx="43">
                  <c:v>5</c:v>
                </c:pt>
                <c:pt idx="44">
                  <c:v>3</c:v>
                </c:pt>
                <c:pt idx="45">
                  <c:v>5</c:v>
                </c:pt>
                <c:pt idx="46">
                  <c:v>4</c:v>
                </c:pt>
                <c:pt idx="47">
                  <c:v>5</c:v>
                </c:pt>
                <c:pt idx="48">
                  <c:v>2</c:v>
                </c:pt>
                <c:pt idx="49">
                  <c:v>4</c:v>
                </c:pt>
                <c:pt idx="50">
                  <c:v>3</c:v>
                </c:pt>
                <c:pt idx="51">
                  <c:v>7</c:v>
                </c:pt>
                <c:pt idx="52">
                  <c:v>3</c:v>
                </c:pt>
                <c:pt idx="53">
                  <c:v>3</c:v>
                </c:pt>
                <c:pt idx="54">
                  <c:v>4</c:v>
                </c:pt>
                <c:pt idx="55">
                  <c:v>5</c:v>
                </c:pt>
                <c:pt idx="56">
                  <c:v>7</c:v>
                </c:pt>
                <c:pt idx="57">
                  <c:v>5</c:v>
                </c:pt>
                <c:pt idx="58">
                  <c:v>4</c:v>
                </c:pt>
                <c:pt idx="59">
                  <c:v>6</c:v>
                </c:pt>
                <c:pt idx="60">
                  <c:v>5</c:v>
                </c:pt>
                <c:pt idx="61">
                  <c:v>5</c:v>
                </c:pt>
                <c:pt idx="62">
                  <c:v>4</c:v>
                </c:pt>
                <c:pt idx="63">
                  <c:v>4</c:v>
                </c:pt>
                <c:pt idx="64">
                  <c:v>4</c:v>
                </c:pt>
                <c:pt idx="65">
                  <c:v>1</c:v>
                </c:pt>
                <c:pt idx="66">
                  <c:v>3</c:v>
                </c:pt>
                <c:pt idx="67">
                  <c:v>6</c:v>
                </c:pt>
                <c:pt idx="68">
                  <c:v>4</c:v>
                </c:pt>
                <c:pt idx="69">
                  <c:v>4</c:v>
                </c:pt>
                <c:pt idx="70">
                  <c:v>4</c:v>
                </c:pt>
                <c:pt idx="71">
                  <c:v>3</c:v>
                </c:pt>
                <c:pt idx="72">
                  <c:v>6</c:v>
                </c:pt>
                <c:pt idx="73">
                  <c:v>5</c:v>
                </c:pt>
                <c:pt idx="74">
                  <c:v>4</c:v>
                </c:pt>
                <c:pt idx="75">
                  <c:v>7</c:v>
                </c:pt>
                <c:pt idx="76">
                  <c:v>4</c:v>
                </c:pt>
                <c:pt idx="77">
                  <c:v>3</c:v>
                </c:pt>
                <c:pt idx="78">
                  <c:v>4</c:v>
                </c:pt>
                <c:pt idx="79">
                  <c:v>3</c:v>
                </c:pt>
                <c:pt idx="80">
                  <c:v>3</c:v>
                </c:pt>
                <c:pt idx="81">
                  <c:v>2</c:v>
                </c:pt>
                <c:pt idx="82">
                  <c:v>3</c:v>
                </c:pt>
                <c:pt idx="83">
                  <c:v>4</c:v>
                </c:pt>
                <c:pt idx="84">
                  <c:v>4</c:v>
                </c:pt>
                <c:pt idx="85">
                  <c:v>2</c:v>
                </c:pt>
                <c:pt idx="86">
                  <c:v>2</c:v>
                </c:pt>
                <c:pt idx="87">
                  <c:v>3</c:v>
                </c:pt>
                <c:pt idx="88">
                  <c:v>4</c:v>
                </c:pt>
                <c:pt idx="89">
                  <c:v>2</c:v>
                </c:pt>
                <c:pt idx="90">
                  <c:v>2</c:v>
                </c:pt>
                <c:pt idx="91">
                  <c:v>4</c:v>
                </c:pt>
                <c:pt idx="92">
                  <c:v>2</c:v>
                </c:pt>
                <c:pt idx="93">
                  <c:v>2</c:v>
                </c:pt>
                <c:pt idx="94">
                  <c:v>1</c:v>
                </c:pt>
                <c:pt idx="95">
                  <c:v>2</c:v>
                </c:pt>
                <c:pt idx="96">
                  <c:v>3</c:v>
                </c:pt>
                <c:pt idx="97">
                  <c:v>3</c:v>
                </c:pt>
                <c:pt idx="98">
                  <c:v>1</c:v>
                </c:pt>
                <c:pt idx="99">
                  <c:v>1</c:v>
                </c:pt>
              </c:numCache>
            </c:numRef>
          </c:val>
          <c:extLst>
            <c:ext xmlns:c16="http://schemas.microsoft.com/office/drawing/2014/chart" uri="{C3380CC4-5D6E-409C-BE32-E72D297353CC}">
              <c16:uniqueId val="{000000CD-666B-4A68-B89F-7398AE304EFB}"/>
            </c:ext>
          </c:extLst>
        </c:ser>
        <c:ser>
          <c:idx val="5"/>
          <c:order val="5"/>
          <c:tx>
            <c:strRef>
              <c:f>Sheet1!$G$3</c:f>
              <c:strCache>
                <c:ptCount val="1"/>
                <c:pt idx="0">
                  <c:v>Sum of Order Amount</c:v>
                </c:pt>
              </c:strCache>
            </c:strRef>
          </c:tx>
          <c:spPr>
            <a:solidFill>
              <a:schemeClr val="accent6"/>
            </a:solidFill>
            <a:ln>
              <a:noFill/>
            </a:ln>
            <a:effectLst/>
          </c:spPr>
          <c:invertIfNegative val="0"/>
          <c:cat>
            <c:strRef>
              <c:f>Sheet1!$A$4:$A$104</c:f>
              <c:strCache>
                <c:ptCount val="100"/>
                <c:pt idx="0">
                  <c:v>Jodi  Whitney</c:v>
                </c:pt>
                <c:pt idx="1">
                  <c:v>Lauren  Crane</c:v>
                </c:pt>
                <c:pt idx="2">
                  <c:v>Mark  Summers</c:v>
                </c:pt>
                <c:pt idx="3">
                  <c:v>Mary  Knight</c:v>
                </c:pt>
                <c:pt idx="4">
                  <c:v>Lauren  Long</c:v>
                </c:pt>
                <c:pt idx="5">
                  <c:v>Brendan  Kelly</c:v>
                </c:pt>
                <c:pt idx="6">
                  <c:v>Jessica  Ruiz</c:v>
                </c:pt>
                <c:pt idx="7">
                  <c:v>Katherine  Weber</c:v>
                </c:pt>
                <c:pt idx="8">
                  <c:v>John  Herrera</c:v>
                </c:pt>
                <c:pt idx="9">
                  <c:v>Angela  Evans</c:v>
                </c:pt>
                <c:pt idx="10">
                  <c:v>Alexandra  Smith</c:v>
                </c:pt>
                <c:pt idx="11">
                  <c:v>Erin  Miller</c:v>
                </c:pt>
                <c:pt idx="12">
                  <c:v>John  Ramirez</c:v>
                </c:pt>
                <c:pt idx="13">
                  <c:v>Amy  Ellis</c:v>
                </c:pt>
                <c:pt idx="14">
                  <c:v>Brandon  Cruz</c:v>
                </c:pt>
                <c:pt idx="15">
                  <c:v>Lauren  Lane</c:v>
                </c:pt>
                <c:pt idx="16">
                  <c:v>Beth  Mason</c:v>
                </c:pt>
                <c:pt idx="17">
                  <c:v>Aaron  Thompson</c:v>
                </c:pt>
                <c:pt idx="18">
                  <c:v>Donna  Oneill</c:v>
                </c:pt>
                <c:pt idx="19">
                  <c:v>Natasha  Michael</c:v>
                </c:pt>
                <c:pt idx="20">
                  <c:v>Sarah  Butler</c:v>
                </c:pt>
                <c:pt idx="21">
                  <c:v>Karl  Gallagher</c:v>
                </c:pt>
                <c:pt idx="22">
                  <c:v>Amy  Griffin</c:v>
                </c:pt>
                <c:pt idx="23">
                  <c:v>Joshua  Campbell</c:v>
                </c:pt>
                <c:pt idx="24">
                  <c:v>Hannah  Gutierrez</c:v>
                </c:pt>
                <c:pt idx="25">
                  <c:v>Bruce  Allen</c:v>
                </c:pt>
                <c:pt idx="26">
                  <c:v>Barbara  Fuller</c:v>
                </c:pt>
                <c:pt idx="27">
                  <c:v>Lori  Cook</c:v>
                </c:pt>
                <c:pt idx="28">
                  <c:v>William  Mann</c:v>
                </c:pt>
                <c:pt idx="29">
                  <c:v>Susan  Thompson</c:v>
                </c:pt>
                <c:pt idx="30">
                  <c:v>Mitchell  Parker</c:v>
                </c:pt>
                <c:pt idx="31">
                  <c:v>Debra  Hayes</c:v>
                </c:pt>
                <c:pt idx="32">
                  <c:v>Brittany  Stewart</c:v>
                </c:pt>
                <c:pt idx="33">
                  <c:v>Valerie  Carr</c:v>
                </c:pt>
                <c:pt idx="34">
                  <c:v>Deborah  Bates</c:v>
                </c:pt>
                <c:pt idx="35">
                  <c:v>Amanda  Howard</c:v>
                </c:pt>
                <c:pt idx="36">
                  <c:v>Heather  Schneider</c:v>
                </c:pt>
                <c:pt idx="37">
                  <c:v>Sarah  Benson</c:v>
                </c:pt>
                <c:pt idx="38">
                  <c:v>Jason  Lopez</c:v>
                </c:pt>
                <c:pt idx="39">
                  <c:v>Jason  Nguyen</c:v>
                </c:pt>
                <c:pt idx="40">
                  <c:v>Christian  Clayton</c:v>
                </c:pt>
                <c:pt idx="41">
                  <c:v>Bobby  Forbes</c:v>
                </c:pt>
                <c:pt idx="42">
                  <c:v>Amy  Reid</c:v>
                </c:pt>
                <c:pt idx="43">
                  <c:v>Regina  Hawkins</c:v>
                </c:pt>
                <c:pt idx="44">
                  <c:v>Diana  French</c:v>
                </c:pt>
                <c:pt idx="45">
                  <c:v>Christy  Chang</c:v>
                </c:pt>
                <c:pt idx="46">
                  <c:v>Joseph  Stewart</c:v>
                </c:pt>
                <c:pt idx="47">
                  <c:v>Jenny  Estrada</c:v>
                </c:pt>
                <c:pt idx="48">
                  <c:v>Veronica  Lopez</c:v>
                </c:pt>
                <c:pt idx="49">
                  <c:v>Ashley  Rose</c:v>
                </c:pt>
                <c:pt idx="50">
                  <c:v>Edward  Black</c:v>
                </c:pt>
                <c:pt idx="51">
                  <c:v>Anthony  Thomas</c:v>
                </c:pt>
                <c:pt idx="52">
                  <c:v>Anne  Oconnell</c:v>
                </c:pt>
                <c:pt idx="53">
                  <c:v>Christine  Aguilar</c:v>
                </c:pt>
                <c:pt idx="54">
                  <c:v>Lisa  Miller</c:v>
                </c:pt>
                <c:pt idx="55">
                  <c:v>Timothy  Hicks</c:v>
                </c:pt>
                <c:pt idx="56">
                  <c:v>Kara  Brennan</c:v>
                </c:pt>
                <c:pt idx="57">
                  <c:v>Sharon  Thompson</c:v>
                </c:pt>
                <c:pt idx="58">
                  <c:v>Troy  Gomez</c:v>
                </c:pt>
                <c:pt idx="59">
                  <c:v>Rachael  Robinson</c:v>
                </c:pt>
                <c:pt idx="60">
                  <c:v>Gary  Huff</c:v>
                </c:pt>
                <c:pt idx="61">
                  <c:v>Gina  Moreno</c:v>
                </c:pt>
                <c:pt idx="62">
                  <c:v>Lindsey  Byrd</c:v>
                </c:pt>
                <c:pt idx="63">
                  <c:v>Brian  Kennedy</c:v>
                </c:pt>
                <c:pt idx="64">
                  <c:v>Kristina  Haynes</c:v>
                </c:pt>
                <c:pt idx="65">
                  <c:v>Christine  West</c:v>
                </c:pt>
                <c:pt idx="66">
                  <c:v>Joseph  Gaines</c:v>
                </c:pt>
                <c:pt idx="67">
                  <c:v>Gregory  Lee</c:v>
                </c:pt>
                <c:pt idx="68">
                  <c:v>Teresa  Harvey</c:v>
                </c:pt>
                <c:pt idx="69">
                  <c:v>David  Delacruz</c:v>
                </c:pt>
                <c:pt idx="70">
                  <c:v>Courtney  Parker</c:v>
                </c:pt>
                <c:pt idx="71">
                  <c:v>Katie  Hicks</c:v>
                </c:pt>
                <c:pt idx="72">
                  <c:v>Robert  Castillo</c:v>
                </c:pt>
                <c:pt idx="73">
                  <c:v>Angela  Horne</c:v>
                </c:pt>
                <c:pt idx="74">
                  <c:v>Jared  Horn</c:v>
                </c:pt>
                <c:pt idx="75">
                  <c:v>Mallory  Mitchell</c:v>
                </c:pt>
                <c:pt idx="76">
                  <c:v>Mark  Henderson</c:v>
                </c:pt>
                <c:pt idx="77">
                  <c:v>Leslie  Montgomery</c:v>
                </c:pt>
                <c:pt idx="78">
                  <c:v>Julie  Meyer</c:v>
                </c:pt>
                <c:pt idx="79">
                  <c:v>Kelli  Smith</c:v>
                </c:pt>
                <c:pt idx="80">
                  <c:v>Janice  Gordon</c:v>
                </c:pt>
                <c:pt idx="81">
                  <c:v>Kim  Blevins</c:v>
                </c:pt>
                <c:pt idx="82">
                  <c:v>Rebecca  Figueroa</c:v>
                </c:pt>
                <c:pt idx="83">
                  <c:v>Traci  Jones</c:v>
                </c:pt>
                <c:pt idx="84">
                  <c:v>Ashley  Romero</c:v>
                </c:pt>
                <c:pt idx="85">
                  <c:v>Megan  Hunt</c:v>
                </c:pt>
                <c:pt idx="86">
                  <c:v>Thomas  Andersen</c:v>
                </c:pt>
                <c:pt idx="87">
                  <c:v>Gary  Jacobs</c:v>
                </c:pt>
                <c:pt idx="88">
                  <c:v>Angela  Casey</c:v>
                </c:pt>
                <c:pt idx="89">
                  <c:v>Mike  Carter</c:v>
                </c:pt>
                <c:pt idx="90">
                  <c:v>James  Brown</c:v>
                </c:pt>
                <c:pt idx="91">
                  <c:v>Melissa  Levy</c:v>
                </c:pt>
                <c:pt idx="92">
                  <c:v>Marcus  Rogers</c:v>
                </c:pt>
                <c:pt idx="93">
                  <c:v>Taylor  Davis</c:v>
                </c:pt>
                <c:pt idx="94">
                  <c:v>William  Richmond</c:v>
                </c:pt>
                <c:pt idx="95">
                  <c:v>Debra  Rodriguez</c:v>
                </c:pt>
                <c:pt idx="96">
                  <c:v>Thomas  Owens</c:v>
                </c:pt>
                <c:pt idx="97">
                  <c:v>Marcus  Valenzuela</c:v>
                </c:pt>
                <c:pt idx="98">
                  <c:v>Rachel  Lopez</c:v>
                </c:pt>
                <c:pt idx="99">
                  <c:v>Scott  Jones</c:v>
                </c:pt>
              </c:strCache>
            </c:strRef>
          </c:cat>
          <c:val>
            <c:numRef>
              <c:f>Sheet1!$G$4:$G$104</c:f>
              <c:numCache>
                <c:formatCode>General</c:formatCode>
                <c:ptCount val="100"/>
                <c:pt idx="0">
                  <c:v>14040.499999999996</c:v>
                </c:pt>
                <c:pt idx="1">
                  <c:v>8918.1299999999992</c:v>
                </c:pt>
                <c:pt idx="2">
                  <c:v>8409.26</c:v>
                </c:pt>
                <c:pt idx="3">
                  <c:v>7661.22</c:v>
                </c:pt>
                <c:pt idx="4">
                  <c:v>7387.72</c:v>
                </c:pt>
                <c:pt idx="5">
                  <c:v>7072.31</c:v>
                </c:pt>
                <c:pt idx="6">
                  <c:v>7057.88</c:v>
                </c:pt>
                <c:pt idx="7">
                  <c:v>6823.2699999999995</c:v>
                </c:pt>
                <c:pt idx="8">
                  <c:v>6811.9500000000007</c:v>
                </c:pt>
                <c:pt idx="9">
                  <c:v>6799.51</c:v>
                </c:pt>
                <c:pt idx="10">
                  <c:v>6318.69</c:v>
                </c:pt>
                <c:pt idx="11">
                  <c:v>6283.51</c:v>
                </c:pt>
                <c:pt idx="12">
                  <c:v>6141.9</c:v>
                </c:pt>
                <c:pt idx="13">
                  <c:v>5841.4499999999989</c:v>
                </c:pt>
                <c:pt idx="14">
                  <c:v>5636.52</c:v>
                </c:pt>
                <c:pt idx="15">
                  <c:v>5505.0300000000007</c:v>
                </c:pt>
                <c:pt idx="16">
                  <c:v>5491.02</c:v>
                </c:pt>
                <c:pt idx="17">
                  <c:v>5427.6799999999994</c:v>
                </c:pt>
                <c:pt idx="18">
                  <c:v>5420.45</c:v>
                </c:pt>
                <c:pt idx="19">
                  <c:v>5405.98</c:v>
                </c:pt>
                <c:pt idx="20">
                  <c:v>5288.24</c:v>
                </c:pt>
                <c:pt idx="21">
                  <c:v>5226.5</c:v>
                </c:pt>
                <c:pt idx="22">
                  <c:v>4904.68</c:v>
                </c:pt>
                <c:pt idx="23">
                  <c:v>4813.6899999999996</c:v>
                </c:pt>
                <c:pt idx="24">
                  <c:v>4749.1600000000008</c:v>
                </c:pt>
                <c:pt idx="25">
                  <c:v>4737.0999999999995</c:v>
                </c:pt>
                <c:pt idx="26">
                  <c:v>4716.2799999999988</c:v>
                </c:pt>
                <c:pt idx="27">
                  <c:v>4715.5599999999995</c:v>
                </c:pt>
                <c:pt idx="28">
                  <c:v>4558.6099999999997</c:v>
                </c:pt>
                <c:pt idx="29">
                  <c:v>4554.2</c:v>
                </c:pt>
                <c:pt idx="30">
                  <c:v>4524.7800000000007</c:v>
                </c:pt>
                <c:pt idx="31">
                  <c:v>4418.45</c:v>
                </c:pt>
                <c:pt idx="32">
                  <c:v>4400.66</c:v>
                </c:pt>
                <c:pt idx="33">
                  <c:v>4388.9999999999991</c:v>
                </c:pt>
                <c:pt idx="34">
                  <c:v>4355.5200000000004</c:v>
                </c:pt>
                <c:pt idx="35">
                  <c:v>4316.62</c:v>
                </c:pt>
                <c:pt idx="36">
                  <c:v>4089.38</c:v>
                </c:pt>
                <c:pt idx="37">
                  <c:v>3970.8599999999997</c:v>
                </c:pt>
                <c:pt idx="38">
                  <c:v>3922.58</c:v>
                </c:pt>
                <c:pt idx="39">
                  <c:v>3888.5699999999997</c:v>
                </c:pt>
                <c:pt idx="40">
                  <c:v>3837.41</c:v>
                </c:pt>
                <c:pt idx="41">
                  <c:v>3796.5699999999997</c:v>
                </c:pt>
                <c:pt idx="42">
                  <c:v>3742.2</c:v>
                </c:pt>
                <c:pt idx="43">
                  <c:v>3715.5099999999998</c:v>
                </c:pt>
                <c:pt idx="44">
                  <c:v>3708.08</c:v>
                </c:pt>
                <c:pt idx="45">
                  <c:v>3601.8500000000004</c:v>
                </c:pt>
                <c:pt idx="46">
                  <c:v>3527.63</c:v>
                </c:pt>
                <c:pt idx="47">
                  <c:v>3379.62</c:v>
                </c:pt>
                <c:pt idx="48">
                  <c:v>3358.48</c:v>
                </c:pt>
                <c:pt idx="49">
                  <c:v>3335.45</c:v>
                </c:pt>
                <c:pt idx="50">
                  <c:v>3181.56</c:v>
                </c:pt>
                <c:pt idx="51">
                  <c:v>3130.45</c:v>
                </c:pt>
                <c:pt idx="52">
                  <c:v>3053.26</c:v>
                </c:pt>
                <c:pt idx="53">
                  <c:v>3033.1099999999997</c:v>
                </c:pt>
                <c:pt idx="54">
                  <c:v>2992.26</c:v>
                </c:pt>
                <c:pt idx="55">
                  <c:v>2969.5199999999995</c:v>
                </c:pt>
                <c:pt idx="56">
                  <c:v>2966.36</c:v>
                </c:pt>
                <c:pt idx="57">
                  <c:v>2964.74</c:v>
                </c:pt>
                <c:pt idx="58">
                  <c:v>2953.06</c:v>
                </c:pt>
                <c:pt idx="59">
                  <c:v>2938.32</c:v>
                </c:pt>
                <c:pt idx="60">
                  <c:v>2863.83</c:v>
                </c:pt>
                <c:pt idx="61">
                  <c:v>2848.24</c:v>
                </c:pt>
                <c:pt idx="62">
                  <c:v>2828.0899999999997</c:v>
                </c:pt>
                <c:pt idx="63">
                  <c:v>2800.5399999999995</c:v>
                </c:pt>
                <c:pt idx="64">
                  <c:v>2795.65</c:v>
                </c:pt>
                <c:pt idx="65">
                  <c:v>2640.88</c:v>
                </c:pt>
                <c:pt idx="66">
                  <c:v>2607.11</c:v>
                </c:pt>
                <c:pt idx="67">
                  <c:v>2590.0800000000004</c:v>
                </c:pt>
                <c:pt idx="68">
                  <c:v>2515.79</c:v>
                </c:pt>
                <c:pt idx="69">
                  <c:v>2411.3500000000004</c:v>
                </c:pt>
                <c:pt idx="70">
                  <c:v>2379.3399999999997</c:v>
                </c:pt>
                <c:pt idx="71">
                  <c:v>2358.79</c:v>
                </c:pt>
                <c:pt idx="72">
                  <c:v>2333.63</c:v>
                </c:pt>
                <c:pt idx="73">
                  <c:v>2313.79</c:v>
                </c:pt>
                <c:pt idx="74">
                  <c:v>2259.35</c:v>
                </c:pt>
                <c:pt idx="75">
                  <c:v>2127.04</c:v>
                </c:pt>
                <c:pt idx="76">
                  <c:v>2009.8100000000002</c:v>
                </c:pt>
                <c:pt idx="77">
                  <c:v>1950.04</c:v>
                </c:pt>
                <c:pt idx="78">
                  <c:v>1811.33</c:v>
                </c:pt>
                <c:pt idx="79">
                  <c:v>1625.59</c:v>
                </c:pt>
                <c:pt idx="80">
                  <c:v>1597.88</c:v>
                </c:pt>
                <c:pt idx="81">
                  <c:v>1576.59</c:v>
                </c:pt>
                <c:pt idx="82">
                  <c:v>1556.51</c:v>
                </c:pt>
                <c:pt idx="83">
                  <c:v>1457.0300000000002</c:v>
                </c:pt>
                <c:pt idx="84">
                  <c:v>1419.9</c:v>
                </c:pt>
                <c:pt idx="85">
                  <c:v>1416.63</c:v>
                </c:pt>
                <c:pt idx="86">
                  <c:v>1405.1</c:v>
                </c:pt>
                <c:pt idx="87">
                  <c:v>1380.1999999999998</c:v>
                </c:pt>
                <c:pt idx="88">
                  <c:v>1325.0700000000002</c:v>
                </c:pt>
                <c:pt idx="89">
                  <c:v>1121.32</c:v>
                </c:pt>
                <c:pt idx="90">
                  <c:v>1096.08</c:v>
                </c:pt>
                <c:pt idx="91">
                  <c:v>1013.7900000000001</c:v>
                </c:pt>
                <c:pt idx="92">
                  <c:v>1006.9</c:v>
                </c:pt>
                <c:pt idx="93">
                  <c:v>825.88</c:v>
                </c:pt>
                <c:pt idx="94">
                  <c:v>792.65</c:v>
                </c:pt>
                <c:pt idx="95">
                  <c:v>679.01</c:v>
                </c:pt>
                <c:pt idx="96">
                  <c:v>629.91000000000008</c:v>
                </c:pt>
                <c:pt idx="97">
                  <c:v>596.49</c:v>
                </c:pt>
                <c:pt idx="98">
                  <c:v>80</c:v>
                </c:pt>
                <c:pt idx="99">
                  <c:v>62.42</c:v>
                </c:pt>
              </c:numCache>
            </c:numRef>
          </c:val>
          <c:extLst>
            <c:ext xmlns:c16="http://schemas.microsoft.com/office/drawing/2014/chart" uri="{C3380CC4-5D6E-409C-BE32-E72D297353CC}">
              <c16:uniqueId val="{000000CE-666B-4A68-B89F-7398AE304EFB}"/>
            </c:ext>
          </c:extLst>
        </c:ser>
        <c:dLbls>
          <c:showLegendKey val="0"/>
          <c:showVal val="0"/>
          <c:showCatName val="0"/>
          <c:showSerName val="0"/>
          <c:showPercent val="0"/>
          <c:showBubbleSize val="0"/>
        </c:dLbls>
        <c:gapWidth val="150"/>
        <c:overlap val="100"/>
        <c:axId val="2051229840"/>
        <c:axId val="2051217360"/>
      </c:barChart>
      <c:catAx>
        <c:axId val="205122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217360"/>
        <c:crosses val="autoZero"/>
        <c:auto val="1"/>
        <c:lblAlgn val="ctr"/>
        <c:lblOffset val="100"/>
        <c:noMultiLvlLbl val="0"/>
      </c:catAx>
      <c:valAx>
        <c:axId val="2051217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229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[DodalaBabyAishwarya_Excel_Mini_Project_PGA58.xlsx]Sheet7!PivotTable8</c:name>
    <c:fmtId val="7"/>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b="0" i="0" u="none" strike="noStrike" baseline="0">
                <a:effectLst/>
              </a:rPr>
              <a:t> </a:t>
            </a:r>
            <a:r>
              <a:rPr lang="en-US" sz="1400" b="1" i="0" u="none" strike="noStrike" baseline="0">
                <a:effectLst/>
                <a:latin typeface="Cooper Black" panose="0208090404030B020404" pitchFamily="18" charset="0"/>
              </a:rPr>
              <a:t>Top 10 Customers with Highest Total Sales</a:t>
            </a:r>
            <a:r>
              <a:rPr lang="en-US" sz="1400" b="1" i="0" u="none" strike="noStrike" baseline="0">
                <a:effectLst>
                  <a:outerShdw blurRad="50800" dist="38100" dir="5400000" algn="t" rotWithShape="0">
                    <a:prstClr val="black">
                      <a:alpha val="40000"/>
                    </a:prstClr>
                  </a:outerShdw>
                </a:effectLst>
                <a:latin typeface="Cooper Black" panose="0208090404030B020404" pitchFamily="18" charset="0"/>
              </a:rPr>
              <a:t> </a:t>
            </a:r>
            <a:endParaRPr lang="en-US" sz="1400" b="1">
              <a:latin typeface="Cooper Black" panose="0208090404030B020404" pitchFamily="18" charset="0"/>
            </a:endParaRPr>
          </a:p>
        </c:rich>
      </c:tx>
      <c:layout>
        <c:manualLayout>
          <c:xMode val="edge"/>
          <c:yMode val="edge"/>
          <c:x val="0.13612211299238897"/>
          <c:y val="0.13115924248845665"/>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Sheet7!$A$4:$A$14</c:f>
              <c:strCache>
                <c:ptCount val="10"/>
                <c:pt idx="0">
                  <c:v>Angela  Evans</c:v>
                </c:pt>
                <c:pt idx="1">
                  <c:v>Brendan  Kelly</c:v>
                </c:pt>
                <c:pt idx="2">
                  <c:v>Jessica  Ruiz</c:v>
                </c:pt>
                <c:pt idx="3">
                  <c:v>Jodi  Whitney</c:v>
                </c:pt>
                <c:pt idx="4">
                  <c:v>John  Herrera</c:v>
                </c:pt>
                <c:pt idx="5">
                  <c:v>Katherine  Weber</c:v>
                </c:pt>
                <c:pt idx="6">
                  <c:v>Lauren  Crane</c:v>
                </c:pt>
                <c:pt idx="7">
                  <c:v>Lauren  Long</c:v>
                </c:pt>
                <c:pt idx="8">
                  <c:v>Mark  Summers</c:v>
                </c:pt>
                <c:pt idx="9">
                  <c:v>Mary  Knight</c:v>
                </c:pt>
              </c:strCache>
            </c:strRef>
          </c:cat>
          <c:val>
            <c:numRef>
              <c:f>Sheet7!$B$4:$B$14</c:f>
              <c:numCache>
                <c:formatCode>General</c:formatCode>
                <c:ptCount val="10"/>
                <c:pt idx="0">
                  <c:v>6606.2736999999997</c:v>
                </c:pt>
                <c:pt idx="1">
                  <c:v>6567.3071999999993</c:v>
                </c:pt>
                <c:pt idx="2">
                  <c:v>6854.0677999999998</c:v>
                </c:pt>
                <c:pt idx="3">
                  <c:v>13056.678899999997</c:v>
                </c:pt>
                <c:pt idx="4">
                  <c:v>6576.1846000000005</c:v>
                </c:pt>
                <c:pt idx="5">
                  <c:v>6564.2684000000008</c:v>
                </c:pt>
                <c:pt idx="6">
                  <c:v>8218.4582999999984</c:v>
                </c:pt>
                <c:pt idx="7">
                  <c:v>6685.0841000000009</c:v>
                </c:pt>
                <c:pt idx="8">
                  <c:v>7874.7186999999994</c:v>
                </c:pt>
                <c:pt idx="9">
                  <c:v>7451.563799999999</c:v>
                </c:pt>
              </c:numCache>
            </c:numRef>
          </c:val>
          <c:extLst>
            <c:ext xmlns:c16="http://schemas.microsoft.com/office/drawing/2014/chart" uri="{C3380CC4-5D6E-409C-BE32-E72D297353CC}">
              <c16:uniqueId val="{00000000-4623-4E8E-8CB8-79EE53F21563}"/>
            </c:ext>
          </c:extLst>
        </c:ser>
        <c:dLbls>
          <c:showLegendKey val="0"/>
          <c:showVal val="0"/>
          <c:showCatName val="0"/>
          <c:showSerName val="0"/>
          <c:showPercent val="0"/>
          <c:showBubbleSize val="0"/>
        </c:dLbls>
        <c:gapWidth val="115"/>
        <c:overlap val="-20"/>
        <c:axId val="2023482448"/>
        <c:axId val="2023479088"/>
      </c:barChart>
      <c:catAx>
        <c:axId val="20234824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3479088"/>
        <c:crosses val="autoZero"/>
        <c:auto val="1"/>
        <c:lblAlgn val="ctr"/>
        <c:lblOffset val="100"/>
        <c:noMultiLvlLbl val="0"/>
      </c:catAx>
      <c:valAx>
        <c:axId val="202347908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3482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[DodalaBabyAishwarya_Excel_Mini_Project_PGA58.xlsx]Sheet8!PivotTable9</c:name>
    <c:fmtId val="9"/>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Cooper Black" panose="0208090404030B020404" pitchFamily="18" charset="0"/>
                <a:ea typeface="+mn-ea"/>
                <a:cs typeface="+mn-cs"/>
              </a:defRPr>
            </a:pPr>
            <a:r>
              <a:rPr lang="en-US" sz="1200" b="0" i="0" u="none" strike="noStrike" baseline="0">
                <a:effectLst/>
                <a:latin typeface="Cooper Black" panose="0208090404030B020404" pitchFamily="18" charset="0"/>
              </a:rPr>
              <a:t> Top 7 Most Ordered Products &amp; its Percentage</a:t>
            </a:r>
            <a:r>
              <a:rPr lang="en-US" sz="1200" b="1" i="0" u="none" strike="noStrike" baseline="0">
                <a:effectLst>
                  <a:outerShdw blurRad="50800" dist="38100" dir="5400000" algn="t" rotWithShape="0">
                    <a:prstClr val="black">
                      <a:alpha val="40000"/>
                    </a:prstClr>
                  </a:outerShdw>
                </a:effectLst>
                <a:latin typeface="Cooper Black" panose="0208090404030B020404" pitchFamily="18" charset="0"/>
              </a:rPr>
              <a:t> </a:t>
            </a:r>
            <a:endParaRPr lang="en-US" sz="1200">
              <a:latin typeface="Cooper Black" panose="0208090404030B020404" pitchFamily="18" charset="0"/>
            </a:endParaRPr>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Cooper Black" panose="0208090404030B020404" pitchFamily="18"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0535978527375436"/>
          <c:y val="0.35928279138018404"/>
          <c:w val="0.38032981216854067"/>
          <c:h val="0.5326809473023365"/>
        </c:manualLayout>
      </c:layout>
      <c:doughnutChart>
        <c:varyColors val="1"/>
        <c:ser>
          <c:idx val="0"/>
          <c:order val="0"/>
          <c:tx>
            <c:strRef>
              <c:f>Sheet8!$B$3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BF0-4DC8-BFBA-5533E2536AF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BF0-4DC8-BFBA-5533E2536AF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BF0-4DC8-BFBA-5533E2536AF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BF0-4DC8-BFBA-5533E2536AF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BF0-4DC8-BFBA-5533E2536AF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0BF0-4DC8-BFBA-5533E2536AFB}"/>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0BF0-4DC8-BFBA-5533E2536AF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Sheet8!$A$4:$A$8</c:f>
              <c:strCache>
                <c:ptCount val="4"/>
                <c:pt idx="0">
                  <c:v>PID001</c:v>
                </c:pt>
                <c:pt idx="1">
                  <c:v>PID002</c:v>
                </c:pt>
                <c:pt idx="2">
                  <c:v>PID003</c:v>
                </c:pt>
                <c:pt idx="3">
                  <c:v>PID004</c:v>
                </c:pt>
              </c:strCache>
            </c:strRef>
          </c:cat>
          <c:val>
            <c:numRef>
              <c:f>Sheet8!$B$4:$B$8</c:f>
              <c:numCache>
                <c:formatCode>General</c:formatCode>
                <c:ptCount val="4"/>
                <c:pt idx="0">
                  <c:v>11</c:v>
                </c:pt>
                <c:pt idx="1">
                  <c:v>14</c:v>
                </c:pt>
                <c:pt idx="2">
                  <c:v>12</c:v>
                </c:pt>
                <c:pt idx="3">
                  <c:v>11</c:v>
                </c:pt>
              </c:numCache>
            </c:numRef>
          </c:val>
          <c:extLst>
            <c:ext xmlns:c16="http://schemas.microsoft.com/office/drawing/2014/chart" uri="{C3380CC4-5D6E-409C-BE32-E72D297353CC}">
              <c16:uniqueId val="{0000000E-0BF0-4DC8-BFBA-5533E2536AFB}"/>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[DodalaBabyAishwarya_Excel_Mini_Project_PGA58.xlsx]Sheet9!PivotTable10</c:name>
    <c:fmtId val="6"/>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b="0" i="0" u="none" strike="noStrike" baseline="0">
                <a:effectLst/>
              </a:rPr>
              <a:t> </a:t>
            </a:r>
            <a:r>
              <a:rPr lang="en-US" sz="1400" b="0" i="0" u="none" strike="noStrike" baseline="0">
                <a:effectLst/>
                <a:latin typeface="Cooper Black" panose="0208090404030B020404" pitchFamily="18" charset="0"/>
              </a:rPr>
              <a:t>City wise Total orders</a:t>
            </a:r>
            <a:endParaRPr lang="en-US" sz="1400">
              <a:latin typeface="Cooper Black" panose="0208090404030B0204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Sheet9!$A$4:$A$12</c:f>
              <c:strCache>
                <c:ptCount val="8"/>
                <c:pt idx="0">
                  <c:v>San Francisco</c:v>
                </c:pt>
                <c:pt idx="1">
                  <c:v>Phoenix</c:v>
                </c:pt>
                <c:pt idx="2">
                  <c:v>New York</c:v>
                </c:pt>
                <c:pt idx="3">
                  <c:v>Miami</c:v>
                </c:pt>
                <c:pt idx="4">
                  <c:v>Los Angeles</c:v>
                </c:pt>
                <c:pt idx="5">
                  <c:v>Houston</c:v>
                </c:pt>
                <c:pt idx="6">
                  <c:v>Dallas</c:v>
                </c:pt>
                <c:pt idx="7">
                  <c:v>Chicago</c:v>
                </c:pt>
              </c:strCache>
            </c:strRef>
          </c:cat>
          <c:val>
            <c:numRef>
              <c:f>Sheet9!$B$4:$B$12</c:f>
              <c:numCache>
                <c:formatCode>General</c:formatCode>
                <c:ptCount val="8"/>
                <c:pt idx="0">
                  <c:v>72</c:v>
                </c:pt>
                <c:pt idx="1">
                  <c:v>66</c:v>
                </c:pt>
                <c:pt idx="2">
                  <c:v>51</c:v>
                </c:pt>
                <c:pt idx="3">
                  <c:v>44</c:v>
                </c:pt>
                <c:pt idx="4">
                  <c:v>72</c:v>
                </c:pt>
                <c:pt idx="5">
                  <c:v>80</c:v>
                </c:pt>
                <c:pt idx="6">
                  <c:v>64</c:v>
                </c:pt>
                <c:pt idx="7">
                  <c:v>51</c:v>
                </c:pt>
              </c:numCache>
            </c:numRef>
          </c:val>
          <c:extLst>
            <c:ext xmlns:c16="http://schemas.microsoft.com/office/drawing/2014/chart" uri="{C3380CC4-5D6E-409C-BE32-E72D297353CC}">
              <c16:uniqueId val="{00000000-765F-4BDF-8A5B-8C50E7243A3A}"/>
            </c:ext>
          </c:extLst>
        </c:ser>
        <c:dLbls>
          <c:dLblPos val="inEnd"/>
          <c:showLegendKey val="0"/>
          <c:showVal val="1"/>
          <c:showCatName val="0"/>
          <c:showSerName val="0"/>
          <c:showPercent val="0"/>
          <c:showBubbleSize val="0"/>
        </c:dLbls>
        <c:gapWidth val="100"/>
        <c:overlap val="-24"/>
        <c:axId val="2051252400"/>
        <c:axId val="2051248560"/>
      </c:barChart>
      <c:catAx>
        <c:axId val="20512524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1248560"/>
        <c:crosses val="autoZero"/>
        <c:auto val="1"/>
        <c:lblAlgn val="ctr"/>
        <c:lblOffset val="100"/>
        <c:noMultiLvlLbl val="0"/>
      </c:catAx>
      <c:valAx>
        <c:axId val="20512485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1252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[DodalaBabyAishwarya_Excel_Mini_Project_PGA58.xlsx]Sheet11!PivotTable16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b="0" i="0" u="none" strike="noStrike" baseline="0">
                <a:effectLst/>
                <a:latin typeface="Cooper Black" panose="0208090404030B020404" pitchFamily="18" charset="0"/>
              </a:rPr>
              <a:t>City wise Total Amount after Discount &amp; Deliver Charge </a:t>
            </a:r>
            <a:r>
              <a:rPr lang="en-US" sz="1200" b="1" i="0" u="none" strike="noStrike" baseline="0">
                <a:effectLst>
                  <a:outerShdw blurRad="50800" dist="38100" dir="5400000" algn="t" rotWithShape="0">
                    <a:prstClr val="black">
                      <a:alpha val="40000"/>
                    </a:prstClr>
                  </a:outerShdw>
                </a:effectLst>
                <a:latin typeface="Cooper Black" panose="0208090404030B020404" pitchFamily="18" charset="0"/>
              </a:rPr>
              <a:t> </a:t>
            </a:r>
            <a:endParaRPr lang="en-US" sz="1200">
              <a:latin typeface="Cooper Black" panose="0208090404030B020404" pitchFamily="18" charset="0"/>
            </a:endParaRPr>
          </a:p>
        </c:rich>
      </c:tx>
      <c:layout>
        <c:manualLayout>
          <c:xMode val="edge"/>
          <c:yMode val="edge"/>
          <c:x val="0.18037634408602152"/>
          <c:y val="0.1225855448624477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Sheet11!$B$3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Sheet11!$A$4:$A$13</c:f>
              <c:strCache>
                <c:ptCount val="9"/>
                <c:pt idx="0">
                  <c:v>(blank)</c:v>
                </c:pt>
                <c:pt idx="1">
                  <c:v>Chicago</c:v>
                </c:pt>
                <c:pt idx="2">
                  <c:v>Dallas</c:v>
                </c:pt>
                <c:pt idx="3">
                  <c:v>Houston</c:v>
                </c:pt>
                <c:pt idx="4">
                  <c:v>Los Angeles</c:v>
                </c:pt>
                <c:pt idx="5">
                  <c:v>Miami</c:v>
                </c:pt>
                <c:pt idx="6">
                  <c:v>New York</c:v>
                </c:pt>
                <c:pt idx="7">
                  <c:v>Phoenix</c:v>
                </c:pt>
                <c:pt idx="8">
                  <c:v>San Francisco</c:v>
                </c:pt>
              </c:strCache>
            </c:strRef>
          </c:cat>
          <c:val>
            <c:numRef>
              <c:f>Sheet11!$B$4:$B$13</c:f>
              <c:numCache>
                <c:formatCode>"$"#,##0.00</c:formatCode>
                <c:ptCount val="9"/>
                <c:pt idx="0">
                  <c:v>0</c:v>
                </c:pt>
                <c:pt idx="1">
                  <c:v>33234.737000000001</c:v>
                </c:pt>
                <c:pt idx="2">
                  <c:v>46047.757000000012</c:v>
                </c:pt>
                <c:pt idx="3">
                  <c:v>60148.810399999995</c:v>
                </c:pt>
                <c:pt idx="4">
                  <c:v>47533.305899999992</c:v>
                </c:pt>
                <c:pt idx="5">
                  <c:v>24762.065300000006</c:v>
                </c:pt>
                <c:pt idx="6">
                  <c:v>39809.197500000009</c:v>
                </c:pt>
                <c:pt idx="7">
                  <c:v>45607.425800000005</c:v>
                </c:pt>
                <c:pt idx="8">
                  <c:v>50046.460799999986</c:v>
                </c:pt>
              </c:numCache>
            </c:numRef>
          </c:val>
          <c:extLst>
            <c:ext xmlns:c16="http://schemas.microsoft.com/office/drawing/2014/chart" uri="{C3380CC4-5D6E-409C-BE32-E72D297353CC}">
              <c16:uniqueId val="{00000000-0171-4EDF-A523-88986B061AC2}"/>
            </c:ext>
          </c:extLst>
        </c:ser>
        <c:dLbls>
          <c:showLegendKey val="0"/>
          <c:showVal val="0"/>
          <c:showCatName val="0"/>
          <c:showSerName val="0"/>
          <c:showPercent val="0"/>
          <c:showBubbleSize val="0"/>
        </c:dLbls>
        <c:gapWidth val="100"/>
        <c:overlap val="-24"/>
        <c:axId val="770899328"/>
        <c:axId val="770896448"/>
      </c:barChart>
      <c:catAx>
        <c:axId val="7708993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0896448"/>
        <c:crosses val="autoZero"/>
        <c:auto val="1"/>
        <c:lblAlgn val="ctr"/>
        <c:lblOffset val="100"/>
        <c:noMultiLvlLbl val="0"/>
      </c:catAx>
      <c:valAx>
        <c:axId val="770896448"/>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0899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[DodalaBabyAishwarya_Excel_Mini_Project_PGA58.xlsx]Sheet12!PivotTable17</c:name>
    <c:fmtId val="9"/>
  </c:pivotSource>
  <c:chart>
    <c:title>
      <c:tx>
        <c:rich>
          <a:bodyPr rot="0" spcFirstLastPara="1" vertOverflow="ellipsis" vert="horz" wrap="square" anchor="ctr" anchorCtr="1"/>
          <a:lstStyle/>
          <a:p>
            <a:pPr>
              <a:defRPr sz="1200" b="0" i="0" u="none" strike="noStrike" kern="1200" spc="100" baseline="0">
                <a:solidFill>
                  <a:schemeClr val="lt1">
                    <a:lumMod val="95000"/>
                  </a:schemeClr>
                </a:solidFill>
                <a:effectLst>
                  <a:outerShdw blurRad="50800" dist="38100" dir="5400000" algn="t" rotWithShape="0">
                    <a:prstClr val="black">
                      <a:alpha val="40000"/>
                    </a:prstClr>
                  </a:outerShdw>
                </a:effectLst>
                <a:latin typeface="Cooper Black" panose="0208090404030B020404" pitchFamily="18" charset="0"/>
                <a:ea typeface="+mn-ea"/>
                <a:cs typeface="+mn-cs"/>
              </a:defRPr>
            </a:pPr>
            <a:r>
              <a:rPr lang="en-US" sz="1200" b="0">
                <a:latin typeface="Cooper Black" panose="0208090404030B020404" pitchFamily="18" charset="0"/>
              </a:rPr>
              <a:t>Count</a:t>
            </a:r>
            <a:r>
              <a:rPr lang="en-US" sz="1200" b="0" baseline="0">
                <a:latin typeface="Cooper Black" panose="0208090404030B020404" pitchFamily="18" charset="0"/>
              </a:rPr>
              <a:t> of all Different </a:t>
            </a:r>
            <a:r>
              <a:rPr lang="en-US" sz="1200" b="1" i="0" u="none" strike="noStrike" baseline="0">
                <a:effectLst/>
              </a:rPr>
              <a:t>Discount </a:t>
            </a:r>
            <a:r>
              <a:rPr lang="en-US" sz="1200" b="0" baseline="0">
                <a:latin typeface="Cooper Black" panose="0208090404030B020404" pitchFamily="18" charset="0"/>
              </a:rPr>
              <a:t>Coupon </a:t>
            </a:r>
            <a:endParaRPr lang="en-US" sz="1200" b="0">
              <a:latin typeface="Cooper Black" panose="0208090404030B020404" pitchFamily="18" charset="0"/>
            </a:endParaRPr>
          </a:p>
        </c:rich>
      </c:tx>
      <c:layout>
        <c:manualLayout>
          <c:xMode val="edge"/>
          <c:yMode val="edge"/>
          <c:x val="0.1840169929351716"/>
          <c:y val="0.10272448799261688"/>
        </c:manualLayout>
      </c:layout>
      <c:overlay val="0"/>
      <c:spPr>
        <a:noFill/>
        <a:ln>
          <a:noFill/>
        </a:ln>
        <a:effectLst/>
      </c:spPr>
      <c:txPr>
        <a:bodyPr rot="0" spcFirstLastPara="1" vertOverflow="ellipsis" vert="horz" wrap="square" anchor="ctr" anchorCtr="1"/>
        <a:lstStyle/>
        <a:p>
          <a:pPr>
            <a:defRPr sz="1200" b="0" i="0" u="none" strike="noStrike" kern="1200" spc="100" baseline="0">
              <a:solidFill>
                <a:schemeClr val="lt1">
                  <a:lumMod val="95000"/>
                </a:schemeClr>
              </a:solidFill>
              <a:effectLst>
                <a:outerShdw blurRad="50800" dist="38100" dir="5400000" algn="t" rotWithShape="0">
                  <a:prstClr val="black">
                    <a:alpha val="40000"/>
                  </a:prstClr>
                </a:outerShdw>
              </a:effectLst>
              <a:latin typeface="Cooper Black" panose="0208090404030B020404" pitchFamily="18"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6.2268785077754608E-2"/>
          <c:y val="0.2465067645846015"/>
          <c:w val="0.51149694479889618"/>
          <c:h val="0.64543006002055225"/>
        </c:manualLayout>
      </c:layout>
      <c:pieChart>
        <c:varyColors val="1"/>
        <c:ser>
          <c:idx val="0"/>
          <c:order val="0"/>
          <c:tx>
            <c:strRef>
              <c:f>Sheet12!$B$3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5B4-4DD5-A116-BCD04F7334A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5B4-4DD5-A116-BCD04F7334A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5B4-4DD5-A116-BCD04F7334A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5B4-4DD5-A116-BCD04F7334A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5B4-4DD5-A116-BCD04F7334A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Sheet12!$A$4:$A$9</c:f>
              <c:strCache>
                <c:ptCount val="5"/>
                <c:pt idx="0">
                  <c:v>DEL0</c:v>
                </c:pt>
                <c:pt idx="1">
                  <c:v>FLAT10</c:v>
                </c:pt>
                <c:pt idx="2">
                  <c:v>FLAT15</c:v>
                </c:pt>
                <c:pt idx="3">
                  <c:v>FLAT20</c:v>
                </c:pt>
                <c:pt idx="4">
                  <c:v>FLAT8</c:v>
                </c:pt>
              </c:strCache>
            </c:strRef>
          </c:cat>
          <c:val>
            <c:numRef>
              <c:f>Sheet12!$B$4:$B$9</c:f>
              <c:numCache>
                <c:formatCode>General</c:formatCode>
                <c:ptCount val="5"/>
                <c:pt idx="0">
                  <c:v>102</c:v>
                </c:pt>
                <c:pt idx="1">
                  <c:v>100</c:v>
                </c:pt>
                <c:pt idx="2">
                  <c:v>83</c:v>
                </c:pt>
                <c:pt idx="3">
                  <c:v>104</c:v>
                </c:pt>
                <c:pt idx="4">
                  <c:v>111</c:v>
                </c:pt>
              </c:numCache>
            </c:numRef>
          </c:val>
          <c:extLst>
            <c:ext xmlns:c16="http://schemas.microsoft.com/office/drawing/2014/chart" uri="{C3380CC4-5D6E-409C-BE32-E72D297353CC}">
              <c16:uniqueId val="{0000000A-75B4-4DD5-A116-BCD04F7334A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[DodalaBabyAishwarya_Excel_Mini_Project_PGA58.xlsx]Sheet13!PivotTable18</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latin typeface="Cooper Black" panose="0208090404030B020404" pitchFamily="18" charset="0"/>
              </a:rPr>
              <a:t>Order Month &amp; Gender wise Total Amount after discount and delivery charge</a:t>
            </a:r>
            <a:endParaRPr lang="en-US">
              <a:latin typeface="Cooper Black" panose="0208090404030B0204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w="9525">
              <a:solidFill>
                <a:schemeClr val="accent2">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w="9525">
              <a:solidFill>
                <a:schemeClr val="accent2">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Sheet13!$B$3:$B$4</c:f>
              <c:strCache>
                <c:ptCount val="1"/>
                <c:pt idx="0">
                  <c:v>Female</c:v>
                </c:pt>
              </c:strCache>
            </c:strRef>
          </c:tx>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Sheet13!$A$5:$A$17</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Sheet13!$B$5:$B$17</c:f>
              <c:numCache>
                <c:formatCode>General</c:formatCode>
                <c:ptCount val="12"/>
                <c:pt idx="0">
                  <c:v>16094.931699999999</c:v>
                </c:pt>
                <c:pt idx="1">
                  <c:v>10309.336700000002</c:v>
                </c:pt>
                <c:pt idx="2">
                  <c:v>5307.2115999999996</c:v>
                </c:pt>
                <c:pt idx="3">
                  <c:v>9383.2882999999983</c:v>
                </c:pt>
                <c:pt idx="4">
                  <c:v>8150.0287999999991</c:v>
                </c:pt>
                <c:pt idx="5">
                  <c:v>8454.1744000000017</c:v>
                </c:pt>
                <c:pt idx="6">
                  <c:v>10185.532500000001</c:v>
                </c:pt>
                <c:pt idx="7">
                  <c:v>11079.1746</c:v>
                </c:pt>
                <c:pt idx="8">
                  <c:v>3690.1650000000004</c:v>
                </c:pt>
                <c:pt idx="9">
                  <c:v>3964.8175999999994</c:v>
                </c:pt>
                <c:pt idx="10">
                  <c:v>8193.9498999999996</c:v>
                </c:pt>
                <c:pt idx="11">
                  <c:v>5620.5067000000008</c:v>
                </c:pt>
              </c:numCache>
            </c:numRef>
          </c:val>
          <c:extLst>
            <c:ext xmlns:c16="http://schemas.microsoft.com/office/drawing/2014/chart" uri="{C3380CC4-5D6E-409C-BE32-E72D297353CC}">
              <c16:uniqueId val="{00000000-CC7A-4732-BD64-6554F4D027EF}"/>
            </c:ext>
          </c:extLst>
        </c:ser>
        <c:ser>
          <c:idx val="1"/>
          <c:order val="1"/>
          <c:tx>
            <c:strRef>
              <c:f>Sheet13!$C$3:$C$4</c:f>
              <c:strCache>
                <c:ptCount val="1"/>
                <c:pt idx="0">
                  <c:v>Male</c:v>
                </c:pt>
              </c:strCache>
            </c:strRef>
          </c:tx>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Sheet13!$A$5:$A$17</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Sheet13!$C$5:$C$17</c:f>
              <c:numCache>
                <c:formatCode>General</c:formatCode>
                <c:ptCount val="12"/>
                <c:pt idx="0">
                  <c:v>10241.5874</c:v>
                </c:pt>
                <c:pt idx="1">
                  <c:v>8244.1471000000001</c:v>
                </c:pt>
                <c:pt idx="2">
                  <c:v>6295.1010999999999</c:v>
                </c:pt>
                <c:pt idx="3">
                  <c:v>7999.7120000000004</c:v>
                </c:pt>
                <c:pt idx="4">
                  <c:v>6482.6481000000013</c:v>
                </c:pt>
                <c:pt idx="5">
                  <c:v>14543.007100000001</c:v>
                </c:pt>
                <c:pt idx="6">
                  <c:v>10543.312599999999</c:v>
                </c:pt>
                <c:pt idx="7">
                  <c:v>7791.677999999999</c:v>
                </c:pt>
                <c:pt idx="8">
                  <c:v>8286.7198000000008</c:v>
                </c:pt>
                <c:pt idx="9">
                  <c:v>5559.0000000000009</c:v>
                </c:pt>
                <c:pt idx="10">
                  <c:v>9548.174500000001</c:v>
                </c:pt>
                <c:pt idx="11">
                  <c:v>9875.9236999999994</c:v>
                </c:pt>
              </c:numCache>
            </c:numRef>
          </c:val>
          <c:extLst>
            <c:ext xmlns:c16="http://schemas.microsoft.com/office/drawing/2014/chart" uri="{C3380CC4-5D6E-409C-BE32-E72D297353CC}">
              <c16:uniqueId val="{00000001-F403-4FBA-A97B-06DEB05EC46D}"/>
            </c:ext>
          </c:extLst>
        </c:ser>
        <c:dLbls>
          <c:showLegendKey val="0"/>
          <c:showVal val="0"/>
          <c:showCatName val="0"/>
          <c:showSerName val="0"/>
          <c:showPercent val="0"/>
          <c:showBubbleSize val="0"/>
        </c:dLbls>
        <c:gapWidth val="100"/>
        <c:overlap val="-24"/>
        <c:axId val="1110242912"/>
        <c:axId val="1110242432"/>
      </c:barChart>
      <c:catAx>
        <c:axId val="11102429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0242432"/>
        <c:crosses val="autoZero"/>
        <c:auto val="1"/>
        <c:lblAlgn val="ctr"/>
        <c:lblOffset val="100"/>
        <c:noMultiLvlLbl val="0"/>
      </c:catAx>
      <c:valAx>
        <c:axId val="11102424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0242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[DodalaBabyAishwarya_Excel_Mini_Project_PGA58.xlsx]Sheet7!PivotTable8</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Sheet7!$A$4:$A$14</c:f>
              <c:strCache>
                <c:ptCount val="10"/>
                <c:pt idx="0">
                  <c:v>Angela  Evans</c:v>
                </c:pt>
                <c:pt idx="1">
                  <c:v>Brendan  Kelly</c:v>
                </c:pt>
                <c:pt idx="2">
                  <c:v>Jessica  Ruiz</c:v>
                </c:pt>
                <c:pt idx="3">
                  <c:v>Jodi  Whitney</c:v>
                </c:pt>
                <c:pt idx="4">
                  <c:v>John  Herrera</c:v>
                </c:pt>
                <c:pt idx="5">
                  <c:v>Katherine  Weber</c:v>
                </c:pt>
                <c:pt idx="6">
                  <c:v>Lauren  Crane</c:v>
                </c:pt>
                <c:pt idx="7">
                  <c:v>Lauren  Long</c:v>
                </c:pt>
                <c:pt idx="8">
                  <c:v>Mark  Summers</c:v>
                </c:pt>
                <c:pt idx="9">
                  <c:v>Mary  Knight</c:v>
                </c:pt>
              </c:strCache>
            </c:strRef>
          </c:cat>
          <c:val>
            <c:numRef>
              <c:f>Sheet7!$B$4:$B$14</c:f>
              <c:numCache>
                <c:formatCode>General</c:formatCode>
                <c:ptCount val="10"/>
                <c:pt idx="0">
                  <c:v>6606.2736999999997</c:v>
                </c:pt>
                <c:pt idx="1">
                  <c:v>6567.3071999999993</c:v>
                </c:pt>
                <c:pt idx="2">
                  <c:v>6854.0677999999998</c:v>
                </c:pt>
                <c:pt idx="3">
                  <c:v>13056.678899999997</c:v>
                </c:pt>
                <c:pt idx="4">
                  <c:v>6576.1846000000005</c:v>
                </c:pt>
                <c:pt idx="5">
                  <c:v>6564.2684000000008</c:v>
                </c:pt>
                <c:pt idx="6">
                  <c:v>8218.4582999999984</c:v>
                </c:pt>
                <c:pt idx="7">
                  <c:v>6685.0841000000009</c:v>
                </c:pt>
                <c:pt idx="8">
                  <c:v>7874.7186999999994</c:v>
                </c:pt>
                <c:pt idx="9">
                  <c:v>7451.563799999999</c:v>
                </c:pt>
              </c:numCache>
            </c:numRef>
          </c:val>
          <c:extLst>
            <c:ext xmlns:c16="http://schemas.microsoft.com/office/drawing/2014/chart" uri="{C3380CC4-5D6E-409C-BE32-E72D297353CC}">
              <c16:uniqueId val="{00000000-9533-402B-9D9D-F35B1F1F49D7}"/>
            </c:ext>
          </c:extLst>
        </c:ser>
        <c:dLbls>
          <c:showLegendKey val="0"/>
          <c:showVal val="0"/>
          <c:showCatName val="0"/>
          <c:showSerName val="0"/>
          <c:showPercent val="0"/>
          <c:showBubbleSize val="0"/>
        </c:dLbls>
        <c:gapWidth val="115"/>
        <c:overlap val="-20"/>
        <c:axId val="2023482448"/>
        <c:axId val="2023479088"/>
      </c:barChart>
      <c:catAx>
        <c:axId val="20234824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3479088"/>
        <c:crosses val="autoZero"/>
        <c:auto val="1"/>
        <c:lblAlgn val="ctr"/>
        <c:lblOffset val="100"/>
        <c:noMultiLvlLbl val="0"/>
      </c:catAx>
      <c:valAx>
        <c:axId val="202347908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3482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[DodalaBabyAishwarya_Excel_Mini_Project_PGA58.xlsx]Sheet8!PivotTable9</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Sheet8!$B$3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6C9-4837-B5E3-FD06C450279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E6C9-4837-B5E3-FD06C450279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6C9-4837-B5E3-FD06C450279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E6C9-4837-B5E3-FD06C450279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6C9-4837-B5E3-FD06C4502790}"/>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E6C9-4837-B5E3-FD06C4502790}"/>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E6C9-4837-B5E3-FD06C450279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Sheet8!$A$4:$A$8</c:f>
              <c:strCache>
                <c:ptCount val="4"/>
                <c:pt idx="0">
                  <c:v>PID001</c:v>
                </c:pt>
                <c:pt idx="1">
                  <c:v>PID002</c:v>
                </c:pt>
                <c:pt idx="2">
                  <c:v>PID003</c:v>
                </c:pt>
                <c:pt idx="3">
                  <c:v>PID004</c:v>
                </c:pt>
              </c:strCache>
            </c:strRef>
          </c:cat>
          <c:val>
            <c:numRef>
              <c:f>Sheet8!$B$4:$B$8</c:f>
              <c:numCache>
                <c:formatCode>General</c:formatCode>
                <c:ptCount val="4"/>
                <c:pt idx="0">
                  <c:v>11</c:v>
                </c:pt>
                <c:pt idx="1">
                  <c:v>14</c:v>
                </c:pt>
                <c:pt idx="2">
                  <c:v>12</c:v>
                </c:pt>
                <c:pt idx="3">
                  <c:v>11</c:v>
                </c:pt>
              </c:numCache>
            </c:numRef>
          </c:val>
          <c:extLst>
            <c:ext xmlns:c16="http://schemas.microsoft.com/office/drawing/2014/chart" uri="{C3380CC4-5D6E-409C-BE32-E72D297353CC}">
              <c16:uniqueId val="{00000000-E6C9-4837-B5E3-FD06C4502790}"/>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[DodalaBabyAishwarya_Excel_Mini_Project_PGA58.xlsx]Sheet9!PivotTable10</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Sheet9!$A$4:$A$12</c:f>
              <c:strCache>
                <c:ptCount val="8"/>
                <c:pt idx="0">
                  <c:v>San Francisco</c:v>
                </c:pt>
                <c:pt idx="1">
                  <c:v>Phoenix</c:v>
                </c:pt>
                <c:pt idx="2">
                  <c:v>New York</c:v>
                </c:pt>
                <c:pt idx="3">
                  <c:v>Miami</c:v>
                </c:pt>
                <c:pt idx="4">
                  <c:v>Los Angeles</c:v>
                </c:pt>
                <c:pt idx="5">
                  <c:v>Houston</c:v>
                </c:pt>
                <c:pt idx="6">
                  <c:v>Dallas</c:v>
                </c:pt>
                <c:pt idx="7">
                  <c:v>Chicago</c:v>
                </c:pt>
              </c:strCache>
            </c:strRef>
          </c:cat>
          <c:val>
            <c:numRef>
              <c:f>Sheet9!$B$4:$B$12</c:f>
              <c:numCache>
                <c:formatCode>General</c:formatCode>
                <c:ptCount val="8"/>
                <c:pt idx="0">
                  <c:v>72</c:v>
                </c:pt>
                <c:pt idx="1">
                  <c:v>66</c:v>
                </c:pt>
                <c:pt idx="2">
                  <c:v>51</c:v>
                </c:pt>
                <c:pt idx="3">
                  <c:v>44</c:v>
                </c:pt>
                <c:pt idx="4">
                  <c:v>72</c:v>
                </c:pt>
                <c:pt idx="5">
                  <c:v>80</c:v>
                </c:pt>
                <c:pt idx="6">
                  <c:v>64</c:v>
                </c:pt>
                <c:pt idx="7">
                  <c:v>51</c:v>
                </c:pt>
              </c:numCache>
            </c:numRef>
          </c:val>
          <c:extLst>
            <c:ext xmlns:c16="http://schemas.microsoft.com/office/drawing/2014/chart" uri="{C3380CC4-5D6E-409C-BE32-E72D297353CC}">
              <c16:uniqueId val="{00000000-B9B7-486F-BA33-D819C2DD26CA}"/>
            </c:ext>
          </c:extLst>
        </c:ser>
        <c:dLbls>
          <c:dLblPos val="inEnd"/>
          <c:showLegendKey val="0"/>
          <c:showVal val="1"/>
          <c:showCatName val="0"/>
          <c:showSerName val="0"/>
          <c:showPercent val="0"/>
          <c:showBubbleSize val="0"/>
        </c:dLbls>
        <c:gapWidth val="100"/>
        <c:overlap val="-24"/>
        <c:axId val="2051252400"/>
        <c:axId val="2051248560"/>
      </c:barChart>
      <c:catAx>
        <c:axId val="20512524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1248560"/>
        <c:crosses val="autoZero"/>
        <c:auto val="1"/>
        <c:lblAlgn val="ctr"/>
        <c:lblOffset val="100"/>
        <c:noMultiLvlLbl val="0"/>
      </c:catAx>
      <c:valAx>
        <c:axId val="20512485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1252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[DodalaBabyAishwarya_Excel_Mini_Project_PGA58.xlsx]Sheet11!PivotTable16</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Sheet11!$B$3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Sheet11!$A$4:$A$13</c:f>
              <c:strCache>
                <c:ptCount val="9"/>
                <c:pt idx="0">
                  <c:v>(blank)</c:v>
                </c:pt>
                <c:pt idx="1">
                  <c:v>Chicago</c:v>
                </c:pt>
                <c:pt idx="2">
                  <c:v>Dallas</c:v>
                </c:pt>
                <c:pt idx="3">
                  <c:v>Houston</c:v>
                </c:pt>
                <c:pt idx="4">
                  <c:v>Los Angeles</c:v>
                </c:pt>
                <c:pt idx="5">
                  <c:v>Miami</c:v>
                </c:pt>
                <c:pt idx="6">
                  <c:v>New York</c:v>
                </c:pt>
                <c:pt idx="7">
                  <c:v>Phoenix</c:v>
                </c:pt>
                <c:pt idx="8">
                  <c:v>San Francisco</c:v>
                </c:pt>
              </c:strCache>
            </c:strRef>
          </c:cat>
          <c:val>
            <c:numRef>
              <c:f>Sheet11!$B$4:$B$13</c:f>
              <c:numCache>
                <c:formatCode>"$"#,##0.00</c:formatCode>
                <c:ptCount val="9"/>
                <c:pt idx="0">
                  <c:v>0</c:v>
                </c:pt>
                <c:pt idx="1">
                  <c:v>33234.737000000001</c:v>
                </c:pt>
                <c:pt idx="2">
                  <c:v>46047.757000000012</c:v>
                </c:pt>
                <c:pt idx="3">
                  <c:v>60148.810399999995</c:v>
                </c:pt>
                <c:pt idx="4">
                  <c:v>47533.305899999992</c:v>
                </c:pt>
                <c:pt idx="5">
                  <c:v>24762.065300000006</c:v>
                </c:pt>
                <c:pt idx="6">
                  <c:v>39809.197500000009</c:v>
                </c:pt>
                <c:pt idx="7">
                  <c:v>45607.425800000005</c:v>
                </c:pt>
                <c:pt idx="8">
                  <c:v>50046.460799999986</c:v>
                </c:pt>
              </c:numCache>
            </c:numRef>
          </c:val>
          <c:extLst>
            <c:ext xmlns:c16="http://schemas.microsoft.com/office/drawing/2014/chart" uri="{C3380CC4-5D6E-409C-BE32-E72D297353CC}">
              <c16:uniqueId val="{00000000-650C-4F1F-AA94-00D9AFBA5FC1}"/>
            </c:ext>
          </c:extLst>
        </c:ser>
        <c:dLbls>
          <c:showLegendKey val="0"/>
          <c:showVal val="0"/>
          <c:showCatName val="0"/>
          <c:showSerName val="0"/>
          <c:showPercent val="0"/>
          <c:showBubbleSize val="0"/>
        </c:dLbls>
        <c:gapWidth val="100"/>
        <c:overlap val="-24"/>
        <c:axId val="770899328"/>
        <c:axId val="770896448"/>
      </c:barChart>
      <c:catAx>
        <c:axId val="7708993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0896448"/>
        <c:crosses val="autoZero"/>
        <c:auto val="1"/>
        <c:lblAlgn val="ctr"/>
        <c:lblOffset val="100"/>
        <c:noMultiLvlLbl val="0"/>
      </c:catAx>
      <c:valAx>
        <c:axId val="770896448"/>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0899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[DodalaBabyAishwarya_Excel_Mini_Project_PGA58.xlsx]Sheet12!PivotTable17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a:t>
            </a:r>
            <a:r>
              <a:rPr lang="en-US" baseline="0"/>
              <a:t> of all Different Coupon </a:t>
            </a:r>
            <a:endParaRPr lang="en-US"/>
          </a:p>
        </c:rich>
      </c:tx>
      <c:layout>
        <c:manualLayout>
          <c:xMode val="edge"/>
          <c:yMode val="edge"/>
          <c:x val="0.24330555555555555"/>
          <c:y val="0.1193496646252551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Sheet12!$B$3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782-4DBF-88FE-D8243CEDA38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782-4DBF-88FE-D8243CEDA38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782-4DBF-88FE-D8243CEDA38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782-4DBF-88FE-D8243CEDA38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782-4DBF-88FE-D8243CEDA38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Sheet12!$A$4:$A$9</c:f>
              <c:strCache>
                <c:ptCount val="5"/>
                <c:pt idx="0">
                  <c:v>DEL0</c:v>
                </c:pt>
                <c:pt idx="1">
                  <c:v>FLAT10</c:v>
                </c:pt>
                <c:pt idx="2">
                  <c:v>FLAT15</c:v>
                </c:pt>
                <c:pt idx="3">
                  <c:v>FLAT20</c:v>
                </c:pt>
                <c:pt idx="4">
                  <c:v>FLAT8</c:v>
                </c:pt>
              </c:strCache>
            </c:strRef>
          </c:cat>
          <c:val>
            <c:numRef>
              <c:f>Sheet12!$B$4:$B$9</c:f>
              <c:numCache>
                <c:formatCode>General</c:formatCode>
                <c:ptCount val="5"/>
                <c:pt idx="0">
                  <c:v>102</c:v>
                </c:pt>
                <c:pt idx="1">
                  <c:v>100</c:v>
                </c:pt>
                <c:pt idx="2">
                  <c:v>83</c:v>
                </c:pt>
                <c:pt idx="3">
                  <c:v>104</c:v>
                </c:pt>
                <c:pt idx="4">
                  <c:v>111</c:v>
                </c:pt>
              </c:numCache>
            </c:numRef>
          </c:val>
          <c:extLst>
            <c:ext xmlns:c16="http://schemas.microsoft.com/office/drawing/2014/chart" uri="{C3380CC4-5D6E-409C-BE32-E72D297353CC}">
              <c16:uniqueId val="{00000000-3848-4E5A-B60F-19A424DF827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[DodalaBabyAishwarya_Excel_Mini_Project_PGA58.xlsx]Sheet13!PivotTable18</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rPr>
              <a:t>Order Month and Gender wise Total Amount after discount and delivery charge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Sheet13!$B$3:$B$4</c:f>
              <c:strCache>
                <c:ptCount val="1"/>
                <c:pt idx="0">
                  <c:v>Female</c:v>
                </c:pt>
              </c:strCache>
            </c:strRef>
          </c:tx>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Sheet13!$A$5:$A$17</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Sheet13!$B$5:$B$17</c:f>
              <c:numCache>
                <c:formatCode>General</c:formatCode>
                <c:ptCount val="12"/>
                <c:pt idx="0">
                  <c:v>16094.931699999999</c:v>
                </c:pt>
                <c:pt idx="1">
                  <c:v>10309.336700000002</c:v>
                </c:pt>
                <c:pt idx="2">
                  <c:v>5307.2115999999996</c:v>
                </c:pt>
                <c:pt idx="3">
                  <c:v>9383.2882999999983</c:v>
                </c:pt>
                <c:pt idx="4">
                  <c:v>8150.0287999999991</c:v>
                </c:pt>
                <c:pt idx="5">
                  <c:v>8454.1744000000017</c:v>
                </c:pt>
                <c:pt idx="6">
                  <c:v>10185.532500000001</c:v>
                </c:pt>
                <c:pt idx="7">
                  <c:v>11079.1746</c:v>
                </c:pt>
                <c:pt idx="8">
                  <c:v>3690.1650000000004</c:v>
                </c:pt>
                <c:pt idx="9">
                  <c:v>3964.8175999999994</c:v>
                </c:pt>
                <c:pt idx="10">
                  <c:v>8193.9498999999996</c:v>
                </c:pt>
                <c:pt idx="11">
                  <c:v>5620.5067000000008</c:v>
                </c:pt>
              </c:numCache>
            </c:numRef>
          </c:val>
          <c:extLst>
            <c:ext xmlns:c16="http://schemas.microsoft.com/office/drawing/2014/chart" uri="{C3380CC4-5D6E-409C-BE32-E72D297353CC}">
              <c16:uniqueId val="{00000000-B756-4A29-9B07-652A7C7AD030}"/>
            </c:ext>
          </c:extLst>
        </c:ser>
        <c:ser>
          <c:idx val="1"/>
          <c:order val="1"/>
          <c:tx>
            <c:strRef>
              <c:f>Sheet13!$C$3:$C$4</c:f>
              <c:strCache>
                <c:ptCount val="1"/>
                <c:pt idx="0">
                  <c:v>Male</c:v>
                </c:pt>
              </c:strCache>
            </c:strRef>
          </c:tx>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Sheet13!$A$5:$A$17</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Sheet13!$C$5:$C$17</c:f>
              <c:numCache>
                <c:formatCode>General</c:formatCode>
                <c:ptCount val="12"/>
                <c:pt idx="0">
                  <c:v>10241.5874</c:v>
                </c:pt>
                <c:pt idx="1">
                  <c:v>8244.1471000000001</c:v>
                </c:pt>
                <c:pt idx="2">
                  <c:v>6295.1010999999999</c:v>
                </c:pt>
                <c:pt idx="3">
                  <c:v>7999.7120000000004</c:v>
                </c:pt>
                <c:pt idx="4">
                  <c:v>6482.6481000000013</c:v>
                </c:pt>
                <c:pt idx="5">
                  <c:v>14543.007100000001</c:v>
                </c:pt>
                <c:pt idx="6">
                  <c:v>10543.312599999999</c:v>
                </c:pt>
                <c:pt idx="7">
                  <c:v>7791.677999999999</c:v>
                </c:pt>
                <c:pt idx="8">
                  <c:v>8286.7198000000008</c:v>
                </c:pt>
                <c:pt idx="9">
                  <c:v>5559.0000000000009</c:v>
                </c:pt>
                <c:pt idx="10">
                  <c:v>9548.174500000001</c:v>
                </c:pt>
                <c:pt idx="11">
                  <c:v>9875.9236999999994</c:v>
                </c:pt>
              </c:numCache>
            </c:numRef>
          </c:val>
          <c:extLst>
            <c:ext xmlns:c16="http://schemas.microsoft.com/office/drawing/2014/chart" uri="{C3380CC4-5D6E-409C-BE32-E72D297353CC}">
              <c16:uniqueId val="{00000000-7401-453C-B052-E84F9533FC10}"/>
            </c:ext>
          </c:extLst>
        </c:ser>
        <c:dLbls>
          <c:showLegendKey val="0"/>
          <c:showVal val="0"/>
          <c:showCatName val="0"/>
          <c:showSerName val="0"/>
          <c:showPercent val="0"/>
          <c:showBubbleSize val="0"/>
        </c:dLbls>
        <c:gapWidth val="100"/>
        <c:overlap val="-24"/>
        <c:axId val="1110242912"/>
        <c:axId val="1110242432"/>
      </c:barChart>
      <c:catAx>
        <c:axId val="11102429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0242432"/>
        <c:crosses val="autoZero"/>
        <c:auto val="1"/>
        <c:lblAlgn val="ctr"/>
        <c:lblOffset val="100"/>
        <c:noMultiLvlLbl val="0"/>
      </c:catAx>
      <c:valAx>
        <c:axId val="11102424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0242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3">
  <a:schemeClr val="accent3"/>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3">
  <a:schemeClr val="accent3"/>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4.xml"/><Relationship Id="rId18" Type="http://schemas.openxmlformats.org/officeDocument/2006/relationships/image" Target="../media/image12.png"/><Relationship Id="rId3" Type="http://schemas.openxmlformats.org/officeDocument/2006/relationships/image" Target="../media/image3.png"/><Relationship Id="rId21" Type="http://schemas.openxmlformats.org/officeDocument/2006/relationships/image" Target="../media/image15.svg"/><Relationship Id="rId7" Type="http://schemas.openxmlformats.org/officeDocument/2006/relationships/image" Target="../media/image7.svg"/><Relationship Id="rId12" Type="http://schemas.openxmlformats.org/officeDocument/2006/relationships/chart" Target="../charts/chart3.xml"/><Relationship Id="rId17" Type="http://schemas.openxmlformats.org/officeDocument/2006/relationships/chart" Target="../charts/chart8.xml"/><Relationship Id="rId2" Type="http://schemas.openxmlformats.org/officeDocument/2006/relationships/image" Target="../media/image2.svg"/><Relationship Id="rId16" Type="http://schemas.openxmlformats.org/officeDocument/2006/relationships/chart" Target="../charts/chart7.xml"/><Relationship Id="rId20" Type="http://schemas.openxmlformats.org/officeDocument/2006/relationships/image" Target="../media/image14.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svg"/><Relationship Id="rId5" Type="http://schemas.openxmlformats.org/officeDocument/2006/relationships/image" Target="../media/image5.png"/><Relationship Id="rId15" Type="http://schemas.openxmlformats.org/officeDocument/2006/relationships/chart" Target="../charts/chart6.xml"/><Relationship Id="rId10" Type="http://schemas.openxmlformats.org/officeDocument/2006/relationships/image" Target="../media/image10.png"/><Relationship Id="rId19" Type="http://schemas.openxmlformats.org/officeDocument/2006/relationships/image" Target="../media/image13.svg"/><Relationship Id="rId4" Type="http://schemas.openxmlformats.org/officeDocument/2006/relationships/image" Target="../media/image4.svg"/><Relationship Id="rId9" Type="http://schemas.openxmlformats.org/officeDocument/2006/relationships/image" Target="../media/image9.svg"/><Relationship Id="rId1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358140</xdr:colOff>
      <xdr:row>116</xdr:row>
      <xdr:rowOff>15240</xdr:rowOff>
    </xdr:from>
    <xdr:to>
      <xdr:col>3</xdr:col>
      <xdr:colOff>563880</xdr:colOff>
      <xdr:row>131</xdr:row>
      <xdr:rowOff>15240</xdr:rowOff>
    </xdr:to>
    <xdr:graphicFrame macro="">
      <xdr:nvGraphicFramePr>
        <xdr:cNvPr id="2" name="Chart 1">
          <a:extLst>
            <a:ext uri="{FF2B5EF4-FFF2-40B4-BE49-F238E27FC236}">
              <a16:creationId xmlns:a16="http://schemas.microsoft.com/office/drawing/2014/main" id="{17A14AA9-4FEA-C91D-9B8B-2D0D7618BE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281940</xdr:colOff>
      <xdr:row>118</xdr:row>
      <xdr:rowOff>60960</xdr:rowOff>
    </xdr:from>
    <xdr:to>
      <xdr:col>7</xdr:col>
      <xdr:colOff>182880</xdr:colOff>
      <xdr:row>133</xdr:row>
      <xdr:rowOff>60960</xdr:rowOff>
    </xdr:to>
    <xdr:graphicFrame macro="">
      <xdr:nvGraphicFramePr>
        <xdr:cNvPr id="5" name="Chart 4">
          <a:extLst>
            <a:ext uri="{FF2B5EF4-FFF2-40B4-BE49-F238E27FC236}">
              <a16:creationId xmlns:a16="http://schemas.microsoft.com/office/drawing/2014/main" id="{808DA70F-17AE-3B44-9C3D-91D1A08859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21</xdr:col>
      <xdr:colOff>220980</xdr:colOff>
      <xdr:row>3</xdr:row>
      <xdr:rowOff>0</xdr:rowOff>
    </xdr:from>
    <xdr:to>
      <xdr:col>22</xdr:col>
      <xdr:colOff>22860</xdr:colOff>
      <xdr:row>4</xdr:row>
      <xdr:rowOff>190500</xdr:rowOff>
    </xdr:to>
    <xdr:pic>
      <xdr:nvPicPr>
        <xdr:cNvPr id="6" name="Graphic 5" descr="Shopping cart with solid fill">
          <a:extLst>
            <a:ext uri="{FF2B5EF4-FFF2-40B4-BE49-F238E27FC236}">
              <a16:creationId xmlns:a16="http://schemas.microsoft.com/office/drawing/2014/main" id="{AECFAE82-EB44-53F3-7417-D2A71F990A3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319760" y="975360"/>
          <a:ext cx="411480" cy="411480"/>
        </a:xfrm>
        <a:prstGeom prst="rect">
          <a:avLst/>
        </a:prstGeom>
      </xdr:spPr>
    </xdr:pic>
    <xdr:clientData/>
  </xdr:twoCellAnchor>
  <xdr:twoCellAnchor editAs="oneCell">
    <xdr:from>
      <xdr:col>21</xdr:col>
      <xdr:colOff>403860</xdr:colOff>
      <xdr:row>7</xdr:row>
      <xdr:rowOff>91440</xdr:rowOff>
    </xdr:from>
    <xdr:to>
      <xdr:col>22</xdr:col>
      <xdr:colOff>220980</xdr:colOff>
      <xdr:row>9</xdr:row>
      <xdr:rowOff>68580</xdr:rowOff>
    </xdr:to>
    <xdr:pic>
      <xdr:nvPicPr>
        <xdr:cNvPr id="11" name="Graphic 10" descr="Users with solid fill">
          <a:extLst>
            <a:ext uri="{FF2B5EF4-FFF2-40B4-BE49-F238E27FC236}">
              <a16:creationId xmlns:a16="http://schemas.microsoft.com/office/drawing/2014/main" id="{845DA500-1C66-B762-61A3-9C68AA523CD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502640" y="1882140"/>
          <a:ext cx="426720" cy="426720"/>
        </a:xfrm>
        <a:prstGeom prst="rect">
          <a:avLst/>
        </a:prstGeom>
      </xdr:spPr>
    </xdr:pic>
    <xdr:clientData/>
  </xdr:twoCellAnchor>
  <xdr:twoCellAnchor editAs="oneCell">
    <xdr:from>
      <xdr:col>21</xdr:col>
      <xdr:colOff>358140</xdr:colOff>
      <xdr:row>10</xdr:row>
      <xdr:rowOff>167640</xdr:rowOff>
    </xdr:from>
    <xdr:to>
      <xdr:col>22</xdr:col>
      <xdr:colOff>243840</xdr:colOff>
      <xdr:row>13</xdr:row>
      <xdr:rowOff>30480</xdr:rowOff>
    </xdr:to>
    <xdr:pic>
      <xdr:nvPicPr>
        <xdr:cNvPr id="14" name="Picture 13" descr="Box Pusheen">
          <a:extLst>
            <a:ext uri="{FF2B5EF4-FFF2-40B4-BE49-F238E27FC236}">
              <a16:creationId xmlns:a16="http://schemas.microsoft.com/office/drawing/2014/main" id="{FFAF0F71-3E4C-E98C-A52B-758B97FA518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456920" y="2590800"/>
          <a:ext cx="495300" cy="495300"/>
        </a:xfrm>
        <a:prstGeom prst="rect">
          <a:avLst/>
        </a:prstGeom>
      </xdr:spPr>
    </xdr:pic>
    <xdr:clientData/>
  </xdr:twoCellAnchor>
  <xdr:twoCellAnchor editAs="oneCell">
    <xdr:from>
      <xdr:col>21</xdr:col>
      <xdr:colOff>304800</xdr:colOff>
      <xdr:row>14</xdr:row>
      <xdr:rowOff>114300</xdr:rowOff>
    </xdr:from>
    <xdr:to>
      <xdr:col>22</xdr:col>
      <xdr:colOff>228600</xdr:colOff>
      <xdr:row>17</xdr:row>
      <xdr:rowOff>15240</xdr:rowOff>
    </xdr:to>
    <xdr:pic>
      <xdr:nvPicPr>
        <xdr:cNvPr id="17" name="Graphic 16" descr="Money with solid fill">
          <a:extLst>
            <a:ext uri="{FF2B5EF4-FFF2-40B4-BE49-F238E27FC236}">
              <a16:creationId xmlns:a16="http://schemas.microsoft.com/office/drawing/2014/main" id="{95B79D96-55E3-9ED4-F5D5-65FCB352877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3403580" y="3352800"/>
          <a:ext cx="533400" cy="533400"/>
        </a:xfrm>
        <a:prstGeom prst="rect">
          <a:avLst/>
        </a:prstGeom>
      </xdr:spPr>
    </xdr:pic>
    <xdr:clientData/>
  </xdr:twoCellAnchor>
  <xdr:twoCellAnchor editAs="oneCell">
    <xdr:from>
      <xdr:col>21</xdr:col>
      <xdr:colOff>548640</xdr:colOff>
      <xdr:row>24</xdr:row>
      <xdr:rowOff>129540</xdr:rowOff>
    </xdr:from>
    <xdr:to>
      <xdr:col>22</xdr:col>
      <xdr:colOff>457200</xdr:colOff>
      <xdr:row>27</xdr:row>
      <xdr:rowOff>7620</xdr:rowOff>
    </xdr:to>
    <xdr:pic>
      <xdr:nvPicPr>
        <xdr:cNvPr id="30" name="Graphic 29" descr="Truck with solid fill">
          <a:extLst>
            <a:ext uri="{FF2B5EF4-FFF2-40B4-BE49-F238E27FC236}">
              <a16:creationId xmlns:a16="http://schemas.microsoft.com/office/drawing/2014/main" id="{90C7022D-9090-31F8-9C9D-F1925E0C2A5A}"/>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3647420" y="5280660"/>
          <a:ext cx="518160" cy="518160"/>
        </a:xfrm>
        <a:prstGeom prst="rect">
          <a:avLst/>
        </a:prstGeom>
      </xdr:spPr>
    </xdr:pic>
    <xdr:clientData/>
  </xdr:twoCellAnchor>
  <xdr:twoCellAnchor editAs="oneCell">
    <xdr:from>
      <xdr:col>21</xdr:col>
      <xdr:colOff>541020</xdr:colOff>
      <xdr:row>18</xdr:row>
      <xdr:rowOff>175260</xdr:rowOff>
    </xdr:from>
    <xdr:to>
      <xdr:col>22</xdr:col>
      <xdr:colOff>495300</xdr:colOff>
      <xdr:row>22</xdr:row>
      <xdr:rowOff>7620</xdr:rowOff>
    </xdr:to>
    <xdr:pic>
      <xdr:nvPicPr>
        <xdr:cNvPr id="31" name="Graphic 30" descr="Money with solid fill">
          <a:extLst>
            <a:ext uri="{FF2B5EF4-FFF2-40B4-BE49-F238E27FC236}">
              <a16:creationId xmlns:a16="http://schemas.microsoft.com/office/drawing/2014/main" id="{895135FB-71FA-486B-9711-356F4E5BD99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3639800" y="4229100"/>
          <a:ext cx="563880" cy="563880"/>
        </a:xfrm>
        <a:prstGeom prst="rect">
          <a:avLst/>
        </a:prstGeom>
      </xdr:spPr>
    </xdr:pic>
    <xdr:clientData/>
  </xdr:twoCellAnchor>
  <xdr:twoCellAnchor editAs="oneCell">
    <xdr:from>
      <xdr:col>16</xdr:col>
      <xdr:colOff>449580</xdr:colOff>
      <xdr:row>0</xdr:row>
      <xdr:rowOff>152400</xdr:rowOff>
    </xdr:from>
    <xdr:to>
      <xdr:col>17</xdr:col>
      <xdr:colOff>411480</xdr:colOff>
      <xdr:row>1</xdr:row>
      <xdr:rowOff>259080</xdr:rowOff>
    </xdr:to>
    <xdr:pic>
      <xdr:nvPicPr>
        <xdr:cNvPr id="33" name="Graphic 32" descr="Bar graph with upward trend with solid fill">
          <a:extLst>
            <a:ext uri="{FF2B5EF4-FFF2-40B4-BE49-F238E27FC236}">
              <a16:creationId xmlns:a16="http://schemas.microsoft.com/office/drawing/2014/main" id="{906DCA8B-B595-AA5D-D49D-1EFFB1BD3B1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0309860" y="152400"/>
          <a:ext cx="571500" cy="571500"/>
        </a:xfrm>
        <a:prstGeom prst="rect">
          <a:avLst/>
        </a:prstGeom>
      </xdr:spPr>
    </xdr:pic>
    <xdr:clientData/>
  </xdr:twoCellAnchor>
  <xdr:twoCellAnchor>
    <xdr:from>
      <xdr:col>0</xdr:col>
      <xdr:colOff>205740</xdr:colOff>
      <xdr:row>16</xdr:row>
      <xdr:rowOff>91440</xdr:rowOff>
    </xdr:from>
    <xdr:to>
      <xdr:col>6</xdr:col>
      <xdr:colOff>365760</xdr:colOff>
      <xdr:row>33</xdr:row>
      <xdr:rowOff>38100</xdr:rowOff>
    </xdr:to>
    <xdr:graphicFrame macro="">
      <xdr:nvGraphicFramePr>
        <xdr:cNvPr id="34" name="Chart 33">
          <a:extLst>
            <a:ext uri="{FF2B5EF4-FFF2-40B4-BE49-F238E27FC236}">
              <a16:creationId xmlns:a16="http://schemas.microsoft.com/office/drawing/2014/main" id="{9FDE7941-5CE7-4E1A-947D-4429394715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68580</xdr:colOff>
      <xdr:row>4</xdr:row>
      <xdr:rowOff>22860</xdr:rowOff>
    </xdr:from>
    <xdr:to>
      <xdr:col>12</xdr:col>
      <xdr:colOff>601980</xdr:colOff>
      <xdr:row>19</xdr:row>
      <xdr:rowOff>0</xdr:rowOff>
    </xdr:to>
    <xdr:graphicFrame macro="">
      <xdr:nvGraphicFramePr>
        <xdr:cNvPr id="35" name="Chart 34">
          <a:extLst>
            <a:ext uri="{FF2B5EF4-FFF2-40B4-BE49-F238E27FC236}">
              <a16:creationId xmlns:a16="http://schemas.microsoft.com/office/drawing/2014/main" id="{3C1EA293-A448-4CB0-8F9B-3432552F3B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228600</xdr:colOff>
      <xdr:row>4</xdr:row>
      <xdr:rowOff>30480</xdr:rowOff>
    </xdr:from>
    <xdr:to>
      <xdr:col>18</xdr:col>
      <xdr:colOff>350520</xdr:colOff>
      <xdr:row>18</xdr:row>
      <xdr:rowOff>167640</xdr:rowOff>
    </xdr:to>
    <xdr:graphicFrame macro="">
      <xdr:nvGraphicFramePr>
        <xdr:cNvPr id="36" name="Chart 35">
          <a:extLst>
            <a:ext uri="{FF2B5EF4-FFF2-40B4-BE49-F238E27FC236}">
              <a16:creationId xmlns:a16="http://schemas.microsoft.com/office/drawing/2014/main" id="{FD0B332A-1B74-4385-AFAB-6E4B245C31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236220</xdr:colOff>
      <xdr:row>36</xdr:row>
      <xdr:rowOff>45720</xdr:rowOff>
    </xdr:from>
    <xdr:to>
      <xdr:col>6</xdr:col>
      <xdr:colOff>99060</xdr:colOff>
      <xdr:row>52</xdr:row>
      <xdr:rowOff>152400</xdr:rowOff>
    </xdr:to>
    <xdr:graphicFrame macro="">
      <xdr:nvGraphicFramePr>
        <xdr:cNvPr id="37" name="Chart 36">
          <a:extLst>
            <a:ext uri="{FF2B5EF4-FFF2-40B4-BE49-F238E27FC236}">
              <a16:creationId xmlns:a16="http://schemas.microsoft.com/office/drawing/2014/main" id="{230CD7D8-700C-4ECD-9E81-97A64574BA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6</xdr:col>
      <xdr:colOff>480060</xdr:colOff>
      <xdr:row>21</xdr:row>
      <xdr:rowOff>129540</xdr:rowOff>
    </xdr:from>
    <xdr:to>
      <xdr:col>11</xdr:col>
      <xdr:colOff>647700</xdr:colOff>
      <xdr:row>38</xdr:row>
      <xdr:rowOff>106680</xdr:rowOff>
    </xdr:to>
    <xdr:graphicFrame macro="">
      <xdr:nvGraphicFramePr>
        <xdr:cNvPr id="40" name="Chart 39">
          <a:extLst>
            <a:ext uri="{FF2B5EF4-FFF2-40B4-BE49-F238E27FC236}">
              <a16:creationId xmlns:a16="http://schemas.microsoft.com/office/drawing/2014/main" id="{0040198D-445A-4DC4-9ECF-ABB9E88F4C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266700</xdr:colOff>
      <xdr:row>21</xdr:row>
      <xdr:rowOff>38100</xdr:rowOff>
    </xdr:from>
    <xdr:to>
      <xdr:col>18</xdr:col>
      <xdr:colOff>297180</xdr:colOff>
      <xdr:row>38</xdr:row>
      <xdr:rowOff>99060</xdr:rowOff>
    </xdr:to>
    <xdr:graphicFrame macro="">
      <xdr:nvGraphicFramePr>
        <xdr:cNvPr id="41" name="Chart 40">
          <a:extLst>
            <a:ext uri="{FF2B5EF4-FFF2-40B4-BE49-F238E27FC236}">
              <a16:creationId xmlns:a16="http://schemas.microsoft.com/office/drawing/2014/main" id="{2C3C7F75-C9F7-4C73-878E-5026F8021B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548640</xdr:colOff>
      <xdr:row>42</xdr:row>
      <xdr:rowOff>7620</xdr:rowOff>
    </xdr:from>
    <xdr:to>
      <xdr:col>15</xdr:col>
      <xdr:colOff>213360</xdr:colOff>
      <xdr:row>52</xdr:row>
      <xdr:rowOff>7620</xdr:rowOff>
    </xdr:to>
    <xdr:sp macro="" textlink="">
      <xdr:nvSpPr>
        <xdr:cNvPr id="43" name="Rectangle 42">
          <a:extLst>
            <a:ext uri="{FF2B5EF4-FFF2-40B4-BE49-F238E27FC236}">
              <a16:creationId xmlns:a16="http://schemas.microsoft.com/office/drawing/2014/main" id="{F963D8DB-3395-294B-21FE-908713BE30C8}"/>
            </a:ext>
          </a:extLst>
        </xdr:cNvPr>
        <xdr:cNvSpPr/>
      </xdr:nvSpPr>
      <xdr:spPr>
        <a:xfrm>
          <a:off x="4800600" y="8191500"/>
          <a:ext cx="4663440" cy="1828800"/>
        </a:xfrm>
        <a:prstGeom prst="rect">
          <a:avLst/>
        </a:prstGeom>
        <a:solidFill>
          <a:srgbClr val="E6EAEA"/>
        </a:solidFill>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lang="en-US" sz="1100">
              <a:solidFill>
                <a:schemeClr val="accent2"/>
              </a:solidFill>
            </a:rPr>
            <a:t>               </a:t>
          </a:r>
        </a:p>
        <a:p>
          <a:pPr algn="l"/>
          <a:r>
            <a:rPr lang="en-US" sz="1100" b="1">
              <a:solidFill>
                <a:schemeClr val="tx1"/>
              </a:solidFill>
              <a:latin typeface="Century" panose="02040604050505020304" pitchFamily="18" charset="0"/>
            </a:rPr>
            <a:t>             </a:t>
          </a:r>
          <a:r>
            <a:rPr lang="en-US" sz="1100" b="1">
              <a:solidFill>
                <a:schemeClr val="tx1"/>
              </a:solidFill>
              <a:latin typeface="Arial Black" panose="020B0A04020102020204" pitchFamily="34" charset="0"/>
            </a:rPr>
            <a:t>Key Insights</a:t>
          </a:r>
        </a:p>
        <a:p>
          <a:pPr algn="l"/>
          <a:r>
            <a:rPr lang="en-US" sz="1400" b="0" cap="none" spc="0">
              <a:ln>
                <a:noFill/>
              </a:ln>
              <a:solidFill>
                <a:schemeClr val="tx1"/>
              </a:solidFill>
              <a:effectLst/>
              <a:latin typeface="Century" panose="02040604050505020304" pitchFamily="18" charset="0"/>
            </a:rPr>
            <a:t>          </a:t>
          </a:r>
          <a:r>
            <a:rPr lang="en-US" sz="1050" b="0" cap="none" spc="0">
              <a:ln>
                <a:noFill/>
              </a:ln>
              <a:solidFill>
                <a:schemeClr val="tx2"/>
              </a:solidFill>
              <a:effectLst/>
              <a:latin typeface="Century" panose="02040604050505020304" pitchFamily="18" charset="0"/>
            </a:rPr>
            <a:t>1. </a:t>
          </a:r>
          <a:r>
            <a:rPr lang="en-US" sz="1100" b="0" i="0" cap="none" spc="0">
              <a:ln>
                <a:noFill/>
              </a:ln>
              <a:solidFill>
                <a:schemeClr val="tx2"/>
              </a:solidFill>
              <a:effectLst/>
              <a:latin typeface="Cambria Math" panose="02040503050406030204" pitchFamily="18" charset="0"/>
              <a:ea typeface="Cambria Math" panose="02040503050406030204" pitchFamily="18" charset="0"/>
            </a:rPr>
            <a:t>Houston generated the highest number of orders among all</a:t>
          </a:r>
          <a:r>
            <a:rPr lang="en-US" sz="1100" b="0" i="0" cap="none" spc="0" baseline="0">
              <a:ln>
                <a:noFill/>
              </a:ln>
              <a:solidFill>
                <a:schemeClr val="tx2"/>
              </a:solidFill>
              <a:effectLst/>
              <a:latin typeface="Cambria Math" panose="02040503050406030204" pitchFamily="18" charset="0"/>
              <a:ea typeface="Cambria Math" panose="02040503050406030204" pitchFamily="18" charset="0"/>
            </a:rPr>
            <a:t> </a:t>
          </a:r>
        </a:p>
        <a:p>
          <a:pPr algn="l"/>
          <a:r>
            <a:rPr lang="en-US" sz="1100" b="0" i="0" cap="none" spc="0" baseline="0">
              <a:ln>
                <a:noFill/>
              </a:ln>
              <a:solidFill>
                <a:schemeClr val="tx2"/>
              </a:solidFill>
              <a:effectLst/>
              <a:latin typeface="Cambria Math" panose="02040503050406030204" pitchFamily="18" charset="0"/>
              <a:ea typeface="Cambria Math" panose="02040503050406030204" pitchFamily="18" charset="0"/>
            </a:rPr>
            <a:t>                     Cities.</a:t>
          </a:r>
        </a:p>
        <a:p>
          <a:pPr algn="l"/>
          <a:r>
            <a:rPr lang="en-US" sz="1100" b="0" i="0" cap="none" spc="0" baseline="0">
              <a:ln>
                <a:noFill/>
              </a:ln>
              <a:solidFill>
                <a:schemeClr val="tx2"/>
              </a:solidFill>
              <a:effectLst/>
              <a:latin typeface="Cambria Math" panose="02040503050406030204" pitchFamily="18" charset="0"/>
              <a:ea typeface="Cambria Math" panose="02040503050406030204" pitchFamily="18" charset="0"/>
            </a:rPr>
            <a:t>                2.</a:t>
          </a:r>
          <a:r>
            <a:rPr lang="en-US" sz="1100" b="0" i="0" cap="none" spc="0">
              <a:ln>
                <a:noFill/>
              </a:ln>
              <a:solidFill>
                <a:schemeClr val="tx2"/>
              </a:solidFill>
              <a:effectLst/>
              <a:latin typeface="Cambria Math" panose="02040503050406030204" pitchFamily="18" charset="0"/>
              <a:ea typeface="Cambria Math" panose="02040503050406030204" pitchFamily="18" charset="0"/>
            </a:rPr>
            <a:t> </a:t>
          </a:r>
          <a:r>
            <a:rPr lang="en-US" b="0" i="0" cap="none" spc="0">
              <a:ln>
                <a:noFill/>
              </a:ln>
              <a:solidFill>
                <a:schemeClr val="tx2"/>
              </a:solidFill>
              <a:effectLst/>
              <a:latin typeface="Cambria Math" panose="02040503050406030204" pitchFamily="18" charset="0"/>
              <a:ea typeface="Cambria Math" panose="02040503050406030204" pitchFamily="18" charset="0"/>
            </a:rPr>
            <a:t>FLAT8 was the most commonly used coupon, showing high</a:t>
          </a:r>
        </a:p>
        <a:p>
          <a:pPr algn="l"/>
          <a:r>
            <a:rPr lang="en-US" b="0" i="0" cap="none" spc="0" baseline="0">
              <a:ln>
                <a:noFill/>
              </a:ln>
              <a:solidFill>
                <a:schemeClr val="tx2"/>
              </a:solidFill>
              <a:effectLst/>
              <a:latin typeface="Cambria Math" panose="02040503050406030204" pitchFamily="18" charset="0"/>
              <a:ea typeface="Cambria Math" panose="02040503050406030204" pitchFamily="18" charset="0"/>
            </a:rPr>
            <a:t>                    </a:t>
          </a:r>
          <a:r>
            <a:rPr lang="en-US" b="0" i="0" cap="none" spc="0">
              <a:ln>
                <a:noFill/>
              </a:ln>
              <a:solidFill>
                <a:schemeClr val="tx2"/>
              </a:solidFill>
              <a:effectLst/>
              <a:latin typeface="Cambria Math" panose="02040503050406030204" pitchFamily="18" charset="0"/>
              <a:ea typeface="Cambria Math" panose="02040503050406030204" pitchFamily="18" charset="0"/>
            </a:rPr>
            <a:t>promotion usage.</a:t>
          </a:r>
        </a:p>
        <a:p>
          <a:pPr algn="l"/>
          <a:r>
            <a:rPr lang="en-US" b="0" cap="none" spc="0">
              <a:ln>
                <a:noFill/>
              </a:ln>
              <a:solidFill>
                <a:schemeClr val="tx2"/>
              </a:solidFill>
              <a:effectLst/>
              <a:latin typeface="Cambria Math" panose="02040503050406030204" pitchFamily="18" charset="0"/>
              <a:ea typeface="Cambria Math" panose="02040503050406030204" pitchFamily="18" charset="0"/>
            </a:rPr>
            <a:t>               3. Average delivery time was 4 days, indicating consistent </a:t>
          </a:r>
        </a:p>
        <a:p>
          <a:pPr algn="l"/>
          <a:r>
            <a:rPr lang="en-US" b="0" cap="none" spc="0">
              <a:ln>
                <a:noFill/>
              </a:ln>
              <a:solidFill>
                <a:schemeClr val="tx2"/>
              </a:solidFill>
              <a:effectLst/>
              <a:latin typeface="Cambria Math" panose="02040503050406030204" pitchFamily="18" charset="0"/>
              <a:ea typeface="Cambria Math" panose="02040503050406030204" pitchFamily="18" charset="0"/>
            </a:rPr>
            <a:t>                   fullfillment</a:t>
          </a:r>
        </a:p>
        <a:p>
          <a:pPr algn="l"/>
          <a:r>
            <a:rPr lang="en-US" sz="1400" b="0" i="0" cap="none" spc="0" baseline="0">
              <a:ln>
                <a:noFill/>
              </a:ln>
              <a:solidFill>
                <a:schemeClr val="tx1"/>
              </a:solidFill>
              <a:effectLst/>
              <a:latin typeface="Cambria Math" panose="02040503050406030204" pitchFamily="18" charset="0"/>
              <a:ea typeface="Cambria Math" panose="02040503050406030204" pitchFamily="18" charset="0"/>
            </a:rPr>
            <a:t>                </a:t>
          </a:r>
          <a:endParaRPr lang="en-US" sz="1400" b="0" i="0" cap="none" spc="0">
            <a:ln>
              <a:noFill/>
            </a:ln>
            <a:solidFill>
              <a:schemeClr val="tx1"/>
            </a:solidFill>
            <a:effectLst/>
            <a:latin typeface="Cambria Math" panose="02040503050406030204" pitchFamily="18" charset="0"/>
            <a:ea typeface="Cambria Math" panose="02040503050406030204" pitchFamily="18" charset="0"/>
          </a:endParaRPr>
        </a:p>
        <a:p>
          <a:pPr algn="l"/>
          <a:endParaRPr lang="en-US" sz="1400" b="1">
            <a:solidFill>
              <a:schemeClr val="accent2"/>
            </a:solidFill>
            <a:latin typeface="Century" panose="02040604050505020304" pitchFamily="18" charset="0"/>
          </a:endParaRPr>
        </a:p>
        <a:p>
          <a:pPr algn="l"/>
          <a:endParaRPr lang="en-US" sz="1400" b="1">
            <a:solidFill>
              <a:schemeClr val="accent2"/>
            </a:solidFill>
            <a:latin typeface="Century" panose="02040604050505020304" pitchFamily="18" charset="0"/>
          </a:endParaRPr>
        </a:p>
        <a:p>
          <a:pPr algn="l"/>
          <a:endParaRPr lang="en-US" sz="1000" b="1">
            <a:solidFill>
              <a:schemeClr val="accent2"/>
            </a:solidFill>
            <a:latin typeface="Century" panose="02040604050505020304" pitchFamily="18" charset="0"/>
          </a:endParaRPr>
        </a:p>
      </xdr:txBody>
    </xdr:sp>
    <xdr:clientData/>
  </xdr:twoCellAnchor>
  <xdr:twoCellAnchor editAs="oneCell">
    <xdr:from>
      <xdr:col>8</xdr:col>
      <xdr:colOff>43181</xdr:colOff>
      <xdr:row>42</xdr:row>
      <xdr:rowOff>160020</xdr:rowOff>
    </xdr:from>
    <xdr:to>
      <xdr:col>8</xdr:col>
      <xdr:colOff>449580</xdr:colOff>
      <xdr:row>44</xdr:row>
      <xdr:rowOff>160020</xdr:rowOff>
    </xdr:to>
    <xdr:pic>
      <xdr:nvPicPr>
        <xdr:cNvPr id="45" name="Graphic 44" descr="Lightbulb and gear with solid fill">
          <a:extLst>
            <a:ext uri="{FF2B5EF4-FFF2-40B4-BE49-F238E27FC236}">
              <a16:creationId xmlns:a16="http://schemas.microsoft.com/office/drawing/2014/main" id="{8AEBED18-70FB-C5FA-DD7E-3CDA106AA7B3}"/>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4904741" y="8343900"/>
          <a:ext cx="406399" cy="365760"/>
        </a:xfrm>
        <a:prstGeom prst="rect">
          <a:avLst/>
        </a:prstGeom>
      </xdr:spPr>
    </xdr:pic>
    <xdr:clientData/>
  </xdr:twoCellAnchor>
  <xdr:twoCellAnchor>
    <xdr:from>
      <xdr:col>16</xdr:col>
      <xdr:colOff>129540</xdr:colOff>
      <xdr:row>42</xdr:row>
      <xdr:rowOff>30480</xdr:rowOff>
    </xdr:from>
    <xdr:to>
      <xdr:col>25</xdr:col>
      <xdr:colOff>251460</xdr:colOff>
      <xdr:row>52</xdr:row>
      <xdr:rowOff>30480</xdr:rowOff>
    </xdr:to>
    <xdr:sp macro="" textlink="">
      <xdr:nvSpPr>
        <xdr:cNvPr id="46" name="Rectangle 45">
          <a:extLst>
            <a:ext uri="{FF2B5EF4-FFF2-40B4-BE49-F238E27FC236}">
              <a16:creationId xmlns:a16="http://schemas.microsoft.com/office/drawing/2014/main" id="{260E8F39-3364-48D6-B01E-D2ABD1B02359}"/>
            </a:ext>
          </a:extLst>
        </xdr:cNvPr>
        <xdr:cNvSpPr/>
      </xdr:nvSpPr>
      <xdr:spPr>
        <a:xfrm>
          <a:off x="9989820" y="8214360"/>
          <a:ext cx="5608320" cy="1828800"/>
        </a:xfrm>
        <a:prstGeom prst="rect">
          <a:avLst/>
        </a:prstGeom>
        <a:solidFill>
          <a:srgbClr val="F6F5DA"/>
        </a:solidFill>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lang="en-US" sz="1100">
              <a:solidFill>
                <a:schemeClr val="accent2"/>
              </a:solidFill>
            </a:rPr>
            <a:t>               </a:t>
          </a:r>
        </a:p>
        <a:p>
          <a:pPr algn="l"/>
          <a:r>
            <a:rPr lang="en-US" sz="1100" b="1">
              <a:solidFill>
                <a:schemeClr val="tx1"/>
              </a:solidFill>
              <a:latin typeface="Century" panose="02040604050505020304" pitchFamily="18" charset="0"/>
            </a:rPr>
            <a:t>             </a:t>
          </a:r>
          <a:r>
            <a:rPr lang="en-US" sz="1100" b="1">
              <a:solidFill>
                <a:schemeClr val="tx1"/>
              </a:solidFill>
              <a:latin typeface="Arial Black" panose="020B0A04020102020204" pitchFamily="34" charset="0"/>
            </a:rPr>
            <a:t>Business</a:t>
          </a:r>
          <a:r>
            <a:rPr lang="en-US" sz="1100" b="1" baseline="0">
              <a:solidFill>
                <a:schemeClr val="tx1"/>
              </a:solidFill>
              <a:latin typeface="Arial Black" panose="020B0A04020102020204" pitchFamily="34" charset="0"/>
            </a:rPr>
            <a:t> Recommendations</a:t>
          </a:r>
          <a:endParaRPr lang="en-US" sz="1100" b="1">
            <a:solidFill>
              <a:schemeClr val="tx1"/>
            </a:solidFill>
            <a:latin typeface="Arial Black" panose="020B0A04020102020204" pitchFamily="34" charset="0"/>
          </a:endParaRPr>
        </a:p>
        <a:p>
          <a:pPr algn="l"/>
          <a:r>
            <a:rPr lang="en-US" sz="1400" b="0" cap="none" spc="0">
              <a:ln>
                <a:noFill/>
              </a:ln>
              <a:solidFill>
                <a:schemeClr val="tx1"/>
              </a:solidFill>
              <a:effectLst/>
              <a:latin typeface="Century" panose="02040604050505020304" pitchFamily="18" charset="0"/>
            </a:rPr>
            <a:t>         </a:t>
          </a:r>
          <a:r>
            <a:rPr lang="en-US" sz="1400" b="0" cap="none" spc="0" baseline="0">
              <a:ln>
                <a:noFill/>
              </a:ln>
              <a:solidFill>
                <a:schemeClr val="tx1"/>
              </a:solidFill>
              <a:effectLst/>
              <a:latin typeface="Century" panose="02040604050505020304" pitchFamily="18" charset="0"/>
            </a:rPr>
            <a:t> </a:t>
          </a:r>
          <a:r>
            <a:rPr lang="en-US" sz="1050" b="0" cap="none" spc="0">
              <a:ln>
                <a:noFill/>
              </a:ln>
              <a:solidFill>
                <a:schemeClr val="tx2"/>
              </a:solidFill>
              <a:effectLst/>
              <a:latin typeface="Cambria Math" panose="02040503050406030204" pitchFamily="18" charset="0"/>
              <a:ea typeface="Cambria Math" panose="02040503050406030204" pitchFamily="18" charset="0"/>
            </a:rPr>
            <a:t>1. </a:t>
          </a:r>
          <a:r>
            <a:rPr lang="en-US">
              <a:latin typeface="Cambria Math" panose="02040503050406030204" pitchFamily="18" charset="0"/>
              <a:ea typeface="Cambria Math" panose="02040503050406030204" pitchFamily="18" charset="0"/>
            </a:rPr>
            <a:t>Reward high-value customers with loyalty programs and special </a:t>
          </a:r>
        </a:p>
        <a:p>
          <a:pPr algn="l"/>
          <a:r>
            <a:rPr lang="en-US" sz="1100" b="0" i="0" cap="none" spc="0" baseline="0">
              <a:ln>
                <a:noFill/>
              </a:ln>
              <a:solidFill>
                <a:schemeClr val="tx2"/>
              </a:solidFill>
              <a:effectLst/>
              <a:latin typeface="Cambria Math" panose="02040503050406030204" pitchFamily="18" charset="0"/>
              <a:ea typeface="Cambria Math" panose="02040503050406030204" pitchFamily="18" charset="0"/>
            </a:rPr>
            <a:t>                   offers.             </a:t>
          </a:r>
        </a:p>
        <a:p>
          <a:pPr algn="l"/>
          <a:r>
            <a:rPr lang="en-US" sz="1100" b="0" i="0" cap="none" spc="0" baseline="0">
              <a:ln>
                <a:noFill/>
              </a:ln>
              <a:solidFill>
                <a:schemeClr val="tx2"/>
              </a:solidFill>
              <a:effectLst/>
              <a:latin typeface="Cambria Math" panose="02040503050406030204" pitchFamily="18" charset="0"/>
              <a:ea typeface="Cambria Math" panose="02040503050406030204" pitchFamily="18" charset="0"/>
            </a:rPr>
            <a:t>                2.</a:t>
          </a:r>
          <a:r>
            <a:rPr lang="en-US" sz="1100" b="0" i="0" cap="none" spc="0">
              <a:ln>
                <a:noFill/>
              </a:ln>
              <a:solidFill>
                <a:schemeClr val="tx2"/>
              </a:solidFill>
              <a:effectLst/>
              <a:latin typeface="Cambria Math" panose="02040503050406030204" pitchFamily="18" charset="0"/>
              <a:ea typeface="Cambria Math" panose="02040503050406030204" pitchFamily="18" charset="0"/>
            </a:rPr>
            <a:t> </a:t>
          </a:r>
          <a:r>
            <a:rPr lang="en-US">
              <a:latin typeface="Cambria Math" panose="02040503050406030204" pitchFamily="18" charset="0"/>
              <a:ea typeface="Cambria Math" panose="02040503050406030204" pitchFamily="18" charset="0"/>
            </a:rPr>
            <a:t>Focus marketing campaigns on the highest-performing cities.</a:t>
          </a:r>
        </a:p>
        <a:p>
          <a:pPr algn="l"/>
          <a:r>
            <a:rPr lang="en-US" baseline="0">
              <a:latin typeface="Cambria Math" panose="02040503050406030204" pitchFamily="18" charset="0"/>
              <a:ea typeface="Cambria Math" panose="02040503050406030204" pitchFamily="18" charset="0"/>
            </a:rPr>
            <a:t>                3. </a:t>
          </a:r>
          <a:r>
            <a:rPr lang="en-US">
              <a:latin typeface="Cambria Math" panose="02040503050406030204" pitchFamily="18" charset="0"/>
              <a:ea typeface="Cambria Math" panose="02040503050406030204" pitchFamily="18" charset="0"/>
            </a:rPr>
            <a:t>Increase inventory for high-demand products to avoid stock </a:t>
          </a:r>
        </a:p>
        <a:p>
          <a:pPr algn="l"/>
          <a:r>
            <a:rPr lang="en-US" baseline="0">
              <a:latin typeface="Cambria Math" panose="02040503050406030204" pitchFamily="18" charset="0"/>
              <a:ea typeface="Cambria Math" panose="02040503050406030204" pitchFamily="18" charset="0"/>
            </a:rPr>
            <a:t>                 shortages.</a:t>
          </a:r>
        </a:p>
        <a:p>
          <a:pPr algn="l"/>
          <a:r>
            <a:rPr lang="en-US" baseline="0">
              <a:latin typeface="Cambria Math" panose="02040503050406030204" pitchFamily="18" charset="0"/>
              <a:ea typeface="Cambria Math" panose="02040503050406030204" pitchFamily="18" charset="0"/>
            </a:rPr>
            <a:t>               4.</a:t>
          </a:r>
          <a:r>
            <a:rPr lang="en-US">
              <a:latin typeface="Cambria Math" panose="02040503050406030204" pitchFamily="18" charset="0"/>
              <a:ea typeface="Cambria Math" panose="02040503050406030204" pitchFamily="18" charset="0"/>
            </a:rPr>
            <a:t>Continue improving delivery efficiency to maintain customer </a:t>
          </a:r>
        </a:p>
        <a:p>
          <a:pPr algn="l"/>
          <a:r>
            <a:rPr lang="en-US" baseline="0">
              <a:latin typeface="Cambria Math" panose="02040503050406030204" pitchFamily="18" charset="0"/>
              <a:ea typeface="Cambria Math" panose="02040503050406030204" pitchFamily="18" charset="0"/>
            </a:rPr>
            <a:t>                 satisfaction.</a:t>
          </a:r>
        </a:p>
        <a:p>
          <a:pPr algn="l"/>
          <a:endParaRPr lang="en-US"/>
        </a:p>
        <a:p>
          <a:pPr algn="l"/>
          <a:r>
            <a:rPr lang="en-US" sz="1400" b="1" baseline="0">
              <a:solidFill>
                <a:schemeClr val="accent2"/>
              </a:solidFill>
              <a:latin typeface="Century" panose="02040604050505020304" pitchFamily="18" charset="0"/>
            </a:rPr>
            <a:t>          </a:t>
          </a:r>
          <a:endParaRPr lang="en-US" sz="1400" b="1">
            <a:solidFill>
              <a:schemeClr val="accent2"/>
            </a:solidFill>
            <a:latin typeface="Century" panose="02040604050505020304" pitchFamily="18" charset="0"/>
          </a:endParaRPr>
        </a:p>
        <a:p>
          <a:pPr algn="l"/>
          <a:endParaRPr lang="en-US" sz="1400" b="1">
            <a:solidFill>
              <a:schemeClr val="accent2"/>
            </a:solidFill>
            <a:latin typeface="Century" panose="02040604050505020304" pitchFamily="18" charset="0"/>
          </a:endParaRPr>
        </a:p>
        <a:p>
          <a:pPr algn="l"/>
          <a:endParaRPr lang="en-US" sz="1000" b="1">
            <a:solidFill>
              <a:schemeClr val="accent2"/>
            </a:solidFill>
            <a:latin typeface="Century" panose="02040604050505020304" pitchFamily="18" charset="0"/>
          </a:endParaRPr>
        </a:p>
      </xdr:txBody>
    </xdr:sp>
    <xdr:clientData/>
  </xdr:twoCellAnchor>
  <xdr:twoCellAnchor editAs="oneCell">
    <xdr:from>
      <xdr:col>16</xdr:col>
      <xdr:colOff>160020</xdr:colOff>
      <xdr:row>42</xdr:row>
      <xdr:rowOff>160020</xdr:rowOff>
    </xdr:from>
    <xdr:to>
      <xdr:col>17</xdr:col>
      <xdr:colOff>60960</xdr:colOff>
      <xdr:row>45</xdr:row>
      <xdr:rowOff>121920</xdr:rowOff>
    </xdr:to>
    <xdr:pic>
      <xdr:nvPicPr>
        <xdr:cNvPr id="48" name="Graphic 47" descr="Bullseye with solid fill">
          <a:extLst>
            <a:ext uri="{FF2B5EF4-FFF2-40B4-BE49-F238E27FC236}">
              <a16:creationId xmlns:a16="http://schemas.microsoft.com/office/drawing/2014/main" id="{4A3FEBAC-0F01-0017-A08A-75F87756B059}"/>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0020300" y="8343900"/>
          <a:ext cx="510540" cy="510540"/>
        </a:xfrm>
        <a:prstGeom prst="rect">
          <a:avLst/>
        </a:prstGeom>
      </xdr:spPr>
    </xdr:pic>
    <xdr:clientData/>
  </xdr:twoCellAnchor>
  <xdr:twoCellAnchor editAs="oneCell">
    <xdr:from>
      <xdr:col>0</xdr:col>
      <xdr:colOff>205740</xdr:colOff>
      <xdr:row>4</xdr:row>
      <xdr:rowOff>53341</xdr:rowOff>
    </xdr:from>
    <xdr:to>
      <xdr:col>3</xdr:col>
      <xdr:colOff>220980</xdr:colOff>
      <xdr:row>13</xdr:row>
      <xdr:rowOff>45720</xdr:rowOff>
    </xdr:to>
    <mc:AlternateContent xmlns:mc="http://schemas.openxmlformats.org/markup-compatibility/2006" xmlns:a14="http://schemas.microsoft.com/office/drawing/2010/main">
      <mc:Choice Requires="a14">
        <xdr:graphicFrame macro="">
          <xdr:nvGraphicFramePr>
            <xdr:cNvPr id="3" name="City 1">
              <a:extLst>
                <a:ext uri="{FF2B5EF4-FFF2-40B4-BE49-F238E27FC236}">
                  <a16:creationId xmlns:a16="http://schemas.microsoft.com/office/drawing/2014/main" id="{6EA39B4E-98AA-4C79-8B6E-E65D5CF705EA}"/>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205740" y="1249681"/>
              <a:ext cx="1828800" cy="18516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411480</xdr:colOff>
      <xdr:row>4</xdr:row>
      <xdr:rowOff>45721</xdr:rowOff>
    </xdr:from>
    <xdr:to>
      <xdr:col>6</xdr:col>
      <xdr:colOff>411480</xdr:colOff>
      <xdr:row>13</xdr:row>
      <xdr:rowOff>68581</xdr:rowOff>
    </xdr:to>
    <mc:AlternateContent xmlns:mc="http://schemas.openxmlformats.org/markup-compatibility/2006" xmlns:a14="http://schemas.microsoft.com/office/drawing/2010/main">
      <mc:Choice Requires="a14">
        <xdr:graphicFrame macro="">
          <xdr:nvGraphicFramePr>
            <xdr:cNvPr id="8" name="Product_ID 1">
              <a:extLst>
                <a:ext uri="{FF2B5EF4-FFF2-40B4-BE49-F238E27FC236}">
                  <a16:creationId xmlns:a16="http://schemas.microsoft.com/office/drawing/2014/main" id="{BF6AEBBE-7A17-414A-865B-FC9B1C6434AC}"/>
                </a:ext>
              </a:extLst>
            </xdr:cNvPr>
            <xdr:cNvGraphicFramePr/>
          </xdr:nvGraphicFramePr>
          <xdr:xfrm>
            <a:off x="0" y="0"/>
            <a:ext cx="0" cy="0"/>
          </xdr:xfrm>
          <a:graphic>
            <a:graphicData uri="http://schemas.microsoft.com/office/drawing/2010/slicer">
              <sle:slicer xmlns:sle="http://schemas.microsoft.com/office/drawing/2010/slicer" name="Product_ID 1"/>
            </a:graphicData>
          </a:graphic>
        </xdr:graphicFrame>
      </mc:Choice>
      <mc:Fallback xmlns="">
        <xdr:sp macro="" textlink="">
          <xdr:nvSpPr>
            <xdr:cNvPr id="0" name=""/>
            <xdr:cNvSpPr>
              <a:spLocks noTextEdit="1"/>
            </xdr:cNvSpPr>
          </xdr:nvSpPr>
          <xdr:spPr>
            <a:xfrm>
              <a:off x="2225040" y="1242061"/>
              <a:ext cx="1828800" cy="1882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175260</xdr:colOff>
      <xdr:row>2</xdr:row>
      <xdr:rowOff>99060</xdr:rowOff>
    </xdr:from>
    <xdr:to>
      <xdr:col>22</xdr:col>
      <xdr:colOff>396240</xdr:colOff>
      <xdr:row>5</xdr:row>
      <xdr:rowOff>53340</xdr:rowOff>
    </xdr:to>
    <xdr:sp macro="" textlink="">
      <xdr:nvSpPr>
        <xdr:cNvPr id="9" name="Rectangle: Rounded Corners 8">
          <a:extLst>
            <a:ext uri="{FF2B5EF4-FFF2-40B4-BE49-F238E27FC236}">
              <a16:creationId xmlns:a16="http://schemas.microsoft.com/office/drawing/2014/main" id="{50F0A081-7C9B-F329-454A-A3D9A514CBBE}"/>
            </a:ext>
          </a:extLst>
        </xdr:cNvPr>
        <xdr:cNvSpPr/>
      </xdr:nvSpPr>
      <xdr:spPr>
        <a:xfrm>
          <a:off x="11864340" y="891540"/>
          <a:ext cx="2240280" cy="586740"/>
        </a:xfrm>
        <a:prstGeom prst="roundRect">
          <a:avLst/>
        </a:prstGeom>
        <a:noFill/>
        <a:ln w="57150">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19</xdr:col>
      <xdr:colOff>160020</xdr:colOff>
      <xdr:row>6</xdr:row>
      <xdr:rowOff>137160</xdr:rowOff>
    </xdr:from>
    <xdr:to>
      <xdr:col>22</xdr:col>
      <xdr:colOff>381000</xdr:colOff>
      <xdr:row>9</xdr:row>
      <xdr:rowOff>60960</xdr:rowOff>
    </xdr:to>
    <xdr:sp macro="" textlink="">
      <xdr:nvSpPr>
        <xdr:cNvPr id="10" name="Rectangle: Rounded Corners 9">
          <a:extLst>
            <a:ext uri="{FF2B5EF4-FFF2-40B4-BE49-F238E27FC236}">
              <a16:creationId xmlns:a16="http://schemas.microsoft.com/office/drawing/2014/main" id="{B0905238-C01C-7AAE-F0CB-0C5F8B8CA9B0}"/>
            </a:ext>
          </a:extLst>
        </xdr:cNvPr>
        <xdr:cNvSpPr/>
      </xdr:nvSpPr>
      <xdr:spPr>
        <a:xfrm>
          <a:off x="11849100" y="1744980"/>
          <a:ext cx="2240280" cy="556260"/>
        </a:xfrm>
        <a:prstGeom prst="roundRect">
          <a:avLst/>
        </a:prstGeom>
        <a:noFill/>
        <a:ln w="57150">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19</xdr:col>
      <xdr:colOff>144780</xdr:colOff>
      <xdr:row>10</xdr:row>
      <xdr:rowOff>137160</xdr:rowOff>
    </xdr:from>
    <xdr:to>
      <xdr:col>22</xdr:col>
      <xdr:colOff>358140</xdr:colOff>
      <xdr:row>13</xdr:row>
      <xdr:rowOff>53340</xdr:rowOff>
    </xdr:to>
    <xdr:sp macro="" textlink="">
      <xdr:nvSpPr>
        <xdr:cNvPr id="13" name="Rectangle: Rounded Corners 12">
          <a:extLst>
            <a:ext uri="{FF2B5EF4-FFF2-40B4-BE49-F238E27FC236}">
              <a16:creationId xmlns:a16="http://schemas.microsoft.com/office/drawing/2014/main" id="{BEE52E1D-2FE2-5276-2613-7FBCD6DF3623}"/>
            </a:ext>
          </a:extLst>
        </xdr:cNvPr>
        <xdr:cNvSpPr/>
      </xdr:nvSpPr>
      <xdr:spPr>
        <a:xfrm>
          <a:off x="11833860" y="2560320"/>
          <a:ext cx="2232660" cy="548640"/>
        </a:xfrm>
        <a:prstGeom prst="roundRect">
          <a:avLst/>
        </a:prstGeom>
        <a:noFill/>
        <a:ln w="57150">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19</xdr:col>
      <xdr:colOff>175260</xdr:colOff>
      <xdr:row>14</xdr:row>
      <xdr:rowOff>114300</xdr:rowOff>
    </xdr:from>
    <xdr:to>
      <xdr:col>22</xdr:col>
      <xdr:colOff>381000</xdr:colOff>
      <xdr:row>17</xdr:row>
      <xdr:rowOff>60960</xdr:rowOff>
    </xdr:to>
    <xdr:sp macro="" textlink="">
      <xdr:nvSpPr>
        <xdr:cNvPr id="16" name="Rectangle: Rounded Corners 15">
          <a:extLst>
            <a:ext uri="{FF2B5EF4-FFF2-40B4-BE49-F238E27FC236}">
              <a16:creationId xmlns:a16="http://schemas.microsoft.com/office/drawing/2014/main" id="{E9FD21C7-F90D-00BB-E0E3-32FDD08E4DCD}"/>
            </a:ext>
          </a:extLst>
        </xdr:cNvPr>
        <xdr:cNvSpPr/>
      </xdr:nvSpPr>
      <xdr:spPr>
        <a:xfrm>
          <a:off x="11864340" y="3352800"/>
          <a:ext cx="2225040" cy="579120"/>
        </a:xfrm>
        <a:prstGeom prst="roundRect">
          <a:avLst/>
        </a:prstGeom>
        <a:noFill/>
        <a:ln w="57150">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19</xdr:col>
      <xdr:colOff>198120</xdr:colOff>
      <xdr:row>18</xdr:row>
      <xdr:rowOff>137160</xdr:rowOff>
    </xdr:from>
    <xdr:to>
      <xdr:col>22</xdr:col>
      <xdr:colOff>525780</xdr:colOff>
      <xdr:row>22</xdr:row>
      <xdr:rowOff>68580</xdr:rowOff>
    </xdr:to>
    <xdr:sp macro="" textlink="">
      <xdr:nvSpPr>
        <xdr:cNvPr id="18" name="Rectangle: Rounded Corners 17">
          <a:extLst>
            <a:ext uri="{FF2B5EF4-FFF2-40B4-BE49-F238E27FC236}">
              <a16:creationId xmlns:a16="http://schemas.microsoft.com/office/drawing/2014/main" id="{13FB3FE3-76C9-B215-B87A-3993595A4993}"/>
            </a:ext>
          </a:extLst>
        </xdr:cNvPr>
        <xdr:cNvSpPr/>
      </xdr:nvSpPr>
      <xdr:spPr>
        <a:xfrm>
          <a:off x="11887200" y="4191000"/>
          <a:ext cx="2346960" cy="662940"/>
        </a:xfrm>
        <a:prstGeom prst="roundRect">
          <a:avLst/>
        </a:prstGeom>
        <a:noFill/>
        <a:ln w="57150">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19</xdr:col>
      <xdr:colOff>228600</xdr:colOff>
      <xdr:row>23</xdr:row>
      <xdr:rowOff>114300</xdr:rowOff>
    </xdr:from>
    <xdr:to>
      <xdr:col>22</xdr:col>
      <xdr:colOff>556260</xdr:colOff>
      <xdr:row>27</xdr:row>
      <xdr:rowOff>0</xdr:rowOff>
    </xdr:to>
    <xdr:sp macro="" textlink="">
      <xdr:nvSpPr>
        <xdr:cNvPr id="19" name="Rectangle: Rounded Corners 18">
          <a:extLst>
            <a:ext uri="{FF2B5EF4-FFF2-40B4-BE49-F238E27FC236}">
              <a16:creationId xmlns:a16="http://schemas.microsoft.com/office/drawing/2014/main" id="{771246B7-CD91-4941-82F8-5E3846D35A6B}"/>
            </a:ext>
          </a:extLst>
        </xdr:cNvPr>
        <xdr:cNvSpPr/>
      </xdr:nvSpPr>
      <xdr:spPr>
        <a:xfrm>
          <a:off x="11917680" y="5082540"/>
          <a:ext cx="2346960" cy="662940"/>
        </a:xfrm>
        <a:prstGeom prst="roundRect">
          <a:avLst/>
        </a:prstGeom>
        <a:noFill/>
        <a:ln w="57150">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365760</xdr:colOff>
      <xdr:row>5</xdr:row>
      <xdr:rowOff>91440</xdr:rowOff>
    </xdr:from>
    <xdr:to>
      <xdr:col>14</xdr:col>
      <xdr:colOff>1242060</xdr:colOff>
      <xdr:row>18</xdr:row>
      <xdr:rowOff>180975</xdr:rowOff>
    </xdr:to>
    <mc:AlternateContent xmlns:mc="http://schemas.openxmlformats.org/markup-compatibility/2006" xmlns:a14="http://schemas.microsoft.com/office/drawing/2010/main">
      <mc:Choice Requires="a14">
        <xdr:graphicFrame macro="">
          <xdr:nvGraphicFramePr>
            <xdr:cNvPr id="2" name="City">
              <a:extLst>
                <a:ext uri="{FF2B5EF4-FFF2-40B4-BE49-F238E27FC236}">
                  <a16:creationId xmlns:a16="http://schemas.microsoft.com/office/drawing/2014/main" id="{181860DA-ECA7-5591-FE25-F45ABD9153D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9537680" y="10058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304800</xdr:colOff>
      <xdr:row>9</xdr:row>
      <xdr:rowOff>68580</xdr:rowOff>
    </xdr:from>
    <xdr:to>
      <xdr:col>11</xdr:col>
      <xdr:colOff>0</xdr:colOff>
      <xdr:row>24</xdr:row>
      <xdr:rowOff>68580</xdr:rowOff>
    </xdr:to>
    <xdr:graphicFrame macro="">
      <xdr:nvGraphicFramePr>
        <xdr:cNvPr id="2" name="Chart 1">
          <a:extLst>
            <a:ext uri="{FF2B5EF4-FFF2-40B4-BE49-F238E27FC236}">
              <a16:creationId xmlns:a16="http://schemas.microsoft.com/office/drawing/2014/main" id="{DBDBC2A0-5D01-0935-5BC4-6FA2E56A1B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396240</xdr:colOff>
      <xdr:row>6</xdr:row>
      <xdr:rowOff>83820</xdr:rowOff>
    </xdr:from>
    <xdr:to>
      <xdr:col>11</xdr:col>
      <xdr:colOff>91440</xdr:colOff>
      <xdr:row>22</xdr:row>
      <xdr:rowOff>137160</xdr:rowOff>
    </xdr:to>
    <xdr:graphicFrame macro="">
      <xdr:nvGraphicFramePr>
        <xdr:cNvPr id="2" name="Chart 1">
          <a:extLst>
            <a:ext uri="{FF2B5EF4-FFF2-40B4-BE49-F238E27FC236}">
              <a16:creationId xmlns:a16="http://schemas.microsoft.com/office/drawing/2014/main" id="{269E70D0-9852-8BD8-43FC-13387944A2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518160</xdr:colOff>
      <xdr:row>6</xdr:row>
      <xdr:rowOff>121920</xdr:rowOff>
    </xdr:from>
    <xdr:to>
      <xdr:col>11</xdr:col>
      <xdr:colOff>518160</xdr:colOff>
      <xdr:row>20</xdr:row>
      <xdr:rowOff>28575</xdr:rowOff>
    </xdr:to>
    <mc:AlternateContent xmlns:mc="http://schemas.openxmlformats.org/markup-compatibility/2006" xmlns:a14="http://schemas.microsoft.com/office/drawing/2010/main">
      <mc:Choice Requires="a14">
        <xdr:graphicFrame macro="">
          <xdr:nvGraphicFramePr>
            <xdr:cNvPr id="3" name="Product_ID">
              <a:extLst>
                <a:ext uri="{FF2B5EF4-FFF2-40B4-BE49-F238E27FC236}">
                  <a16:creationId xmlns:a16="http://schemas.microsoft.com/office/drawing/2014/main" id="{77530D42-8097-4BC5-28B5-D59D25C33553}"/>
                </a:ext>
              </a:extLst>
            </xdr:cNvPr>
            <xdr:cNvGraphicFramePr/>
          </xdr:nvGraphicFramePr>
          <xdr:xfrm>
            <a:off x="0" y="0"/>
            <a:ext cx="0" cy="0"/>
          </xdr:xfrm>
          <a:graphic>
            <a:graphicData uri="http://schemas.microsoft.com/office/drawing/2010/slicer">
              <sle:slicer xmlns:sle="http://schemas.microsoft.com/office/drawing/2010/slicer" name="Product_ID"/>
            </a:graphicData>
          </a:graphic>
        </xdr:graphicFrame>
      </mc:Choice>
      <mc:Fallback xmlns="">
        <xdr:sp macro="" textlink="">
          <xdr:nvSpPr>
            <xdr:cNvPr id="0" name=""/>
            <xdr:cNvSpPr>
              <a:spLocks noTextEdit="1"/>
            </xdr:cNvSpPr>
          </xdr:nvSpPr>
          <xdr:spPr>
            <a:xfrm>
              <a:off x="6301740" y="12344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7620</xdr:colOff>
      <xdr:row>9</xdr:row>
      <xdr:rowOff>60960</xdr:rowOff>
    </xdr:from>
    <xdr:to>
      <xdr:col>9</xdr:col>
      <xdr:colOff>510540</xdr:colOff>
      <xdr:row>24</xdr:row>
      <xdr:rowOff>60960</xdr:rowOff>
    </xdr:to>
    <xdr:graphicFrame macro="">
      <xdr:nvGraphicFramePr>
        <xdr:cNvPr id="2" name="Chart 1">
          <a:extLst>
            <a:ext uri="{FF2B5EF4-FFF2-40B4-BE49-F238E27FC236}">
              <a16:creationId xmlns:a16="http://schemas.microsoft.com/office/drawing/2014/main" id="{9BDC07BD-AF21-2733-8960-DBD5DC9879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60960</xdr:colOff>
      <xdr:row>11</xdr:row>
      <xdr:rowOff>38100</xdr:rowOff>
    </xdr:from>
    <xdr:to>
      <xdr:col>10</xdr:col>
      <xdr:colOff>365760</xdr:colOff>
      <xdr:row>26</xdr:row>
      <xdr:rowOff>38100</xdr:rowOff>
    </xdr:to>
    <xdr:graphicFrame macro="">
      <xdr:nvGraphicFramePr>
        <xdr:cNvPr id="2" name="Chart 1">
          <a:extLst>
            <a:ext uri="{FF2B5EF4-FFF2-40B4-BE49-F238E27FC236}">
              <a16:creationId xmlns:a16="http://schemas.microsoft.com/office/drawing/2014/main" id="{4A9D6E7E-363C-A054-A441-99953BB6A7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205740</xdr:colOff>
      <xdr:row>9</xdr:row>
      <xdr:rowOff>144780</xdr:rowOff>
    </xdr:from>
    <xdr:to>
      <xdr:col>10</xdr:col>
      <xdr:colOff>510540</xdr:colOff>
      <xdr:row>24</xdr:row>
      <xdr:rowOff>144780</xdr:rowOff>
    </xdr:to>
    <xdr:graphicFrame macro="">
      <xdr:nvGraphicFramePr>
        <xdr:cNvPr id="2" name="Chart 1">
          <a:extLst>
            <a:ext uri="{FF2B5EF4-FFF2-40B4-BE49-F238E27FC236}">
              <a16:creationId xmlns:a16="http://schemas.microsoft.com/office/drawing/2014/main" id="{3EC7E0BF-E6BB-D734-72EA-91B39E7B7B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259080</xdr:colOff>
      <xdr:row>22</xdr:row>
      <xdr:rowOff>68580</xdr:rowOff>
    </xdr:from>
    <xdr:to>
      <xdr:col>8</xdr:col>
      <xdr:colOff>403860</xdr:colOff>
      <xdr:row>37</xdr:row>
      <xdr:rowOff>68580</xdr:rowOff>
    </xdr:to>
    <xdr:graphicFrame macro="">
      <xdr:nvGraphicFramePr>
        <xdr:cNvPr id="3" name="Chart 2">
          <a:extLst>
            <a:ext uri="{FF2B5EF4-FFF2-40B4-BE49-F238E27FC236}">
              <a16:creationId xmlns:a16="http://schemas.microsoft.com/office/drawing/2014/main" id="{9E93D913-96BD-B419-BEDC-13096606DA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52.885799074073" backgroundQuery="1" createdVersion="8" refreshedVersion="8" minRefreshableVersion="3" recordCount="0" supportSubquery="1" supportAdvancedDrill="1" xr:uid="{CA1517E0-22D3-474F-9B89-966B1B8B5DEC}">
  <cacheSource type="external" connectionId="1"/>
  <cacheFields count="16">
    <cacheField name="[Table5].[Full name].[Full name]" caption="Full name" numFmtId="0" hierarchy="43" level="1">
      <sharedItems count="100">
        <s v="Aaron  Thompson"/>
        <s v="Alexandra  Smith"/>
        <s v="Amanda  Howard"/>
        <s v="Amy  Ellis"/>
        <s v="Amy  Griffin"/>
        <s v="Amy  Reid"/>
        <s v="Angela  Casey"/>
        <s v="Angela  Evans"/>
        <s v="Angela  Horne"/>
        <s v="Anne  Oconnell"/>
        <s v="Anthony  Thomas"/>
        <s v="Ashley  Romero"/>
        <s v="Ashley  Rose"/>
        <s v="Barbara  Fuller"/>
        <s v="Beth  Mason"/>
        <s v="Bobby  Forbes"/>
        <s v="Brandon  Cruz"/>
        <s v="Brendan  Kelly"/>
        <s v="Brian  Kennedy"/>
        <s v="Brittany  Stewart"/>
        <s v="Bruce  Allen"/>
        <s v="Christian  Clayton"/>
        <s v="Christine  Aguilar"/>
        <s v="Christine  West"/>
        <s v="Christy  Chang"/>
        <s v="Courtney  Parker"/>
        <s v="David  Delacruz"/>
        <s v="Deborah  Bates"/>
        <s v="Debra  Hayes"/>
        <s v="Debra  Rodriguez"/>
        <s v="Diana  French"/>
        <s v="Donna  Oneill"/>
        <s v="Edward  Black"/>
        <s v="Erin  Miller"/>
        <s v="Gary  Huff"/>
        <s v="Gary  Jacobs"/>
        <s v="Gina  Moreno"/>
        <s v="Gregory  Lee"/>
        <s v="Hannah  Gutierrez"/>
        <s v="Heather  Schneider"/>
        <s v="James  Brown"/>
        <s v="Janice  Gordon"/>
        <s v="Jared  Horn"/>
        <s v="Jason  Lopez"/>
        <s v="Jason  Nguyen"/>
        <s v="Jenny  Estrada"/>
        <s v="Jessica  Ruiz"/>
        <s v="Jodi  Whitney"/>
        <s v="John  Herrera"/>
        <s v="John  Ramirez"/>
        <s v="Joseph  Gaines"/>
        <s v="Joseph  Stewart"/>
        <s v="Joshua  Campbell"/>
        <s v="Julie  Meyer"/>
        <s v="Kara  Brennan"/>
        <s v="Karl  Gallagher"/>
        <s v="Katherine  Weber"/>
        <s v="Katie  Hicks"/>
        <s v="Kelli  Smith"/>
        <s v="Kim  Blevins"/>
        <s v="Kristina  Haynes"/>
        <s v="Lauren  Crane"/>
        <s v="Lauren  Lane"/>
        <s v="Lauren  Long"/>
        <s v="Leslie  Montgomery"/>
        <s v="Lindsey  Byrd"/>
        <s v="Lisa  Miller"/>
        <s v="Lori  Cook"/>
        <s v="Mallory  Mitchell"/>
        <s v="Marcus  Rogers"/>
        <s v="Marcus  Valenzuela"/>
        <s v="Mark  Henderson"/>
        <s v="Mark  Summers"/>
        <s v="Mary  Knight"/>
        <s v="Megan  Hunt"/>
        <s v="Melissa  Levy"/>
        <s v="Mike  Carter"/>
        <s v="Mitchell  Parker"/>
        <s v="Natasha  Michael"/>
        <s v="Rachael  Robinson"/>
        <s v="Rachel  Lopez"/>
        <s v="Rebecca  Figueroa"/>
        <s v="Regina  Hawkins"/>
        <s v="Robert  Castillo"/>
        <s v="Sarah  Benson"/>
        <s v="Sarah  Butler"/>
        <s v="Scott  Jones"/>
        <s v="Sharon  Thompson"/>
        <s v="Susan  Thompson"/>
        <s v="Taylor  Davis"/>
        <s v="Teresa  Harvey"/>
        <s v="Thomas  Andersen"/>
        <s v="Thomas  Owens"/>
        <s v="Timothy  Hicks"/>
        <s v="Traci  Jones"/>
        <s v="Troy  Gomez"/>
        <s v="Valerie  Carr"/>
        <s v="Veronica  Lopez"/>
        <s v="William  Mann"/>
        <s v="William  Richmond"/>
      </sharedItems>
    </cacheField>
    <cacheField name="[Measures].[Distinct Count of Customer_ID 2]" caption="Distinct Count of Customer_ID 2" numFmtId="0" hierarchy="70" level="32767"/>
    <cacheField name="[Measures].[Average of Age 2]" caption="Average of Age 2" numFmtId="0" hierarchy="74" level="32767"/>
    <cacheField name="[Measures].[Count of Order_ID 2]" caption="Count of Order_ID 2" numFmtId="0" hierarchy="75" level="32767"/>
    <cacheField name="[Measures].[Average of Days it took for delivery]" caption="Average of Days it took for delivery" numFmtId="0" hierarchy="77" level="32767"/>
    <cacheField name="[Table5].[Delivery_Charge].[Delivery_Charge]" caption="Delivery_Charge" numFmtId="0" hierarchy="40" level="1">
      <sharedItems containsSemiMixedTypes="0" containsNonDate="0" containsString="0"/>
    </cacheField>
    <cacheField name="[Measures].[Distinct Count of Product_ID 2]" caption="Distinct Count of Product_ID 2" numFmtId="0" hierarchy="79" level="32767"/>
    <cacheField name="[Table5].[Product_ID].[Product_ID]" caption="Product_ID" numFmtId="0" hierarchy="35" level="1">
      <sharedItems count="50">
        <s v="PID006"/>
        <s v="PID021"/>
        <s v="PID032"/>
        <s v="PID036"/>
        <s v="PID042"/>
        <s v="PID049"/>
        <s v="PID003"/>
        <s v="PID023"/>
        <s v="PID027"/>
        <s v="PID038"/>
        <s v="PID045"/>
        <s v="PID017"/>
        <s v="PID026"/>
        <s v="PID030"/>
        <s v="PID043"/>
        <s v="PID001"/>
        <s v="PID010"/>
        <s v="PID013"/>
        <s v="PID015"/>
        <s v="PID025"/>
        <s v="PID004"/>
        <s v="PID012"/>
        <s v="PID033"/>
        <s v="PID018"/>
        <s v="PID020"/>
        <s v="PID024"/>
        <s v="PID039"/>
        <s v="PID041"/>
        <s v="PID005"/>
        <s v="PID048"/>
        <s v="PID008"/>
        <s v="PID019"/>
        <s v="PID028"/>
        <s v="PID050"/>
        <s v="PID016"/>
        <s v="PID022"/>
        <s v="PID007"/>
        <s v="PID046"/>
        <s v="PID009"/>
        <s v="PID029"/>
        <s v="PID035"/>
        <s v="PID002"/>
        <s v="PID034"/>
        <s v="PID011"/>
        <s v="PID014"/>
        <s v="PID047"/>
        <s v="PID031"/>
        <s v="PID044"/>
        <s v="PID040"/>
        <s v="PID037"/>
      </sharedItems>
    </cacheField>
    <cacheField name="[Measures].[Count of Product_ID 2]" caption="Count of Product_ID 2" numFmtId="0" hierarchy="78" level="32767"/>
    <cacheField name="[Measures].[Sum of Quantity]" caption="Sum of Quantity" numFmtId="0" hierarchy="80" level="32767"/>
    <cacheField name="[Measures].[Sum of Adjusted sales]" caption="Sum of Adjusted sales" numFmtId="0" hierarchy="82" level="32767"/>
    <cacheField name="[Measures].[Sum of Discounted Amount]" caption="Sum of Discounted Amount" numFmtId="0" hierarchy="84" level="32767"/>
    <cacheField name="[Measures].[Sum of Amount After Discount]" caption="Sum of Amount After Discount" numFmtId="0" hierarchy="83" level="32767"/>
    <cacheField name="[Measures].[Sum of Discount_Percent]" caption="Sum of Discount_Percent" numFmtId="0" hierarchy="85" level="32767"/>
    <cacheField name="[Measures].[Sum of Order Amount 2]" caption="Sum of Order Amount 2" numFmtId="0" hierarchy="71" level="32767"/>
    <cacheField name="[Table5].[City].[City]" caption="City" numFmtId="0" hierarchy="29" level="1">
      <sharedItems containsSemiMixedTypes="0" containsNonDate="0" containsString="0"/>
    </cacheField>
  </cacheFields>
  <cacheHierarchies count="89">
    <cacheHierarchy uniqueName="[Range].[Customer_ID]" caption="Customer_ID" attribute="1" defaultMemberUniqueName="[Range].[Customer_ID].[All]" allUniqueName="[Range].[Customer_ID].[All]" dimensionUniqueName="[Range]" displayFolder="" count="2" memberValueDatatype="130" unbalanced="0"/>
    <cacheHierarchy uniqueName="[Range].[First_Name]" caption="First_Name" attribute="1" defaultMemberUniqueName="[Range].[First_Name].[All]" allUniqueName="[Range].[First_Name].[All]" dimensionUniqueName="[Range]" displayFolder="" count="2" memberValueDatatype="130" unbalanced="0"/>
    <cacheHierarchy uniqueName="[Range].[Last_Name]" caption="Last_Name" attribute="1" defaultMemberUniqueName="[Range].[Last_Name].[All]" allUniqueName="[Range].[Last_Name].[All]" dimensionUniqueName="[Range]" displayFolder="" count="2" memberValueDatatype="130" unbalanced="0"/>
    <cacheHierarchy uniqueName="[Range].[Age]" caption="Age" attribute="1" defaultMemberUniqueName="[Range].[Age].[All]" allUniqueName="[Range].[Age].[All]" dimensionUniqueName="[Range]" displayFolder="" count="2" memberValueDatatype="20" unbalanced="0"/>
    <cacheHierarchy uniqueName="[Range].[Gender]" caption="Gender" attribute="1" defaultMemberUniqueName="[Range].[Gender].[All]" allUniqueName="[Range].[Gender].[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Email]" caption="Email" attribute="1" defaultMemberUniqueName="[Range].[Email].[All]" allUniqueName="[Range].[Email].[All]" dimensionUniqueName="[Range]" displayFolder="" count="2" memberValueDatatype="130" unbalanced="0"/>
    <cacheHierarchy uniqueName="[Range].[Address]" caption="Address" attribute="1" defaultMemberUniqueName="[Range].[Address].[All]" allUniqueName="[Range].[Address].[All]" dimensionUniqueName="[Range]" displayFolder="" count="2" memberValueDatatype="130" unbalanced="0"/>
    <cacheHierarchy uniqueName="[Range].[Order_ID]" caption="Order_ID" attribute="1" defaultMemberUniqueName="[Range].[Order_ID].[All]" allUniqueName="[Range].[Order_ID].[All]" dimensionUniqueName="[Range]" displayFolder="" count="2" memberValueDatatype="130" unbalanced="0"/>
    <cacheHierarchy uniqueName="[Range].[Order_Date]" caption="Order_Date" attribute="1" time="1" defaultMemberUniqueName="[Range].[Order_Date].[All]" allUniqueName="[Range].[Order_Date].[All]" dimensionUniqueName="[Range]" displayFolder="" count="2" memberValueDatatype="7" unbalanced="0"/>
    <cacheHierarchy uniqueName="[Range].[Order_Time]" caption="Order_Time" attribute="1" defaultMemberUniqueName="[Range].[Order_Time].[All]" allUniqueName="[Range].[Order_Time].[All]" dimensionUniqueName="[Range]" displayFolder="" count="2" memberValueDatatype="130" unbalanced="0"/>
    <cacheHierarchy uniqueName="[Range].[Product_ID]" caption="Product_ID" attribute="1" defaultMemberUniqueName="[Range].[Product_ID].[All]" allUniqueName="[Range].[Product_ID].[All]" dimensionUniqueName="[Range]" displayFolder="" count="2" memberValueDatatype="130" unbalanced="0"/>
    <cacheHierarchy uniqueName="[Range].[Price]" caption="Price" attribute="1" defaultMemberUniqueName="[Range].[Price].[All]" allUniqueName="[Range].[Price].[All]" dimensionUniqueName="[Range]" displayFolder="" count="2" memberValueDatatype="5" unbalanced="0"/>
    <cacheHierarchy uniqueName="[Range].[Quantity]" caption="Quantity" attribute="1" defaultMemberUniqueName="[Range].[Quantity].[All]" allUniqueName="[Range].[Quantity].[All]" dimensionUniqueName="[Range]" displayFolder="" count="2" memberValueDatatype="20" unbalanced="0"/>
    <cacheHierarchy uniqueName="[Range].[Coupon_Code]" caption="Coupon_Code" attribute="1" defaultMemberUniqueName="[Range].[Coupon_Code].[All]" allUniqueName="[Range].[Coupon_Code].[All]" dimensionUniqueName="[Range]" displayFolder="" count="2" memberValueDatatype="130" unbalanced="0"/>
    <cacheHierarchy uniqueName="[Range].[Estimated_Days_to_Deliver]" caption="Estimated_Days_to_Deliver" attribute="1" defaultMemberUniqueName="[Range].[Estimated_Days_to_Deliver].[All]" allUniqueName="[Range].[Estimated_Days_to_Deliver].[All]" dimensionUniqueName="[Range]" displayFolder="" count="2" memberValueDatatype="130" unbalanced="0"/>
    <cacheHierarchy uniqueName="[Range].[Delivery_Charge]" caption="Delivery_Charge" attribute="1" defaultMemberUniqueName="[Range].[Delivery_Charge].[All]" allUniqueName="[Range].[Delivery_Charge].[All]" dimensionUniqueName="[Range]" displayFolder="" count="2" memberValueDatatype="20" unbalanced="0"/>
    <cacheHierarchy uniqueName="[Range].[Delivery_Date]" caption="Delivery_Date" attribute="1" time="1" defaultMemberUniqueName="[Range].[Delivery_Date].[All]" allUniqueName="[Range].[Delivery_Date].[All]" dimensionUniqueName="[Range]" displayFolder="" count="2" memberValueDatatype="7" unbalanced="0"/>
    <cacheHierarchy uniqueName="[Range].[Delivery_Time]" caption="Delivery_Time" attribute="1" defaultMemberUniqueName="[Range].[Delivery_Time].[All]" allUniqueName="[Range].[Delivery_Time].[All]" dimensionUniqueName="[Range]" displayFolder="" count="2" memberValueDatatype="130" unbalanced="0"/>
    <cacheHierarchy uniqueName="[Range].[Full name]" caption="Full name" attribute="1" defaultMemberUniqueName="[Range].[Full name].[All]" allUniqueName="[Range].[Full name].[All]" dimensionUniqueName="[Range]" displayFolder="" count="2" memberValueDatatype="130" unbalanced="0"/>
    <cacheHierarchy uniqueName="[Range].[Order Amount]" caption="Order Amount" attribute="1" defaultMemberUniqueName="[Range].[Order Amount].[All]" allUniqueName="[Range].[Order Amount].[All]" dimensionUniqueName="[Range]" displayFolder="" count="2" memberValueDatatype="5" unbalanced="0"/>
    <cacheHierarchy uniqueName="[Range].[Delivery_Date (Year)]" caption="Delivery_Date (Year)" attribute="1" defaultMemberUniqueName="[Range].[Delivery_Date (Year)].[All]" allUniqueName="[Range].[Delivery_Date (Year)].[All]" dimensionUniqueName="[Range]" displayFolder="" count="2" memberValueDatatype="130" unbalanced="0"/>
    <cacheHierarchy uniqueName="[Range].[Delivery_Date (Quarter)]" caption="Delivery_Date (Quarter)" attribute="1" defaultMemberUniqueName="[Range].[Delivery_Date (Quarter)].[All]" allUniqueName="[Range].[Delivery_Date (Quarter)].[All]" dimensionUniqueName="[Range]" displayFolder="" count="2" memberValueDatatype="130" unbalanced="0"/>
    <cacheHierarchy uniqueName="[Range].[Delivery_Date (Month)]" caption="Delivery_Date (Month)" attribute="1" defaultMemberUniqueName="[Range].[Delivery_Date (Month)].[All]" allUniqueName="[Range].[Delivery_Date (Month)].[All]" dimensionUniqueName="[Range]" displayFolder="" count="2" memberValueDatatype="130" unbalanced="0"/>
    <cacheHierarchy uniqueName="[Table5].[Customer_ID]" caption="Customer_ID" attribute="1" defaultMemberUniqueName="[Table5].[Customer_ID].[All]" allUniqueName="[Table5].[Customer_ID].[All]" dimensionUniqueName="[Table5]" displayFolder="" count="2" memberValueDatatype="130" unbalanced="0"/>
    <cacheHierarchy uniqueName="[Table5].[First_Name]" caption="First_Name" attribute="1" defaultMemberUniqueName="[Table5].[First_Name].[All]" allUniqueName="[Table5].[First_Name].[All]" dimensionUniqueName="[Table5]" displayFolder="" count="2" memberValueDatatype="130" unbalanced="0"/>
    <cacheHierarchy uniqueName="[Table5].[Last_Name]" caption="Last_Name" attribute="1" defaultMemberUniqueName="[Table5].[Last_Name].[All]" allUniqueName="[Table5].[Last_Name].[All]" dimensionUniqueName="[Table5]" displayFolder="" count="2" memberValueDatatype="130" unbalanced="0"/>
    <cacheHierarchy uniqueName="[Table5].[Age]" caption="Age" attribute="1" defaultMemberUniqueName="[Table5].[Age].[All]" allUniqueName="[Table5].[Age].[All]" dimensionUniqueName="[Table5]" displayFolder="" count="2" memberValueDatatype="20" unbalanced="0"/>
    <cacheHierarchy uniqueName="[Table5].[Gender]" caption="Gender" attribute="1" defaultMemberUniqueName="[Table5].[Gender].[All]" allUniqueName="[Table5].[Gender].[All]" dimensionUniqueName="[Table5]" displayFolder="" count="2" memberValueDatatype="130" unbalanced="0"/>
    <cacheHierarchy uniqueName="[Table5].[City]" caption="City" attribute="1" defaultMemberUniqueName="[Table5].[City].[All]" allUniqueName="[Table5].[City].[All]" dimensionUniqueName="[Table5]" displayFolder="" count="2" memberValueDatatype="130" unbalanced="0">
      <fieldsUsage count="2">
        <fieldUsage x="-1"/>
        <fieldUsage x="15"/>
      </fieldsUsage>
    </cacheHierarchy>
    <cacheHierarchy uniqueName="[Table5].[Email]" caption="Email" attribute="1" defaultMemberUniqueName="[Table5].[Email].[All]" allUniqueName="[Table5].[Email].[All]" dimensionUniqueName="[Table5]" displayFolder="" count="2" memberValueDatatype="130" unbalanced="0"/>
    <cacheHierarchy uniqueName="[Table5].[Address]" caption="Address" attribute="1" defaultMemberUniqueName="[Table5].[Address].[All]" allUniqueName="[Table5].[Address].[All]" dimensionUniqueName="[Table5]" displayFolder="" count="2" memberValueDatatype="130" unbalanced="0"/>
    <cacheHierarchy uniqueName="[Table5].[Order_ID]" caption="Order_ID" attribute="1" defaultMemberUniqueName="[Table5].[Order_ID].[All]" allUniqueName="[Table5].[Order_ID].[All]" dimensionUniqueName="[Table5]" displayFolder="" count="2" memberValueDatatype="130" unbalanced="0"/>
    <cacheHierarchy uniqueName="[Table5].[Order_Date]" caption="Order_Date" attribute="1" time="1" defaultMemberUniqueName="[Table5].[Order_Date].[All]" allUniqueName="[Table5].[Order_Date].[All]" dimensionUniqueName="[Table5]" displayFolder="" count="2" memberValueDatatype="7" unbalanced="0"/>
    <cacheHierarchy uniqueName="[Table5].[Order_Time]" caption="Order_Time" attribute="1" defaultMemberUniqueName="[Table5].[Order_Time].[All]" allUniqueName="[Table5].[Order_Time].[All]" dimensionUniqueName="[Table5]" displayFolder="" count="2" memberValueDatatype="130" unbalanced="0"/>
    <cacheHierarchy uniqueName="[Table5].[Product_ID]" caption="Product_ID" attribute="1" defaultMemberUniqueName="[Table5].[Product_ID].[All]" allUniqueName="[Table5].[Product_ID].[All]" dimensionUniqueName="[Table5]" displayFolder="" count="2" memberValueDatatype="130" unbalanced="0">
      <fieldsUsage count="2">
        <fieldUsage x="-1"/>
        <fieldUsage x="7"/>
      </fieldsUsage>
    </cacheHierarchy>
    <cacheHierarchy uniqueName="[Table5].[Price]" caption="Price" attribute="1" defaultMemberUniqueName="[Table5].[Price].[All]" allUniqueName="[Table5].[Price].[All]" dimensionUniqueName="[Table5]" displayFolder="" count="2" memberValueDatatype="5" unbalanced="0"/>
    <cacheHierarchy uniqueName="[Table5].[Quantity]" caption="Quantity" attribute="1" defaultMemberUniqueName="[Table5].[Quantity].[All]" allUniqueName="[Table5].[Quantity].[All]" dimensionUniqueName="[Table5]" displayFolder="" count="2" memberValueDatatype="20" unbalanced="0"/>
    <cacheHierarchy uniqueName="[Table5].[Coupon_Code]" caption="Coupon_Code" attribute="1" defaultMemberUniqueName="[Table5].[Coupon_Code].[All]" allUniqueName="[Table5].[Coupon_Code].[All]" dimensionUniqueName="[Table5]" displayFolder="" count="2" memberValueDatatype="130" unbalanced="0"/>
    <cacheHierarchy uniqueName="[Table5].[Estimated_Days_to_Deliver]" caption="Estimated_Days_to_Deliver" attribute="1" defaultMemberUniqueName="[Table5].[Estimated_Days_to_Deliver].[All]" allUniqueName="[Table5].[Estimated_Days_to_Deliver].[All]" dimensionUniqueName="[Table5]" displayFolder="" count="2" memberValueDatatype="130" unbalanced="0"/>
    <cacheHierarchy uniqueName="[Table5].[Delivery_Charge]" caption="Delivery_Charge" attribute="1" defaultMemberUniqueName="[Table5].[Delivery_Charge].[All]" allUniqueName="[Table5].[Delivery_Charge].[All]" dimensionUniqueName="[Table5]" displayFolder="" count="2" memberValueDatatype="20" unbalanced="0">
      <fieldsUsage count="2">
        <fieldUsage x="-1"/>
        <fieldUsage x="5"/>
      </fieldsUsage>
    </cacheHierarchy>
    <cacheHierarchy uniqueName="[Table5].[Delivery_Date]" caption="Delivery_Date" attribute="1" time="1" defaultMemberUniqueName="[Table5].[Delivery_Date].[All]" allUniqueName="[Table5].[Delivery_Date].[All]" dimensionUniqueName="[Table5]" displayFolder="" count="2" memberValueDatatype="7" unbalanced="0"/>
    <cacheHierarchy uniqueName="[Table5].[Delivery_Time]" caption="Delivery_Time" attribute="1" defaultMemberUniqueName="[Table5].[Delivery_Time].[All]" allUniqueName="[Table5].[Delivery_Time].[All]" dimensionUniqueName="[Table5]" displayFolder="" count="2" memberValueDatatype="130" unbalanced="0"/>
    <cacheHierarchy uniqueName="[Table5].[Full name]" caption="Full name" attribute="1" defaultMemberUniqueName="[Table5].[Full name].[All]" allUniqueName="[Table5].[Full name].[All]" dimensionUniqueName="[Table5]" displayFolder="" count="2" memberValueDatatype="130" unbalanced="0">
      <fieldsUsage count="2">
        <fieldUsage x="-1"/>
        <fieldUsage x="0"/>
      </fieldsUsage>
    </cacheHierarchy>
    <cacheHierarchy uniqueName="[Table5].[Order Amount]" caption="Order Amount" attribute="1" defaultMemberUniqueName="[Table5].[Order Amount].[All]" allUniqueName="[Table5].[Order Amount].[All]" dimensionUniqueName="[Table5]" displayFolder="" count="2" memberValueDatatype="5" unbalanced="0"/>
    <cacheHierarchy uniqueName="[Table5].[Days it took for delivery]" caption="Days it took for delivery" attribute="1" defaultMemberUniqueName="[Table5].[Days it took for delivery].[All]" allUniqueName="[Table5].[Days it took for delivery].[All]" dimensionUniqueName="[Table5]" displayFolder="" count="2" memberValueDatatype="20" unbalanced="0"/>
    <cacheHierarchy uniqueName="[Table5].[Discount_Percent]" caption="Discount_Percent" attribute="1" defaultMemberUniqueName="[Table5].[Discount_Percent].[All]" allUniqueName="[Table5].[Discount_Percent].[All]" dimensionUniqueName="[Table5]" displayFolder="" count="2" memberValueDatatype="5" unbalanced="0"/>
    <cacheHierarchy uniqueName="[Table5].[Adjusted sales]" caption="Adjusted sales" attribute="1" defaultMemberUniqueName="[Table5].[Adjusted sales].[All]" allUniqueName="[Table5].[Adjusted sales].[All]" dimensionUniqueName="[Table5]" displayFolder="" count="2" memberValueDatatype="5" unbalanced="0"/>
    <cacheHierarchy uniqueName="[Table5].[Discounted Amount]" caption="Discounted Amount" attribute="1" defaultMemberUniqueName="[Table5].[Discounted Amount].[All]" allUniqueName="[Table5].[Discounted Amount].[All]" dimensionUniqueName="[Table5]" displayFolder="" count="2" memberValueDatatype="5" unbalanced="0"/>
    <cacheHierarchy uniqueName="[Table5].[Amount After Discount]" caption="Amount After Discount" attribute="1" defaultMemberUniqueName="[Table5].[Amount After Discount].[All]" allUniqueName="[Table5].[Amount After Discount].[All]" dimensionUniqueName="[Table5]" displayFolder="" count="2" memberValueDatatype="5" unbalanced="0"/>
    <cacheHierarchy uniqueName="[Table5].[Amount_with_delivery_charge]" caption="Amount_with_delivery_charge" attribute="1" defaultMemberUniqueName="[Table5].[Amount_with_delivery_charge].[All]" allUniqueName="[Table5].[Amount_with_delivery_charge].[All]" dimensionUniqueName="[Table5]" displayFolder="" count="2" memberValueDatatype="5" unbalanced="0"/>
    <cacheHierarchy uniqueName="[Table5].[Delivery_Status]" caption="Delivery_Status" attribute="1" defaultMemberUniqueName="[Table5].[Delivery_Status].[All]" allUniqueName="[Table5].[Delivery_Status].[All]" dimensionUniqueName="[Table5]" displayFolder="" count="2" memberValueDatatype="130" unbalanced="0"/>
    <cacheHierarchy uniqueName="[Table5].[Order_Month]" caption="Order_Month" attribute="1" defaultMemberUniqueName="[Table5].[Order_Month].[All]" allUniqueName="[Table5].[Order_Month].[All]" dimensionUniqueName="[Table5]" displayFolder="" count="2" memberValueDatatype="130" unbalanced="0"/>
    <cacheHierarchy uniqueName="[Range].[Delivery_Date (Month Index)]" caption="Delivery_Date (Month Index)" attribute="1" defaultMemberUniqueName="[Range].[Delivery_Date (Month Index)].[All]" allUniqueName="[Range].[Delivery_Date (Month Index)].[All]" dimensionUniqueName="[Range]" displayFolder="" count="2" memberValueDatatype="20" unbalanced="0" hidden="1"/>
    <cacheHierarchy uniqueName="[Measures].[__XL_Count Range]" caption="__XL_Count Range" measure="1" displayFolder="" measureGroup="Range"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Customer_ID]" caption="Count of Customer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Range" count="0" hidden="1">
      <extLst>
        <ext xmlns:x15="http://schemas.microsoft.com/office/spreadsheetml/2010/11/main" uri="{B97F6D7D-B522-45F9-BDA1-12C45D357490}">
          <x15:cacheHierarchy aggregatedColumn="0"/>
        </ext>
      </extLst>
    </cacheHierarchy>
    <cacheHierarchy uniqueName="[Measures].[Sum of Order Amount]" caption="Sum of Order Amount" measure="1" displayFolder="" measureGroup="Range" count="0" hidden="1">
      <extLst>
        <ext xmlns:x15="http://schemas.microsoft.com/office/spreadsheetml/2010/11/main" uri="{B97F6D7D-B522-45F9-BDA1-12C45D357490}">
          <x15:cacheHierarchy aggregatedColumn="20"/>
        </ext>
      </extLst>
    </cacheHierarchy>
    <cacheHierarchy uniqueName="[Measures].[Max of Order Amount]" caption="Max of Order Amount" measure="1" displayFolder="" measureGroup="Range" count="0" hidden="1">
      <extLst>
        <ext xmlns:x15="http://schemas.microsoft.com/office/spreadsheetml/2010/11/main" uri="{B97F6D7D-B522-45F9-BDA1-12C45D357490}">
          <x15:cacheHierarchy aggregatedColumn="20"/>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3"/>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8"/>
        </ext>
      </extLst>
    </cacheHierarchy>
    <cacheHierarchy uniqueName="[Measures].[Count of Delivery_Date (Month)]" caption="Count of Delivery_Date (Month)" measure="1" displayFolder="" measureGroup="Range" count="0" hidden="1">
      <extLst>
        <ext xmlns:x15="http://schemas.microsoft.com/office/spreadsheetml/2010/11/main" uri="{B97F6D7D-B522-45F9-BDA1-12C45D357490}">
          <x15:cacheHierarchy aggregatedColumn="23"/>
        </ext>
      </extLst>
    </cacheHierarchy>
    <cacheHierarchy uniqueName="[Measures].[Sum of Delivery_Charge]" caption="Sum of Delivery_Charge" measure="1" displayFolder="" measureGroup="Range"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Range" count="0" hidden="1">
      <extLst>
        <ext xmlns:x15="http://schemas.microsoft.com/office/spreadsheetml/2010/11/main" uri="{B97F6D7D-B522-45F9-BDA1-12C45D357490}">
          <x15:cacheHierarchy aggregatedColumn="11"/>
        </ext>
      </extLst>
    </cacheHierarchy>
    <cacheHierarchy uniqueName="[Measures].[Distinct Count of Product_ID]" caption="Distinct Count of Product_ID" measure="1" displayFolder="" measureGroup="Range" count="0" hidden="1">
      <extLst>
        <ext xmlns:x15="http://schemas.microsoft.com/office/spreadsheetml/2010/11/main" uri="{B97F6D7D-B522-45F9-BDA1-12C45D357490}">
          <x15:cacheHierarchy aggregatedColumn="11"/>
        </ext>
      </extLst>
    </cacheHierarchy>
    <cacheHierarchy uniqueName="[Measures].[Count of Delivery_Date]" caption="Count of Delivery_Date" measure="1" displayFolder="" measureGroup="Range"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Table5" count="0" hidden="1">
      <extLst>
        <ext xmlns:x15="http://schemas.microsoft.com/office/spreadsheetml/2010/11/main" uri="{B97F6D7D-B522-45F9-BDA1-12C45D357490}">
          <x15:cacheHierarchy aggregatedColumn="24"/>
        </ext>
      </extLst>
    </cacheHierarchy>
    <cacheHierarchy uniqueName="[Measures].[Distinct Count of Customer_ID 2]" caption="Distinct Count of Customer_ID 2" measure="1" displayFolder="" measureGroup="Table5"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Order Amount 2]" caption="Sum of Order Amount 2" measure="1" displayFolder="" measureGroup="Table5" count="0" oneField="1" hidden="1">
      <fieldsUsage count="1">
        <fieldUsage x="14"/>
      </fieldsUsage>
      <extLst>
        <ext xmlns:x15="http://schemas.microsoft.com/office/spreadsheetml/2010/11/main" uri="{B97F6D7D-B522-45F9-BDA1-12C45D357490}">
          <x15:cacheHierarchy aggregatedColumn="44"/>
        </ext>
      </extLst>
    </cacheHierarchy>
    <cacheHierarchy uniqueName="[Measures].[Max of Order Amount 2]" caption="Max of Order Amount 2" measure="1" displayFolder="" measureGroup="Table5" count="0" hidden="1">
      <extLst>
        <ext xmlns:x15="http://schemas.microsoft.com/office/spreadsheetml/2010/11/main" uri="{B97F6D7D-B522-45F9-BDA1-12C45D357490}">
          <x15:cacheHierarchy aggregatedColumn="44"/>
        </ext>
      </extLst>
    </cacheHierarchy>
    <cacheHierarchy uniqueName="[Measures].[Sum of Age 2]" caption="Sum of Age 2" measure="1" displayFolder="" measureGroup="Table5" count="0" hidden="1">
      <extLst>
        <ext xmlns:x15="http://schemas.microsoft.com/office/spreadsheetml/2010/11/main" uri="{B97F6D7D-B522-45F9-BDA1-12C45D357490}">
          <x15:cacheHierarchy aggregatedColumn="27"/>
        </ext>
      </extLst>
    </cacheHierarchy>
    <cacheHierarchy uniqueName="[Measures].[Average of Age 2]" caption="Average of Age 2" measure="1" displayFolder="" measureGroup="Table5" count="0" oneField="1" hidden="1">
      <fieldsUsage count="1">
        <fieldUsage x="2"/>
      </fieldsUsage>
      <extLst>
        <ext xmlns:x15="http://schemas.microsoft.com/office/spreadsheetml/2010/11/main" uri="{B97F6D7D-B522-45F9-BDA1-12C45D357490}">
          <x15:cacheHierarchy aggregatedColumn="27"/>
        </ext>
      </extLst>
    </cacheHierarchy>
    <cacheHierarchy uniqueName="[Measures].[Count of Order_ID 2]" caption="Count of Order_ID 2" measure="1" displayFolder="" measureGroup="Table5" count="0" oneField="1" hidden="1">
      <fieldsUsage count="1">
        <fieldUsage x="3"/>
      </fieldsUsage>
      <extLst>
        <ext xmlns:x15="http://schemas.microsoft.com/office/spreadsheetml/2010/11/main" uri="{B97F6D7D-B522-45F9-BDA1-12C45D357490}">
          <x15:cacheHierarchy aggregatedColumn="32"/>
        </ext>
      </extLst>
    </cacheHierarchy>
    <cacheHierarchy uniqueName="[Measures].[Sum of Days it took for delivery]" caption="Sum of Days it took for delivery" measure="1" displayFolder="" measureGroup="Table5" count="0" hidden="1">
      <extLst>
        <ext xmlns:x15="http://schemas.microsoft.com/office/spreadsheetml/2010/11/main" uri="{B97F6D7D-B522-45F9-BDA1-12C45D357490}">
          <x15:cacheHierarchy aggregatedColumn="45"/>
        </ext>
      </extLst>
    </cacheHierarchy>
    <cacheHierarchy uniqueName="[Measures].[Average of Days it took for delivery]" caption="Average of Days it took for delivery" measure="1" displayFolder="" measureGroup="Table5"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Product_ID 2]" caption="Count of Product_ID 2" measure="1" displayFolder="" measureGroup="Table5" count="0" oneField="1" hidden="1">
      <fieldsUsage count="1">
        <fieldUsage x="8"/>
      </fieldsUsage>
      <extLst>
        <ext xmlns:x15="http://schemas.microsoft.com/office/spreadsheetml/2010/11/main" uri="{B97F6D7D-B522-45F9-BDA1-12C45D357490}">
          <x15:cacheHierarchy aggregatedColumn="35"/>
        </ext>
      </extLst>
    </cacheHierarchy>
    <cacheHierarchy uniqueName="[Measures].[Distinct Count of Product_ID 2]" caption="Distinct Count of Product_ID 2" measure="1" displayFolder="" measureGroup="Table5" count="0" oneField="1" hidden="1">
      <fieldsUsage count="1">
        <fieldUsage x="6"/>
      </fieldsUsage>
      <extLst>
        <ext xmlns:x15="http://schemas.microsoft.com/office/spreadsheetml/2010/11/main" uri="{B97F6D7D-B522-45F9-BDA1-12C45D357490}">
          <x15:cacheHierarchy aggregatedColumn="35"/>
        </ext>
      </extLst>
    </cacheHierarchy>
    <cacheHierarchy uniqueName="[Measures].[Sum of Quantity]" caption="Sum of Quantity" measure="1" displayFolder="" measureGroup="Table5" count="0" oneField="1" hidden="1">
      <fieldsUsage count="1">
        <fieldUsage x="9"/>
      </fieldsUsage>
      <extLst>
        <ext xmlns:x15="http://schemas.microsoft.com/office/spreadsheetml/2010/11/main" uri="{B97F6D7D-B522-45F9-BDA1-12C45D357490}">
          <x15:cacheHierarchy aggregatedColumn="37"/>
        </ext>
      </extLst>
    </cacheHierarchy>
    <cacheHierarchy uniqueName="[Measures].[Max of Quantity]" caption="Max of Quantity" measure="1" displayFolder="" measureGroup="Table5" count="0" hidden="1">
      <extLst>
        <ext xmlns:x15="http://schemas.microsoft.com/office/spreadsheetml/2010/11/main" uri="{B97F6D7D-B522-45F9-BDA1-12C45D357490}">
          <x15:cacheHierarchy aggregatedColumn="37"/>
        </ext>
      </extLst>
    </cacheHierarchy>
    <cacheHierarchy uniqueName="[Measures].[Sum of Adjusted sales]" caption="Sum of Adjusted sales" measure="1" displayFolder="" measureGroup="Table5" count="0" oneField="1" hidden="1">
      <fieldsUsage count="1">
        <fieldUsage x="10"/>
      </fieldsUsage>
      <extLst>
        <ext xmlns:x15="http://schemas.microsoft.com/office/spreadsheetml/2010/11/main" uri="{B97F6D7D-B522-45F9-BDA1-12C45D357490}">
          <x15:cacheHierarchy aggregatedColumn="47"/>
        </ext>
      </extLst>
    </cacheHierarchy>
    <cacheHierarchy uniqueName="[Measures].[Sum of Amount After Discount]" caption="Sum of Amount After Discount" measure="1" displayFolder="" measureGroup="Table5" count="0" oneField="1" hidden="1">
      <fieldsUsage count="1">
        <fieldUsage x="12"/>
      </fieldsUsage>
      <extLst>
        <ext xmlns:x15="http://schemas.microsoft.com/office/spreadsheetml/2010/11/main" uri="{B97F6D7D-B522-45F9-BDA1-12C45D357490}">
          <x15:cacheHierarchy aggregatedColumn="49"/>
        </ext>
      </extLst>
    </cacheHierarchy>
    <cacheHierarchy uniqueName="[Measures].[Sum of Discounted Amount]" caption="Sum of Discounted Amount" measure="1" displayFolder="" measureGroup="Table5" count="0" oneField="1" hidden="1">
      <fieldsUsage count="1">
        <fieldUsage x="11"/>
      </fieldsUsage>
      <extLst>
        <ext xmlns:x15="http://schemas.microsoft.com/office/spreadsheetml/2010/11/main" uri="{B97F6D7D-B522-45F9-BDA1-12C45D357490}">
          <x15:cacheHierarchy aggregatedColumn="48"/>
        </ext>
      </extLst>
    </cacheHierarchy>
    <cacheHierarchy uniqueName="[Measures].[Sum of Discount_Percent]" caption="Sum of Discount_Percent" measure="1" displayFolder="" measureGroup="Table5" count="0" oneField="1" hidden="1">
      <fieldsUsage count="1">
        <fieldUsage x="13"/>
      </fieldsUsage>
      <extLst>
        <ext xmlns:x15="http://schemas.microsoft.com/office/spreadsheetml/2010/11/main" uri="{B97F6D7D-B522-45F9-BDA1-12C45D357490}">
          <x15:cacheHierarchy aggregatedColumn="46"/>
        </ext>
      </extLst>
    </cacheHierarchy>
    <cacheHierarchy uniqueName="[Measures].[Count of Delivery_Status]" caption="Count of Delivery_Status" measure="1" displayFolder="" measureGroup="Table5" count="0" hidden="1">
      <extLst>
        <ext xmlns:x15="http://schemas.microsoft.com/office/spreadsheetml/2010/11/main" uri="{B97F6D7D-B522-45F9-BDA1-12C45D357490}">
          <x15:cacheHierarchy aggregatedColumn="51"/>
        </ext>
      </extLst>
    </cacheHierarchy>
    <cacheHierarchy uniqueName="[Measures].[Sum of Amount_with_delivery_charge]" caption="Sum of Amount_with_delivery_charge" measure="1" displayFolder="" measureGroup="Table5" count="0" hidden="1">
      <extLst>
        <ext xmlns:x15="http://schemas.microsoft.com/office/spreadsheetml/2010/11/main" uri="{B97F6D7D-B522-45F9-BDA1-12C45D357490}">
          <x15:cacheHierarchy aggregatedColumn="50"/>
        </ext>
      </extLst>
    </cacheHierarchy>
    <cacheHierarchy uniqueName="[Measures].[Count of Coupon_Code]" caption="Count of Coupon_Code" measure="1" displayFolder="" measureGroup="Table5" count="0" hidden="1">
      <extLst>
        <ext xmlns:x15="http://schemas.microsoft.com/office/spreadsheetml/2010/11/main" uri="{B97F6D7D-B522-45F9-BDA1-12C45D357490}">
          <x15:cacheHierarchy aggregatedColumn="38"/>
        </ext>
      </extLst>
    </cacheHierarchy>
  </cacheHierarchies>
  <kpis count="0"/>
  <dimensions count="3">
    <dimension measure="1" name="Measures" uniqueName="[Measures]" caption="Measures"/>
    <dimension name="Range" uniqueName="[Range]" caption="Range"/>
    <dimension name="Table5" uniqueName="[Table5]" caption="Table5"/>
  </dimensions>
  <measureGroups count="2">
    <measureGroup name="Range" caption="Range"/>
    <measureGroup name="Table5" caption="Table5"/>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52.885799884258" backgroundQuery="1" createdVersion="8" refreshedVersion="8" minRefreshableVersion="3" recordCount="0" supportSubquery="1" supportAdvancedDrill="1" xr:uid="{9C9FBB73-34D6-4940-AAA4-622858653E03}">
  <cacheSource type="external" connectionId="1"/>
  <cacheFields count="9">
    <cacheField name="[Range].[Full name].[Full name]" caption="Full name" numFmtId="0" hierarchy="19" level="1">
      <sharedItems count="100">
        <s v="Aaron  Thompson"/>
        <s v="Alexandra  Smith"/>
        <s v="Amanda  Howard"/>
        <s v="Amy  Ellis"/>
        <s v="Amy  Griffin"/>
        <s v="Amy  Reid"/>
        <s v="Angela  Casey"/>
        <s v="Angela  Evans"/>
        <s v="Angela  Horne"/>
        <s v="Anne  Oconnell"/>
        <s v="Anthony  Thomas"/>
        <s v="Ashley  Romero"/>
        <s v="Ashley  Rose"/>
        <s v="Barbara  Fuller"/>
        <s v="Beth  Mason"/>
        <s v="Bobby  Forbes"/>
        <s v="Brandon  Cruz"/>
        <s v="Brendan  Kelly"/>
        <s v="Brian  Kennedy"/>
        <s v="Brittany  Stewart"/>
        <s v="Bruce  Allen"/>
        <s v="Christian  Clayton"/>
        <s v="Christine  Aguilar"/>
        <s v="Christine  West"/>
        <s v="Christy  Chang"/>
        <s v="Courtney  Parker"/>
        <s v="David  Delacruz"/>
        <s v="Deborah  Bates"/>
        <s v="Debra  Hayes"/>
        <s v="Debra  Rodriguez"/>
        <s v="Diana  French"/>
        <s v="Donna  Oneill"/>
        <s v="Edward  Black"/>
        <s v="Erin  Miller"/>
        <s v="Gary  Huff"/>
        <s v="Gary  Jacobs"/>
        <s v="Gina  Moreno"/>
        <s v="Gregory  Lee"/>
        <s v="Hannah  Gutierrez"/>
        <s v="Heather  Schneider"/>
        <s v="James  Brown"/>
        <s v="Janice  Gordon"/>
        <s v="Jared  Horn"/>
        <s v="Jason  Lopez"/>
        <s v="Jason  Nguyen"/>
        <s v="Jenny  Estrada"/>
        <s v="Jessica  Ruiz"/>
        <s v="Jodi  Whitney"/>
        <s v="John  Herrera"/>
        <s v="John  Ramirez"/>
        <s v="Joseph  Gaines"/>
        <s v="Joseph  Stewart"/>
        <s v="Joshua  Campbell"/>
        <s v="Julie  Meyer"/>
        <s v="Kara  Brennan"/>
        <s v="Karl  Gallagher"/>
        <s v="Katherine  Weber"/>
        <s v="Katie  Hicks"/>
        <s v="Kelli  Smith"/>
        <s v="Kim  Blevins"/>
        <s v="Kristina  Haynes"/>
        <s v="Lauren  Crane"/>
        <s v="Lauren  Lane"/>
        <s v="Lauren  Long"/>
        <s v="Leslie  Montgomery"/>
        <s v="Lindsey  Byrd"/>
        <s v="Lisa  Miller"/>
        <s v="Lori  Cook"/>
        <s v="Mallory  Mitchell"/>
        <s v="Marcus  Rogers"/>
        <s v="Marcus  Valenzuela"/>
        <s v="Mark  Henderson"/>
        <s v="Mark  Summers"/>
        <s v="Mary  Knight"/>
        <s v="Megan  Hunt"/>
        <s v="Melissa  Levy"/>
        <s v="Mike  Carter"/>
        <s v="Mitchell  Parker"/>
        <s v="Natasha  Michael"/>
        <s v="Rachael  Robinson"/>
        <s v="Rachel  Lopez"/>
        <s v="Rebecca  Figueroa"/>
        <s v="Regina  Hawkins"/>
        <s v="Robert  Castillo"/>
        <s v="Sarah  Benson"/>
        <s v="Sarah  Butler"/>
        <s v="Scott  Jones"/>
        <s v="Sharon  Thompson"/>
        <s v="Susan  Thompson"/>
        <s v="Taylor  Davis"/>
        <s v="Teresa  Harvey"/>
        <s v="Thomas  Andersen"/>
        <s v="Thomas  Owens"/>
        <s v="Timothy  Hicks"/>
        <s v="Traci  Jones"/>
        <s v="Troy  Gomez"/>
        <s v="Valerie  Carr"/>
        <s v="Veronica  Lopez"/>
        <s v="William  Mann"/>
        <s v="William  Richmond"/>
      </sharedItems>
    </cacheField>
    <cacheField name="[Measures].[Distinct Count of Customer_ID]" caption="Distinct Count of Customer_ID" numFmtId="0" hierarchy="58" level="32767"/>
    <cacheField name="[Measures].[Average of Age]" caption="Average of Age" numFmtId="0" hierarchy="62" level="32767"/>
    <cacheField name="[Measures].[Count of Order_ID]" caption="Count of Order_ID" numFmtId="0" hierarchy="63" level="32767"/>
    <cacheField name="[Range].[Delivery_Charge].[Delivery_Charge]" caption="Delivery_Charge" numFmtId="0" hierarchy="16" level="1">
      <sharedItems containsSemiMixedTypes="0" containsString="0" containsNumber="1" containsInteger="1" minValue="35" maxValue="70" count="36">
        <n v="44"/>
        <n v="47"/>
        <n v="55"/>
        <n v="57"/>
        <n v="58"/>
        <n v="62"/>
        <n v="49"/>
        <n v="50"/>
        <n v="53"/>
        <n v="56"/>
        <n v="64"/>
        <n v="36"/>
        <n v="39"/>
        <n v="63"/>
        <n v="68"/>
        <n v="52"/>
        <n v="67"/>
        <n v="54"/>
        <n v="61"/>
        <n v="66"/>
        <n v="51"/>
        <n v="35"/>
        <n v="40"/>
        <n v="41"/>
        <n v="45"/>
        <n v="70"/>
        <n v="59"/>
        <n v="43"/>
        <n v="60"/>
        <n v="69"/>
        <n v="38"/>
        <n v="42"/>
        <n v="48"/>
        <n v="46"/>
        <n v="65"/>
        <n v="37"/>
      </sharedItems>
      <extLst>
        <ext xmlns:x15="http://schemas.microsoft.com/office/spreadsheetml/2010/11/main" uri="{4F2E5C28-24EA-4eb8-9CBF-B6C8F9C3D259}">
          <x15:cachedUniqueNames>
            <x15:cachedUniqueName index="0" name="[Range].[Delivery_Charge].&amp;[44]"/>
            <x15:cachedUniqueName index="1" name="[Range].[Delivery_Charge].&amp;[47]"/>
            <x15:cachedUniqueName index="2" name="[Range].[Delivery_Charge].&amp;[55]"/>
            <x15:cachedUniqueName index="3" name="[Range].[Delivery_Charge].&amp;[57]"/>
            <x15:cachedUniqueName index="4" name="[Range].[Delivery_Charge].&amp;[58]"/>
            <x15:cachedUniqueName index="5" name="[Range].[Delivery_Charge].&amp;[62]"/>
            <x15:cachedUniqueName index="6" name="[Range].[Delivery_Charge].&amp;[49]"/>
            <x15:cachedUniqueName index="7" name="[Range].[Delivery_Charge].&amp;[50]"/>
            <x15:cachedUniqueName index="8" name="[Range].[Delivery_Charge].&amp;[53]"/>
            <x15:cachedUniqueName index="9" name="[Range].[Delivery_Charge].&amp;[56]"/>
            <x15:cachedUniqueName index="10" name="[Range].[Delivery_Charge].&amp;[64]"/>
            <x15:cachedUniqueName index="11" name="[Range].[Delivery_Charge].&amp;[36]"/>
            <x15:cachedUniqueName index="12" name="[Range].[Delivery_Charge].&amp;[39]"/>
            <x15:cachedUniqueName index="13" name="[Range].[Delivery_Charge].&amp;[63]"/>
            <x15:cachedUniqueName index="14" name="[Range].[Delivery_Charge].&amp;[68]"/>
            <x15:cachedUniqueName index="15" name="[Range].[Delivery_Charge].&amp;[52]"/>
            <x15:cachedUniqueName index="16" name="[Range].[Delivery_Charge].&amp;[67]"/>
            <x15:cachedUniqueName index="17" name="[Range].[Delivery_Charge].&amp;[54]"/>
            <x15:cachedUniqueName index="18" name="[Range].[Delivery_Charge].&amp;[61]"/>
            <x15:cachedUniqueName index="19" name="[Range].[Delivery_Charge].&amp;[66]"/>
            <x15:cachedUniqueName index="20" name="[Range].[Delivery_Charge].&amp;[51]"/>
            <x15:cachedUniqueName index="21" name="[Range].[Delivery_Charge].&amp;[35]"/>
            <x15:cachedUniqueName index="22" name="[Range].[Delivery_Charge].&amp;[40]"/>
            <x15:cachedUniqueName index="23" name="[Range].[Delivery_Charge].&amp;[41]"/>
            <x15:cachedUniqueName index="24" name="[Range].[Delivery_Charge].&amp;[45]"/>
            <x15:cachedUniqueName index="25" name="[Range].[Delivery_Charge].&amp;[70]"/>
            <x15:cachedUniqueName index="26" name="[Range].[Delivery_Charge].&amp;[59]"/>
            <x15:cachedUniqueName index="27" name="[Range].[Delivery_Charge].&amp;[43]"/>
            <x15:cachedUniqueName index="28" name="[Range].[Delivery_Charge].&amp;[60]"/>
            <x15:cachedUniqueName index="29" name="[Range].[Delivery_Charge].&amp;[69]"/>
            <x15:cachedUniqueName index="30" name="[Range].[Delivery_Charge].&amp;[38]"/>
            <x15:cachedUniqueName index="31" name="[Range].[Delivery_Charge].&amp;[42]"/>
            <x15:cachedUniqueName index="32" name="[Range].[Delivery_Charge].&amp;[48]"/>
            <x15:cachedUniqueName index="33" name="[Range].[Delivery_Charge].&amp;[46]"/>
            <x15:cachedUniqueName index="34" name="[Range].[Delivery_Charge].&amp;[65]"/>
            <x15:cachedUniqueName index="35" name="[Range].[Delivery_Charge].&amp;[37]"/>
          </x15:cachedUniqueNames>
        </ext>
      </extLst>
    </cacheField>
    <cacheField name="[Measures].[Distinct Count of Product_ID]" caption="Distinct Count of Product_ID" numFmtId="0" hierarchy="67" level="32767"/>
    <cacheField name="[Measures].[Sum of Order Amount]" caption="Sum of Order Amount" numFmtId="0" hierarchy="59" level="32767"/>
    <cacheField name="[Table5].[City].[City]" caption="City" numFmtId="0" hierarchy="29" level="1">
      <sharedItems containsSemiMixedTypes="0" containsNonDate="0" containsString="0"/>
    </cacheField>
    <cacheField name="Dummy0" numFmtId="0" hierarchy="89" level="32767">
      <extLst>
        <ext xmlns:x14="http://schemas.microsoft.com/office/spreadsheetml/2009/9/main" uri="{63CAB8AC-B538-458d-9737-405883B0398D}">
          <x14:cacheField ignore="1"/>
        </ext>
      </extLst>
    </cacheField>
  </cacheFields>
  <cacheHierarchies count="90">
    <cacheHierarchy uniqueName="[Range].[Customer_ID]" caption="Customer_ID" attribute="1" defaultMemberUniqueName="[Range].[Customer_ID].[All]" allUniqueName="[Range].[Customer_ID].[All]" dimensionUniqueName="[Range]" displayFolder="" count="0" memberValueDatatype="130" unbalanced="0"/>
    <cacheHierarchy uniqueName="[Range].[First_Name]" caption="First_Name" attribute="1" defaultMemberUniqueName="[Range].[First_Name].[All]" allUniqueName="[Range].[First_Name].[All]" dimensionUniqueName="[Range]" displayFolder="" count="0" memberValueDatatype="130" unbalanced="0"/>
    <cacheHierarchy uniqueName="[Range].[Last_Name]" caption="Last_Name" attribute="1" defaultMemberUniqueName="[Range].[Last_Name].[All]" allUniqueName="[Range].[Last_Name].[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Email]" caption="Email" attribute="1" defaultMemberUniqueName="[Range].[Email].[All]" allUniqueName="[Range].[Email].[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Order_Time]" caption="Order_Time" attribute="1" defaultMemberUniqueName="[Range].[Order_Time].[All]" allUniqueName="[Range].[Order_Time].[All]" dimensionUniqueName="[Range]" displayFolder="" count="0" memberValueDatatype="130" unbalanced="0"/>
    <cacheHierarchy uniqueName="[Range].[Product_ID]" caption="Product_ID" attribute="1" defaultMemberUniqueName="[Range].[Product_ID].[All]" allUniqueName="[Range].[Product_ID].[All]" dimensionUniqueName="[Range]" displayFolder="" count="0" memberValueDatatype="130" unbalanced="0"/>
    <cacheHierarchy uniqueName="[Range].[Price]" caption="Price" attribute="1" defaultMemberUniqueName="[Range].[Price].[All]" allUniqueName="[Range].[Pric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Coupon_Code]" caption="Coupon_Code" attribute="1" defaultMemberUniqueName="[Range].[Coupon_Code].[All]" allUniqueName="[Range].[Coupon_Code].[All]" dimensionUniqueName="[Range]" displayFolder="" count="0" memberValueDatatype="130" unbalanced="0"/>
    <cacheHierarchy uniqueName="[Range].[Estimated_Days_to_Deliver]" caption="Estimated_Days_to_Deliver" attribute="1" defaultMemberUniqueName="[Range].[Estimated_Days_to_Deliver].[All]" allUniqueName="[Range].[Estimated_Days_to_Deliver].[All]" dimensionUniqueName="[Range]" displayFolder="" count="0" memberValueDatatype="130" unbalanced="0"/>
    <cacheHierarchy uniqueName="[Range].[Delivery_Charge]" caption="Delivery_Charge" attribute="1" defaultMemberUniqueName="[Range].[Delivery_Charge].[All]" allUniqueName="[Range].[Delivery_Charge].[All]" dimensionUniqueName="[Range]" displayFolder="" count="2" memberValueDatatype="20" unbalanced="0">
      <fieldsUsage count="2">
        <fieldUsage x="-1"/>
        <fieldUsage x="4"/>
      </fieldsUsage>
    </cacheHierarchy>
    <cacheHierarchy uniqueName="[Range].[Delivery_Date]" caption="Delivery_Date" attribute="1" time="1" defaultMemberUniqueName="[Range].[Delivery_Date].[All]" allUniqueName="[Range].[Delivery_Date].[All]" dimensionUniqueName="[Range]" displayFolder="" count="0" memberValueDatatype="7" unbalanced="0"/>
    <cacheHierarchy uniqueName="[Range].[Delivery_Time]" caption="Delivery_Time" attribute="1" defaultMemberUniqueName="[Range].[Delivery_Time].[All]" allUniqueName="[Range].[Delivery_Time].[All]" dimensionUniqueName="[Range]" displayFolder="" count="0" memberValueDatatype="130" unbalanced="0"/>
    <cacheHierarchy uniqueName="[Range].[Full name]" caption="Full name" attribute="1" defaultMemberUniqueName="[Range].[Full name].[All]" allUniqueName="[Range].[Full name].[All]" dimensionUniqueName="[Range]" displayFolder="" count="2" memberValueDatatype="130" unbalanced="0">
      <fieldsUsage count="2">
        <fieldUsage x="-1"/>
        <fieldUsage x="0"/>
      </fieldsUsage>
    </cacheHierarchy>
    <cacheHierarchy uniqueName="[Range].[Order Amount]" caption="Order Amount" attribute="1" defaultMemberUniqueName="[Range].[Order Amount].[All]" allUniqueName="[Range].[Order Amount].[All]" dimensionUniqueName="[Range]" displayFolder="" count="0" memberValueDatatype="5" unbalanced="0"/>
    <cacheHierarchy uniqueName="[Range].[Delivery_Date (Year)]" caption="Delivery_Date (Year)" attribute="1" defaultMemberUniqueName="[Range].[Delivery_Date (Year)].[All]" allUniqueName="[Range].[Delivery_Date (Year)].[All]" dimensionUniqueName="[Range]" displayFolder="" count="0" memberValueDatatype="130" unbalanced="0"/>
    <cacheHierarchy uniqueName="[Range].[Delivery_Date (Quarter)]" caption="Delivery_Date (Quarter)" attribute="1" defaultMemberUniqueName="[Range].[Delivery_Date (Quarter)].[All]" allUniqueName="[Range].[Delivery_Date (Quarter)].[All]" dimensionUniqueName="[Range]" displayFolder="" count="0" memberValueDatatype="130" unbalanced="0"/>
    <cacheHierarchy uniqueName="[Range].[Delivery_Date (Month)]" caption="Delivery_Date (Month)" attribute="1" defaultMemberUniqueName="[Range].[Delivery_Date (Month)].[All]" allUniqueName="[Range].[Delivery_Date (Month)].[All]" dimensionUniqueName="[Range]" displayFolder="" count="0" memberValueDatatype="130" unbalanced="0"/>
    <cacheHierarchy uniqueName="[Table5].[Customer_ID]" caption="Customer_ID" attribute="1" defaultMemberUniqueName="[Table5].[Customer_ID].[All]" allUniqueName="[Table5].[Customer_ID].[All]" dimensionUniqueName="[Table5]" displayFolder="" count="0" memberValueDatatype="130" unbalanced="0"/>
    <cacheHierarchy uniqueName="[Table5].[First_Name]" caption="First_Name" attribute="1" defaultMemberUniqueName="[Table5].[First_Name].[All]" allUniqueName="[Table5].[First_Name].[All]" dimensionUniqueName="[Table5]" displayFolder="" count="0" memberValueDatatype="130" unbalanced="0"/>
    <cacheHierarchy uniqueName="[Table5].[Last_Name]" caption="Last_Name" attribute="1" defaultMemberUniqueName="[Table5].[Last_Name].[All]" allUniqueName="[Table5].[Last_Name].[All]" dimensionUniqueName="[Table5]" displayFolder="" count="0" memberValueDatatype="130" unbalanced="0"/>
    <cacheHierarchy uniqueName="[Table5].[Age]" caption="Age" attribute="1" defaultMemberUniqueName="[Table5].[Age].[All]" allUniqueName="[Table5].[Age].[All]" dimensionUniqueName="[Table5]" displayFolder="" count="0" memberValueDatatype="20" unbalanced="0"/>
    <cacheHierarchy uniqueName="[Table5].[Gender]" caption="Gender" attribute="1" defaultMemberUniqueName="[Table5].[Gender].[All]" allUniqueName="[Table5].[Gender].[All]" dimensionUniqueName="[Table5]" displayFolder="" count="0" memberValueDatatype="130" unbalanced="0"/>
    <cacheHierarchy uniqueName="[Table5].[City]" caption="City" attribute="1" defaultMemberUniqueName="[Table5].[City].[All]" allUniqueName="[Table5].[City].[All]" dimensionUniqueName="[Table5]" displayFolder="" count="2" memberValueDatatype="130" unbalanced="0">
      <fieldsUsage count="2">
        <fieldUsage x="-1"/>
        <fieldUsage x="7"/>
      </fieldsUsage>
    </cacheHierarchy>
    <cacheHierarchy uniqueName="[Table5].[Email]" caption="Email" attribute="1" defaultMemberUniqueName="[Table5].[Email].[All]" allUniqueName="[Table5].[Email].[All]" dimensionUniqueName="[Table5]" displayFolder="" count="0" memberValueDatatype="130" unbalanced="0"/>
    <cacheHierarchy uniqueName="[Table5].[Address]" caption="Address" attribute="1" defaultMemberUniqueName="[Table5].[Address].[All]" allUniqueName="[Table5].[Address].[All]" dimensionUniqueName="[Table5]" displayFolder="" count="0" memberValueDatatype="130" unbalanced="0"/>
    <cacheHierarchy uniqueName="[Table5].[Order_ID]" caption="Order_ID" attribute="1" defaultMemberUniqueName="[Table5].[Order_ID].[All]" allUniqueName="[Table5].[Order_ID].[All]" dimensionUniqueName="[Table5]" displayFolder="" count="0" memberValueDatatype="130" unbalanced="0"/>
    <cacheHierarchy uniqueName="[Table5].[Order_Date]" caption="Order_Date" attribute="1" time="1" defaultMemberUniqueName="[Table5].[Order_Date].[All]" allUniqueName="[Table5].[Order_Date].[All]" dimensionUniqueName="[Table5]" displayFolder="" count="0" memberValueDatatype="7" unbalanced="0"/>
    <cacheHierarchy uniqueName="[Table5].[Order_Time]" caption="Order_Time" attribute="1" defaultMemberUniqueName="[Table5].[Order_Time].[All]" allUniqueName="[Table5].[Order_Time].[All]" dimensionUniqueName="[Table5]" displayFolder="" count="0" memberValueDatatype="130" unbalanced="0"/>
    <cacheHierarchy uniqueName="[Table5].[Product_ID]" caption="Product_ID" attribute="1" defaultMemberUniqueName="[Table5].[Product_ID].[All]" allUniqueName="[Table5].[Product_ID].[All]" dimensionUniqueName="[Table5]" displayFolder="" count="0" memberValueDatatype="130" unbalanced="0"/>
    <cacheHierarchy uniqueName="[Table5].[Price]" caption="Price" attribute="1" defaultMemberUniqueName="[Table5].[Price].[All]" allUniqueName="[Table5].[Price].[All]" dimensionUniqueName="[Table5]" displayFolder="" count="0" memberValueDatatype="5" unbalanced="0"/>
    <cacheHierarchy uniqueName="[Table5].[Quantity]" caption="Quantity" attribute="1" defaultMemberUniqueName="[Table5].[Quantity].[All]" allUniqueName="[Table5].[Quantity].[All]" dimensionUniqueName="[Table5]" displayFolder="" count="0" memberValueDatatype="20" unbalanced="0"/>
    <cacheHierarchy uniqueName="[Table5].[Coupon_Code]" caption="Coupon_Code" attribute="1" defaultMemberUniqueName="[Table5].[Coupon_Code].[All]" allUniqueName="[Table5].[Coupon_Code].[All]" dimensionUniqueName="[Table5]" displayFolder="" count="0" memberValueDatatype="130" unbalanced="0"/>
    <cacheHierarchy uniqueName="[Table5].[Estimated_Days_to_Deliver]" caption="Estimated_Days_to_Deliver" attribute="1" defaultMemberUniqueName="[Table5].[Estimated_Days_to_Deliver].[All]" allUniqueName="[Table5].[Estimated_Days_to_Deliver].[All]" dimensionUniqueName="[Table5]" displayFolder="" count="0" memberValueDatatype="130" unbalanced="0"/>
    <cacheHierarchy uniqueName="[Table5].[Delivery_Charge]" caption="Delivery_Charge" attribute="1" defaultMemberUniqueName="[Table5].[Delivery_Charge].[All]" allUniqueName="[Table5].[Delivery_Charge].[All]" dimensionUniqueName="[Table5]" displayFolder="" count="0" memberValueDatatype="20" unbalanced="0"/>
    <cacheHierarchy uniqueName="[Table5].[Delivery_Date]" caption="Delivery_Date" attribute="1" time="1" defaultMemberUniqueName="[Table5].[Delivery_Date].[All]" allUniqueName="[Table5].[Delivery_Date].[All]" dimensionUniqueName="[Table5]" displayFolder="" count="0" memberValueDatatype="7" unbalanced="0"/>
    <cacheHierarchy uniqueName="[Table5].[Delivery_Time]" caption="Delivery_Time" attribute="1" defaultMemberUniqueName="[Table5].[Delivery_Time].[All]" allUniqueName="[Table5].[Delivery_Time].[All]" dimensionUniqueName="[Table5]" displayFolder="" count="0" memberValueDatatype="130" unbalanced="0"/>
    <cacheHierarchy uniqueName="[Table5].[Full name]" caption="Full name" attribute="1" defaultMemberUniqueName="[Table5].[Full name].[All]" allUniqueName="[Table5].[Full name].[All]" dimensionUniqueName="[Table5]" displayFolder="" count="0" memberValueDatatype="130" unbalanced="0"/>
    <cacheHierarchy uniqueName="[Table5].[Order Amount]" caption="Order Amount" attribute="1" defaultMemberUniqueName="[Table5].[Order Amount].[All]" allUniqueName="[Table5].[Order Amount].[All]" dimensionUniqueName="[Table5]" displayFolder="" count="0" memberValueDatatype="5" unbalanced="0"/>
    <cacheHierarchy uniqueName="[Table5].[Days it took for delivery]" caption="Days it took for delivery" attribute="1" defaultMemberUniqueName="[Table5].[Days it took for delivery].[All]" allUniqueName="[Table5].[Days it took for delivery].[All]" dimensionUniqueName="[Table5]" displayFolder="" count="0" memberValueDatatype="20" unbalanced="0"/>
    <cacheHierarchy uniqueName="[Table5].[Discount_Percent]" caption="Discount_Percent" attribute="1" defaultMemberUniqueName="[Table5].[Discount_Percent].[All]" allUniqueName="[Table5].[Discount_Percent].[All]" dimensionUniqueName="[Table5]" displayFolder="" count="0" memberValueDatatype="5" unbalanced="0"/>
    <cacheHierarchy uniqueName="[Table5].[Adjusted sales]" caption="Adjusted sales" attribute="1" defaultMemberUniqueName="[Table5].[Adjusted sales].[All]" allUniqueName="[Table5].[Adjusted sales].[All]" dimensionUniqueName="[Table5]" displayFolder="" count="0" memberValueDatatype="5" unbalanced="0"/>
    <cacheHierarchy uniqueName="[Table5].[Discounted Amount]" caption="Discounted Amount" attribute="1" defaultMemberUniqueName="[Table5].[Discounted Amount].[All]" allUniqueName="[Table5].[Discounted Amount].[All]" dimensionUniqueName="[Table5]" displayFolder="" count="0" memberValueDatatype="5" unbalanced="0"/>
    <cacheHierarchy uniqueName="[Table5].[Amount After Discount]" caption="Amount After Discount" attribute="1" defaultMemberUniqueName="[Table5].[Amount After Discount].[All]" allUniqueName="[Table5].[Amount After Discount].[All]" dimensionUniqueName="[Table5]" displayFolder="" count="0" memberValueDatatype="5" unbalanced="0"/>
    <cacheHierarchy uniqueName="[Table5].[Amount_with_delivery_charge]" caption="Amount_with_delivery_charge" attribute="1" defaultMemberUniqueName="[Table5].[Amount_with_delivery_charge].[All]" allUniqueName="[Table5].[Amount_with_delivery_charge].[All]" dimensionUniqueName="[Table5]" displayFolder="" count="0" memberValueDatatype="5" unbalanced="0"/>
    <cacheHierarchy uniqueName="[Table5].[Delivery_Status]" caption="Delivery_Status" attribute="1" defaultMemberUniqueName="[Table5].[Delivery_Status].[All]" allUniqueName="[Table5].[Delivery_Status].[All]" dimensionUniqueName="[Table5]" displayFolder="" count="0" memberValueDatatype="130" unbalanced="0"/>
    <cacheHierarchy uniqueName="[Table5].[Order_Month]" caption="Order_Month" attribute="1" defaultMemberUniqueName="[Table5].[Order_Month].[All]" allUniqueName="[Table5].[Order_Month].[All]" dimensionUniqueName="[Table5]" displayFolder="" count="0" memberValueDatatype="130" unbalanced="0"/>
    <cacheHierarchy uniqueName="[Range].[Delivery_Date (Month Index)]" caption="Delivery_Date (Month Index)" attribute="1" defaultMemberUniqueName="[Range].[Delivery_Date (Month Index)].[All]" allUniqueName="[Range].[Delivery_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Customer_ID]" caption="Count of Customer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Order Amount]" caption="Sum of Order Amount" measure="1" displayFolder="" measureGroup="Range" count="0" oneField="1" hidden="1">
      <fieldsUsage count="1">
        <fieldUsage x="6"/>
      </fieldsUsage>
      <extLst>
        <ext xmlns:x15="http://schemas.microsoft.com/office/spreadsheetml/2010/11/main" uri="{B97F6D7D-B522-45F9-BDA1-12C45D357490}">
          <x15:cacheHierarchy aggregatedColumn="20"/>
        </ext>
      </extLst>
    </cacheHierarchy>
    <cacheHierarchy uniqueName="[Measures].[Max of Order Amount]" caption="Max of Order Amount" measure="1" displayFolder="" measureGroup="Range" count="0" hidden="1">
      <extLst>
        <ext xmlns:x15="http://schemas.microsoft.com/office/spreadsheetml/2010/11/main" uri="{B97F6D7D-B522-45F9-BDA1-12C45D357490}">
          <x15:cacheHierarchy aggregatedColumn="20"/>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Range" count="0" oneField="1" hidden="1">
      <fieldsUsage count="1">
        <fieldUsage x="2"/>
      </fieldsUsage>
      <extLst>
        <ext xmlns:x15="http://schemas.microsoft.com/office/spreadsheetml/2010/11/main" uri="{B97F6D7D-B522-45F9-BDA1-12C45D357490}">
          <x15:cacheHierarchy aggregatedColumn="3"/>
        </ext>
      </extLst>
    </cacheHierarchy>
    <cacheHierarchy uniqueName="[Measures].[Count of Order_ID]" caption="Count of Order_ID" measure="1" displayFolder="" measureGroup="Range" count="0" oneField="1" hidden="1">
      <fieldsUsage count="1">
        <fieldUsage x="3"/>
      </fieldsUsage>
      <extLst>
        <ext xmlns:x15="http://schemas.microsoft.com/office/spreadsheetml/2010/11/main" uri="{B97F6D7D-B522-45F9-BDA1-12C45D357490}">
          <x15:cacheHierarchy aggregatedColumn="8"/>
        </ext>
      </extLst>
    </cacheHierarchy>
    <cacheHierarchy uniqueName="[Measures].[Count of Delivery_Date (Month)]" caption="Count of Delivery_Date (Month)" measure="1" displayFolder="" measureGroup="Range" count="0" hidden="1">
      <extLst>
        <ext xmlns:x15="http://schemas.microsoft.com/office/spreadsheetml/2010/11/main" uri="{B97F6D7D-B522-45F9-BDA1-12C45D357490}">
          <x15:cacheHierarchy aggregatedColumn="23"/>
        </ext>
      </extLst>
    </cacheHierarchy>
    <cacheHierarchy uniqueName="[Measures].[Sum of Delivery_Charge]" caption="Sum of Delivery_Charge" measure="1" displayFolder="" measureGroup="Range"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Range" count="0" hidden="1">
      <extLst>
        <ext xmlns:x15="http://schemas.microsoft.com/office/spreadsheetml/2010/11/main" uri="{B97F6D7D-B522-45F9-BDA1-12C45D357490}">
          <x15:cacheHierarchy aggregatedColumn="11"/>
        </ext>
      </extLst>
    </cacheHierarchy>
    <cacheHierarchy uniqueName="[Measures].[Distinct Count of Product_ID]" caption="Distinct Count of Product_ID" measure="1" displayFolder="" measureGroup="Range" count="0" oneField="1" hidden="1">
      <fieldsUsage count="1">
        <fieldUsage x="5"/>
      </fieldsUsage>
      <extLst>
        <ext xmlns:x15="http://schemas.microsoft.com/office/spreadsheetml/2010/11/main" uri="{B97F6D7D-B522-45F9-BDA1-12C45D357490}">
          <x15:cacheHierarchy aggregatedColumn="11"/>
        </ext>
      </extLst>
    </cacheHierarchy>
    <cacheHierarchy uniqueName="[Measures].[Count of Delivery_Date]" caption="Count of Delivery_Date" measure="1" displayFolder="" measureGroup="Range"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Table5" count="0" hidden="1">
      <extLst>
        <ext xmlns:x15="http://schemas.microsoft.com/office/spreadsheetml/2010/11/main" uri="{B97F6D7D-B522-45F9-BDA1-12C45D357490}">
          <x15:cacheHierarchy aggregatedColumn="24"/>
        </ext>
      </extLst>
    </cacheHierarchy>
    <cacheHierarchy uniqueName="[Measures].[Distinct Count of Customer_ID 2]" caption="Distinct Count of Customer_ID 2" measure="1" displayFolder="" measureGroup="Table5" count="0" hidden="1">
      <extLst>
        <ext xmlns:x15="http://schemas.microsoft.com/office/spreadsheetml/2010/11/main" uri="{B97F6D7D-B522-45F9-BDA1-12C45D357490}">
          <x15:cacheHierarchy aggregatedColumn="24"/>
        </ext>
      </extLst>
    </cacheHierarchy>
    <cacheHierarchy uniqueName="[Measures].[Sum of Order Amount 2]" caption="Sum of Order Amount 2" measure="1" displayFolder="" measureGroup="Table5" count="0" hidden="1">
      <extLst>
        <ext xmlns:x15="http://schemas.microsoft.com/office/spreadsheetml/2010/11/main" uri="{B97F6D7D-B522-45F9-BDA1-12C45D357490}">
          <x15:cacheHierarchy aggregatedColumn="44"/>
        </ext>
      </extLst>
    </cacheHierarchy>
    <cacheHierarchy uniqueName="[Measures].[Max of Order Amount 2]" caption="Max of Order Amount 2" measure="1" displayFolder="" measureGroup="Table5" count="0" hidden="1">
      <extLst>
        <ext xmlns:x15="http://schemas.microsoft.com/office/spreadsheetml/2010/11/main" uri="{B97F6D7D-B522-45F9-BDA1-12C45D357490}">
          <x15:cacheHierarchy aggregatedColumn="44"/>
        </ext>
      </extLst>
    </cacheHierarchy>
    <cacheHierarchy uniqueName="[Measures].[Sum of Age 2]" caption="Sum of Age 2" measure="1" displayFolder="" measureGroup="Table5" count="0" hidden="1">
      <extLst>
        <ext xmlns:x15="http://schemas.microsoft.com/office/spreadsheetml/2010/11/main" uri="{B97F6D7D-B522-45F9-BDA1-12C45D357490}">
          <x15:cacheHierarchy aggregatedColumn="27"/>
        </ext>
      </extLst>
    </cacheHierarchy>
    <cacheHierarchy uniqueName="[Measures].[Average of Age 2]" caption="Average of Age 2" measure="1" displayFolder="" measureGroup="Table5" count="0" hidden="1">
      <extLst>
        <ext xmlns:x15="http://schemas.microsoft.com/office/spreadsheetml/2010/11/main" uri="{B97F6D7D-B522-45F9-BDA1-12C45D357490}">
          <x15:cacheHierarchy aggregatedColumn="27"/>
        </ext>
      </extLst>
    </cacheHierarchy>
    <cacheHierarchy uniqueName="[Measures].[Count of Order_ID 2]" caption="Count of Order_ID 2" measure="1" displayFolder="" measureGroup="Table5" count="0" hidden="1">
      <extLst>
        <ext xmlns:x15="http://schemas.microsoft.com/office/spreadsheetml/2010/11/main" uri="{B97F6D7D-B522-45F9-BDA1-12C45D357490}">
          <x15:cacheHierarchy aggregatedColumn="32"/>
        </ext>
      </extLst>
    </cacheHierarchy>
    <cacheHierarchy uniqueName="[Measures].[Sum of Days it took for delivery]" caption="Sum of Days it took for delivery" measure="1" displayFolder="" measureGroup="Table5" count="0" hidden="1">
      <extLst>
        <ext xmlns:x15="http://schemas.microsoft.com/office/spreadsheetml/2010/11/main" uri="{B97F6D7D-B522-45F9-BDA1-12C45D357490}">
          <x15:cacheHierarchy aggregatedColumn="45"/>
        </ext>
      </extLst>
    </cacheHierarchy>
    <cacheHierarchy uniqueName="[Measures].[Average of Days it took for delivery]" caption="Average of Days it took for delivery" measure="1" displayFolder="" measureGroup="Table5" count="0" hidden="1">
      <extLst>
        <ext xmlns:x15="http://schemas.microsoft.com/office/spreadsheetml/2010/11/main" uri="{B97F6D7D-B522-45F9-BDA1-12C45D357490}">
          <x15:cacheHierarchy aggregatedColumn="45"/>
        </ext>
      </extLst>
    </cacheHierarchy>
    <cacheHierarchy uniqueName="[Measures].[Count of Product_ID 2]" caption="Count of Product_ID 2" measure="1" displayFolder="" measureGroup="Table5" count="0" hidden="1">
      <extLst>
        <ext xmlns:x15="http://schemas.microsoft.com/office/spreadsheetml/2010/11/main" uri="{B97F6D7D-B522-45F9-BDA1-12C45D357490}">
          <x15:cacheHierarchy aggregatedColumn="35"/>
        </ext>
      </extLst>
    </cacheHierarchy>
    <cacheHierarchy uniqueName="[Measures].[Distinct Count of Product_ID 2]" caption="Distinct Count of Product_ID 2" measure="1" displayFolder="" measureGroup="Table5"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Table5" count="0" hidden="1">
      <extLst>
        <ext xmlns:x15="http://schemas.microsoft.com/office/spreadsheetml/2010/11/main" uri="{B97F6D7D-B522-45F9-BDA1-12C45D357490}">
          <x15:cacheHierarchy aggregatedColumn="37"/>
        </ext>
      </extLst>
    </cacheHierarchy>
    <cacheHierarchy uniqueName="[Measures].[Max of Quantity]" caption="Max of Quantity" measure="1" displayFolder="" measureGroup="Table5" count="0" hidden="1">
      <extLst>
        <ext xmlns:x15="http://schemas.microsoft.com/office/spreadsheetml/2010/11/main" uri="{B97F6D7D-B522-45F9-BDA1-12C45D357490}">
          <x15:cacheHierarchy aggregatedColumn="37"/>
        </ext>
      </extLst>
    </cacheHierarchy>
    <cacheHierarchy uniqueName="[Measures].[Sum of Adjusted sales]" caption="Sum of Adjusted sales" measure="1" displayFolder="" measureGroup="Table5" count="0" hidden="1">
      <extLst>
        <ext xmlns:x15="http://schemas.microsoft.com/office/spreadsheetml/2010/11/main" uri="{B97F6D7D-B522-45F9-BDA1-12C45D357490}">
          <x15:cacheHierarchy aggregatedColumn="47"/>
        </ext>
      </extLst>
    </cacheHierarchy>
    <cacheHierarchy uniqueName="[Measures].[Sum of Amount After Discount]" caption="Sum of Amount After Discount" measure="1" displayFolder="" measureGroup="Table5" count="0" hidden="1">
      <extLst>
        <ext xmlns:x15="http://schemas.microsoft.com/office/spreadsheetml/2010/11/main" uri="{B97F6D7D-B522-45F9-BDA1-12C45D357490}">
          <x15:cacheHierarchy aggregatedColumn="49"/>
        </ext>
      </extLst>
    </cacheHierarchy>
    <cacheHierarchy uniqueName="[Measures].[Sum of Discounted Amount]" caption="Sum of Discounted Amount" measure="1" displayFolder="" measureGroup="Table5" count="0" hidden="1">
      <extLst>
        <ext xmlns:x15="http://schemas.microsoft.com/office/spreadsheetml/2010/11/main" uri="{B97F6D7D-B522-45F9-BDA1-12C45D357490}">
          <x15:cacheHierarchy aggregatedColumn="48"/>
        </ext>
      </extLst>
    </cacheHierarchy>
    <cacheHierarchy uniqueName="[Measures].[Sum of Discount_Percent]" caption="Sum of Discount_Percent" measure="1" displayFolder="" measureGroup="Table5" count="0" hidden="1">
      <extLst>
        <ext xmlns:x15="http://schemas.microsoft.com/office/spreadsheetml/2010/11/main" uri="{B97F6D7D-B522-45F9-BDA1-12C45D357490}">
          <x15:cacheHierarchy aggregatedColumn="46"/>
        </ext>
      </extLst>
    </cacheHierarchy>
    <cacheHierarchy uniqueName="[Measures].[Count of Delivery_Status]" caption="Count of Delivery_Status" measure="1" displayFolder="" measureGroup="Table5" count="0" hidden="1">
      <extLst>
        <ext xmlns:x15="http://schemas.microsoft.com/office/spreadsheetml/2010/11/main" uri="{B97F6D7D-B522-45F9-BDA1-12C45D357490}">
          <x15:cacheHierarchy aggregatedColumn="51"/>
        </ext>
      </extLst>
    </cacheHierarchy>
    <cacheHierarchy uniqueName="[Measures].[Sum of Amount_with_delivery_charge]" caption="Sum of Amount_with_delivery_charge" measure="1" displayFolder="" measureGroup="Table5" count="0" hidden="1">
      <extLst>
        <ext xmlns:x15="http://schemas.microsoft.com/office/spreadsheetml/2010/11/main" uri="{B97F6D7D-B522-45F9-BDA1-12C45D357490}">
          <x15:cacheHierarchy aggregatedColumn="50"/>
        </ext>
      </extLst>
    </cacheHierarchy>
    <cacheHierarchy uniqueName="[Measures].[Count of Coupon_Code]" caption="Count of Coupon_Code" measure="1" displayFolder="" measureGroup="Table5" count="0" hidden="1">
      <extLst>
        <ext xmlns:x15="http://schemas.microsoft.com/office/spreadsheetml/2010/11/main" uri="{B97F6D7D-B522-45F9-BDA1-12C45D357490}">
          <x15:cacheHierarchy aggregatedColumn="38"/>
        </ext>
      </extLst>
    </cacheHierarchy>
    <cacheHierarchy uniqueName="Dummy0" caption="Customer_ID" measure="1" count="0">
      <extLst>
        <ext xmlns:x14="http://schemas.microsoft.com/office/spreadsheetml/2009/9/main" uri="{8CF416AD-EC4C-4aba-99F5-12A058AE0983}">
          <x14:cacheHierarchy ignore="1"/>
        </ext>
      </extLst>
    </cacheHierarchy>
  </cacheHierarchies>
  <kpis count="0"/>
  <dimensions count="3">
    <dimension measure="1" name="Measures" uniqueName="[Measures]" caption="Measures"/>
    <dimension name="Range" uniqueName="[Range]" caption="Range"/>
    <dimension name="Table5" uniqueName="[Table5]" caption="Table5"/>
  </dimensions>
  <measureGroups count="2">
    <measureGroup name="Range" caption="Range"/>
    <measureGroup name="Table5" caption="Table5"/>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52.885800578704" backgroundQuery="1" createdVersion="8" refreshedVersion="8" minRefreshableVersion="3" recordCount="0" supportSubquery="1" supportAdvancedDrill="1" xr:uid="{2A49F950-9BAA-4DA5-A17C-25A15804ECCE}">
  <cacheSource type="external" connectionId="1"/>
  <cacheFields count="2">
    <cacheField name="[Table5].[City].[City]" caption="City" numFmtId="0" hierarchy="29" level="1">
      <sharedItems containsBlank="1" count="9">
        <m/>
        <s v="Chicago"/>
        <s v="Dallas"/>
        <s v="Houston"/>
        <s v="Los Angeles"/>
        <s v="Miami"/>
        <s v="New York"/>
        <s v="Phoenix"/>
        <s v="San Francisco"/>
      </sharedItems>
    </cacheField>
    <cacheField name="[Measures].[Sum of Amount_with_delivery_charge]" caption="Sum of Amount_with_delivery_charge" numFmtId="0" hierarchy="87" level="32767"/>
  </cacheFields>
  <cacheHierarchies count="89">
    <cacheHierarchy uniqueName="[Range].[Customer_ID]" caption="Customer_ID" attribute="1" defaultMemberUniqueName="[Range].[Customer_ID].[All]" allUniqueName="[Range].[Customer_ID].[All]" dimensionUniqueName="[Range]" displayFolder="" count="0" memberValueDatatype="130" unbalanced="0"/>
    <cacheHierarchy uniqueName="[Range].[First_Name]" caption="First_Name" attribute="1" defaultMemberUniqueName="[Range].[First_Name].[All]" allUniqueName="[Range].[First_Name].[All]" dimensionUniqueName="[Range]" displayFolder="" count="0" memberValueDatatype="130" unbalanced="0"/>
    <cacheHierarchy uniqueName="[Range].[Last_Name]" caption="Last_Name" attribute="1" defaultMemberUniqueName="[Range].[Last_Name].[All]" allUniqueName="[Range].[Last_Name].[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Email]" caption="Email" attribute="1" defaultMemberUniqueName="[Range].[Email].[All]" allUniqueName="[Range].[Email].[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Order_Time]" caption="Order_Time" attribute="1" defaultMemberUniqueName="[Range].[Order_Time].[All]" allUniqueName="[Range].[Order_Time].[All]" dimensionUniqueName="[Range]" displayFolder="" count="0" memberValueDatatype="130" unbalanced="0"/>
    <cacheHierarchy uniqueName="[Range].[Product_ID]" caption="Product_ID" attribute="1" defaultMemberUniqueName="[Range].[Product_ID].[All]" allUniqueName="[Range].[Product_ID].[All]" dimensionUniqueName="[Range]" displayFolder="" count="0" memberValueDatatype="130" unbalanced="0"/>
    <cacheHierarchy uniqueName="[Range].[Price]" caption="Price" attribute="1" defaultMemberUniqueName="[Range].[Price].[All]" allUniqueName="[Range].[Pric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Coupon_Code]" caption="Coupon_Code" attribute="1" defaultMemberUniqueName="[Range].[Coupon_Code].[All]" allUniqueName="[Range].[Coupon_Code].[All]" dimensionUniqueName="[Range]" displayFolder="" count="0" memberValueDatatype="130" unbalanced="0"/>
    <cacheHierarchy uniqueName="[Range].[Estimated_Days_to_Deliver]" caption="Estimated_Days_to_Deliver" attribute="1" defaultMemberUniqueName="[Range].[Estimated_Days_to_Deliver].[All]" allUniqueName="[Range].[Estimated_Days_to_Deliver].[All]" dimensionUniqueName="[Range]" displayFolder="" count="0" memberValueDatatype="130" unbalanced="0"/>
    <cacheHierarchy uniqueName="[Range].[Delivery_Charge]" caption="Delivery_Charge" attribute="1" defaultMemberUniqueName="[Range].[Delivery_Charge].[All]" allUniqueName="[Range].[Delivery_Charge].[All]" dimensionUniqueName="[Range]" displayFolder="" count="0" memberValueDatatype="20" unbalanced="0"/>
    <cacheHierarchy uniqueName="[Range].[Delivery_Date]" caption="Delivery_Date" attribute="1" time="1" defaultMemberUniqueName="[Range].[Delivery_Date].[All]" allUniqueName="[Range].[Delivery_Date].[All]" dimensionUniqueName="[Range]" displayFolder="" count="0" memberValueDatatype="7" unbalanced="0"/>
    <cacheHierarchy uniqueName="[Range].[Delivery_Time]" caption="Delivery_Time" attribute="1" defaultMemberUniqueName="[Range].[Delivery_Time].[All]" allUniqueName="[Range].[Delivery_Time].[All]" dimensionUniqueName="[Range]" displayFolder="" count="0" memberValueDatatype="130" unbalanced="0"/>
    <cacheHierarchy uniqueName="[Range].[Full name]" caption="Full name" attribute="1" defaultMemberUniqueName="[Range].[Full name].[All]" allUniqueName="[Range].[Full name].[All]" dimensionUniqueName="[Range]" displayFolder="" count="0" memberValueDatatype="130" unbalanced="0"/>
    <cacheHierarchy uniqueName="[Range].[Order Amount]" caption="Order Amount" attribute="1" defaultMemberUniqueName="[Range].[Order Amount].[All]" allUniqueName="[Range].[Order Amount].[All]" dimensionUniqueName="[Range]" displayFolder="" count="0" memberValueDatatype="5" unbalanced="0"/>
    <cacheHierarchy uniqueName="[Range].[Delivery_Date (Year)]" caption="Delivery_Date (Year)" attribute="1" defaultMemberUniqueName="[Range].[Delivery_Date (Year)].[All]" allUniqueName="[Range].[Delivery_Date (Year)].[All]" dimensionUniqueName="[Range]" displayFolder="" count="0" memberValueDatatype="130" unbalanced="0"/>
    <cacheHierarchy uniqueName="[Range].[Delivery_Date (Quarter)]" caption="Delivery_Date (Quarter)" attribute="1" defaultMemberUniqueName="[Range].[Delivery_Date (Quarter)].[All]" allUniqueName="[Range].[Delivery_Date (Quarter)].[All]" dimensionUniqueName="[Range]" displayFolder="" count="0" memberValueDatatype="130" unbalanced="0"/>
    <cacheHierarchy uniqueName="[Range].[Delivery_Date (Month)]" caption="Delivery_Date (Month)" attribute="1" defaultMemberUniqueName="[Range].[Delivery_Date (Month)].[All]" allUniqueName="[Range].[Delivery_Date (Month)].[All]" dimensionUniqueName="[Range]" displayFolder="" count="0" memberValueDatatype="130" unbalanced="0"/>
    <cacheHierarchy uniqueName="[Table5].[Customer_ID]" caption="Customer_ID" attribute="1" defaultMemberUniqueName="[Table5].[Customer_ID].[All]" allUniqueName="[Table5].[Customer_ID].[All]" dimensionUniqueName="[Table5]" displayFolder="" count="0" memberValueDatatype="130" unbalanced="0"/>
    <cacheHierarchy uniqueName="[Table5].[First_Name]" caption="First_Name" attribute="1" defaultMemberUniqueName="[Table5].[First_Name].[All]" allUniqueName="[Table5].[First_Name].[All]" dimensionUniqueName="[Table5]" displayFolder="" count="0" memberValueDatatype="130" unbalanced="0"/>
    <cacheHierarchy uniqueName="[Table5].[Last_Name]" caption="Last_Name" attribute="1" defaultMemberUniqueName="[Table5].[Last_Name].[All]" allUniqueName="[Table5].[Last_Name].[All]" dimensionUniqueName="[Table5]" displayFolder="" count="0" memberValueDatatype="130" unbalanced="0"/>
    <cacheHierarchy uniqueName="[Table5].[Age]" caption="Age" attribute="1" defaultMemberUniqueName="[Table5].[Age].[All]" allUniqueName="[Table5].[Age].[All]" dimensionUniqueName="[Table5]" displayFolder="" count="0" memberValueDatatype="20" unbalanced="0"/>
    <cacheHierarchy uniqueName="[Table5].[Gender]" caption="Gender" attribute="1" defaultMemberUniqueName="[Table5].[Gender].[All]" allUniqueName="[Table5].[Gender].[All]" dimensionUniqueName="[Table5]" displayFolder="" count="0" memberValueDatatype="130" unbalanced="0"/>
    <cacheHierarchy uniqueName="[Table5].[City]" caption="City" attribute="1" defaultMemberUniqueName="[Table5].[City].[All]" allUniqueName="[Table5].[City].[All]" dimensionUniqueName="[Table5]" displayFolder="" count="2" memberValueDatatype="130" unbalanced="0">
      <fieldsUsage count="2">
        <fieldUsage x="-1"/>
        <fieldUsage x="0"/>
      </fieldsUsage>
    </cacheHierarchy>
    <cacheHierarchy uniqueName="[Table5].[Email]" caption="Email" attribute="1" defaultMemberUniqueName="[Table5].[Email].[All]" allUniqueName="[Table5].[Email].[All]" dimensionUniqueName="[Table5]" displayFolder="" count="0" memberValueDatatype="130" unbalanced="0"/>
    <cacheHierarchy uniqueName="[Table5].[Address]" caption="Address" attribute="1" defaultMemberUniqueName="[Table5].[Address].[All]" allUniqueName="[Table5].[Address].[All]" dimensionUniqueName="[Table5]" displayFolder="" count="0" memberValueDatatype="130" unbalanced="0"/>
    <cacheHierarchy uniqueName="[Table5].[Order_ID]" caption="Order_ID" attribute="1" defaultMemberUniqueName="[Table5].[Order_ID].[All]" allUniqueName="[Table5].[Order_ID].[All]" dimensionUniqueName="[Table5]" displayFolder="" count="0" memberValueDatatype="130" unbalanced="0"/>
    <cacheHierarchy uniqueName="[Table5].[Order_Date]" caption="Order_Date" attribute="1" time="1" defaultMemberUniqueName="[Table5].[Order_Date].[All]" allUniqueName="[Table5].[Order_Date].[All]" dimensionUniqueName="[Table5]" displayFolder="" count="0" memberValueDatatype="7" unbalanced="0"/>
    <cacheHierarchy uniqueName="[Table5].[Order_Time]" caption="Order_Time" attribute="1" defaultMemberUniqueName="[Table5].[Order_Time].[All]" allUniqueName="[Table5].[Order_Time].[All]" dimensionUniqueName="[Table5]" displayFolder="" count="0" memberValueDatatype="130" unbalanced="0"/>
    <cacheHierarchy uniqueName="[Table5].[Product_ID]" caption="Product_ID" attribute="1" defaultMemberUniqueName="[Table5].[Product_ID].[All]" allUniqueName="[Table5].[Product_ID].[All]" dimensionUniqueName="[Table5]" displayFolder="" count="0" memberValueDatatype="130" unbalanced="0"/>
    <cacheHierarchy uniqueName="[Table5].[Price]" caption="Price" attribute="1" defaultMemberUniqueName="[Table5].[Price].[All]" allUniqueName="[Table5].[Price].[All]" dimensionUniqueName="[Table5]" displayFolder="" count="0" memberValueDatatype="5" unbalanced="0"/>
    <cacheHierarchy uniqueName="[Table5].[Quantity]" caption="Quantity" attribute="1" defaultMemberUniqueName="[Table5].[Quantity].[All]" allUniqueName="[Table5].[Quantity].[All]" dimensionUniqueName="[Table5]" displayFolder="" count="0" memberValueDatatype="20" unbalanced="0"/>
    <cacheHierarchy uniqueName="[Table5].[Coupon_Code]" caption="Coupon_Code" attribute="1" defaultMemberUniqueName="[Table5].[Coupon_Code].[All]" allUniqueName="[Table5].[Coupon_Code].[All]" dimensionUniqueName="[Table5]" displayFolder="" count="0" memberValueDatatype="130" unbalanced="0"/>
    <cacheHierarchy uniqueName="[Table5].[Estimated_Days_to_Deliver]" caption="Estimated_Days_to_Deliver" attribute="1" defaultMemberUniqueName="[Table5].[Estimated_Days_to_Deliver].[All]" allUniqueName="[Table5].[Estimated_Days_to_Deliver].[All]" dimensionUniqueName="[Table5]" displayFolder="" count="0" memberValueDatatype="130" unbalanced="0"/>
    <cacheHierarchy uniqueName="[Table5].[Delivery_Charge]" caption="Delivery_Charge" attribute="1" defaultMemberUniqueName="[Table5].[Delivery_Charge].[All]" allUniqueName="[Table5].[Delivery_Charge].[All]" dimensionUniqueName="[Table5]" displayFolder="" count="0" memberValueDatatype="20" unbalanced="0"/>
    <cacheHierarchy uniqueName="[Table5].[Delivery_Date]" caption="Delivery_Date" attribute="1" time="1" defaultMemberUniqueName="[Table5].[Delivery_Date].[All]" allUniqueName="[Table5].[Delivery_Date].[All]" dimensionUniqueName="[Table5]" displayFolder="" count="0" memberValueDatatype="7" unbalanced="0"/>
    <cacheHierarchy uniqueName="[Table5].[Delivery_Time]" caption="Delivery_Time" attribute="1" defaultMemberUniqueName="[Table5].[Delivery_Time].[All]" allUniqueName="[Table5].[Delivery_Time].[All]" dimensionUniqueName="[Table5]" displayFolder="" count="0" memberValueDatatype="130" unbalanced="0"/>
    <cacheHierarchy uniqueName="[Table5].[Full name]" caption="Full name" attribute="1" defaultMemberUniqueName="[Table5].[Full name].[All]" allUniqueName="[Table5].[Full name].[All]" dimensionUniqueName="[Table5]" displayFolder="" count="0" memberValueDatatype="130" unbalanced="0"/>
    <cacheHierarchy uniqueName="[Table5].[Order Amount]" caption="Order Amount" attribute="1" defaultMemberUniqueName="[Table5].[Order Amount].[All]" allUniqueName="[Table5].[Order Amount].[All]" dimensionUniqueName="[Table5]" displayFolder="" count="0" memberValueDatatype="5" unbalanced="0"/>
    <cacheHierarchy uniqueName="[Table5].[Days it took for delivery]" caption="Days it took for delivery" attribute="1" defaultMemberUniqueName="[Table5].[Days it took for delivery].[All]" allUniqueName="[Table5].[Days it took for delivery].[All]" dimensionUniqueName="[Table5]" displayFolder="" count="0" memberValueDatatype="20" unbalanced="0"/>
    <cacheHierarchy uniqueName="[Table5].[Discount_Percent]" caption="Discount_Percent" attribute="1" defaultMemberUniqueName="[Table5].[Discount_Percent].[All]" allUniqueName="[Table5].[Discount_Percent].[All]" dimensionUniqueName="[Table5]" displayFolder="" count="0" memberValueDatatype="5" unbalanced="0"/>
    <cacheHierarchy uniqueName="[Table5].[Adjusted sales]" caption="Adjusted sales" attribute="1" defaultMemberUniqueName="[Table5].[Adjusted sales].[All]" allUniqueName="[Table5].[Adjusted sales].[All]" dimensionUniqueName="[Table5]" displayFolder="" count="0" memberValueDatatype="5" unbalanced="0"/>
    <cacheHierarchy uniqueName="[Table5].[Discounted Amount]" caption="Discounted Amount" attribute="1" defaultMemberUniqueName="[Table5].[Discounted Amount].[All]" allUniqueName="[Table5].[Discounted Amount].[All]" dimensionUniqueName="[Table5]" displayFolder="" count="0" memberValueDatatype="5" unbalanced="0"/>
    <cacheHierarchy uniqueName="[Table5].[Amount After Discount]" caption="Amount After Discount" attribute="1" defaultMemberUniqueName="[Table5].[Amount After Discount].[All]" allUniqueName="[Table5].[Amount After Discount].[All]" dimensionUniqueName="[Table5]" displayFolder="" count="0" memberValueDatatype="5" unbalanced="0"/>
    <cacheHierarchy uniqueName="[Table5].[Amount_with_delivery_charge]" caption="Amount_with_delivery_charge" attribute="1" defaultMemberUniqueName="[Table5].[Amount_with_delivery_charge].[All]" allUniqueName="[Table5].[Amount_with_delivery_charge].[All]" dimensionUniqueName="[Table5]" displayFolder="" count="0" memberValueDatatype="5" unbalanced="0"/>
    <cacheHierarchy uniqueName="[Table5].[Delivery_Status]" caption="Delivery_Status" attribute="1" defaultMemberUniqueName="[Table5].[Delivery_Status].[All]" allUniqueName="[Table5].[Delivery_Status].[All]" dimensionUniqueName="[Table5]" displayFolder="" count="0" memberValueDatatype="130" unbalanced="0"/>
    <cacheHierarchy uniqueName="[Table5].[Order_Month]" caption="Order_Month" attribute="1" defaultMemberUniqueName="[Table5].[Order_Month].[All]" allUniqueName="[Table5].[Order_Month].[All]" dimensionUniqueName="[Table5]" displayFolder="" count="0" memberValueDatatype="130" unbalanced="0"/>
    <cacheHierarchy uniqueName="[Range].[Delivery_Date (Month Index)]" caption="Delivery_Date (Month Index)" attribute="1" defaultMemberUniqueName="[Range].[Delivery_Date (Month Index)].[All]" allUniqueName="[Range].[Delivery_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Customer_ID]" caption="Count of Customer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Range" count="0" hidden="1">
      <extLst>
        <ext xmlns:x15="http://schemas.microsoft.com/office/spreadsheetml/2010/11/main" uri="{B97F6D7D-B522-45F9-BDA1-12C45D357490}">
          <x15:cacheHierarchy aggregatedColumn="0"/>
        </ext>
      </extLst>
    </cacheHierarchy>
    <cacheHierarchy uniqueName="[Measures].[Sum of Order Amount]" caption="Sum of Order Amount" measure="1" displayFolder="" measureGroup="Range" count="0" hidden="1">
      <extLst>
        <ext xmlns:x15="http://schemas.microsoft.com/office/spreadsheetml/2010/11/main" uri="{B97F6D7D-B522-45F9-BDA1-12C45D357490}">
          <x15:cacheHierarchy aggregatedColumn="20"/>
        </ext>
      </extLst>
    </cacheHierarchy>
    <cacheHierarchy uniqueName="[Measures].[Max of Order Amount]" caption="Max of Order Amount" measure="1" displayFolder="" measureGroup="Range" count="0" hidden="1">
      <extLst>
        <ext xmlns:x15="http://schemas.microsoft.com/office/spreadsheetml/2010/11/main" uri="{B97F6D7D-B522-45F9-BDA1-12C45D357490}">
          <x15:cacheHierarchy aggregatedColumn="20"/>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3"/>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8"/>
        </ext>
      </extLst>
    </cacheHierarchy>
    <cacheHierarchy uniqueName="[Measures].[Count of Delivery_Date (Month)]" caption="Count of Delivery_Date (Month)" measure="1" displayFolder="" measureGroup="Range" count="0" hidden="1">
      <extLst>
        <ext xmlns:x15="http://schemas.microsoft.com/office/spreadsheetml/2010/11/main" uri="{B97F6D7D-B522-45F9-BDA1-12C45D357490}">
          <x15:cacheHierarchy aggregatedColumn="23"/>
        </ext>
      </extLst>
    </cacheHierarchy>
    <cacheHierarchy uniqueName="[Measures].[Sum of Delivery_Charge]" caption="Sum of Delivery_Charge" measure="1" displayFolder="" measureGroup="Range"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Range" count="0" hidden="1">
      <extLst>
        <ext xmlns:x15="http://schemas.microsoft.com/office/spreadsheetml/2010/11/main" uri="{B97F6D7D-B522-45F9-BDA1-12C45D357490}">
          <x15:cacheHierarchy aggregatedColumn="11"/>
        </ext>
      </extLst>
    </cacheHierarchy>
    <cacheHierarchy uniqueName="[Measures].[Distinct Count of Product_ID]" caption="Distinct Count of Product_ID" measure="1" displayFolder="" measureGroup="Range" count="0" hidden="1">
      <extLst>
        <ext xmlns:x15="http://schemas.microsoft.com/office/spreadsheetml/2010/11/main" uri="{B97F6D7D-B522-45F9-BDA1-12C45D357490}">
          <x15:cacheHierarchy aggregatedColumn="11"/>
        </ext>
      </extLst>
    </cacheHierarchy>
    <cacheHierarchy uniqueName="[Measures].[Count of Delivery_Date]" caption="Count of Delivery_Date" measure="1" displayFolder="" measureGroup="Range"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Table5" count="0" hidden="1">
      <extLst>
        <ext xmlns:x15="http://schemas.microsoft.com/office/spreadsheetml/2010/11/main" uri="{B97F6D7D-B522-45F9-BDA1-12C45D357490}">
          <x15:cacheHierarchy aggregatedColumn="24"/>
        </ext>
      </extLst>
    </cacheHierarchy>
    <cacheHierarchy uniqueName="[Measures].[Distinct Count of Customer_ID 2]" caption="Distinct Count of Customer_ID 2" measure="1" displayFolder="" measureGroup="Table5" count="0" hidden="1">
      <extLst>
        <ext xmlns:x15="http://schemas.microsoft.com/office/spreadsheetml/2010/11/main" uri="{B97F6D7D-B522-45F9-BDA1-12C45D357490}">
          <x15:cacheHierarchy aggregatedColumn="24"/>
        </ext>
      </extLst>
    </cacheHierarchy>
    <cacheHierarchy uniqueName="[Measures].[Sum of Order Amount 2]" caption="Sum of Order Amount 2" measure="1" displayFolder="" measureGroup="Table5" count="0" hidden="1">
      <extLst>
        <ext xmlns:x15="http://schemas.microsoft.com/office/spreadsheetml/2010/11/main" uri="{B97F6D7D-B522-45F9-BDA1-12C45D357490}">
          <x15:cacheHierarchy aggregatedColumn="44"/>
        </ext>
      </extLst>
    </cacheHierarchy>
    <cacheHierarchy uniqueName="[Measures].[Max of Order Amount 2]" caption="Max of Order Amount 2" measure="1" displayFolder="" measureGroup="Table5" count="0" hidden="1">
      <extLst>
        <ext xmlns:x15="http://schemas.microsoft.com/office/spreadsheetml/2010/11/main" uri="{B97F6D7D-B522-45F9-BDA1-12C45D357490}">
          <x15:cacheHierarchy aggregatedColumn="44"/>
        </ext>
      </extLst>
    </cacheHierarchy>
    <cacheHierarchy uniqueName="[Measures].[Sum of Age 2]" caption="Sum of Age 2" measure="1" displayFolder="" measureGroup="Table5" count="0" hidden="1">
      <extLst>
        <ext xmlns:x15="http://schemas.microsoft.com/office/spreadsheetml/2010/11/main" uri="{B97F6D7D-B522-45F9-BDA1-12C45D357490}">
          <x15:cacheHierarchy aggregatedColumn="27"/>
        </ext>
      </extLst>
    </cacheHierarchy>
    <cacheHierarchy uniqueName="[Measures].[Average of Age 2]" caption="Average of Age 2" measure="1" displayFolder="" measureGroup="Table5" count="0" hidden="1">
      <extLst>
        <ext xmlns:x15="http://schemas.microsoft.com/office/spreadsheetml/2010/11/main" uri="{B97F6D7D-B522-45F9-BDA1-12C45D357490}">
          <x15:cacheHierarchy aggregatedColumn="27"/>
        </ext>
      </extLst>
    </cacheHierarchy>
    <cacheHierarchy uniqueName="[Measures].[Count of Order_ID 2]" caption="Count of Order_ID 2" measure="1" displayFolder="" measureGroup="Table5" count="0" hidden="1">
      <extLst>
        <ext xmlns:x15="http://schemas.microsoft.com/office/spreadsheetml/2010/11/main" uri="{B97F6D7D-B522-45F9-BDA1-12C45D357490}">
          <x15:cacheHierarchy aggregatedColumn="32"/>
        </ext>
      </extLst>
    </cacheHierarchy>
    <cacheHierarchy uniqueName="[Measures].[Sum of Days it took for delivery]" caption="Sum of Days it took for delivery" measure="1" displayFolder="" measureGroup="Table5" count="0" hidden="1">
      <extLst>
        <ext xmlns:x15="http://schemas.microsoft.com/office/spreadsheetml/2010/11/main" uri="{B97F6D7D-B522-45F9-BDA1-12C45D357490}">
          <x15:cacheHierarchy aggregatedColumn="45"/>
        </ext>
      </extLst>
    </cacheHierarchy>
    <cacheHierarchy uniqueName="[Measures].[Average of Days it took for delivery]" caption="Average of Days it took for delivery" measure="1" displayFolder="" measureGroup="Table5" count="0" hidden="1">
      <extLst>
        <ext xmlns:x15="http://schemas.microsoft.com/office/spreadsheetml/2010/11/main" uri="{B97F6D7D-B522-45F9-BDA1-12C45D357490}">
          <x15:cacheHierarchy aggregatedColumn="45"/>
        </ext>
      </extLst>
    </cacheHierarchy>
    <cacheHierarchy uniqueName="[Measures].[Count of Product_ID 2]" caption="Count of Product_ID 2" measure="1" displayFolder="" measureGroup="Table5" count="0" hidden="1">
      <extLst>
        <ext xmlns:x15="http://schemas.microsoft.com/office/spreadsheetml/2010/11/main" uri="{B97F6D7D-B522-45F9-BDA1-12C45D357490}">
          <x15:cacheHierarchy aggregatedColumn="35"/>
        </ext>
      </extLst>
    </cacheHierarchy>
    <cacheHierarchy uniqueName="[Measures].[Distinct Count of Product_ID 2]" caption="Distinct Count of Product_ID 2" measure="1" displayFolder="" measureGroup="Table5"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Table5" count="0" hidden="1">
      <extLst>
        <ext xmlns:x15="http://schemas.microsoft.com/office/spreadsheetml/2010/11/main" uri="{B97F6D7D-B522-45F9-BDA1-12C45D357490}">
          <x15:cacheHierarchy aggregatedColumn="37"/>
        </ext>
      </extLst>
    </cacheHierarchy>
    <cacheHierarchy uniqueName="[Measures].[Max of Quantity]" caption="Max of Quantity" measure="1" displayFolder="" measureGroup="Table5" count="0" hidden="1">
      <extLst>
        <ext xmlns:x15="http://schemas.microsoft.com/office/spreadsheetml/2010/11/main" uri="{B97F6D7D-B522-45F9-BDA1-12C45D357490}">
          <x15:cacheHierarchy aggregatedColumn="37"/>
        </ext>
      </extLst>
    </cacheHierarchy>
    <cacheHierarchy uniqueName="[Measures].[Sum of Adjusted sales]" caption="Sum of Adjusted sales" measure="1" displayFolder="" measureGroup="Table5" count="0" hidden="1">
      <extLst>
        <ext xmlns:x15="http://schemas.microsoft.com/office/spreadsheetml/2010/11/main" uri="{B97F6D7D-B522-45F9-BDA1-12C45D357490}">
          <x15:cacheHierarchy aggregatedColumn="47"/>
        </ext>
      </extLst>
    </cacheHierarchy>
    <cacheHierarchy uniqueName="[Measures].[Sum of Amount After Discount]" caption="Sum of Amount After Discount" measure="1" displayFolder="" measureGroup="Table5" count="0" hidden="1">
      <extLst>
        <ext xmlns:x15="http://schemas.microsoft.com/office/spreadsheetml/2010/11/main" uri="{B97F6D7D-B522-45F9-BDA1-12C45D357490}">
          <x15:cacheHierarchy aggregatedColumn="49"/>
        </ext>
      </extLst>
    </cacheHierarchy>
    <cacheHierarchy uniqueName="[Measures].[Sum of Discounted Amount]" caption="Sum of Discounted Amount" measure="1" displayFolder="" measureGroup="Table5" count="0" hidden="1">
      <extLst>
        <ext xmlns:x15="http://schemas.microsoft.com/office/spreadsheetml/2010/11/main" uri="{B97F6D7D-B522-45F9-BDA1-12C45D357490}">
          <x15:cacheHierarchy aggregatedColumn="48"/>
        </ext>
      </extLst>
    </cacheHierarchy>
    <cacheHierarchy uniqueName="[Measures].[Sum of Discount_Percent]" caption="Sum of Discount_Percent" measure="1" displayFolder="" measureGroup="Table5" count="0" hidden="1">
      <extLst>
        <ext xmlns:x15="http://schemas.microsoft.com/office/spreadsheetml/2010/11/main" uri="{B97F6D7D-B522-45F9-BDA1-12C45D357490}">
          <x15:cacheHierarchy aggregatedColumn="46"/>
        </ext>
      </extLst>
    </cacheHierarchy>
    <cacheHierarchy uniqueName="[Measures].[Count of Delivery_Status]" caption="Count of Delivery_Status" measure="1" displayFolder="" measureGroup="Table5" count="0" hidden="1">
      <extLst>
        <ext xmlns:x15="http://schemas.microsoft.com/office/spreadsheetml/2010/11/main" uri="{B97F6D7D-B522-45F9-BDA1-12C45D357490}">
          <x15:cacheHierarchy aggregatedColumn="51"/>
        </ext>
      </extLst>
    </cacheHierarchy>
    <cacheHierarchy uniqueName="[Measures].[Sum of Amount_with_delivery_charge]" caption="Sum of Amount_with_delivery_charge" measure="1" displayFolder="" measureGroup="Table5" count="0" oneField="1" hidden="1">
      <fieldsUsage count="1">
        <fieldUsage x="1"/>
      </fieldsUsage>
      <extLst>
        <ext xmlns:x15="http://schemas.microsoft.com/office/spreadsheetml/2010/11/main" uri="{B97F6D7D-B522-45F9-BDA1-12C45D357490}">
          <x15:cacheHierarchy aggregatedColumn="50"/>
        </ext>
      </extLst>
    </cacheHierarchy>
    <cacheHierarchy uniqueName="[Measures].[Count of Coupon_Code]" caption="Count of Coupon_Code" measure="1" displayFolder="" measureGroup="Table5" count="0" hidden="1">
      <extLst>
        <ext xmlns:x15="http://schemas.microsoft.com/office/spreadsheetml/2010/11/main" uri="{B97F6D7D-B522-45F9-BDA1-12C45D357490}">
          <x15:cacheHierarchy aggregatedColumn="38"/>
        </ext>
      </extLst>
    </cacheHierarchy>
  </cacheHierarchies>
  <kpis count="0"/>
  <dimensions count="3">
    <dimension measure="1" name="Measures" uniqueName="[Measures]" caption="Measures"/>
    <dimension name="Range" uniqueName="[Range]" caption="Range"/>
    <dimension name="Table5" uniqueName="[Table5]" caption="Table5"/>
  </dimensions>
  <measureGroups count="2">
    <measureGroup name="Range" caption="Range"/>
    <measureGroup name="Table5" caption="Table5"/>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52.885800925927" backgroundQuery="1" createdVersion="8" refreshedVersion="8" minRefreshableVersion="3" recordCount="0" supportSubquery="1" supportAdvancedDrill="1" xr:uid="{ECD10CA4-3AFF-470B-8350-CF07B3EB63AA}">
  <cacheSource type="external" connectionId="1"/>
  <cacheFields count="3">
    <cacheField name="[Table5].[Coupon_Code].[Coupon_Code]" caption="Coupon_Code" numFmtId="0" hierarchy="38" level="1">
      <sharedItems count="5">
        <s v="DEL0"/>
        <s v="FLAT10"/>
        <s v="FLAT15"/>
        <s v="FLAT20"/>
        <s v="FLAT8"/>
      </sharedItems>
    </cacheField>
    <cacheField name="[Measures].[Count of Coupon_Code]" caption="Count of Coupon_Code" numFmtId="0" hierarchy="88" level="32767"/>
    <cacheField name="[Table5].[City].[City]" caption="City" numFmtId="0" hierarchy="29" level="1">
      <sharedItems containsSemiMixedTypes="0" containsNonDate="0" containsString="0"/>
    </cacheField>
  </cacheFields>
  <cacheHierarchies count="89">
    <cacheHierarchy uniqueName="[Range].[Customer_ID]" caption="Customer_ID" attribute="1" defaultMemberUniqueName="[Range].[Customer_ID].[All]" allUniqueName="[Range].[Customer_ID].[All]" dimensionUniqueName="[Range]" displayFolder="" count="0" memberValueDatatype="130" unbalanced="0"/>
    <cacheHierarchy uniqueName="[Range].[First_Name]" caption="First_Name" attribute="1" defaultMemberUniqueName="[Range].[First_Name].[All]" allUniqueName="[Range].[First_Name].[All]" dimensionUniqueName="[Range]" displayFolder="" count="0" memberValueDatatype="130" unbalanced="0"/>
    <cacheHierarchy uniqueName="[Range].[Last_Name]" caption="Last_Name" attribute="1" defaultMemberUniqueName="[Range].[Last_Name].[All]" allUniqueName="[Range].[Last_Name].[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Email]" caption="Email" attribute="1" defaultMemberUniqueName="[Range].[Email].[All]" allUniqueName="[Range].[Email].[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Order_Time]" caption="Order_Time" attribute="1" defaultMemberUniqueName="[Range].[Order_Time].[All]" allUniqueName="[Range].[Order_Time].[All]" dimensionUniqueName="[Range]" displayFolder="" count="0" memberValueDatatype="130" unbalanced="0"/>
    <cacheHierarchy uniqueName="[Range].[Product_ID]" caption="Product_ID" attribute="1" defaultMemberUniqueName="[Range].[Product_ID].[All]" allUniqueName="[Range].[Product_ID].[All]" dimensionUniqueName="[Range]" displayFolder="" count="0" memberValueDatatype="130" unbalanced="0"/>
    <cacheHierarchy uniqueName="[Range].[Price]" caption="Price" attribute="1" defaultMemberUniqueName="[Range].[Price].[All]" allUniqueName="[Range].[Pric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Coupon_Code]" caption="Coupon_Code" attribute="1" defaultMemberUniqueName="[Range].[Coupon_Code].[All]" allUniqueName="[Range].[Coupon_Code].[All]" dimensionUniqueName="[Range]" displayFolder="" count="0" memberValueDatatype="130" unbalanced="0"/>
    <cacheHierarchy uniqueName="[Range].[Estimated_Days_to_Deliver]" caption="Estimated_Days_to_Deliver" attribute="1" defaultMemberUniqueName="[Range].[Estimated_Days_to_Deliver].[All]" allUniqueName="[Range].[Estimated_Days_to_Deliver].[All]" dimensionUniqueName="[Range]" displayFolder="" count="0" memberValueDatatype="130" unbalanced="0"/>
    <cacheHierarchy uniqueName="[Range].[Delivery_Charge]" caption="Delivery_Charge" attribute="1" defaultMemberUniqueName="[Range].[Delivery_Charge].[All]" allUniqueName="[Range].[Delivery_Charge].[All]" dimensionUniqueName="[Range]" displayFolder="" count="0" memberValueDatatype="20" unbalanced="0"/>
    <cacheHierarchy uniqueName="[Range].[Delivery_Date]" caption="Delivery_Date" attribute="1" time="1" defaultMemberUniqueName="[Range].[Delivery_Date].[All]" allUniqueName="[Range].[Delivery_Date].[All]" dimensionUniqueName="[Range]" displayFolder="" count="0" memberValueDatatype="7" unbalanced="0"/>
    <cacheHierarchy uniqueName="[Range].[Delivery_Time]" caption="Delivery_Time" attribute="1" defaultMemberUniqueName="[Range].[Delivery_Time].[All]" allUniqueName="[Range].[Delivery_Time].[All]" dimensionUniqueName="[Range]" displayFolder="" count="0" memberValueDatatype="130" unbalanced="0"/>
    <cacheHierarchy uniqueName="[Range].[Full name]" caption="Full name" attribute="1" defaultMemberUniqueName="[Range].[Full name].[All]" allUniqueName="[Range].[Full name].[All]" dimensionUniqueName="[Range]" displayFolder="" count="0" memberValueDatatype="130" unbalanced="0"/>
    <cacheHierarchy uniqueName="[Range].[Order Amount]" caption="Order Amount" attribute="1" defaultMemberUniqueName="[Range].[Order Amount].[All]" allUniqueName="[Range].[Order Amount].[All]" dimensionUniqueName="[Range]" displayFolder="" count="0" memberValueDatatype="5" unbalanced="0"/>
    <cacheHierarchy uniqueName="[Range].[Delivery_Date (Year)]" caption="Delivery_Date (Year)" attribute="1" defaultMemberUniqueName="[Range].[Delivery_Date (Year)].[All]" allUniqueName="[Range].[Delivery_Date (Year)].[All]" dimensionUniqueName="[Range]" displayFolder="" count="0" memberValueDatatype="130" unbalanced="0"/>
    <cacheHierarchy uniqueName="[Range].[Delivery_Date (Quarter)]" caption="Delivery_Date (Quarter)" attribute="1" defaultMemberUniqueName="[Range].[Delivery_Date (Quarter)].[All]" allUniqueName="[Range].[Delivery_Date (Quarter)].[All]" dimensionUniqueName="[Range]" displayFolder="" count="0" memberValueDatatype="130" unbalanced="0"/>
    <cacheHierarchy uniqueName="[Range].[Delivery_Date (Month)]" caption="Delivery_Date (Month)" attribute="1" defaultMemberUniqueName="[Range].[Delivery_Date (Month)].[All]" allUniqueName="[Range].[Delivery_Date (Month)].[All]" dimensionUniqueName="[Range]" displayFolder="" count="0" memberValueDatatype="130" unbalanced="0"/>
    <cacheHierarchy uniqueName="[Table5].[Customer_ID]" caption="Customer_ID" attribute="1" defaultMemberUniqueName="[Table5].[Customer_ID].[All]" allUniqueName="[Table5].[Customer_ID].[All]" dimensionUniqueName="[Table5]" displayFolder="" count="0" memberValueDatatype="130" unbalanced="0"/>
    <cacheHierarchy uniqueName="[Table5].[First_Name]" caption="First_Name" attribute="1" defaultMemberUniqueName="[Table5].[First_Name].[All]" allUniqueName="[Table5].[First_Name].[All]" dimensionUniqueName="[Table5]" displayFolder="" count="0" memberValueDatatype="130" unbalanced="0"/>
    <cacheHierarchy uniqueName="[Table5].[Last_Name]" caption="Last_Name" attribute="1" defaultMemberUniqueName="[Table5].[Last_Name].[All]" allUniqueName="[Table5].[Last_Name].[All]" dimensionUniqueName="[Table5]" displayFolder="" count="0" memberValueDatatype="130" unbalanced="0"/>
    <cacheHierarchy uniqueName="[Table5].[Age]" caption="Age" attribute="1" defaultMemberUniqueName="[Table5].[Age].[All]" allUniqueName="[Table5].[Age].[All]" dimensionUniqueName="[Table5]" displayFolder="" count="0" memberValueDatatype="20" unbalanced="0"/>
    <cacheHierarchy uniqueName="[Table5].[Gender]" caption="Gender" attribute="1" defaultMemberUniqueName="[Table5].[Gender].[All]" allUniqueName="[Table5].[Gender].[All]" dimensionUniqueName="[Table5]" displayFolder="" count="0" memberValueDatatype="130" unbalanced="0"/>
    <cacheHierarchy uniqueName="[Table5].[City]" caption="City" attribute="1" defaultMemberUniqueName="[Table5].[City].[All]" allUniqueName="[Table5].[City].[All]" dimensionUniqueName="[Table5]" displayFolder="" count="2" memberValueDatatype="130" unbalanced="0">
      <fieldsUsage count="2">
        <fieldUsage x="-1"/>
        <fieldUsage x="2"/>
      </fieldsUsage>
    </cacheHierarchy>
    <cacheHierarchy uniqueName="[Table5].[Email]" caption="Email" attribute="1" defaultMemberUniqueName="[Table5].[Email].[All]" allUniqueName="[Table5].[Email].[All]" dimensionUniqueName="[Table5]" displayFolder="" count="0" memberValueDatatype="130" unbalanced="0"/>
    <cacheHierarchy uniqueName="[Table5].[Address]" caption="Address" attribute="1" defaultMemberUniqueName="[Table5].[Address].[All]" allUniqueName="[Table5].[Address].[All]" dimensionUniqueName="[Table5]" displayFolder="" count="0" memberValueDatatype="130" unbalanced="0"/>
    <cacheHierarchy uniqueName="[Table5].[Order_ID]" caption="Order_ID" attribute="1" defaultMemberUniqueName="[Table5].[Order_ID].[All]" allUniqueName="[Table5].[Order_ID].[All]" dimensionUniqueName="[Table5]" displayFolder="" count="0" memberValueDatatype="130" unbalanced="0"/>
    <cacheHierarchy uniqueName="[Table5].[Order_Date]" caption="Order_Date" attribute="1" time="1" defaultMemberUniqueName="[Table5].[Order_Date].[All]" allUniqueName="[Table5].[Order_Date].[All]" dimensionUniqueName="[Table5]" displayFolder="" count="0" memberValueDatatype="7" unbalanced="0"/>
    <cacheHierarchy uniqueName="[Table5].[Order_Time]" caption="Order_Time" attribute="1" defaultMemberUniqueName="[Table5].[Order_Time].[All]" allUniqueName="[Table5].[Order_Time].[All]" dimensionUniqueName="[Table5]" displayFolder="" count="0" memberValueDatatype="130" unbalanced="0"/>
    <cacheHierarchy uniqueName="[Table5].[Product_ID]" caption="Product_ID" attribute="1" defaultMemberUniqueName="[Table5].[Product_ID].[All]" allUniqueName="[Table5].[Product_ID].[All]" dimensionUniqueName="[Table5]" displayFolder="" count="0" memberValueDatatype="130" unbalanced="0"/>
    <cacheHierarchy uniqueName="[Table5].[Price]" caption="Price" attribute="1" defaultMemberUniqueName="[Table5].[Price].[All]" allUniqueName="[Table5].[Price].[All]" dimensionUniqueName="[Table5]" displayFolder="" count="0" memberValueDatatype="5" unbalanced="0"/>
    <cacheHierarchy uniqueName="[Table5].[Quantity]" caption="Quantity" attribute="1" defaultMemberUniqueName="[Table5].[Quantity].[All]" allUniqueName="[Table5].[Quantity].[All]" dimensionUniqueName="[Table5]" displayFolder="" count="0" memberValueDatatype="20" unbalanced="0"/>
    <cacheHierarchy uniqueName="[Table5].[Coupon_Code]" caption="Coupon_Code" attribute="1" defaultMemberUniqueName="[Table5].[Coupon_Code].[All]" allUniqueName="[Table5].[Coupon_Code].[All]" dimensionUniqueName="[Table5]" displayFolder="" count="2" memberValueDatatype="130" unbalanced="0">
      <fieldsUsage count="2">
        <fieldUsage x="-1"/>
        <fieldUsage x="0"/>
      </fieldsUsage>
    </cacheHierarchy>
    <cacheHierarchy uniqueName="[Table5].[Estimated_Days_to_Deliver]" caption="Estimated_Days_to_Deliver" attribute="1" defaultMemberUniqueName="[Table5].[Estimated_Days_to_Deliver].[All]" allUniqueName="[Table5].[Estimated_Days_to_Deliver].[All]" dimensionUniqueName="[Table5]" displayFolder="" count="0" memberValueDatatype="130" unbalanced="0"/>
    <cacheHierarchy uniqueName="[Table5].[Delivery_Charge]" caption="Delivery_Charge" attribute="1" defaultMemberUniqueName="[Table5].[Delivery_Charge].[All]" allUniqueName="[Table5].[Delivery_Charge].[All]" dimensionUniqueName="[Table5]" displayFolder="" count="0" memberValueDatatype="20" unbalanced="0"/>
    <cacheHierarchy uniqueName="[Table5].[Delivery_Date]" caption="Delivery_Date" attribute="1" time="1" defaultMemberUniqueName="[Table5].[Delivery_Date].[All]" allUniqueName="[Table5].[Delivery_Date].[All]" dimensionUniqueName="[Table5]" displayFolder="" count="0" memberValueDatatype="7" unbalanced="0"/>
    <cacheHierarchy uniqueName="[Table5].[Delivery_Time]" caption="Delivery_Time" attribute="1" defaultMemberUniqueName="[Table5].[Delivery_Time].[All]" allUniqueName="[Table5].[Delivery_Time].[All]" dimensionUniqueName="[Table5]" displayFolder="" count="0" memberValueDatatype="130" unbalanced="0"/>
    <cacheHierarchy uniqueName="[Table5].[Full name]" caption="Full name" attribute="1" defaultMemberUniqueName="[Table5].[Full name].[All]" allUniqueName="[Table5].[Full name].[All]" dimensionUniqueName="[Table5]" displayFolder="" count="0" memberValueDatatype="130" unbalanced="0"/>
    <cacheHierarchy uniqueName="[Table5].[Order Amount]" caption="Order Amount" attribute="1" defaultMemberUniqueName="[Table5].[Order Amount].[All]" allUniqueName="[Table5].[Order Amount].[All]" dimensionUniqueName="[Table5]" displayFolder="" count="0" memberValueDatatype="5" unbalanced="0"/>
    <cacheHierarchy uniqueName="[Table5].[Days it took for delivery]" caption="Days it took for delivery" attribute="1" defaultMemberUniqueName="[Table5].[Days it took for delivery].[All]" allUniqueName="[Table5].[Days it took for delivery].[All]" dimensionUniqueName="[Table5]" displayFolder="" count="0" memberValueDatatype="20" unbalanced="0"/>
    <cacheHierarchy uniqueName="[Table5].[Discount_Percent]" caption="Discount_Percent" attribute="1" defaultMemberUniqueName="[Table5].[Discount_Percent].[All]" allUniqueName="[Table5].[Discount_Percent].[All]" dimensionUniqueName="[Table5]" displayFolder="" count="0" memberValueDatatype="5" unbalanced="0"/>
    <cacheHierarchy uniqueName="[Table5].[Adjusted sales]" caption="Adjusted sales" attribute="1" defaultMemberUniqueName="[Table5].[Adjusted sales].[All]" allUniqueName="[Table5].[Adjusted sales].[All]" dimensionUniqueName="[Table5]" displayFolder="" count="0" memberValueDatatype="5" unbalanced="0"/>
    <cacheHierarchy uniqueName="[Table5].[Discounted Amount]" caption="Discounted Amount" attribute="1" defaultMemberUniqueName="[Table5].[Discounted Amount].[All]" allUniqueName="[Table5].[Discounted Amount].[All]" dimensionUniqueName="[Table5]" displayFolder="" count="0" memberValueDatatype="5" unbalanced="0"/>
    <cacheHierarchy uniqueName="[Table5].[Amount After Discount]" caption="Amount After Discount" attribute="1" defaultMemberUniqueName="[Table5].[Amount After Discount].[All]" allUniqueName="[Table5].[Amount After Discount].[All]" dimensionUniqueName="[Table5]" displayFolder="" count="0" memberValueDatatype="5" unbalanced="0"/>
    <cacheHierarchy uniqueName="[Table5].[Amount_with_delivery_charge]" caption="Amount_with_delivery_charge" attribute="1" defaultMemberUniqueName="[Table5].[Amount_with_delivery_charge].[All]" allUniqueName="[Table5].[Amount_with_delivery_charge].[All]" dimensionUniqueName="[Table5]" displayFolder="" count="0" memberValueDatatype="5" unbalanced="0"/>
    <cacheHierarchy uniqueName="[Table5].[Delivery_Status]" caption="Delivery_Status" attribute="1" defaultMemberUniqueName="[Table5].[Delivery_Status].[All]" allUniqueName="[Table5].[Delivery_Status].[All]" dimensionUniqueName="[Table5]" displayFolder="" count="0" memberValueDatatype="130" unbalanced="0"/>
    <cacheHierarchy uniqueName="[Table5].[Order_Month]" caption="Order_Month" attribute="1" defaultMemberUniqueName="[Table5].[Order_Month].[All]" allUniqueName="[Table5].[Order_Month].[All]" dimensionUniqueName="[Table5]" displayFolder="" count="0" memberValueDatatype="130" unbalanced="0"/>
    <cacheHierarchy uniqueName="[Range].[Delivery_Date (Month Index)]" caption="Delivery_Date (Month Index)" attribute="1" defaultMemberUniqueName="[Range].[Delivery_Date (Month Index)].[All]" allUniqueName="[Range].[Delivery_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Customer_ID]" caption="Count of Customer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Range" count="0" hidden="1">
      <extLst>
        <ext xmlns:x15="http://schemas.microsoft.com/office/spreadsheetml/2010/11/main" uri="{B97F6D7D-B522-45F9-BDA1-12C45D357490}">
          <x15:cacheHierarchy aggregatedColumn="0"/>
        </ext>
      </extLst>
    </cacheHierarchy>
    <cacheHierarchy uniqueName="[Measures].[Sum of Order Amount]" caption="Sum of Order Amount" measure="1" displayFolder="" measureGroup="Range" count="0" hidden="1">
      <extLst>
        <ext xmlns:x15="http://schemas.microsoft.com/office/spreadsheetml/2010/11/main" uri="{B97F6D7D-B522-45F9-BDA1-12C45D357490}">
          <x15:cacheHierarchy aggregatedColumn="20"/>
        </ext>
      </extLst>
    </cacheHierarchy>
    <cacheHierarchy uniqueName="[Measures].[Max of Order Amount]" caption="Max of Order Amount" measure="1" displayFolder="" measureGroup="Range" count="0" hidden="1">
      <extLst>
        <ext xmlns:x15="http://schemas.microsoft.com/office/spreadsheetml/2010/11/main" uri="{B97F6D7D-B522-45F9-BDA1-12C45D357490}">
          <x15:cacheHierarchy aggregatedColumn="20"/>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3"/>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8"/>
        </ext>
      </extLst>
    </cacheHierarchy>
    <cacheHierarchy uniqueName="[Measures].[Count of Delivery_Date (Month)]" caption="Count of Delivery_Date (Month)" measure="1" displayFolder="" measureGroup="Range" count="0" hidden="1">
      <extLst>
        <ext xmlns:x15="http://schemas.microsoft.com/office/spreadsheetml/2010/11/main" uri="{B97F6D7D-B522-45F9-BDA1-12C45D357490}">
          <x15:cacheHierarchy aggregatedColumn="23"/>
        </ext>
      </extLst>
    </cacheHierarchy>
    <cacheHierarchy uniqueName="[Measures].[Sum of Delivery_Charge]" caption="Sum of Delivery_Charge" measure="1" displayFolder="" measureGroup="Range"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Range" count="0" hidden="1">
      <extLst>
        <ext xmlns:x15="http://schemas.microsoft.com/office/spreadsheetml/2010/11/main" uri="{B97F6D7D-B522-45F9-BDA1-12C45D357490}">
          <x15:cacheHierarchy aggregatedColumn="11"/>
        </ext>
      </extLst>
    </cacheHierarchy>
    <cacheHierarchy uniqueName="[Measures].[Distinct Count of Product_ID]" caption="Distinct Count of Product_ID" measure="1" displayFolder="" measureGroup="Range" count="0" hidden="1">
      <extLst>
        <ext xmlns:x15="http://schemas.microsoft.com/office/spreadsheetml/2010/11/main" uri="{B97F6D7D-B522-45F9-BDA1-12C45D357490}">
          <x15:cacheHierarchy aggregatedColumn="11"/>
        </ext>
      </extLst>
    </cacheHierarchy>
    <cacheHierarchy uniqueName="[Measures].[Count of Delivery_Date]" caption="Count of Delivery_Date" measure="1" displayFolder="" measureGroup="Range"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Table5" count="0" hidden="1">
      <extLst>
        <ext xmlns:x15="http://schemas.microsoft.com/office/spreadsheetml/2010/11/main" uri="{B97F6D7D-B522-45F9-BDA1-12C45D357490}">
          <x15:cacheHierarchy aggregatedColumn="24"/>
        </ext>
      </extLst>
    </cacheHierarchy>
    <cacheHierarchy uniqueName="[Measures].[Distinct Count of Customer_ID 2]" caption="Distinct Count of Customer_ID 2" measure="1" displayFolder="" measureGroup="Table5" count="0" hidden="1">
      <extLst>
        <ext xmlns:x15="http://schemas.microsoft.com/office/spreadsheetml/2010/11/main" uri="{B97F6D7D-B522-45F9-BDA1-12C45D357490}">
          <x15:cacheHierarchy aggregatedColumn="24"/>
        </ext>
      </extLst>
    </cacheHierarchy>
    <cacheHierarchy uniqueName="[Measures].[Sum of Order Amount 2]" caption="Sum of Order Amount 2" measure="1" displayFolder="" measureGroup="Table5" count="0" hidden="1">
      <extLst>
        <ext xmlns:x15="http://schemas.microsoft.com/office/spreadsheetml/2010/11/main" uri="{B97F6D7D-B522-45F9-BDA1-12C45D357490}">
          <x15:cacheHierarchy aggregatedColumn="44"/>
        </ext>
      </extLst>
    </cacheHierarchy>
    <cacheHierarchy uniqueName="[Measures].[Max of Order Amount 2]" caption="Max of Order Amount 2" measure="1" displayFolder="" measureGroup="Table5" count="0" hidden="1">
      <extLst>
        <ext xmlns:x15="http://schemas.microsoft.com/office/spreadsheetml/2010/11/main" uri="{B97F6D7D-B522-45F9-BDA1-12C45D357490}">
          <x15:cacheHierarchy aggregatedColumn="44"/>
        </ext>
      </extLst>
    </cacheHierarchy>
    <cacheHierarchy uniqueName="[Measures].[Sum of Age 2]" caption="Sum of Age 2" measure="1" displayFolder="" measureGroup="Table5" count="0" hidden="1">
      <extLst>
        <ext xmlns:x15="http://schemas.microsoft.com/office/spreadsheetml/2010/11/main" uri="{B97F6D7D-B522-45F9-BDA1-12C45D357490}">
          <x15:cacheHierarchy aggregatedColumn="27"/>
        </ext>
      </extLst>
    </cacheHierarchy>
    <cacheHierarchy uniqueName="[Measures].[Average of Age 2]" caption="Average of Age 2" measure="1" displayFolder="" measureGroup="Table5" count="0" hidden="1">
      <extLst>
        <ext xmlns:x15="http://schemas.microsoft.com/office/spreadsheetml/2010/11/main" uri="{B97F6D7D-B522-45F9-BDA1-12C45D357490}">
          <x15:cacheHierarchy aggregatedColumn="27"/>
        </ext>
      </extLst>
    </cacheHierarchy>
    <cacheHierarchy uniqueName="[Measures].[Count of Order_ID 2]" caption="Count of Order_ID 2" measure="1" displayFolder="" measureGroup="Table5" count="0" hidden="1">
      <extLst>
        <ext xmlns:x15="http://schemas.microsoft.com/office/spreadsheetml/2010/11/main" uri="{B97F6D7D-B522-45F9-BDA1-12C45D357490}">
          <x15:cacheHierarchy aggregatedColumn="32"/>
        </ext>
      </extLst>
    </cacheHierarchy>
    <cacheHierarchy uniqueName="[Measures].[Sum of Days it took for delivery]" caption="Sum of Days it took for delivery" measure="1" displayFolder="" measureGroup="Table5" count="0" hidden="1">
      <extLst>
        <ext xmlns:x15="http://schemas.microsoft.com/office/spreadsheetml/2010/11/main" uri="{B97F6D7D-B522-45F9-BDA1-12C45D357490}">
          <x15:cacheHierarchy aggregatedColumn="45"/>
        </ext>
      </extLst>
    </cacheHierarchy>
    <cacheHierarchy uniqueName="[Measures].[Average of Days it took for delivery]" caption="Average of Days it took for delivery" measure="1" displayFolder="" measureGroup="Table5" count="0" hidden="1">
      <extLst>
        <ext xmlns:x15="http://schemas.microsoft.com/office/spreadsheetml/2010/11/main" uri="{B97F6D7D-B522-45F9-BDA1-12C45D357490}">
          <x15:cacheHierarchy aggregatedColumn="45"/>
        </ext>
      </extLst>
    </cacheHierarchy>
    <cacheHierarchy uniqueName="[Measures].[Count of Product_ID 2]" caption="Count of Product_ID 2" measure="1" displayFolder="" measureGroup="Table5" count="0" hidden="1">
      <extLst>
        <ext xmlns:x15="http://schemas.microsoft.com/office/spreadsheetml/2010/11/main" uri="{B97F6D7D-B522-45F9-BDA1-12C45D357490}">
          <x15:cacheHierarchy aggregatedColumn="35"/>
        </ext>
      </extLst>
    </cacheHierarchy>
    <cacheHierarchy uniqueName="[Measures].[Distinct Count of Product_ID 2]" caption="Distinct Count of Product_ID 2" measure="1" displayFolder="" measureGroup="Table5"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Table5" count="0" hidden="1">
      <extLst>
        <ext xmlns:x15="http://schemas.microsoft.com/office/spreadsheetml/2010/11/main" uri="{B97F6D7D-B522-45F9-BDA1-12C45D357490}">
          <x15:cacheHierarchy aggregatedColumn="37"/>
        </ext>
      </extLst>
    </cacheHierarchy>
    <cacheHierarchy uniqueName="[Measures].[Max of Quantity]" caption="Max of Quantity" measure="1" displayFolder="" measureGroup="Table5" count="0" hidden="1">
      <extLst>
        <ext xmlns:x15="http://schemas.microsoft.com/office/spreadsheetml/2010/11/main" uri="{B97F6D7D-B522-45F9-BDA1-12C45D357490}">
          <x15:cacheHierarchy aggregatedColumn="37"/>
        </ext>
      </extLst>
    </cacheHierarchy>
    <cacheHierarchy uniqueName="[Measures].[Sum of Adjusted sales]" caption="Sum of Adjusted sales" measure="1" displayFolder="" measureGroup="Table5" count="0" hidden="1">
      <extLst>
        <ext xmlns:x15="http://schemas.microsoft.com/office/spreadsheetml/2010/11/main" uri="{B97F6D7D-B522-45F9-BDA1-12C45D357490}">
          <x15:cacheHierarchy aggregatedColumn="47"/>
        </ext>
      </extLst>
    </cacheHierarchy>
    <cacheHierarchy uniqueName="[Measures].[Sum of Amount After Discount]" caption="Sum of Amount After Discount" measure="1" displayFolder="" measureGroup="Table5" count="0" hidden="1">
      <extLst>
        <ext xmlns:x15="http://schemas.microsoft.com/office/spreadsheetml/2010/11/main" uri="{B97F6D7D-B522-45F9-BDA1-12C45D357490}">
          <x15:cacheHierarchy aggregatedColumn="49"/>
        </ext>
      </extLst>
    </cacheHierarchy>
    <cacheHierarchy uniqueName="[Measures].[Sum of Discounted Amount]" caption="Sum of Discounted Amount" measure="1" displayFolder="" measureGroup="Table5" count="0" hidden="1">
      <extLst>
        <ext xmlns:x15="http://schemas.microsoft.com/office/spreadsheetml/2010/11/main" uri="{B97F6D7D-B522-45F9-BDA1-12C45D357490}">
          <x15:cacheHierarchy aggregatedColumn="48"/>
        </ext>
      </extLst>
    </cacheHierarchy>
    <cacheHierarchy uniqueName="[Measures].[Sum of Discount_Percent]" caption="Sum of Discount_Percent" measure="1" displayFolder="" measureGroup="Table5" count="0" hidden="1">
      <extLst>
        <ext xmlns:x15="http://schemas.microsoft.com/office/spreadsheetml/2010/11/main" uri="{B97F6D7D-B522-45F9-BDA1-12C45D357490}">
          <x15:cacheHierarchy aggregatedColumn="46"/>
        </ext>
      </extLst>
    </cacheHierarchy>
    <cacheHierarchy uniqueName="[Measures].[Count of Delivery_Status]" caption="Count of Delivery_Status" measure="1" displayFolder="" measureGroup="Table5" count="0" hidden="1">
      <extLst>
        <ext xmlns:x15="http://schemas.microsoft.com/office/spreadsheetml/2010/11/main" uri="{B97F6D7D-B522-45F9-BDA1-12C45D357490}">
          <x15:cacheHierarchy aggregatedColumn="51"/>
        </ext>
      </extLst>
    </cacheHierarchy>
    <cacheHierarchy uniqueName="[Measures].[Sum of Amount_with_delivery_charge]" caption="Sum of Amount_with_delivery_charge" measure="1" displayFolder="" measureGroup="Table5" count="0" hidden="1">
      <extLst>
        <ext xmlns:x15="http://schemas.microsoft.com/office/spreadsheetml/2010/11/main" uri="{B97F6D7D-B522-45F9-BDA1-12C45D357490}">
          <x15:cacheHierarchy aggregatedColumn="50"/>
        </ext>
      </extLst>
    </cacheHierarchy>
    <cacheHierarchy uniqueName="[Measures].[Count of Coupon_Code]" caption="Count of Coupon_Code" measure="1" displayFolder="" measureGroup="Table5" count="0" oneField="1" hidden="1">
      <fieldsUsage count="1">
        <fieldUsage x="1"/>
      </fieldsUsage>
      <extLst>
        <ext xmlns:x15="http://schemas.microsoft.com/office/spreadsheetml/2010/11/main" uri="{B97F6D7D-B522-45F9-BDA1-12C45D357490}">
          <x15:cacheHierarchy aggregatedColumn="38"/>
        </ext>
      </extLst>
    </cacheHierarchy>
  </cacheHierarchies>
  <kpis count="0"/>
  <dimensions count="3">
    <dimension measure="1" name="Measures" uniqueName="[Measures]" caption="Measures"/>
    <dimension name="Range" uniqueName="[Range]" caption="Range"/>
    <dimension name="Table5" uniqueName="[Table5]" caption="Table5"/>
  </dimensions>
  <measureGroups count="2">
    <measureGroup name="Range" caption="Range"/>
    <measureGroup name="Table5" caption="Table5"/>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52.885801273151" backgroundQuery="1" createdVersion="8" refreshedVersion="8" minRefreshableVersion="3" recordCount="0" supportSubquery="1" supportAdvancedDrill="1" xr:uid="{5A00F504-83E3-479A-ACF9-FDFDD2CE6F47}">
  <cacheSource type="external" connectionId="1"/>
  <cacheFields count="4">
    <cacheField name="[Table5].[Order_Month].[Order_Month]" caption="Order_Month" numFmtId="0" hierarchy="52" level="1">
      <sharedItems count="12">
        <s v="April"/>
        <s v="August"/>
        <s v="December"/>
        <s v="February"/>
        <s v="January"/>
        <s v="July"/>
        <s v="June"/>
        <s v="March"/>
        <s v="May"/>
        <s v="November"/>
        <s v="October"/>
        <s v="September"/>
      </sharedItems>
    </cacheField>
    <cacheField name="[Table5].[Gender].[Gender]" caption="Gender" numFmtId="0" hierarchy="28" level="1">
      <sharedItems count="2">
        <s v="Female"/>
        <s v="Male"/>
      </sharedItems>
    </cacheField>
    <cacheField name="[Measures].[Sum of Amount_with_delivery_charge]" caption="Sum of Amount_with_delivery_charge" numFmtId="0" hierarchy="87" level="32767"/>
    <cacheField name="[Table5].[City].[City]" caption="City" numFmtId="0" hierarchy="29" level="1">
      <sharedItems containsSemiMixedTypes="0" containsNonDate="0" containsString="0"/>
    </cacheField>
  </cacheFields>
  <cacheHierarchies count="89">
    <cacheHierarchy uniqueName="[Range].[Customer_ID]" caption="Customer_ID" attribute="1" defaultMemberUniqueName="[Range].[Customer_ID].[All]" allUniqueName="[Range].[Customer_ID].[All]" dimensionUniqueName="[Range]" displayFolder="" count="0" memberValueDatatype="130" unbalanced="0"/>
    <cacheHierarchy uniqueName="[Range].[First_Name]" caption="First_Name" attribute="1" defaultMemberUniqueName="[Range].[First_Name].[All]" allUniqueName="[Range].[First_Name].[All]" dimensionUniqueName="[Range]" displayFolder="" count="0" memberValueDatatype="130" unbalanced="0"/>
    <cacheHierarchy uniqueName="[Range].[Last_Name]" caption="Last_Name" attribute="1" defaultMemberUniqueName="[Range].[Last_Name].[All]" allUniqueName="[Range].[Last_Name].[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Email]" caption="Email" attribute="1" defaultMemberUniqueName="[Range].[Email].[All]" allUniqueName="[Range].[Email].[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Order_Time]" caption="Order_Time" attribute="1" defaultMemberUniqueName="[Range].[Order_Time].[All]" allUniqueName="[Range].[Order_Time].[All]" dimensionUniqueName="[Range]" displayFolder="" count="0" memberValueDatatype="130" unbalanced="0"/>
    <cacheHierarchy uniqueName="[Range].[Product_ID]" caption="Product_ID" attribute="1" defaultMemberUniqueName="[Range].[Product_ID].[All]" allUniqueName="[Range].[Product_ID].[All]" dimensionUniqueName="[Range]" displayFolder="" count="0" memberValueDatatype="130" unbalanced="0"/>
    <cacheHierarchy uniqueName="[Range].[Price]" caption="Price" attribute="1" defaultMemberUniqueName="[Range].[Price].[All]" allUniqueName="[Range].[Pric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Coupon_Code]" caption="Coupon_Code" attribute="1" defaultMemberUniqueName="[Range].[Coupon_Code].[All]" allUniqueName="[Range].[Coupon_Code].[All]" dimensionUniqueName="[Range]" displayFolder="" count="0" memberValueDatatype="130" unbalanced="0"/>
    <cacheHierarchy uniqueName="[Range].[Estimated_Days_to_Deliver]" caption="Estimated_Days_to_Deliver" attribute="1" defaultMemberUniqueName="[Range].[Estimated_Days_to_Deliver].[All]" allUniqueName="[Range].[Estimated_Days_to_Deliver].[All]" dimensionUniqueName="[Range]" displayFolder="" count="0" memberValueDatatype="130" unbalanced="0"/>
    <cacheHierarchy uniqueName="[Range].[Delivery_Charge]" caption="Delivery_Charge" attribute="1" defaultMemberUniqueName="[Range].[Delivery_Charge].[All]" allUniqueName="[Range].[Delivery_Charge].[All]" dimensionUniqueName="[Range]" displayFolder="" count="0" memberValueDatatype="20" unbalanced="0"/>
    <cacheHierarchy uniqueName="[Range].[Delivery_Date]" caption="Delivery_Date" attribute="1" time="1" defaultMemberUniqueName="[Range].[Delivery_Date].[All]" allUniqueName="[Range].[Delivery_Date].[All]" dimensionUniqueName="[Range]" displayFolder="" count="0" memberValueDatatype="7" unbalanced="0"/>
    <cacheHierarchy uniqueName="[Range].[Delivery_Time]" caption="Delivery_Time" attribute="1" defaultMemberUniqueName="[Range].[Delivery_Time].[All]" allUniqueName="[Range].[Delivery_Time].[All]" dimensionUniqueName="[Range]" displayFolder="" count="0" memberValueDatatype="130" unbalanced="0"/>
    <cacheHierarchy uniqueName="[Range].[Full name]" caption="Full name" attribute="1" defaultMemberUniqueName="[Range].[Full name].[All]" allUniqueName="[Range].[Full name].[All]" dimensionUniqueName="[Range]" displayFolder="" count="0" memberValueDatatype="130" unbalanced="0"/>
    <cacheHierarchy uniqueName="[Range].[Order Amount]" caption="Order Amount" attribute="1" defaultMemberUniqueName="[Range].[Order Amount].[All]" allUniqueName="[Range].[Order Amount].[All]" dimensionUniqueName="[Range]" displayFolder="" count="0" memberValueDatatype="5" unbalanced="0"/>
    <cacheHierarchy uniqueName="[Range].[Delivery_Date (Year)]" caption="Delivery_Date (Year)" attribute="1" defaultMemberUniqueName="[Range].[Delivery_Date (Year)].[All]" allUniqueName="[Range].[Delivery_Date (Year)].[All]" dimensionUniqueName="[Range]" displayFolder="" count="0" memberValueDatatype="130" unbalanced="0"/>
    <cacheHierarchy uniqueName="[Range].[Delivery_Date (Quarter)]" caption="Delivery_Date (Quarter)" attribute="1" defaultMemberUniqueName="[Range].[Delivery_Date (Quarter)].[All]" allUniqueName="[Range].[Delivery_Date (Quarter)].[All]" dimensionUniqueName="[Range]" displayFolder="" count="0" memberValueDatatype="130" unbalanced="0"/>
    <cacheHierarchy uniqueName="[Range].[Delivery_Date (Month)]" caption="Delivery_Date (Month)" attribute="1" defaultMemberUniqueName="[Range].[Delivery_Date (Month)].[All]" allUniqueName="[Range].[Delivery_Date (Month)].[All]" dimensionUniqueName="[Range]" displayFolder="" count="0" memberValueDatatype="130" unbalanced="0"/>
    <cacheHierarchy uniqueName="[Table5].[Customer_ID]" caption="Customer_ID" attribute="1" defaultMemberUniqueName="[Table5].[Customer_ID].[All]" allUniqueName="[Table5].[Customer_ID].[All]" dimensionUniqueName="[Table5]" displayFolder="" count="0" memberValueDatatype="130" unbalanced="0"/>
    <cacheHierarchy uniqueName="[Table5].[First_Name]" caption="First_Name" attribute="1" defaultMemberUniqueName="[Table5].[First_Name].[All]" allUniqueName="[Table5].[First_Name].[All]" dimensionUniqueName="[Table5]" displayFolder="" count="0" memberValueDatatype="130" unbalanced="0"/>
    <cacheHierarchy uniqueName="[Table5].[Last_Name]" caption="Last_Name" attribute="1" defaultMemberUniqueName="[Table5].[Last_Name].[All]" allUniqueName="[Table5].[Last_Name].[All]" dimensionUniqueName="[Table5]" displayFolder="" count="0" memberValueDatatype="130" unbalanced="0"/>
    <cacheHierarchy uniqueName="[Table5].[Age]" caption="Age" attribute="1" defaultMemberUniqueName="[Table5].[Age].[All]" allUniqueName="[Table5].[Age].[All]" dimensionUniqueName="[Table5]" displayFolder="" count="0" memberValueDatatype="20" unbalanced="0"/>
    <cacheHierarchy uniqueName="[Table5].[Gender]" caption="Gender" attribute="1" defaultMemberUniqueName="[Table5].[Gender].[All]" allUniqueName="[Table5].[Gender].[All]" dimensionUniqueName="[Table5]" displayFolder="" count="2" memberValueDatatype="130" unbalanced="0">
      <fieldsUsage count="2">
        <fieldUsage x="-1"/>
        <fieldUsage x="1"/>
      </fieldsUsage>
    </cacheHierarchy>
    <cacheHierarchy uniqueName="[Table5].[City]" caption="City" attribute="1" defaultMemberUniqueName="[Table5].[City].[All]" allUniqueName="[Table5].[City].[All]" dimensionUniqueName="[Table5]" displayFolder="" count="2" memberValueDatatype="130" unbalanced="0">
      <fieldsUsage count="2">
        <fieldUsage x="-1"/>
        <fieldUsage x="3"/>
      </fieldsUsage>
    </cacheHierarchy>
    <cacheHierarchy uniqueName="[Table5].[Email]" caption="Email" attribute="1" defaultMemberUniqueName="[Table5].[Email].[All]" allUniqueName="[Table5].[Email].[All]" dimensionUniqueName="[Table5]" displayFolder="" count="0" memberValueDatatype="130" unbalanced="0"/>
    <cacheHierarchy uniqueName="[Table5].[Address]" caption="Address" attribute="1" defaultMemberUniqueName="[Table5].[Address].[All]" allUniqueName="[Table5].[Address].[All]" dimensionUniqueName="[Table5]" displayFolder="" count="0" memberValueDatatype="130" unbalanced="0"/>
    <cacheHierarchy uniqueName="[Table5].[Order_ID]" caption="Order_ID" attribute="1" defaultMemberUniqueName="[Table5].[Order_ID].[All]" allUniqueName="[Table5].[Order_ID].[All]" dimensionUniqueName="[Table5]" displayFolder="" count="0" memberValueDatatype="130" unbalanced="0"/>
    <cacheHierarchy uniqueName="[Table5].[Order_Date]" caption="Order_Date" attribute="1" time="1" defaultMemberUniqueName="[Table5].[Order_Date].[All]" allUniqueName="[Table5].[Order_Date].[All]" dimensionUniqueName="[Table5]" displayFolder="" count="0" memberValueDatatype="7" unbalanced="0"/>
    <cacheHierarchy uniqueName="[Table5].[Order_Time]" caption="Order_Time" attribute="1" defaultMemberUniqueName="[Table5].[Order_Time].[All]" allUniqueName="[Table5].[Order_Time].[All]" dimensionUniqueName="[Table5]" displayFolder="" count="0" memberValueDatatype="130" unbalanced="0"/>
    <cacheHierarchy uniqueName="[Table5].[Product_ID]" caption="Product_ID" attribute="1" defaultMemberUniqueName="[Table5].[Product_ID].[All]" allUniqueName="[Table5].[Product_ID].[All]" dimensionUniqueName="[Table5]" displayFolder="" count="0" memberValueDatatype="130" unbalanced="0"/>
    <cacheHierarchy uniqueName="[Table5].[Price]" caption="Price" attribute="1" defaultMemberUniqueName="[Table5].[Price].[All]" allUniqueName="[Table5].[Price].[All]" dimensionUniqueName="[Table5]" displayFolder="" count="0" memberValueDatatype="5" unbalanced="0"/>
    <cacheHierarchy uniqueName="[Table5].[Quantity]" caption="Quantity" attribute="1" defaultMemberUniqueName="[Table5].[Quantity].[All]" allUniqueName="[Table5].[Quantity].[All]" dimensionUniqueName="[Table5]" displayFolder="" count="0" memberValueDatatype="20" unbalanced="0"/>
    <cacheHierarchy uniqueName="[Table5].[Coupon_Code]" caption="Coupon_Code" attribute="1" defaultMemberUniqueName="[Table5].[Coupon_Code].[All]" allUniqueName="[Table5].[Coupon_Code].[All]" dimensionUniqueName="[Table5]" displayFolder="" count="0" memberValueDatatype="130" unbalanced="0"/>
    <cacheHierarchy uniqueName="[Table5].[Estimated_Days_to_Deliver]" caption="Estimated_Days_to_Deliver" attribute="1" defaultMemberUniqueName="[Table5].[Estimated_Days_to_Deliver].[All]" allUniqueName="[Table5].[Estimated_Days_to_Deliver].[All]" dimensionUniqueName="[Table5]" displayFolder="" count="0" memberValueDatatype="130" unbalanced="0"/>
    <cacheHierarchy uniqueName="[Table5].[Delivery_Charge]" caption="Delivery_Charge" attribute="1" defaultMemberUniqueName="[Table5].[Delivery_Charge].[All]" allUniqueName="[Table5].[Delivery_Charge].[All]" dimensionUniqueName="[Table5]" displayFolder="" count="0" memberValueDatatype="20" unbalanced="0"/>
    <cacheHierarchy uniqueName="[Table5].[Delivery_Date]" caption="Delivery_Date" attribute="1" time="1" defaultMemberUniqueName="[Table5].[Delivery_Date].[All]" allUniqueName="[Table5].[Delivery_Date].[All]" dimensionUniqueName="[Table5]" displayFolder="" count="0" memberValueDatatype="7" unbalanced="0"/>
    <cacheHierarchy uniqueName="[Table5].[Delivery_Time]" caption="Delivery_Time" attribute="1" defaultMemberUniqueName="[Table5].[Delivery_Time].[All]" allUniqueName="[Table5].[Delivery_Time].[All]" dimensionUniqueName="[Table5]" displayFolder="" count="0" memberValueDatatype="130" unbalanced="0"/>
    <cacheHierarchy uniqueName="[Table5].[Full name]" caption="Full name" attribute="1" defaultMemberUniqueName="[Table5].[Full name].[All]" allUniqueName="[Table5].[Full name].[All]" dimensionUniqueName="[Table5]" displayFolder="" count="0" memberValueDatatype="130" unbalanced="0"/>
    <cacheHierarchy uniqueName="[Table5].[Order Amount]" caption="Order Amount" attribute="1" defaultMemberUniqueName="[Table5].[Order Amount].[All]" allUniqueName="[Table5].[Order Amount].[All]" dimensionUniqueName="[Table5]" displayFolder="" count="0" memberValueDatatype="5" unbalanced="0"/>
    <cacheHierarchy uniqueName="[Table5].[Days it took for delivery]" caption="Days it took for delivery" attribute="1" defaultMemberUniqueName="[Table5].[Days it took for delivery].[All]" allUniqueName="[Table5].[Days it took for delivery].[All]" dimensionUniqueName="[Table5]" displayFolder="" count="0" memberValueDatatype="20" unbalanced="0"/>
    <cacheHierarchy uniqueName="[Table5].[Discount_Percent]" caption="Discount_Percent" attribute="1" defaultMemberUniqueName="[Table5].[Discount_Percent].[All]" allUniqueName="[Table5].[Discount_Percent].[All]" dimensionUniqueName="[Table5]" displayFolder="" count="0" memberValueDatatype="5" unbalanced="0"/>
    <cacheHierarchy uniqueName="[Table5].[Adjusted sales]" caption="Adjusted sales" attribute="1" defaultMemberUniqueName="[Table5].[Adjusted sales].[All]" allUniqueName="[Table5].[Adjusted sales].[All]" dimensionUniqueName="[Table5]" displayFolder="" count="0" memberValueDatatype="5" unbalanced="0"/>
    <cacheHierarchy uniqueName="[Table5].[Discounted Amount]" caption="Discounted Amount" attribute="1" defaultMemberUniqueName="[Table5].[Discounted Amount].[All]" allUniqueName="[Table5].[Discounted Amount].[All]" dimensionUniqueName="[Table5]" displayFolder="" count="0" memberValueDatatype="5" unbalanced="0"/>
    <cacheHierarchy uniqueName="[Table5].[Amount After Discount]" caption="Amount After Discount" attribute="1" defaultMemberUniqueName="[Table5].[Amount After Discount].[All]" allUniqueName="[Table5].[Amount After Discount].[All]" dimensionUniqueName="[Table5]" displayFolder="" count="0" memberValueDatatype="5" unbalanced="0"/>
    <cacheHierarchy uniqueName="[Table5].[Amount_with_delivery_charge]" caption="Amount_with_delivery_charge" attribute="1" defaultMemberUniqueName="[Table5].[Amount_with_delivery_charge].[All]" allUniqueName="[Table5].[Amount_with_delivery_charge].[All]" dimensionUniqueName="[Table5]" displayFolder="" count="0" memberValueDatatype="5" unbalanced="0"/>
    <cacheHierarchy uniqueName="[Table5].[Delivery_Status]" caption="Delivery_Status" attribute="1" defaultMemberUniqueName="[Table5].[Delivery_Status].[All]" allUniqueName="[Table5].[Delivery_Status].[All]" dimensionUniqueName="[Table5]" displayFolder="" count="0" memberValueDatatype="130" unbalanced="0"/>
    <cacheHierarchy uniqueName="[Table5].[Order_Month]" caption="Order_Month" attribute="1" defaultMemberUniqueName="[Table5].[Order_Month].[All]" allUniqueName="[Table5].[Order_Month].[All]" dimensionUniqueName="[Table5]" displayFolder="" count="2" memberValueDatatype="130" unbalanced="0">
      <fieldsUsage count="2">
        <fieldUsage x="-1"/>
        <fieldUsage x="0"/>
      </fieldsUsage>
    </cacheHierarchy>
    <cacheHierarchy uniqueName="[Range].[Delivery_Date (Month Index)]" caption="Delivery_Date (Month Index)" attribute="1" defaultMemberUniqueName="[Range].[Delivery_Date (Month Index)].[All]" allUniqueName="[Range].[Delivery_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Customer_ID]" caption="Count of Customer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Range" count="0" hidden="1">
      <extLst>
        <ext xmlns:x15="http://schemas.microsoft.com/office/spreadsheetml/2010/11/main" uri="{B97F6D7D-B522-45F9-BDA1-12C45D357490}">
          <x15:cacheHierarchy aggregatedColumn="0"/>
        </ext>
      </extLst>
    </cacheHierarchy>
    <cacheHierarchy uniqueName="[Measures].[Sum of Order Amount]" caption="Sum of Order Amount" measure="1" displayFolder="" measureGroup="Range" count="0" hidden="1">
      <extLst>
        <ext xmlns:x15="http://schemas.microsoft.com/office/spreadsheetml/2010/11/main" uri="{B97F6D7D-B522-45F9-BDA1-12C45D357490}">
          <x15:cacheHierarchy aggregatedColumn="20"/>
        </ext>
      </extLst>
    </cacheHierarchy>
    <cacheHierarchy uniqueName="[Measures].[Max of Order Amount]" caption="Max of Order Amount" measure="1" displayFolder="" measureGroup="Range" count="0" hidden="1">
      <extLst>
        <ext xmlns:x15="http://schemas.microsoft.com/office/spreadsheetml/2010/11/main" uri="{B97F6D7D-B522-45F9-BDA1-12C45D357490}">
          <x15:cacheHierarchy aggregatedColumn="20"/>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3"/>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8"/>
        </ext>
      </extLst>
    </cacheHierarchy>
    <cacheHierarchy uniqueName="[Measures].[Count of Delivery_Date (Month)]" caption="Count of Delivery_Date (Month)" measure="1" displayFolder="" measureGroup="Range" count="0" hidden="1">
      <extLst>
        <ext xmlns:x15="http://schemas.microsoft.com/office/spreadsheetml/2010/11/main" uri="{B97F6D7D-B522-45F9-BDA1-12C45D357490}">
          <x15:cacheHierarchy aggregatedColumn="23"/>
        </ext>
      </extLst>
    </cacheHierarchy>
    <cacheHierarchy uniqueName="[Measures].[Sum of Delivery_Charge]" caption="Sum of Delivery_Charge" measure="1" displayFolder="" measureGroup="Range"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Range" count="0" hidden="1">
      <extLst>
        <ext xmlns:x15="http://schemas.microsoft.com/office/spreadsheetml/2010/11/main" uri="{B97F6D7D-B522-45F9-BDA1-12C45D357490}">
          <x15:cacheHierarchy aggregatedColumn="11"/>
        </ext>
      </extLst>
    </cacheHierarchy>
    <cacheHierarchy uniqueName="[Measures].[Distinct Count of Product_ID]" caption="Distinct Count of Product_ID" measure="1" displayFolder="" measureGroup="Range" count="0" hidden="1">
      <extLst>
        <ext xmlns:x15="http://schemas.microsoft.com/office/spreadsheetml/2010/11/main" uri="{B97F6D7D-B522-45F9-BDA1-12C45D357490}">
          <x15:cacheHierarchy aggregatedColumn="11"/>
        </ext>
      </extLst>
    </cacheHierarchy>
    <cacheHierarchy uniqueName="[Measures].[Count of Delivery_Date]" caption="Count of Delivery_Date" measure="1" displayFolder="" measureGroup="Range"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Table5" count="0" hidden="1">
      <extLst>
        <ext xmlns:x15="http://schemas.microsoft.com/office/spreadsheetml/2010/11/main" uri="{B97F6D7D-B522-45F9-BDA1-12C45D357490}">
          <x15:cacheHierarchy aggregatedColumn="24"/>
        </ext>
      </extLst>
    </cacheHierarchy>
    <cacheHierarchy uniqueName="[Measures].[Distinct Count of Customer_ID 2]" caption="Distinct Count of Customer_ID 2" measure="1" displayFolder="" measureGroup="Table5" count="0" hidden="1">
      <extLst>
        <ext xmlns:x15="http://schemas.microsoft.com/office/spreadsheetml/2010/11/main" uri="{B97F6D7D-B522-45F9-BDA1-12C45D357490}">
          <x15:cacheHierarchy aggregatedColumn="24"/>
        </ext>
      </extLst>
    </cacheHierarchy>
    <cacheHierarchy uniqueName="[Measures].[Sum of Order Amount 2]" caption="Sum of Order Amount 2" measure="1" displayFolder="" measureGroup="Table5" count="0" hidden="1">
      <extLst>
        <ext xmlns:x15="http://schemas.microsoft.com/office/spreadsheetml/2010/11/main" uri="{B97F6D7D-B522-45F9-BDA1-12C45D357490}">
          <x15:cacheHierarchy aggregatedColumn="44"/>
        </ext>
      </extLst>
    </cacheHierarchy>
    <cacheHierarchy uniqueName="[Measures].[Max of Order Amount 2]" caption="Max of Order Amount 2" measure="1" displayFolder="" measureGroup="Table5" count="0" hidden="1">
      <extLst>
        <ext xmlns:x15="http://schemas.microsoft.com/office/spreadsheetml/2010/11/main" uri="{B97F6D7D-B522-45F9-BDA1-12C45D357490}">
          <x15:cacheHierarchy aggregatedColumn="44"/>
        </ext>
      </extLst>
    </cacheHierarchy>
    <cacheHierarchy uniqueName="[Measures].[Sum of Age 2]" caption="Sum of Age 2" measure="1" displayFolder="" measureGroup="Table5" count="0" hidden="1">
      <extLst>
        <ext xmlns:x15="http://schemas.microsoft.com/office/spreadsheetml/2010/11/main" uri="{B97F6D7D-B522-45F9-BDA1-12C45D357490}">
          <x15:cacheHierarchy aggregatedColumn="27"/>
        </ext>
      </extLst>
    </cacheHierarchy>
    <cacheHierarchy uniqueName="[Measures].[Average of Age 2]" caption="Average of Age 2" measure="1" displayFolder="" measureGroup="Table5" count="0" hidden="1">
      <extLst>
        <ext xmlns:x15="http://schemas.microsoft.com/office/spreadsheetml/2010/11/main" uri="{B97F6D7D-B522-45F9-BDA1-12C45D357490}">
          <x15:cacheHierarchy aggregatedColumn="27"/>
        </ext>
      </extLst>
    </cacheHierarchy>
    <cacheHierarchy uniqueName="[Measures].[Count of Order_ID 2]" caption="Count of Order_ID 2" measure="1" displayFolder="" measureGroup="Table5" count="0" hidden="1">
      <extLst>
        <ext xmlns:x15="http://schemas.microsoft.com/office/spreadsheetml/2010/11/main" uri="{B97F6D7D-B522-45F9-BDA1-12C45D357490}">
          <x15:cacheHierarchy aggregatedColumn="32"/>
        </ext>
      </extLst>
    </cacheHierarchy>
    <cacheHierarchy uniqueName="[Measures].[Sum of Days it took for delivery]" caption="Sum of Days it took for delivery" measure="1" displayFolder="" measureGroup="Table5" count="0" hidden="1">
      <extLst>
        <ext xmlns:x15="http://schemas.microsoft.com/office/spreadsheetml/2010/11/main" uri="{B97F6D7D-B522-45F9-BDA1-12C45D357490}">
          <x15:cacheHierarchy aggregatedColumn="45"/>
        </ext>
      </extLst>
    </cacheHierarchy>
    <cacheHierarchy uniqueName="[Measures].[Average of Days it took for delivery]" caption="Average of Days it took for delivery" measure="1" displayFolder="" measureGroup="Table5" count="0" hidden="1">
      <extLst>
        <ext xmlns:x15="http://schemas.microsoft.com/office/spreadsheetml/2010/11/main" uri="{B97F6D7D-B522-45F9-BDA1-12C45D357490}">
          <x15:cacheHierarchy aggregatedColumn="45"/>
        </ext>
      </extLst>
    </cacheHierarchy>
    <cacheHierarchy uniqueName="[Measures].[Count of Product_ID 2]" caption="Count of Product_ID 2" measure="1" displayFolder="" measureGroup="Table5" count="0" hidden="1">
      <extLst>
        <ext xmlns:x15="http://schemas.microsoft.com/office/spreadsheetml/2010/11/main" uri="{B97F6D7D-B522-45F9-BDA1-12C45D357490}">
          <x15:cacheHierarchy aggregatedColumn="35"/>
        </ext>
      </extLst>
    </cacheHierarchy>
    <cacheHierarchy uniqueName="[Measures].[Distinct Count of Product_ID 2]" caption="Distinct Count of Product_ID 2" measure="1" displayFolder="" measureGroup="Table5"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Table5" count="0" hidden="1">
      <extLst>
        <ext xmlns:x15="http://schemas.microsoft.com/office/spreadsheetml/2010/11/main" uri="{B97F6D7D-B522-45F9-BDA1-12C45D357490}">
          <x15:cacheHierarchy aggregatedColumn="37"/>
        </ext>
      </extLst>
    </cacheHierarchy>
    <cacheHierarchy uniqueName="[Measures].[Max of Quantity]" caption="Max of Quantity" measure="1" displayFolder="" measureGroup="Table5" count="0" hidden="1">
      <extLst>
        <ext xmlns:x15="http://schemas.microsoft.com/office/spreadsheetml/2010/11/main" uri="{B97F6D7D-B522-45F9-BDA1-12C45D357490}">
          <x15:cacheHierarchy aggregatedColumn="37"/>
        </ext>
      </extLst>
    </cacheHierarchy>
    <cacheHierarchy uniqueName="[Measures].[Sum of Adjusted sales]" caption="Sum of Adjusted sales" measure="1" displayFolder="" measureGroup="Table5" count="0" hidden="1">
      <extLst>
        <ext xmlns:x15="http://schemas.microsoft.com/office/spreadsheetml/2010/11/main" uri="{B97F6D7D-B522-45F9-BDA1-12C45D357490}">
          <x15:cacheHierarchy aggregatedColumn="47"/>
        </ext>
      </extLst>
    </cacheHierarchy>
    <cacheHierarchy uniqueName="[Measures].[Sum of Amount After Discount]" caption="Sum of Amount After Discount" measure="1" displayFolder="" measureGroup="Table5" count="0" hidden="1">
      <extLst>
        <ext xmlns:x15="http://schemas.microsoft.com/office/spreadsheetml/2010/11/main" uri="{B97F6D7D-B522-45F9-BDA1-12C45D357490}">
          <x15:cacheHierarchy aggregatedColumn="49"/>
        </ext>
      </extLst>
    </cacheHierarchy>
    <cacheHierarchy uniqueName="[Measures].[Sum of Discounted Amount]" caption="Sum of Discounted Amount" measure="1" displayFolder="" measureGroup="Table5" count="0" hidden="1">
      <extLst>
        <ext xmlns:x15="http://schemas.microsoft.com/office/spreadsheetml/2010/11/main" uri="{B97F6D7D-B522-45F9-BDA1-12C45D357490}">
          <x15:cacheHierarchy aggregatedColumn="48"/>
        </ext>
      </extLst>
    </cacheHierarchy>
    <cacheHierarchy uniqueName="[Measures].[Sum of Discount_Percent]" caption="Sum of Discount_Percent" measure="1" displayFolder="" measureGroup="Table5" count="0" hidden="1">
      <extLst>
        <ext xmlns:x15="http://schemas.microsoft.com/office/spreadsheetml/2010/11/main" uri="{B97F6D7D-B522-45F9-BDA1-12C45D357490}">
          <x15:cacheHierarchy aggregatedColumn="46"/>
        </ext>
      </extLst>
    </cacheHierarchy>
    <cacheHierarchy uniqueName="[Measures].[Count of Delivery_Status]" caption="Count of Delivery_Status" measure="1" displayFolder="" measureGroup="Table5" count="0" hidden="1">
      <extLst>
        <ext xmlns:x15="http://schemas.microsoft.com/office/spreadsheetml/2010/11/main" uri="{B97F6D7D-B522-45F9-BDA1-12C45D357490}">
          <x15:cacheHierarchy aggregatedColumn="51"/>
        </ext>
      </extLst>
    </cacheHierarchy>
    <cacheHierarchy uniqueName="[Measures].[Sum of Amount_with_delivery_charge]" caption="Sum of Amount_with_delivery_charge" measure="1" displayFolder="" measureGroup="Table5" count="0" oneField="1" hidden="1">
      <fieldsUsage count="1">
        <fieldUsage x="2"/>
      </fieldsUsage>
      <extLst>
        <ext xmlns:x15="http://schemas.microsoft.com/office/spreadsheetml/2010/11/main" uri="{B97F6D7D-B522-45F9-BDA1-12C45D357490}">
          <x15:cacheHierarchy aggregatedColumn="50"/>
        </ext>
      </extLst>
    </cacheHierarchy>
    <cacheHierarchy uniqueName="[Measures].[Count of Coupon_Code]" caption="Count of Coupon_Code" measure="1" displayFolder="" measureGroup="Table5" count="0" hidden="1">
      <extLst>
        <ext xmlns:x15="http://schemas.microsoft.com/office/spreadsheetml/2010/11/main" uri="{B97F6D7D-B522-45F9-BDA1-12C45D357490}">
          <x15:cacheHierarchy aggregatedColumn="38"/>
        </ext>
      </extLst>
    </cacheHierarchy>
  </cacheHierarchies>
  <kpis count="0"/>
  <dimensions count="3">
    <dimension measure="1" name="Measures" uniqueName="[Measures]" caption="Measures"/>
    <dimension name="Range" uniqueName="[Range]" caption="Range"/>
    <dimension name="Table5" uniqueName="[Table5]" caption="Table5"/>
  </dimensions>
  <measureGroups count="2">
    <measureGroup name="Range" caption="Range"/>
    <measureGroup name="Table5" caption="Table5"/>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52.885801851851" backgroundQuery="1" createdVersion="8" refreshedVersion="8" minRefreshableVersion="3" recordCount="0" supportSubquery="1" supportAdvancedDrill="1" xr:uid="{6FF8E7DA-BC40-4B68-B137-8AF731239D1E}">
  <cacheSource type="external" connectionId="1"/>
  <cacheFields count="3">
    <cacheField name="[Table5].[Full name].[Full name]" caption="Full name" numFmtId="0" hierarchy="43" level="1">
      <sharedItems count="10">
        <s v="Angela  Evans"/>
        <s v="Brendan  Kelly"/>
        <s v="Jessica  Ruiz"/>
        <s v="Jodi  Whitney"/>
        <s v="John  Herrera"/>
        <s v="Katherine  Weber"/>
        <s v="Lauren  Crane"/>
        <s v="Lauren  Long"/>
        <s v="Mark  Summers"/>
        <s v="Mary  Knight"/>
      </sharedItems>
    </cacheField>
    <cacheField name="[Measures].[Sum of Amount_with_delivery_charge]" caption="Sum of Amount_with_delivery_charge" numFmtId="0" hierarchy="87" level="32767"/>
    <cacheField name="[Table5].[City].[City]" caption="City" numFmtId="0" hierarchy="29" level="1">
      <sharedItems containsSemiMixedTypes="0" containsNonDate="0" containsString="0"/>
    </cacheField>
  </cacheFields>
  <cacheHierarchies count="89">
    <cacheHierarchy uniqueName="[Range].[Customer_ID]" caption="Customer_ID" attribute="1" defaultMemberUniqueName="[Range].[Customer_ID].[All]" allUniqueName="[Range].[Customer_ID].[All]" dimensionUniqueName="[Range]" displayFolder="" count="2" memberValueDatatype="130" unbalanced="0"/>
    <cacheHierarchy uniqueName="[Range].[First_Name]" caption="First_Name" attribute="1" defaultMemberUniqueName="[Range].[First_Name].[All]" allUniqueName="[Range].[First_Name].[All]" dimensionUniqueName="[Range]" displayFolder="" count="2" memberValueDatatype="130" unbalanced="0"/>
    <cacheHierarchy uniqueName="[Range].[Last_Name]" caption="Last_Name" attribute="1" defaultMemberUniqueName="[Range].[Last_Name].[All]" allUniqueName="[Range].[Last_Name].[All]" dimensionUniqueName="[Range]" displayFolder="" count="2" memberValueDatatype="130" unbalanced="0"/>
    <cacheHierarchy uniqueName="[Range].[Age]" caption="Age" attribute="1" defaultMemberUniqueName="[Range].[Age].[All]" allUniqueName="[Range].[Age].[All]" dimensionUniqueName="[Range]" displayFolder="" count="2" memberValueDatatype="20" unbalanced="0"/>
    <cacheHierarchy uniqueName="[Range].[Gender]" caption="Gender" attribute="1" defaultMemberUniqueName="[Range].[Gender].[All]" allUniqueName="[Range].[Gender].[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Email]" caption="Email" attribute="1" defaultMemberUniqueName="[Range].[Email].[All]" allUniqueName="[Range].[Email].[All]" dimensionUniqueName="[Range]" displayFolder="" count="2" memberValueDatatype="130" unbalanced="0"/>
    <cacheHierarchy uniqueName="[Range].[Address]" caption="Address" attribute="1" defaultMemberUniqueName="[Range].[Address].[All]" allUniqueName="[Range].[Address].[All]" dimensionUniqueName="[Range]" displayFolder="" count="2" memberValueDatatype="130" unbalanced="0"/>
    <cacheHierarchy uniqueName="[Range].[Order_ID]" caption="Order_ID" attribute="1" defaultMemberUniqueName="[Range].[Order_ID].[All]" allUniqueName="[Range].[Order_ID].[All]" dimensionUniqueName="[Range]" displayFolder="" count="2" memberValueDatatype="130" unbalanced="0"/>
    <cacheHierarchy uniqueName="[Range].[Order_Date]" caption="Order_Date" attribute="1" time="1" defaultMemberUniqueName="[Range].[Order_Date].[All]" allUniqueName="[Range].[Order_Date].[All]" dimensionUniqueName="[Range]" displayFolder="" count="2" memberValueDatatype="7" unbalanced="0"/>
    <cacheHierarchy uniqueName="[Range].[Order_Time]" caption="Order_Time" attribute="1" defaultMemberUniqueName="[Range].[Order_Time].[All]" allUniqueName="[Range].[Order_Time].[All]" dimensionUniqueName="[Range]" displayFolder="" count="2" memberValueDatatype="130" unbalanced="0"/>
    <cacheHierarchy uniqueName="[Range].[Product_ID]" caption="Product_ID" attribute="1" defaultMemberUniqueName="[Range].[Product_ID].[All]" allUniqueName="[Range].[Product_ID].[All]" dimensionUniqueName="[Range]" displayFolder="" count="2" memberValueDatatype="130" unbalanced="0"/>
    <cacheHierarchy uniqueName="[Range].[Price]" caption="Price" attribute="1" defaultMemberUniqueName="[Range].[Price].[All]" allUniqueName="[Range].[Price].[All]" dimensionUniqueName="[Range]" displayFolder="" count="2" memberValueDatatype="5" unbalanced="0"/>
    <cacheHierarchy uniqueName="[Range].[Quantity]" caption="Quantity" attribute="1" defaultMemberUniqueName="[Range].[Quantity].[All]" allUniqueName="[Range].[Quantity].[All]" dimensionUniqueName="[Range]" displayFolder="" count="2" memberValueDatatype="20" unbalanced="0"/>
    <cacheHierarchy uniqueName="[Range].[Coupon_Code]" caption="Coupon_Code" attribute="1" defaultMemberUniqueName="[Range].[Coupon_Code].[All]" allUniqueName="[Range].[Coupon_Code].[All]" dimensionUniqueName="[Range]" displayFolder="" count="2" memberValueDatatype="130" unbalanced="0"/>
    <cacheHierarchy uniqueName="[Range].[Estimated_Days_to_Deliver]" caption="Estimated_Days_to_Deliver" attribute="1" defaultMemberUniqueName="[Range].[Estimated_Days_to_Deliver].[All]" allUniqueName="[Range].[Estimated_Days_to_Deliver].[All]" dimensionUniqueName="[Range]" displayFolder="" count="2" memberValueDatatype="130" unbalanced="0"/>
    <cacheHierarchy uniqueName="[Range].[Delivery_Charge]" caption="Delivery_Charge" attribute="1" defaultMemberUniqueName="[Range].[Delivery_Charge].[All]" allUniqueName="[Range].[Delivery_Charge].[All]" dimensionUniqueName="[Range]" displayFolder="" count="2" memberValueDatatype="20" unbalanced="0"/>
    <cacheHierarchy uniqueName="[Range].[Delivery_Date]" caption="Delivery_Date" attribute="1" time="1" defaultMemberUniqueName="[Range].[Delivery_Date].[All]" allUniqueName="[Range].[Delivery_Date].[All]" dimensionUniqueName="[Range]" displayFolder="" count="2" memberValueDatatype="7" unbalanced="0"/>
    <cacheHierarchy uniqueName="[Range].[Delivery_Time]" caption="Delivery_Time" attribute="1" defaultMemberUniqueName="[Range].[Delivery_Time].[All]" allUniqueName="[Range].[Delivery_Time].[All]" dimensionUniqueName="[Range]" displayFolder="" count="2" memberValueDatatype="130" unbalanced="0"/>
    <cacheHierarchy uniqueName="[Range].[Full name]" caption="Full name" attribute="1" defaultMemberUniqueName="[Range].[Full name].[All]" allUniqueName="[Range].[Full name].[All]" dimensionUniqueName="[Range]" displayFolder="" count="2" memberValueDatatype="130" unbalanced="0"/>
    <cacheHierarchy uniqueName="[Range].[Order Amount]" caption="Order Amount" attribute="1" defaultMemberUniqueName="[Range].[Order Amount].[All]" allUniqueName="[Range].[Order Amount].[All]" dimensionUniqueName="[Range]" displayFolder="" count="2" memberValueDatatype="5" unbalanced="0"/>
    <cacheHierarchy uniqueName="[Range].[Delivery_Date (Year)]" caption="Delivery_Date (Year)" attribute="1" defaultMemberUniqueName="[Range].[Delivery_Date (Year)].[All]" allUniqueName="[Range].[Delivery_Date (Year)].[All]" dimensionUniqueName="[Range]" displayFolder="" count="2" memberValueDatatype="130" unbalanced="0"/>
    <cacheHierarchy uniqueName="[Range].[Delivery_Date (Quarter)]" caption="Delivery_Date (Quarter)" attribute="1" defaultMemberUniqueName="[Range].[Delivery_Date (Quarter)].[All]" allUniqueName="[Range].[Delivery_Date (Quarter)].[All]" dimensionUniqueName="[Range]" displayFolder="" count="2" memberValueDatatype="130" unbalanced="0"/>
    <cacheHierarchy uniqueName="[Range].[Delivery_Date (Month)]" caption="Delivery_Date (Month)" attribute="1" defaultMemberUniqueName="[Range].[Delivery_Date (Month)].[All]" allUniqueName="[Range].[Delivery_Date (Month)].[All]" dimensionUniqueName="[Range]" displayFolder="" count="2" memberValueDatatype="130" unbalanced="0"/>
    <cacheHierarchy uniqueName="[Table5].[Customer_ID]" caption="Customer_ID" attribute="1" defaultMemberUniqueName="[Table5].[Customer_ID].[All]" allUniqueName="[Table5].[Customer_ID].[All]" dimensionUniqueName="[Table5]" displayFolder="" count="2" memberValueDatatype="130" unbalanced="0"/>
    <cacheHierarchy uniqueName="[Table5].[First_Name]" caption="First_Name" attribute="1" defaultMemberUniqueName="[Table5].[First_Name].[All]" allUniqueName="[Table5].[First_Name].[All]" dimensionUniqueName="[Table5]" displayFolder="" count="2" memberValueDatatype="130" unbalanced="0"/>
    <cacheHierarchy uniqueName="[Table5].[Last_Name]" caption="Last_Name" attribute="1" defaultMemberUniqueName="[Table5].[Last_Name].[All]" allUniqueName="[Table5].[Last_Name].[All]" dimensionUniqueName="[Table5]" displayFolder="" count="2" memberValueDatatype="130" unbalanced="0"/>
    <cacheHierarchy uniqueName="[Table5].[Age]" caption="Age" attribute="1" defaultMemberUniqueName="[Table5].[Age].[All]" allUniqueName="[Table5].[Age].[All]" dimensionUniqueName="[Table5]" displayFolder="" count="2" memberValueDatatype="20" unbalanced="0"/>
    <cacheHierarchy uniqueName="[Table5].[Gender]" caption="Gender" attribute="1" defaultMemberUniqueName="[Table5].[Gender].[All]" allUniqueName="[Table5].[Gender].[All]" dimensionUniqueName="[Table5]" displayFolder="" count="2" memberValueDatatype="130" unbalanced="0"/>
    <cacheHierarchy uniqueName="[Table5].[City]" caption="City" attribute="1" defaultMemberUniqueName="[Table5].[City].[All]" allUniqueName="[Table5].[City].[All]" dimensionUniqueName="[Table5]" displayFolder="" count="2" memberValueDatatype="130" unbalanced="0">
      <fieldsUsage count="2">
        <fieldUsage x="-1"/>
        <fieldUsage x="2"/>
      </fieldsUsage>
    </cacheHierarchy>
    <cacheHierarchy uniqueName="[Table5].[Email]" caption="Email" attribute="1" defaultMemberUniqueName="[Table5].[Email].[All]" allUniqueName="[Table5].[Email].[All]" dimensionUniqueName="[Table5]" displayFolder="" count="2" memberValueDatatype="130" unbalanced="0"/>
    <cacheHierarchy uniqueName="[Table5].[Address]" caption="Address" attribute="1" defaultMemberUniqueName="[Table5].[Address].[All]" allUniqueName="[Table5].[Address].[All]" dimensionUniqueName="[Table5]" displayFolder="" count="2" memberValueDatatype="130" unbalanced="0"/>
    <cacheHierarchy uniqueName="[Table5].[Order_ID]" caption="Order_ID" attribute="1" defaultMemberUniqueName="[Table5].[Order_ID].[All]" allUniqueName="[Table5].[Order_ID].[All]" dimensionUniqueName="[Table5]" displayFolder="" count="2" memberValueDatatype="130" unbalanced="0"/>
    <cacheHierarchy uniqueName="[Table5].[Order_Date]" caption="Order_Date" attribute="1" time="1" defaultMemberUniqueName="[Table5].[Order_Date].[All]" allUniqueName="[Table5].[Order_Date].[All]" dimensionUniqueName="[Table5]" displayFolder="" count="2" memberValueDatatype="7" unbalanced="0"/>
    <cacheHierarchy uniqueName="[Table5].[Order_Time]" caption="Order_Time" attribute="1" defaultMemberUniqueName="[Table5].[Order_Time].[All]" allUniqueName="[Table5].[Order_Time].[All]" dimensionUniqueName="[Table5]" displayFolder="" count="2" memberValueDatatype="130" unbalanced="0"/>
    <cacheHierarchy uniqueName="[Table5].[Product_ID]" caption="Product_ID" attribute="1" defaultMemberUniqueName="[Table5].[Product_ID].[All]" allUniqueName="[Table5].[Product_ID].[All]" dimensionUniqueName="[Table5]" displayFolder="" count="2" memberValueDatatype="130" unbalanced="0"/>
    <cacheHierarchy uniqueName="[Table5].[Price]" caption="Price" attribute="1" defaultMemberUniqueName="[Table5].[Price].[All]" allUniqueName="[Table5].[Price].[All]" dimensionUniqueName="[Table5]" displayFolder="" count="2" memberValueDatatype="5" unbalanced="0"/>
    <cacheHierarchy uniqueName="[Table5].[Quantity]" caption="Quantity" attribute="1" defaultMemberUniqueName="[Table5].[Quantity].[All]" allUniqueName="[Table5].[Quantity].[All]" dimensionUniqueName="[Table5]" displayFolder="" count="2" memberValueDatatype="20" unbalanced="0"/>
    <cacheHierarchy uniqueName="[Table5].[Coupon_Code]" caption="Coupon_Code" attribute="1" defaultMemberUniqueName="[Table5].[Coupon_Code].[All]" allUniqueName="[Table5].[Coupon_Code].[All]" dimensionUniqueName="[Table5]" displayFolder="" count="2" memberValueDatatype="130" unbalanced="0"/>
    <cacheHierarchy uniqueName="[Table5].[Estimated_Days_to_Deliver]" caption="Estimated_Days_to_Deliver" attribute="1" defaultMemberUniqueName="[Table5].[Estimated_Days_to_Deliver].[All]" allUniqueName="[Table5].[Estimated_Days_to_Deliver].[All]" dimensionUniqueName="[Table5]" displayFolder="" count="2" memberValueDatatype="130" unbalanced="0"/>
    <cacheHierarchy uniqueName="[Table5].[Delivery_Charge]" caption="Delivery_Charge" attribute="1" defaultMemberUniqueName="[Table5].[Delivery_Charge].[All]" allUniqueName="[Table5].[Delivery_Charge].[All]" dimensionUniqueName="[Table5]" displayFolder="" count="2" memberValueDatatype="20" unbalanced="0"/>
    <cacheHierarchy uniqueName="[Table5].[Delivery_Date]" caption="Delivery_Date" attribute="1" time="1" defaultMemberUniqueName="[Table5].[Delivery_Date].[All]" allUniqueName="[Table5].[Delivery_Date].[All]" dimensionUniqueName="[Table5]" displayFolder="" count="2" memberValueDatatype="7" unbalanced="0"/>
    <cacheHierarchy uniqueName="[Table5].[Delivery_Time]" caption="Delivery_Time" attribute="1" defaultMemberUniqueName="[Table5].[Delivery_Time].[All]" allUniqueName="[Table5].[Delivery_Time].[All]" dimensionUniqueName="[Table5]" displayFolder="" count="2" memberValueDatatype="130" unbalanced="0"/>
    <cacheHierarchy uniqueName="[Table5].[Full name]" caption="Full name" attribute="1" defaultMemberUniqueName="[Table5].[Full name].[All]" allUniqueName="[Table5].[Full name].[All]" dimensionUniqueName="[Table5]" displayFolder="" count="2" memberValueDatatype="130" unbalanced="0">
      <fieldsUsage count="2">
        <fieldUsage x="-1"/>
        <fieldUsage x="0"/>
      </fieldsUsage>
    </cacheHierarchy>
    <cacheHierarchy uniqueName="[Table5].[Order Amount]" caption="Order Amount" attribute="1" defaultMemberUniqueName="[Table5].[Order Amount].[All]" allUniqueName="[Table5].[Order Amount].[All]" dimensionUniqueName="[Table5]" displayFolder="" count="2" memberValueDatatype="5" unbalanced="0"/>
    <cacheHierarchy uniqueName="[Table5].[Days it took for delivery]" caption="Days it took for delivery" attribute="1" defaultMemberUniqueName="[Table5].[Days it took for delivery].[All]" allUniqueName="[Table5].[Days it took for delivery].[All]" dimensionUniqueName="[Table5]" displayFolder="" count="2" memberValueDatatype="20" unbalanced="0"/>
    <cacheHierarchy uniqueName="[Table5].[Discount_Percent]" caption="Discount_Percent" attribute="1" defaultMemberUniqueName="[Table5].[Discount_Percent].[All]" allUniqueName="[Table5].[Discount_Percent].[All]" dimensionUniqueName="[Table5]" displayFolder="" count="2" memberValueDatatype="5" unbalanced="0"/>
    <cacheHierarchy uniqueName="[Table5].[Adjusted sales]" caption="Adjusted sales" attribute="1" defaultMemberUniqueName="[Table5].[Adjusted sales].[All]" allUniqueName="[Table5].[Adjusted sales].[All]" dimensionUniqueName="[Table5]" displayFolder="" count="2" memberValueDatatype="5" unbalanced="0"/>
    <cacheHierarchy uniqueName="[Table5].[Discounted Amount]" caption="Discounted Amount" attribute="1" defaultMemberUniqueName="[Table5].[Discounted Amount].[All]" allUniqueName="[Table5].[Discounted Amount].[All]" dimensionUniqueName="[Table5]" displayFolder="" count="2" memberValueDatatype="5" unbalanced="0"/>
    <cacheHierarchy uniqueName="[Table5].[Amount After Discount]" caption="Amount After Discount" attribute="1" defaultMemberUniqueName="[Table5].[Amount After Discount].[All]" allUniqueName="[Table5].[Amount After Discount].[All]" dimensionUniqueName="[Table5]" displayFolder="" count="2" memberValueDatatype="5" unbalanced="0"/>
    <cacheHierarchy uniqueName="[Table5].[Amount_with_delivery_charge]" caption="Amount_with_delivery_charge" attribute="1" defaultMemberUniqueName="[Table5].[Amount_with_delivery_charge].[All]" allUniqueName="[Table5].[Amount_with_delivery_charge].[All]" dimensionUniqueName="[Table5]" displayFolder="" count="2" memberValueDatatype="5" unbalanced="0"/>
    <cacheHierarchy uniqueName="[Table5].[Delivery_Status]" caption="Delivery_Status" attribute="1" defaultMemberUniqueName="[Table5].[Delivery_Status].[All]" allUniqueName="[Table5].[Delivery_Status].[All]" dimensionUniqueName="[Table5]" displayFolder="" count="2" memberValueDatatype="130" unbalanced="0"/>
    <cacheHierarchy uniqueName="[Table5].[Order_Month]" caption="Order_Month" attribute="1" defaultMemberUniqueName="[Table5].[Order_Month].[All]" allUniqueName="[Table5].[Order_Month].[All]" dimensionUniqueName="[Table5]" displayFolder="" count="2" memberValueDatatype="130" unbalanced="0"/>
    <cacheHierarchy uniqueName="[Range].[Delivery_Date (Month Index)]" caption="Delivery_Date (Month Index)" attribute="1" defaultMemberUniqueName="[Range].[Delivery_Date (Month Index)].[All]" allUniqueName="[Range].[Delivery_Date (Month Index)].[All]" dimensionUniqueName="[Range]" displayFolder="" count="2" memberValueDatatype="20" unbalanced="0" hidden="1"/>
    <cacheHierarchy uniqueName="[Measures].[__XL_Count Range]" caption="__XL_Count Range" measure="1" displayFolder="" measureGroup="Range"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Customer_ID]" caption="Count of Customer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Range" count="0" hidden="1">
      <extLst>
        <ext xmlns:x15="http://schemas.microsoft.com/office/spreadsheetml/2010/11/main" uri="{B97F6D7D-B522-45F9-BDA1-12C45D357490}">
          <x15:cacheHierarchy aggregatedColumn="0"/>
        </ext>
      </extLst>
    </cacheHierarchy>
    <cacheHierarchy uniqueName="[Measures].[Sum of Order Amount]" caption="Sum of Order Amount" measure="1" displayFolder="" measureGroup="Range" count="0" hidden="1">
      <extLst>
        <ext xmlns:x15="http://schemas.microsoft.com/office/spreadsheetml/2010/11/main" uri="{B97F6D7D-B522-45F9-BDA1-12C45D357490}">
          <x15:cacheHierarchy aggregatedColumn="20"/>
        </ext>
      </extLst>
    </cacheHierarchy>
    <cacheHierarchy uniqueName="[Measures].[Max of Order Amount]" caption="Max of Order Amount" measure="1" displayFolder="" measureGroup="Range" count="0" hidden="1">
      <extLst>
        <ext xmlns:x15="http://schemas.microsoft.com/office/spreadsheetml/2010/11/main" uri="{B97F6D7D-B522-45F9-BDA1-12C45D357490}">
          <x15:cacheHierarchy aggregatedColumn="20"/>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3"/>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8"/>
        </ext>
      </extLst>
    </cacheHierarchy>
    <cacheHierarchy uniqueName="[Measures].[Count of Delivery_Date (Month)]" caption="Count of Delivery_Date (Month)" measure="1" displayFolder="" measureGroup="Range" count="0" hidden="1">
      <extLst>
        <ext xmlns:x15="http://schemas.microsoft.com/office/spreadsheetml/2010/11/main" uri="{B97F6D7D-B522-45F9-BDA1-12C45D357490}">
          <x15:cacheHierarchy aggregatedColumn="23"/>
        </ext>
      </extLst>
    </cacheHierarchy>
    <cacheHierarchy uniqueName="[Measures].[Sum of Delivery_Charge]" caption="Sum of Delivery_Charge" measure="1" displayFolder="" measureGroup="Range"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Range" count="0" hidden="1">
      <extLst>
        <ext xmlns:x15="http://schemas.microsoft.com/office/spreadsheetml/2010/11/main" uri="{B97F6D7D-B522-45F9-BDA1-12C45D357490}">
          <x15:cacheHierarchy aggregatedColumn="11"/>
        </ext>
      </extLst>
    </cacheHierarchy>
    <cacheHierarchy uniqueName="[Measures].[Distinct Count of Product_ID]" caption="Distinct Count of Product_ID" measure="1" displayFolder="" measureGroup="Range" count="0" hidden="1">
      <extLst>
        <ext xmlns:x15="http://schemas.microsoft.com/office/spreadsheetml/2010/11/main" uri="{B97F6D7D-B522-45F9-BDA1-12C45D357490}">
          <x15:cacheHierarchy aggregatedColumn="11"/>
        </ext>
      </extLst>
    </cacheHierarchy>
    <cacheHierarchy uniqueName="[Measures].[Count of Delivery_Date]" caption="Count of Delivery_Date" measure="1" displayFolder="" measureGroup="Range"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Table5" count="0" hidden="1">
      <extLst>
        <ext xmlns:x15="http://schemas.microsoft.com/office/spreadsheetml/2010/11/main" uri="{B97F6D7D-B522-45F9-BDA1-12C45D357490}">
          <x15:cacheHierarchy aggregatedColumn="24"/>
        </ext>
      </extLst>
    </cacheHierarchy>
    <cacheHierarchy uniqueName="[Measures].[Distinct Count of Customer_ID 2]" caption="Distinct Count of Customer_ID 2" measure="1" displayFolder="" measureGroup="Table5" count="0" hidden="1">
      <extLst>
        <ext xmlns:x15="http://schemas.microsoft.com/office/spreadsheetml/2010/11/main" uri="{B97F6D7D-B522-45F9-BDA1-12C45D357490}">
          <x15:cacheHierarchy aggregatedColumn="24"/>
        </ext>
      </extLst>
    </cacheHierarchy>
    <cacheHierarchy uniqueName="[Measures].[Sum of Order Amount 2]" caption="Sum of Order Amount 2" measure="1" displayFolder="" measureGroup="Table5" count="0" hidden="1">
      <extLst>
        <ext xmlns:x15="http://schemas.microsoft.com/office/spreadsheetml/2010/11/main" uri="{B97F6D7D-B522-45F9-BDA1-12C45D357490}">
          <x15:cacheHierarchy aggregatedColumn="44"/>
        </ext>
      </extLst>
    </cacheHierarchy>
    <cacheHierarchy uniqueName="[Measures].[Max of Order Amount 2]" caption="Max of Order Amount 2" measure="1" displayFolder="" measureGroup="Table5" count="0" hidden="1">
      <extLst>
        <ext xmlns:x15="http://schemas.microsoft.com/office/spreadsheetml/2010/11/main" uri="{B97F6D7D-B522-45F9-BDA1-12C45D357490}">
          <x15:cacheHierarchy aggregatedColumn="44"/>
        </ext>
      </extLst>
    </cacheHierarchy>
    <cacheHierarchy uniqueName="[Measures].[Sum of Age 2]" caption="Sum of Age 2" measure="1" displayFolder="" measureGroup="Table5" count="0" hidden="1">
      <extLst>
        <ext xmlns:x15="http://schemas.microsoft.com/office/spreadsheetml/2010/11/main" uri="{B97F6D7D-B522-45F9-BDA1-12C45D357490}">
          <x15:cacheHierarchy aggregatedColumn="27"/>
        </ext>
      </extLst>
    </cacheHierarchy>
    <cacheHierarchy uniqueName="[Measures].[Average of Age 2]" caption="Average of Age 2" measure="1" displayFolder="" measureGroup="Table5" count="0" hidden="1">
      <extLst>
        <ext xmlns:x15="http://schemas.microsoft.com/office/spreadsheetml/2010/11/main" uri="{B97F6D7D-B522-45F9-BDA1-12C45D357490}">
          <x15:cacheHierarchy aggregatedColumn="27"/>
        </ext>
      </extLst>
    </cacheHierarchy>
    <cacheHierarchy uniqueName="[Measures].[Count of Order_ID 2]" caption="Count of Order_ID 2" measure="1" displayFolder="" measureGroup="Table5" count="0" hidden="1">
      <extLst>
        <ext xmlns:x15="http://schemas.microsoft.com/office/spreadsheetml/2010/11/main" uri="{B97F6D7D-B522-45F9-BDA1-12C45D357490}">
          <x15:cacheHierarchy aggregatedColumn="32"/>
        </ext>
      </extLst>
    </cacheHierarchy>
    <cacheHierarchy uniqueName="[Measures].[Sum of Days it took for delivery]" caption="Sum of Days it took for delivery" measure="1" displayFolder="" measureGroup="Table5" count="0" hidden="1">
      <extLst>
        <ext xmlns:x15="http://schemas.microsoft.com/office/spreadsheetml/2010/11/main" uri="{B97F6D7D-B522-45F9-BDA1-12C45D357490}">
          <x15:cacheHierarchy aggregatedColumn="45"/>
        </ext>
      </extLst>
    </cacheHierarchy>
    <cacheHierarchy uniqueName="[Measures].[Average of Days it took for delivery]" caption="Average of Days it took for delivery" measure="1" displayFolder="" measureGroup="Table5" count="0" hidden="1">
      <extLst>
        <ext xmlns:x15="http://schemas.microsoft.com/office/spreadsheetml/2010/11/main" uri="{B97F6D7D-B522-45F9-BDA1-12C45D357490}">
          <x15:cacheHierarchy aggregatedColumn="45"/>
        </ext>
      </extLst>
    </cacheHierarchy>
    <cacheHierarchy uniqueName="[Measures].[Count of Product_ID 2]" caption="Count of Product_ID 2" measure="1" displayFolder="" measureGroup="Table5" count="0" hidden="1">
      <extLst>
        <ext xmlns:x15="http://schemas.microsoft.com/office/spreadsheetml/2010/11/main" uri="{B97F6D7D-B522-45F9-BDA1-12C45D357490}">
          <x15:cacheHierarchy aggregatedColumn="35"/>
        </ext>
      </extLst>
    </cacheHierarchy>
    <cacheHierarchy uniqueName="[Measures].[Distinct Count of Product_ID 2]" caption="Distinct Count of Product_ID 2" measure="1" displayFolder="" measureGroup="Table5"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Table5" count="0" hidden="1">
      <extLst>
        <ext xmlns:x15="http://schemas.microsoft.com/office/spreadsheetml/2010/11/main" uri="{B97F6D7D-B522-45F9-BDA1-12C45D357490}">
          <x15:cacheHierarchy aggregatedColumn="37"/>
        </ext>
      </extLst>
    </cacheHierarchy>
    <cacheHierarchy uniqueName="[Measures].[Max of Quantity]" caption="Max of Quantity" measure="1" displayFolder="" measureGroup="Table5" count="0" hidden="1">
      <extLst>
        <ext xmlns:x15="http://schemas.microsoft.com/office/spreadsheetml/2010/11/main" uri="{B97F6D7D-B522-45F9-BDA1-12C45D357490}">
          <x15:cacheHierarchy aggregatedColumn="37"/>
        </ext>
      </extLst>
    </cacheHierarchy>
    <cacheHierarchy uniqueName="[Measures].[Sum of Adjusted sales]" caption="Sum of Adjusted sales" measure="1" displayFolder="" measureGroup="Table5" count="0" hidden="1">
      <extLst>
        <ext xmlns:x15="http://schemas.microsoft.com/office/spreadsheetml/2010/11/main" uri="{B97F6D7D-B522-45F9-BDA1-12C45D357490}">
          <x15:cacheHierarchy aggregatedColumn="47"/>
        </ext>
      </extLst>
    </cacheHierarchy>
    <cacheHierarchy uniqueName="[Measures].[Sum of Amount After Discount]" caption="Sum of Amount After Discount" measure="1" displayFolder="" measureGroup="Table5" count="0" hidden="1">
      <extLst>
        <ext xmlns:x15="http://schemas.microsoft.com/office/spreadsheetml/2010/11/main" uri="{B97F6D7D-B522-45F9-BDA1-12C45D357490}">
          <x15:cacheHierarchy aggregatedColumn="49"/>
        </ext>
      </extLst>
    </cacheHierarchy>
    <cacheHierarchy uniqueName="[Measures].[Sum of Discounted Amount]" caption="Sum of Discounted Amount" measure="1" displayFolder="" measureGroup="Table5" count="0" hidden="1">
      <extLst>
        <ext xmlns:x15="http://schemas.microsoft.com/office/spreadsheetml/2010/11/main" uri="{B97F6D7D-B522-45F9-BDA1-12C45D357490}">
          <x15:cacheHierarchy aggregatedColumn="48"/>
        </ext>
      </extLst>
    </cacheHierarchy>
    <cacheHierarchy uniqueName="[Measures].[Sum of Discount_Percent]" caption="Sum of Discount_Percent" measure="1" displayFolder="" measureGroup="Table5" count="0" hidden="1">
      <extLst>
        <ext xmlns:x15="http://schemas.microsoft.com/office/spreadsheetml/2010/11/main" uri="{B97F6D7D-B522-45F9-BDA1-12C45D357490}">
          <x15:cacheHierarchy aggregatedColumn="46"/>
        </ext>
      </extLst>
    </cacheHierarchy>
    <cacheHierarchy uniqueName="[Measures].[Count of Delivery_Status]" caption="Count of Delivery_Status" measure="1" displayFolder="" measureGroup="Table5" count="0" hidden="1">
      <extLst>
        <ext xmlns:x15="http://schemas.microsoft.com/office/spreadsheetml/2010/11/main" uri="{B97F6D7D-B522-45F9-BDA1-12C45D357490}">
          <x15:cacheHierarchy aggregatedColumn="51"/>
        </ext>
      </extLst>
    </cacheHierarchy>
    <cacheHierarchy uniqueName="[Measures].[Sum of Amount_with_delivery_charge]" caption="Sum of Amount_with_delivery_charge" measure="1" displayFolder="" measureGroup="Table5" count="0" oneField="1" hidden="1">
      <fieldsUsage count="1">
        <fieldUsage x="1"/>
      </fieldsUsage>
      <extLst>
        <ext xmlns:x15="http://schemas.microsoft.com/office/spreadsheetml/2010/11/main" uri="{B97F6D7D-B522-45F9-BDA1-12C45D357490}">
          <x15:cacheHierarchy aggregatedColumn="50"/>
        </ext>
      </extLst>
    </cacheHierarchy>
    <cacheHierarchy uniqueName="[Measures].[Count of Coupon_Code]" caption="Count of Coupon_Code" measure="1" displayFolder="" measureGroup="Table5" count="0" hidden="1">
      <extLst>
        <ext xmlns:x15="http://schemas.microsoft.com/office/spreadsheetml/2010/11/main" uri="{B97F6D7D-B522-45F9-BDA1-12C45D357490}">
          <x15:cacheHierarchy aggregatedColumn="38"/>
        </ext>
      </extLst>
    </cacheHierarchy>
  </cacheHierarchies>
  <kpis count="0"/>
  <dimensions count="3">
    <dimension measure="1" name="Measures" uniqueName="[Measures]" caption="Measures"/>
    <dimension name="Range" uniqueName="[Range]" caption="Range"/>
    <dimension name="Table5" uniqueName="[Table5]" caption="Table5"/>
  </dimensions>
  <measureGroups count="2">
    <measureGroup name="Range" caption="Range"/>
    <measureGroup name="Table5" caption="Table5"/>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52.885802662036" backgroundQuery="1" createdVersion="8" refreshedVersion="8" minRefreshableVersion="3" recordCount="0" supportSubquery="1" supportAdvancedDrill="1" xr:uid="{146112FF-A3D7-45C0-A586-67A93FD839EB}">
  <cacheSource type="external" connectionId="1"/>
  <cacheFields count="2">
    <cacheField name="[Table5].[City].[City]" caption="City" numFmtId="0" hierarchy="29" level="1">
      <sharedItems count="8">
        <s v="Chicago"/>
        <s v="Dallas"/>
        <s v="Houston"/>
        <s v="Los Angeles"/>
        <s v="Miami"/>
        <s v="New York"/>
        <s v="Phoenix"/>
        <s v="San Francisco"/>
      </sharedItems>
    </cacheField>
    <cacheField name="[Measures].[Count of Order_ID 2]" caption="Count of Order_ID 2" numFmtId="0" hierarchy="75" level="32767"/>
  </cacheFields>
  <cacheHierarchies count="89">
    <cacheHierarchy uniqueName="[Range].[Customer_ID]" caption="Customer_ID" attribute="1" defaultMemberUniqueName="[Range].[Customer_ID].[All]" allUniqueName="[Range].[Customer_ID].[All]" dimensionUniqueName="[Range]" displayFolder="" count="0" memberValueDatatype="130" unbalanced="0"/>
    <cacheHierarchy uniqueName="[Range].[First_Name]" caption="First_Name" attribute="1" defaultMemberUniqueName="[Range].[First_Name].[All]" allUniqueName="[Range].[First_Name].[All]" dimensionUniqueName="[Range]" displayFolder="" count="0" memberValueDatatype="130" unbalanced="0"/>
    <cacheHierarchy uniqueName="[Range].[Last_Name]" caption="Last_Name" attribute="1" defaultMemberUniqueName="[Range].[Last_Name].[All]" allUniqueName="[Range].[Last_Name].[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Email]" caption="Email" attribute="1" defaultMemberUniqueName="[Range].[Email].[All]" allUniqueName="[Range].[Email].[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Order_Time]" caption="Order_Time" attribute="1" defaultMemberUniqueName="[Range].[Order_Time].[All]" allUniqueName="[Range].[Order_Time].[All]" dimensionUniqueName="[Range]" displayFolder="" count="0" memberValueDatatype="130" unbalanced="0"/>
    <cacheHierarchy uniqueName="[Range].[Product_ID]" caption="Product_ID" attribute="1" defaultMemberUniqueName="[Range].[Product_ID].[All]" allUniqueName="[Range].[Product_ID].[All]" dimensionUniqueName="[Range]" displayFolder="" count="0" memberValueDatatype="130" unbalanced="0"/>
    <cacheHierarchy uniqueName="[Range].[Price]" caption="Price" attribute="1" defaultMemberUniqueName="[Range].[Price].[All]" allUniqueName="[Range].[Pric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Coupon_Code]" caption="Coupon_Code" attribute="1" defaultMemberUniqueName="[Range].[Coupon_Code].[All]" allUniqueName="[Range].[Coupon_Code].[All]" dimensionUniqueName="[Range]" displayFolder="" count="0" memberValueDatatype="130" unbalanced="0"/>
    <cacheHierarchy uniqueName="[Range].[Estimated_Days_to_Deliver]" caption="Estimated_Days_to_Deliver" attribute="1" defaultMemberUniqueName="[Range].[Estimated_Days_to_Deliver].[All]" allUniqueName="[Range].[Estimated_Days_to_Deliver].[All]" dimensionUniqueName="[Range]" displayFolder="" count="0" memberValueDatatype="130" unbalanced="0"/>
    <cacheHierarchy uniqueName="[Range].[Delivery_Charge]" caption="Delivery_Charge" attribute="1" defaultMemberUniqueName="[Range].[Delivery_Charge].[All]" allUniqueName="[Range].[Delivery_Charge].[All]" dimensionUniqueName="[Range]" displayFolder="" count="0" memberValueDatatype="20" unbalanced="0"/>
    <cacheHierarchy uniqueName="[Range].[Delivery_Date]" caption="Delivery_Date" attribute="1" time="1" defaultMemberUniqueName="[Range].[Delivery_Date].[All]" allUniqueName="[Range].[Delivery_Date].[All]" dimensionUniqueName="[Range]" displayFolder="" count="0" memberValueDatatype="7" unbalanced="0"/>
    <cacheHierarchy uniqueName="[Range].[Delivery_Time]" caption="Delivery_Time" attribute="1" defaultMemberUniqueName="[Range].[Delivery_Time].[All]" allUniqueName="[Range].[Delivery_Time].[All]" dimensionUniqueName="[Range]" displayFolder="" count="0" memberValueDatatype="130" unbalanced="0"/>
    <cacheHierarchy uniqueName="[Range].[Full name]" caption="Full name" attribute="1" defaultMemberUniqueName="[Range].[Full name].[All]" allUniqueName="[Range].[Full name].[All]" dimensionUniqueName="[Range]" displayFolder="" count="0" memberValueDatatype="130" unbalanced="0"/>
    <cacheHierarchy uniqueName="[Range].[Order Amount]" caption="Order Amount" attribute="1" defaultMemberUniqueName="[Range].[Order Amount].[All]" allUniqueName="[Range].[Order Amount].[All]" dimensionUniqueName="[Range]" displayFolder="" count="0" memberValueDatatype="5" unbalanced="0"/>
    <cacheHierarchy uniqueName="[Range].[Delivery_Date (Year)]" caption="Delivery_Date (Year)" attribute="1" defaultMemberUniqueName="[Range].[Delivery_Date (Year)].[All]" allUniqueName="[Range].[Delivery_Date (Year)].[All]" dimensionUniqueName="[Range]" displayFolder="" count="0" memberValueDatatype="130" unbalanced="0"/>
    <cacheHierarchy uniqueName="[Range].[Delivery_Date (Quarter)]" caption="Delivery_Date (Quarter)" attribute="1" defaultMemberUniqueName="[Range].[Delivery_Date (Quarter)].[All]" allUniqueName="[Range].[Delivery_Date (Quarter)].[All]" dimensionUniqueName="[Range]" displayFolder="" count="0" memberValueDatatype="130" unbalanced="0"/>
    <cacheHierarchy uniqueName="[Range].[Delivery_Date (Month)]" caption="Delivery_Date (Month)" attribute="1" defaultMemberUniqueName="[Range].[Delivery_Date (Month)].[All]" allUniqueName="[Range].[Delivery_Date (Month)].[All]" dimensionUniqueName="[Range]" displayFolder="" count="0" memberValueDatatype="130" unbalanced="0"/>
    <cacheHierarchy uniqueName="[Table5].[Customer_ID]" caption="Customer_ID" attribute="1" defaultMemberUniqueName="[Table5].[Customer_ID].[All]" allUniqueName="[Table5].[Customer_ID].[All]" dimensionUniqueName="[Table5]" displayFolder="" count="0" memberValueDatatype="130" unbalanced="0"/>
    <cacheHierarchy uniqueName="[Table5].[First_Name]" caption="First_Name" attribute="1" defaultMemberUniqueName="[Table5].[First_Name].[All]" allUniqueName="[Table5].[First_Name].[All]" dimensionUniqueName="[Table5]" displayFolder="" count="0" memberValueDatatype="130" unbalanced="0"/>
    <cacheHierarchy uniqueName="[Table5].[Last_Name]" caption="Last_Name" attribute="1" defaultMemberUniqueName="[Table5].[Last_Name].[All]" allUniqueName="[Table5].[Last_Name].[All]" dimensionUniqueName="[Table5]" displayFolder="" count="0" memberValueDatatype="130" unbalanced="0"/>
    <cacheHierarchy uniqueName="[Table5].[Age]" caption="Age" attribute="1" defaultMemberUniqueName="[Table5].[Age].[All]" allUniqueName="[Table5].[Age].[All]" dimensionUniqueName="[Table5]" displayFolder="" count="0" memberValueDatatype="20" unbalanced="0"/>
    <cacheHierarchy uniqueName="[Table5].[Gender]" caption="Gender" attribute="1" defaultMemberUniqueName="[Table5].[Gender].[All]" allUniqueName="[Table5].[Gender].[All]" dimensionUniqueName="[Table5]" displayFolder="" count="0" memberValueDatatype="130" unbalanced="0"/>
    <cacheHierarchy uniqueName="[Table5].[City]" caption="City" attribute="1" defaultMemberUniqueName="[Table5].[City].[All]" allUniqueName="[Table5].[City].[All]" dimensionUniqueName="[Table5]" displayFolder="" count="2" memberValueDatatype="130" unbalanced="0">
      <fieldsUsage count="2">
        <fieldUsage x="-1"/>
        <fieldUsage x="0"/>
      </fieldsUsage>
    </cacheHierarchy>
    <cacheHierarchy uniqueName="[Table5].[Email]" caption="Email" attribute="1" defaultMemberUniqueName="[Table5].[Email].[All]" allUniqueName="[Table5].[Email].[All]" dimensionUniqueName="[Table5]" displayFolder="" count="0" memberValueDatatype="130" unbalanced="0"/>
    <cacheHierarchy uniqueName="[Table5].[Address]" caption="Address" attribute="1" defaultMemberUniqueName="[Table5].[Address].[All]" allUniqueName="[Table5].[Address].[All]" dimensionUniqueName="[Table5]" displayFolder="" count="2" memberValueDatatype="130" unbalanced="0"/>
    <cacheHierarchy uniqueName="[Table5].[Order_ID]" caption="Order_ID" attribute="1" defaultMemberUniqueName="[Table5].[Order_ID].[All]" allUniqueName="[Table5].[Order_ID].[All]" dimensionUniqueName="[Table5]" displayFolder="" count="0" memberValueDatatype="130" unbalanced="0"/>
    <cacheHierarchy uniqueName="[Table5].[Order_Date]" caption="Order_Date" attribute="1" time="1" defaultMemberUniqueName="[Table5].[Order_Date].[All]" allUniqueName="[Table5].[Order_Date].[All]" dimensionUniqueName="[Table5]" displayFolder="" count="0" memberValueDatatype="7" unbalanced="0"/>
    <cacheHierarchy uniqueName="[Table5].[Order_Time]" caption="Order_Time" attribute="1" defaultMemberUniqueName="[Table5].[Order_Time].[All]" allUniqueName="[Table5].[Order_Time].[All]" dimensionUniqueName="[Table5]" displayFolder="" count="0" memberValueDatatype="130" unbalanced="0"/>
    <cacheHierarchy uniqueName="[Table5].[Product_ID]" caption="Product_ID" attribute="1" defaultMemberUniqueName="[Table5].[Product_ID].[All]" allUniqueName="[Table5].[Product_ID].[All]" dimensionUniqueName="[Table5]" displayFolder="" count="0" memberValueDatatype="130" unbalanced="0"/>
    <cacheHierarchy uniqueName="[Table5].[Price]" caption="Price" attribute="1" defaultMemberUniqueName="[Table5].[Price].[All]" allUniqueName="[Table5].[Price].[All]" dimensionUniqueName="[Table5]" displayFolder="" count="0" memberValueDatatype="5" unbalanced="0"/>
    <cacheHierarchy uniqueName="[Table5].[Quantity]" caption="Quantity" attribute="1" defaultMemberUniqueName="[Table5].[Quantity].[All]" allUniqueName="[Table5].[Quantity].[All]" dimensionUniqueName="[Table5]" displayFolder="" count="0" memberValueDatatype="20" unbalanced="0"/>
    <cacheHierarchy uniqueName="[Table5].[Coupon_Code]" caption="Coupon_Code" attribute="1" defaultMemberUniqueName="[Table5].[Coupon_Code].[All]" allUniqueName="[Table5].[Coupon_Code].[All]" dimensionUniqueName="[Table5]" displayFolder="" count="0" memberValueDatatype="130" unbalanced="0"/>
    <cacheHierarchy uniqueName="[Table5].[Estimated_Days_to_Deliver]" caption="Estimated_Days_to_Deliver" attribute="1" defaultMemberUniqueName="[Table5].[Estimated_Days_to_Deliver].[All]" allUniqueName="[Table5].[Estimated_Days_to_Deliver].[All]" dimensionUniqueName="[Table5]" displayFolder="" count="0" memberValueDatatype="130" unbalanced="0"/>
    <cacheHierarchy uniqueName="[Table5].[Delivery_Charge]" caption="Delivery_Charge" attribute="1" defaultMemberUniqueName="[Table5].[Delivery_Charge].[All]" allUniqueName="[Table5].[Delivery_Charge].[All]" dimensionUniqueName="[Table5]" displayFolder="" count="0" memberValueDatatype="20" unbalanced="0"/>
    <cacheHierarchy uniqueName="[Table5].[Delivery_Date]" caption="Delivery_Date" attribute="1" time="1" defaultMemberUniqueName="[Table5].[Delivery_Date].[All]" allUniqueName="[Table5].[Delivery_Date].[All]" dimensionUniqueName="[Table5]" displayFolder="" count="0" memberValueDatatype="7" unbalanced="0"/>
    <cacheHierarchy uniqueName="[Table5].[Delivery_Time]" caption="Delivery_Time" attribute="1" defaultMemberUniqueName="[Table5].[Delivery_Time].[All]" allUniqueName="[Table5].[Delivery_Time].[All]" dimensionUniqueName="[Table5]" displayFolder="" count="0" memberValueDatatype="130" unbalanced="0"/>
    <cacheHierarchy uniqueName="[Table5].[Full name]" caption="Full name" attribute="1" defaultMemberUniqueName="[Table5].[Full name].[All]" allUniqueName="[Table5].[Full name].[All]" dimensionUniqueName="[Table5]" displayFolder="" count="0" memberValueDatatype="130" unbalanced="0"/>
    <cacheHierarchy uniqueName="[Table5].[Order Amount]" caption="Order Amount" attribute="1" defaultMemberUniqueName="[Table5].[Order Amount].[All]" allUniqueName="[Table5].[Order Amount].[All]" dimensionUniqueName="[Table5]" displayFolder="" count="0" memberValueDatatype="5" unbalanced="0"/>
    <cacheHierarchy uniqueName="[Table5].[Days it took for delivery]" caption="Days it took for delivery" attribute="1" defaultMemberUniqueName="[Table5].[Days it took for delivery].[All]" allUniqueName="[Table5].[Days it took for delivery].[All]" dimensionUniqueName="[Table5]" displayFolder="" count="0" memberValueDatatype="20" unbalanced="0"/>
    <cacheHierarchy uniqueName="[Table5].[Discount_Percent]" caption="Discount_Percent" attribute="1" defaultMemberUniqueName="[Table5].[Discount_Percent].[All]" allUniqueName="[Table5].[Discount_Percent].[All]" dimensionUniqueName="[Table5]" displayFolder="" count="0" memberValueDatatype="5" unbalanced="0"/>
    <cacheHierarchy uniqueName="[Table5].[Adjusted sales]" caption="Adjusted sales" attribute="1" defaultMemberUniqueName="[Table5].[Adjusted sales].[All]" allUniqueName="[Table5].[Adjusted sales].[All]" dimensionUniqueName="[Table5]" displayFolder="" count="0" memberValueDatatype="5" unbalanced="0"/>
    <cacheHierarchy uniqueName="[Table5].[Discounted Amount]" caption="Discounted Amount" attribute="1" defaultMemberUniqueName="[Table5].[Discounted Amount].[All]" allUniqueName="[Table5].[Discounted Amount].[All]" dimensionUniqueName="[Table5]" displayFolder="" count="0" memberValueDatatype="5" unbalanced="0"/>
    <cacheHierarchy uniqueName="[Table5].[Amount After Discount]" caption="Amount After Discount" attribute="1" defaultMemberUniqueName="[Table5].[Amount After Discount].[All]" allUniqueName="[Table5].[Amount After Discount].[All]" dimensionUniqueName="[Table5]" displayFolder="" count="0" memberValueDatatype="5" unbalanced="0"/>
    <cacheHierarchy uniqueName="[Table5].[Amount_with_delivery_charge]" caption="Amount_with_delivery_charge" attribute="1" defaultMemberUniqueName="[Table5].[Amount_with_delivery_charge].[All]" allUniqueName="[Table5].[Amount_with_delivery_charge].[All]" dimensionUniqueName="[Table5]" displayFolder="" count="0" memberValueDatatype="5" unbalanced="0"/>
    <cacheHierarchy uniqueName="[Table5].[Delivery_Status]" caption="Delivery_Status" attribute="1" defaultMemberUniqueName="[Table5].[Delivery_Status].[All]" allUniqueName="[Table5].[Delivery_Status].[All]" dimensionUniqueName="[Table5]" displayFolder="" count="0" memberValueDatatype="130" unbalanced="0"/>
    <cacheHierarchy uniqueName="[Table5].[Order_Month]" caption="Order_Month" attribute="1" defaultMemberUniqueName="[Table5].[Order_Month].[All]" allUniqueName="[Table5].[Order_Month].[All]" dimensionUniqueName="[Table5]" displayFolder="" count="0" memberValueDatatype="130" unbalanced="0"/>
    <cacheHierarchy uniqueName="[Range].[Delivery_Date (Month Index)]" caption="Delivery_Date (Month Index)" attribute="1" defaultMemberUniqueName="[Range].[Delivery_Date (Month Index)].[All]" allUniqueName="[Range].[Delivery_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Customer_ID]" caption="Count of Customer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Range" count="0" hidden="1">
      <extLst>
        <ext xmlns:x15="http://schemas.microsoft.com/office/spreadsheetml/2010/11/main" uri="{B97F6D7D-B522-45F9-BDA1-12C45D357490}">
          <x15:cacheHierarchy aggregatedColumn="0"/>
        </ext>
      </extLst>
    </cacheHierarchy>
    <cacheHierarchy uniqueName="[Measures].[Sum of Order Amount]" caption="Sum of Order Amount" measure="1" displayFolder="" measureGroup="Range" count="0" hidden="1">
      <extLst>
        <ext xmlns:x15="http://schemas.microsoft.com/office/spreadsheetml/2010/11/main" uri="{B97F6D7D-B522-45F9-BDA1-12C45D357490}">
          <x15:cacheHierarchy aggregatedColumn="20"/>
        </ext>
      </extLst>
    </cacheHierarchy>
    <cacheHierarchy uniqueName="[Measures].[Max of Order Amount]" caption="Max of Order Amount" measure="1" displayFolder="" measureGroup="Range" count="0" hidden="1">
      <extLst>
        <ext xmlns:x15="http://schemas.microsoft.com/office/spreadsheetml/2010/11/main" uri="{B97F6D7D-B522-45F9-BDA1-12C45D357490}">
          <x15:cacheHierarchy aggregatedColumn="20"/>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3"/>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8"/>
        </ext>
      </extLst>
    </cacheHierarchy>
    <cacheHierarchy uniqueName="[Measures].[Count of Delivery_Date (Month)]" caption="Count of Delivery_Date (Month)" measure="1" displayFolder="" measureGroup="Range" count="0" hidden="1">
      <extLst>
        <ext xmlns:x15="http://schemas.microsoft.com/office/spreadsheetml/2010/11/main" uri="{B97F6D7D-B522-45F9-BDA1-12C45D357490}">
          <x15:cacheHierarchy aggregatedColumn="23"/>
        </ext>
      </extLst>
    </cacheHierarchy>
    <cacheHierarchy uniqueName="[Measures].[Sum of Delivery_Charge]" caption="Sum of Delivery_Charge" measure="1" displayFolder="" measureGroup="Range"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Range" count="0" hidden="1">
      <extLst>
        <ext xmlns:x15="http://schemas.microsoft.com/office/spreadsheetml/2010/11/main" uri="{B97F6D7D-B522-45F9-BDA1-12C45D357490}">
          <x15:cacheHierarchy aggregatedColumn="11"/>
        </ext>
      </extLst>
    </cacheHierarchy>
    <cacheHierarchy uniqueName="[Measures].[Distinct Count of Product_ID]" caption="Distinct Count of Product_ID" measure="1" displayFolder="" measureGroup="Range" count="0" hidden="1">
      <extLst>
        <ext xmlns:x15="http://schemas.microsoft.com/office/spreadsheetml/2010/11/main" uri="{B97F6D7D-B522-45F9-BDA1-12C45D357490}">
          <x15:cacheHierarchy aggregatedColumn="11"/>
        </ext>
      </extLst>
    </cacheHierarchy>
    <cacheHierarchy uniqueName="[Measures].[Count of Delivery_Date]" caption="Count of Delivery_Date" measure="1" displayFolder="" measureGroup="Range"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Table5" count="0" hidden="1">
      <extLst>
        <ext xmlns:x15="http://schemas.microsoft.com/office/spreadsheetml/2010/11/main" uri="{B97F6D7D-B522-45F9-BDA1-12C45D357490}">
          <x15:cacheHierarchy aggregatedColumn="24"/>
        </ext>
      </extLst>
    </cacheHierarchy>
    <cacheHierarchy uniqueName="[Measures].[Distinct Count of Customer_ID 2]" caption="Distinct Count of Customer_ID 2" measure="1" displayFolder="" measureGroup="Table5" count="0" hidden="1">
      <extLst>
        <ext xmlns:x15="http://schemas.microsoft.com/office/spreadsheetml/2010/11/main" uri="{B97F6D7D-B522-45F9-BDA1-12C45D357490}">
          <x15:cacheHierarchy aggregatedColumn="24"/>
        </ext>
      </extLst>
    </cacheHierarchy>
    <cacheHierarchy uniqueName="[Measures].[Sum of Order Amount 2]" caption="Sum of Order Amount 2" measure="1" displayFolder="" measureGroup="Table5" count="0" hidden="1">
      <extLst>
        <ext xmlns:x15="http://schemas.microsoft.com/office/spreadsheetml/2010/11/main" uri="{B97F6D7D-B522-45F9-BDA1-12C45D357490}">
          <x15:cacheHierarchy aggregatedColumn="44"/>
        </ext>
      </extLst>
    </cacheHierarchy>
    <cacheHierarchy uniqueName="[Measures].[Max of Order Amount 2]" caption="Max of Order Amount 2" measure="1" displayFolder="" measureGroup="Table5" count="0" hidden="1">
      <extLst>
        <ext xmlns:x15="http://schemas.microsoft.com/office/spreadsheetml/2010/11/main" uri="{B97F6D7D-B522-45F9-BDA1-12C45D357490}">
          <x15:cacheHierarchy aggregatedColumn="44"/>
        </ext>
      </extLst>
    </cacheHierarchy>
    <cacheHierarchy uniqueName="[Measures].[Sum of Age 2]" caption="Sum of Age 2" measure="1" displayFolder="" measureGroup="Table5" count="0" hidden="1">
      <extLst>
        <ext xmlns:x15="http://schemas.microsoft.com/office/spreadsheetml/2010/11/main" uri="{B97F6D7D-B522-45F9-BDA1-12C45D357490}">
          <x15:cacheHierarchy aggregatedColumn="27"/>
        </ext>
      </extLst>
    </cacheHierarchy>
    <cacheHierarchy uniqueName="[Measures].[Average of Age 2]" caption="Average of Age 2" measure="1" displayFolder="" measureGroup="Table5" count="0" hidden="1">
      <extLst>
        <ext xmlns:x15="http://schemas.microsoft.com/office/spreadsheetml/2010/11/main" uri="{B97F6D7D-B522-45F9-BDA1-12C45D357490}">
          <x15:cacheHierarchy aggregatedColumn="27"/>
        </ext>
      </extLst>
    </cacheHierarchy>
    <cacheHierarchy uniqueName="[Measures].[Count of Order_ID 2]" caption="Count of Order_ID 2" measure="1" displayFolder="" measureGroup="Table5" count="0" oneField="1" hidden="1">
      <fieldsUsage count="1">
        <fieldUsage x="1"/>
      </fieldsUsage>
      <extLst>
        <ext xmlns:x15="http://schemas.microsoft.com/office/spreadsheetml/2010/11/main" uri="{B97F6D7D-B522-45F9-BDA1-12C45D357490}">
          <x15:cacheHierarchy aggregatedColumn="32"/>
        </ext>
      </extLst>
    </cacheHierarchy>
    <cacheHierarchy uniqueName="[Measures].[Sum of Days it took for delivery]" caption="Sum of Days it took for delivery" measure="1" displayFolder="" measureGroup="Table5" count="0" hidden="1">
      <extLst>
        <ext xmlns:x15="http://schemas.microsoft.com/office/spreadsheetml/2010/11/main" uri="{B97F6D7D-B522-45F9-BDA1-12C45D357490}">
          <x15:cacheHierarchy aggregatedColumn="45"/>
        </ext>
      </extLst>
    </cacheHierarchy>
    <cacheHierarchy uniqueName="[Measures].[Average of Days it took for delivery]" caption="Average of Days it took for delivery" measure="1" displayFolder="" measureGroup="Table5" count="0" hidden="1">
      <extLst>
        <ext xmlns:x15="http://schemas.microsoft.com/office/spreadsheetml/2010/11/main" uri="{B97F6D7D-B522-45F9-BDA1-12C45D357490}">
          <x15:cacheHierarchy aggregatedColumn="45"/>
        </ext>
      </extLst>
    </cacheHierarchy>
    <cacheHierarchy uniqueName="[Measures].[Count of Product_ID 2]" caption="Count of Product_ID 2" measure="1" displayFolder="" measureGroup="Table5" count="0" hidden="1">
      <extLst>
        <ext xmlns:x15="http://schemas.microsoft.com/office/spreadsheetml/2010/11/main" uri="{B97F6D7D-B522-45F9-BDA1-12C45D357490}">
          <x15:cacheHierarchy aggregatedColumn="35"/>
        </ext>
      </extLst>
    </cacheHierarchy>
    <cacheHierarchy uniqueName="[Measures].[Distinct Count of Product_ID 2]" caption="Distinct Count of Product_ID 2" measure="1" displayFolder="" measureGroup="Table5"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Table5" count="0" hidden="1">
      <extLst>
        <ext xmlns:x15="http://schemas.microsoft.com/office/spreadsheetml/2010/11/main" uri="{B97F6D7D-B522-45F9-BDA1-12C45D357490}">
          <x15:cacheHierarchy aggregatedColumn="37"/>
        </ext>
      </extLst>
    </cacheHierarchy>
    <cacheHierarchy uniqueName="[Measures].[Max of Quantity]" caption="Max of Quantity" measure="1" displayFolder="" measureGroup="Table5" count="0" hidden="1">
      <extLst>
        <ext xmlns:x15="http://schemas.microsoft.com/office/spreadsheetml/2010/11/main" uri="{B97F6D7D-B522-45F9-BDA1-12C45D357490}">
          <x15:cacheHierarchy aggregatedColumn="37"/>
        </ext>
      </extLst>
    </cacheHierarchy>
    <cacheHierarchy uniqueName="[Measures].[Sum of Adjusted sales]" caption="Sum of Adjusted sales" measure="1" displayFolder="" measureGroup="Table5" count="0" hidden="1">
      <extLst>
        <ext xmlns:x15="http://schemas.microsoft.com/office/spreadsheetml/2010/11/main" uri="{B97F6D7D-B522-45F9-BDA1-12C45D357490}">
          <x15:cacheHierarchy aggregatedColumn="47"/>
        </ext>
      </extLst>
    </cacheHierarchy>
    <cacheHierarchy uniqueName="[Measures].[Sum of Amount After Discount]" caption="Sum of Amount After Discount" measure="1" displayFolder="" measureGroup="Table5" count="0" hidden="1">
      <extLst>
        <ext xmlns:x15="http://schemas.microsoft.com/office/spreadsheetml/2010/11/main" uri="{B97F6D7D-B522-45F9-BDA1-12C45D357490}">
          <x15:cacheHierarchy aggregatedColumn="49"/>
        </ext>
      </extLst>
    </cacheHierarchy>
    <cacheHierarchy uniqueName="[Measures].[Sum of Discounted Amount]" caption="Sum of Discounted Amount" measure="1" displayFolder="" measureGroup="Table5" count="0" hidden="1">
      <extLst>
        <ext xmlns:x15="http://schemas.microsoft.com/office/spreadsheetml/2010/11/main" uri="{B97F6D7D-B522-45F9-BDA1-12C45D357490}">
          <x15:cacheHierarchy aggregatedColumn="48"/>
        </ext>
      </extLst>
    </cacheHierarchy>
    <cacheHierarchy uniqueName="[Measures].[Sum of Discount_Percent]" caption="Sum of Discount_Percent" measure="1" displayFolder="" measureGroup="Table5" count="0" hidden="1">
      <extLst>
        <ext xmlns:x15="http://schemas.microsoft.com/office/spreadsheetml/2010/11/main" uri="{B97F6D7D-B522-45F9-BDA1-12C45D357490}">
          <x15:cacheHierarchy aggregatedColumn="46"/>
        </ext>
      </extLst>
    </cacheHierarchy>
    <cacheHierarchy uniqueName="[Measures].[Count of Delivery_Status]" caption="Count of Delivery_Status" measure="1" displayFolder="" measureGroup="Table5" count="0" hidden="1">
      <extLst>
        <ext xmlns:x15="http://schemas.microsoft.com/office/spreadsheetml/2010/11/main" uri="{B97F6D7D-B522-45F9-BDA1-12C45D357490}">
          <x15:cacheHierarchy aggregatedColumn="51"/>
        </ext>
      </extLst>
    </cacheHierarchy>
    <cacheHierarchy uniqueName="[Measures].[Sum of Amount_with_delivery_charge]" caption="Sum of Amount_with_delivery_charge" measure="1" displayFolder="" measureGroup="Table5" count="0" hidden="1">
      <extLst>
        <ext xmlns:x15="http://schemas.microsoft.com/office/spreadsheetml/2010/11/main" uri="{B97F6D7D-B522-45F9-BDA1-12C45D357490}">
          <x15:cacheHierarchy aggregatedColumn="50"/>
        </ext>
      </extLst>
    </cacheHierarchy>
    <cacheHierarchy uniqueName="[Measures].[Count of Coupon_Code]" caption="Count of Coupon_Code" measure="1" displayFolder="" measureGroup="Table5" count="0" hidden="1">
      <extLst>
        <ext xmlns:x15="http://schemas.microsoft.com/office/spreadsheetml/2010/11/main" uri="{B97F6D7D-B522-45F9-BDA1-12C45D357490}">
          <x15:cacheHierarchy aggregatedColumn="38"/>
        </ext>
      </extLst>
    </cacheHierarchy>
  </cacheHierarchies>
  <kpis count="0"/>
  <dimensions count="3">
    <dimension measure="1" name="Measures" uniqueName="[Measures]" caption="Measures"/>
    <dimension name="Range" uniqueName="[Range]" caption="Range"/>
    <dimension name="Table5" uniqueName="[Table5]" caption="Table5"/>
  </dimensions>
  <measureGroups count="2">
    <measureGroup name="Range" caption="Range"/>
    <measureGroup name="Table5" caption="Table5"/>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52.890113657406" backgroundQuery="1" createdVersion="8" refreshedVersion="8" minRefreshableVersion="3" recordCount="0" supportSubquery="1" supportAdvancedDrill="1" xr:uid="{3F2D5E05-A270-42EC-B461-2B984912F043}">
  <cacheSource type="external" connectionId="1"/>
  <cacheFields count="2">
    <cacheField name="[Table5].[Product_ID].[Product_ID]" caption="Product_ID" numFmtId="0" hierarchy="35" level="1">
      <sharedItems count="16">
        <s v="PID001"/>
        <s v="PID002"/>
        <s v="PID003"/>
        <s v="PID004"/>
        <s v="PID005" u="1"/>
        <s v="PID007" u="1"/>
        <s v="PID008" u="1"/>
        <s v="PID018" u="1"/>
        <s v="PID019" u="1"/>
        <s v="PID023" u="1"/>
        <s v="PID027" u="1"/>
        <s v="PID036" u="1"/>
        <s v="PID043" u="1"/>
        <s v="PID046" u="1"/>
        <s v="PID048" u="1"/>
        <s v="PID041" u="1"/>
      </sharedItems>
    </cacheField>
    <cacheField name="[Measures].[Count of Product_ID 2]" caption="Count of Product_ID 2" numFmtId="0" hierarchy="78" level="32767"/>
  </cacheFields>
  <cacheHierarchies count="89">
    <cacheHierarchy uniqueName="[Range].[Customer_ID]" caption="Customer_ID" attribute="1" defaultMemberUniqueName="[Range].[Customer_ID].[All]" allUniqueName="[Range].[Customer_ID].[All]" dimensionUniqueName="[Range]" displayFolder="" count="2" memberValueDatatype="130" unbalanced="0"/>
    <cacheHierarchy uniqueName="[Range].[First_Name]" caption="First_Name" attribute="1" defaultMemberUniqueName="[Range].[First_Name].[All]" allUniqueName="[Range].[First_Name].[All]" dimensionUniqueName="[Range]" displayFolder="" count="2" memberValueDatatype="130" unbalanced="0"/>
    <cacheHierarchy uniqueName="[Range].[Last_Name]" caption="Last_Name" attribute="1" defaultMemberUniqueName="[Range].[Last_Name].[All]" allUniqueName="[Range].[Last_Name].[All]" dimensionUniqueName="[Range]" displayFolder="" count="2" memberValueDatatype="130" unbalanced="0"/>
    <cacheHierarchy uniqueName="[Range].[Age]" caption="Age" attribute="1" defaultMemberUniqueName="[Range].[Age].[All]" allUniqueName="[Range].[Age].[All]" dimensionUniqueName="[Range]" displayFolder="" count="2" memberValueDatatype="20" unbalanced="0"/>
    <cacheHierarchy uniqueName="[Range].[Gender]" caption="Gender" attribute="1" defaultMemberUniqueName="[Range].[Gender].[All]" allUniqueName="[Range].[Gender].[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Email]" caption="Email" attribute="1" defaultMemberUniqueName="[Range].[Email].[All]" allUniqueName="[Range].[Email].[All]" dimensionUniqueName="[Range]" displayFolder="" count="2" memberValueDatatype="130" unbalanced="0"/>
    <cacheHierarchy uniqueName="[Range].[Address]" caption="Address" attribute="1" defaultMemberUniqueName="[Range].[Address].[All]" allUniqueName="[Range].[Address].[All]" dimensionUniqueName="[Range]" displayFolder="" count="2" memberValueDatatype="130" unbalanced="0"/>
    <cacheHierarchy uniqueName="[Range].[Order_ID]" caption="Order_ID" attribute="1" defaultMemberUniqueName="[Range].[Order_ID].[All]" allUniqueName="[Range].[Order_ID].[All]" dimensionUniqueName="[Range]" displayFolder="" count="2" memberValueDatatype="130" unbalanced="0"/>
    <cacheHierarchy uniqueName="[Range].[Order_Date]" caption="Order_Date" attribute="1" time="1" defaultMemberUniqueName="[Range].[Order_Date].[All]" allUniqueName="[Range].[Order_Date].[All]" dimensionUniqueName="[Range]" displayFolder="" count="2" memberValueDatatype="7" unbalanced="0"/>
    <cacheHierarchy uniqueName="[Range].[Order_Time]" caption="Order_Time" attribute="1" defaultMemberUniqueName="[Range].[Order_Time].[All]" allUniqueName="[Range].[Order_Time].[All]" dimensionUniqueName="[Range]" displayFolder="" count="2" memberValueDatatype="130" unbalanced="0"/>
    <cacheHierarchy uniqueName="[Range].[Product_ID]" caption="Product_ID" attribute="1" defaultMemberUniqueName="[Range].[Product_ID].[All]" allUniqueName="[Range].[Product_ID].[All]" dimensionUniqueName="[Range]" displayFolder="" count="2" memberValueDatatype="130" unbalanced="0"/>
    <cacheHierarchy uniqueName="[Range].[Price]" caption="Price" attribute="1" defaultMemberUniqueName="[Range].[Price].[All]" allUniqueName="[Range].[Price].[All]" dimensionUniqueName="[Range]" displayFolder="" count="2" memberValueDatatype="5" unbalanced="0"/>
    <cacheHierarchy uniqueName="[Range].[Quantity]" caption="Quantity" attribute="1" defaultMemberUniqueName="[Range].[Quantity].[All]" allUniqueName="[Range].[Quantity].[All]" dimensionUniqueName="[Range]" displayFolder="" count="2" memberValueDatatype="20" unbalanced="0"/>
    <cacheHierarchy uniqueName="[Range].[Coupon_Code]" caption="Coupon_Code" attribute="1" defaultMemberUniqueName="[Range].[Coupon_Code].[All]" allUniqueName="[Range].[Coupon_Code].[All]" dimensionUniqueName="[Range]" displayFolder="" count="2" memberValueDatatype="130" unbalanced="0"/>
    <cacheHierarchy uniqueName="[Range].[Estimated_Days_to_Deliver]" caption="Estimated_Days_to_Deliver" attribute="1" defaultMemberUniqueName="[Range].[Estimated_Days_to_Deliver].[All]" allUniqueName="[Range].[Estimated_Days_to_Deliver].[All]" dimensionUniqueName="[Range]" displayFolder="" count="2" memberValueDatatype="130" unbalanced="0"/>
    <cacheHierarchy uniqueName="[Range].[Delivery_Charge]" caption="Delivery_Charge" attribute="1" defaultMemberUniqueName="[Range].[Delivery_Charge].[All]" allUniqueName="[Range].[Delivery_Charge].[All]" dimensionUniqueName="[Range]" displayFolder="" count="2" memberValueDatatype="20" unbalanced="0"/>
    <cacheHierarchy uniqueName="[Range].[Delivery_Date]" caption="Delivery_Date" attribute="1" time="1" defaultMemberUniqueName="[Range].[Delivery_Date].[All]" allUniqueName="[Range].[Delivery_Date].[All]" dimensionUniqueName="[Range]" displayFolder="" count="2" memberValueDatatype="7" unbalanced="0"/>
    <cacheHierarchy uniqueName="[Range].[Delivery_Time]" caption="Delivery_Time" attribute="1" defaultMemberUniqueName="[Range].[Delivery_Time].[All]" allUniqueName="[Range].[Delivery_Time].[All]" dimensionUniqueName="[Range]" displayFolder="" count="2" memberValueDatatype="130" unbalanced="0"/>
    <cacheHierarchy uniqueName="[Range].[Full name]" caption="Full name" attribute="1" defaultMemberUniqueName="[Range].[Full name].[All]" allUniqueName="[Range].[Full name].[All]" dimensionUniqueName="[Range]" displayFolder="" count="2" memberValueDatatype="130" unbalanced="0"/>
    <cacheHierarchy uniqueName="[Range].[Order Amount]" caption="Order Amount" attribute="1" defaultMemberUniqueName="[Range].[Order Amount].[All]" allUniqueName="[Range].[Order Amount].[All]" dimensionUniqueName="[Range]" displayFolder="" count="2" memberValueDatatype="5" unbalanced="0"/>
    <cacheHierarchy uniqueName="[Range].[Delivery_Date (Year)]" caption="Delivery_Date (Year)" attribute="1" defaultMemberUniqueName="[Range].[Delivery_Date (Year)].[All]" allUniqueName="[Range].[Delivery_Date (Year)].[All]" dimensionUniqueName="[Range]" displayFolder="" count="2" memberValueDatatype="130" unbalanced="0"/>
    <cacheHierarchy uniqueName="[Range].[Delivery_Date (Quarter)]" caption="Delivery_Date (Quarter)" attribute="1" defaultMemberUniqueName="[Range].[Delivery_Date (Quarter)].[All]" allUniqueName="[Range].[Delivery_Date (Quarter)].[All]" dimensionUniqueName="[Range]" displayFolder="" count="2" memberValueDatatype="130" unbalanced="0"/>
    <cacheHierarchy uniqueName="[Range].[Delivery_Date (Month)]" caption="Delivery_Date (Month)" attribute="1" defaultMemberUniqueName="[Range].[Delivery_Date (Month)].[All]" allUniqueName="[Range].[Delivery_Date (Month)].[All]" dimensionUniqueName="[Range]" displayFolder="" count="2" memberValueDatatype="130" unbalanced="0"/>
    <cacheHierarchy uniqueName="[Table5].[Customer_ID]" caption="Customer_ID" attribute="1" defaultMemberUniqueName="[Table5].[Customer_ID].[All]" allUniqueName="[Table5].[Customer_ID].[All]" dimensionUniqueName="[Table5]" displayFolder="" count="2" memberValueDatatype="130" unbalanced="0"/>
    <cacheHierarchy uniqueName="[Table5].[First_Name]" caption="First_Name" attribute="1" defaultMemberUniqueName="[Table5].[First_Name].[All]" allUniqueName="[Table5].[First_Name].[All]" dimensionUniqueName="[Table5]" displayFolder="" count="2" memberValueDatatype="130" unbalanced="0"/>
    <cacheHierarchy uniqueName="[Table5].[Last_Name]" caption="Last_Name" attribute="1" defaultMemberUniqueName="[Table5].[Last_Name].[All]" allUniqueName="[Table5].[Last_Name].[All]" dimensionUniqueName="[Table5]" displayFolder="" count="2" memberValueDatatype="130" unbalanced="0"/>
    <cacheHierarchy uniqueName="[Table5].[Age]" caption="Age" attribute="1" defaultMemberUniqueName="[Table5].[Age].[All]" allUniqueName="[Table5].[Age].[All]" dimensionUniqueName="[Table5]" displayFolder="" count="2" memberValueDatatype="20" unbalanced="0"/>
    <cacheHierarchy uniqueName="[Table5].[Gender]" caption="Gender" attribute="1" defaultMemberUniqueName="[Table5].[Gender].[All]" allUniqueName="[Table5].[Gender].[All]" dimensionUniqueName="[Table5]" displayFolder="" count="2" memberValueDatatype="130" unbalanced="0"/>
    <cacheHierarchy uniqueName="[Table5].[City]" caption="City" attribute="1" defaultMemberUniqueName="[Table5].[City].[All]" allUniqueName="[Table5].[City].[All]" dimensionUniqueName="[Table5]" displayFolder="" count="2" memberValueDatatype="130" unbalanced="0"/>
    <cacheHierarchy uniqueName="[Table5].[Email]" caption="Email" attribute="1" defaultMemberUniqueName="[Table5].[Email].[All]" allUniqueName="[Table5].[Email].[All]" dimensionUniqueName="[Table5]" displayFolder="" count="2" memberValueDatatype="130" unbalanced="0"/>
    <cacheHierarchy uniqueName="[Table5].[Address]" caption="Address" attribute="1" defaultMemberUniqueName="[Table5].[Address].[All]" allUniqueName="[Table5].[Address].[All]" dimensionUniqueName="[Table5]" displayFolder="" count="2" memberValueDatatype="130" unbalanced="0"/>
    <cacheHierarchy uniqueName="[Table5].[Order_ID]" caption="Order_ID" attribute="1" defaultMemberUniqueName="[Table5].[Order_ID].[All]" allUniqueName="[Table5].[Order_ID].[All]" dimensionUniqueName="[Table5]" displayFolder="" count="2" memberValueDatatype="130" unbalanced="0"/>
    <cacheHierarchy uniqueName="[Table5].[Order_Date]" caption="Order_Date" attribute="1" time="1" defaultMemberUniqueName="[Table5].[Order_Date].[All]" allUniqueName="[Table5].[Order_Date].[All]" dimensionUniqueName="[Table5]" displayFolder="" count="2" memberValueDatatype="7" unbalanced="0"/>
    <cacheHierarchy uniqueName="[Table5].[Order_Time]" caption="Order_Time" attribute="1" defaultMemberUniqueName="[Table5].[Order_Time].[All]" allUniqueName="[Table5].[Order_Time].[All]" dimensionUniqueName="[Table5]" displayFolder="" count="2" memberValueDatatype="130" unbalanced="0"/>
    <cacheHierarchy uniqueName="[Table5].[Product_ID]" caption="Product_ID" attribute="1" defaultMemberUniqueName="[Table5].[Product_ID].[All]" allUniqueName="[Table5].[Product_ID].[All]" dimensionUniqueName="[Table5]" displayFolder="" count="2" memberValueDatatype="130" unbalanced="0">
      <fieldsUsage count="2">
        <fieldUsage x="-1"/>
        <fieldUsage x="0"/>
      </fieldsUsage>
    </cacheHierarchy>
    <cacheHierarchy uniqueName="[Table5].[Price]" caption="Price" attribute="1" defaultMemberUniqueName="[Table5].[Price].[All]" allUniqueName="[Table5].[Price].[All]" dimensionUniqueName="[Table5]" displayFolder="" count="2" memberValueDatatype="5" unbalanced="0"/>
    <cacheHierarchy uniqueName="[Table5].[Quantity]" caption="Quantity" attribute="1" defaultMemberUniqueName="[Table5].[Quantity].[All]" allUniqueName="[Table5].[Quantity].[All]" dimensionUniqueName="[Table5]" displayFolder="" count="2" memberValueDatatype="20" unbalanced="0"/>
    <cacheHierarchy uniqueName="[Table5].[Coupon_Code]" caption="Coupon_Code" attribute="1" defaultMemberUniqueName="[Table5].[Coupon_Code].[All]" allUniqueName="[Table5].[Coupon_Code].[All]" dimensionUniqueName="[Table5]" displayFolder="" count="2" memberValueDatatype="130" unbalanced="0"/>
    <cacheHierarchy uniqueName="[Table5].[Estimated_Days_to_Deliver]" caption="Estimated_Days_to_Deliver" attribute="1" defaultMemberUniqueName="[Table5].[Estimated_Days_to_Deliver].[All]" allUniqueName="[Table5].[Estimated_Days_to_Deliver].[All]" dimensionUniqueName="[Table5]" displayFolder="" count="2" memberValueDatatype="130" unbalanced="0"/>
    <cacheHierarchy uniqueName="[Table5].[Delivery_Charge]" caption="Delivery_Charge" attribute="1" defaultMemberUniqueName="[Table5].[Delivery_Charge].[All]" allUniqueName="[Table5].[Delivery_Charge].[All]" dimensionUniqueName="[Table5]" displayFolder="" count="2" memberValueDatatype="20" unbalanced="0"/>
    <cacheHierarchy uniqueName="[Table5].[Delivery_Date]" caption="Delivery_Date" attribute="1" time="1" defaultMemberUniqueName="[Table5].[Delivery_Date].[All]" allUniqueName="[Table5].[Delivery_Date].[All]" dimensionUniqueName="[Table5]" displayFolder="" count="2" memberValueDatatype="7" unbalanced="0"/>
    <cacheHierarchy uniqueName="[Table5].[Delivery_Time]" caption="Delivery_Time" attribute="1" defaultMemberUniqueName="[Table5].[Delivery_Time].[All]" allUniqueName="[Table5].[Delivery_Time].[All]" dimensionUniqueName="[Table5]" displayFolder="" count="2" memberValueDatatype="130" unbalanced="0"/>
    <cacheHierarchy uniqueName="[Table5].[Full name]" caption="Full name" attribute="1" defaultMemberUniqueName="[Table5].[Full name].[All]" allUniqueName="[Table5].[Full name].[All]" dimensionUniqueName="[Table5]" displayFolder="" count="2" memberValueDatatype="130" unbalanced="0"/>
    <cacheHierarchy uniqueName="[Table5].[Order Amount]" caption="Order Amount" attribute="1" defaultMemberUniqueName="[Table5].[Order Amount].[All]" allUniqueName="[Table5].[Order Amount].[All]" dimensionUniqueName="[Table5]" displayFolder="" count="2" memberValueDatatype="5" unbalanced="0"/>
    <cacheHierarchy uniqueName="[Table5].[Days it took for delivery]" caption="Days it took for delivery" attribute="1" defaultMemberUniqueName="[Table5].[Days it took for delivery].[All]" allUniqueName="[Table5].[Days it took for delivery].[All]" dimensionUniqueName="[Table5]" displayFolder="" count="2" memberValueDatatype="20" unbalanced="0"/>
    <cacheHierarchy uniqueName="[Table5].[Discount_Percent]" caption="Discount_Percent" attribute="1" defaultMemberUniqueName="[Table5].[Discount_Percent].[All]" allUniqueName="[Table5].[Discount_Percent].[All]" dimensionUniqueName="[Table5]" displayFolder="" count="2" memberValueDatatype="5" unbalanced="0"/>
    <cacheHierarchy uniqueName="[Table5].[Adjusted sales]" caption="Adjusted sales" attribute="1" defaultMemberUniqueName="[Table5].[Adjusted sales].[All]" allUniqueName="[Table5].[Adjusted sales].[All]" dimensionUniqueName="[Table5]" displayFolder="" count="2" memberValueDatatype="5" unbalanced="0"/>
    <cacheHierarchy uniqueName="[Table5].[Discounted Amount]" caption="Discounted Amount" attribute="1" defaultMemberUniqueName="[Table5].[Discounted Amount].[All]" allUniqueName="[Table5].[Discounted Amount].[All]" dimensionUniqueName="[Table5]" displayFolder="" count="2" memberValueDatatype="5" unbalanced="0"/>
    <cacheHierarchy uniqueName="[Table5].[Amount After Discount]" caption="Amount After Discount" attribute="1" defaultMemberUniqueName="[Table5].[Amount After Discount].[All]" allUniqueName="[Table5].[Amount After Discount].[All]" dimensionUniqueName="[Table5]" displayFolder="" count="2" memberValueDatatype="5" unbalanced="0"/>
    <cacheHierarchy uniqueName="[Table5].[Amount_with_delivery_charge]" caption="Amount_with_delivery_charge" attribute="1" defaultMemberUniqueName="[Table5].[Amount_with_delivery_charge].[All]" allUniqueName="[Table5].[Amount_with_delivery_charge].[All]" dimensionUniqueName="[Table5]" displayFolder="" count="2" memberValueDatatype="5" unbalanced="0"/>
    <cacheHierarchy uniqueName="[Table5].[Delivery_Status]" caption="Delivery_Status" attribute="1" defaultMemberUniqueName="[Table5].[Delivery_Status].[All]" allUniqueName="[Table5].[Delivery_Status].[All]" dimensionUniqueName="[Table5]" displayFolder="" count="2" memberValueDatatype="130" unbalanced="0"/>
    <cacheHierarchy uniqueName="[Table5].[Order_Month]" caption="Order_Month" attribute="1" defaultMemberUniqueName="[Table5].[Order_Month].[All]" allUniqueName="[Table5].[Order_Month].[All]" dimensionUniqueName="[Table5]" displayFolder="" count="2" memberValueDatatype="130" unbalanced="0"/>
    <cacheHierarchy uniqueName="[Range].[Delivery_Date (Month Index)]" caption="Delivery_Date (Month Index)" attribute="1" defaultMemberUniqueName="[Range].[Delivery_Date (Month Index)].[All]" allUniqueName="[Range].[Delivery_Date (Month Index)].[All]" dimensionUniqueName="[Range]" displayFolder="" count="2" memberValueDatatype="20" unbalanced="0" hidden="1"/>
    <cacheHierarchy uniqueName="[Measures].[__XL_Count Range]" caption="__XL_Count Range" measure="1" displayFolder="" measureGroup="Range"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Customer_ID]" caption="Count of Customer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Range" count="0" hidden="1">
      <extLst>
        <ext xmlns:x15="http://schemas.microsoft.com/office/spreadsheetml/2010/11/main" uri="{B97F6D7D-B522-45F9-BDA1-12C45D357490}">
          <x15:cacheHierarchy aggregatedColumn="0"/>
        </ext>
      </extLst>
    </cacheHierarchy>
    <cacheHierarchy uniqueName="[Measures].[Sum of Order Amount]" caption="Sum of Order Amount" measure="1" displayFolder="" measureGroup="Range" count="0" hidden="1">
      <extLst>
        <ext xmlns:x15="http://schemas.microsoft.com/office/spreadsheetml/2010/11/main" uri="{B97F6D7D-B522-45F9-BDA1-12C45D357490}">
          <x15:cacheHierarchy aggregatedColumn="20"/>
        </ext>
      </extLst>
    </cacheHierarchy>
    <cacheHierarchy uniqueName="[Measures].[Max of Order Amount]" caption="Max of Order Amount" measure="1" displayFolder="" measureGroup="Range" count="0" hidden="1">
      <extLst>
        <ext xmlns:x15="http://schemas.microsoft.com/office/spreadsheetml/2010/11/main" uri="{B97F6D7D-B522-45F9-BDA1-12C45D357490}">
          <x15:cacheHierarchy aggregatedColumn="20"/>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3"/>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8"/>
        </ext>
      </extLst>
    </cacheHierarchy>
    <cacheHierarchy uniqueName="[Measures].[Count of Delivery_Date (Month)]" caption="Count of Delivery_Date (Month)" measure="1" displayFolder="" measureGroup="Range" count="0" hidden="1">
      <extLst>
        <ext xmlns:x15="http://schemas.microsoft.com/office/spreadsheetml/2010/11/main" uri="{B97F6D7D-B522-45F9-BDA1-12C45D357490}">
          <x15:cacheHierarchy aggregatedColumn="23"/>
        </ext>
      </extLst>
    </cacheHierarchy>
    <cacheHierarchy uniqueName="[Measures].[Sum of Delivery_Charge]" caption="Sum of Delivery_Charge" measure="1" displayFolder="" measureGroup="Range"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Range" count="0" hidden="1">
      <extLst>
        <ext xmlns:x15="http://schemas.microsoft.com/office/spreadsheetml/2010/11/main" uri="{B97F6D7D-B522-45F9-BDA1-12C45D357490}">
          <x15:cacheHierarchy aggregatedColumn="11"/>
        </ext>
      </extLst>
    </cacheHierarchy>
    <cacheHierarchy uniqueName="[Measures].[Distinct Count of Product_ID]" caption="Distinct Count of Product_ID" measure="1" displayFolder="" measureGroup="Range" count="0" hidden="1">
      <extLst>
        <ext xmlns:x15="http://schemas.microsoft.com/office/spreadsheetml/2010/11/main" uri="{B97F6D7D-B522-45F9-BDA1-12C45D357490}">
          <x15:cacheHierarchy aggregatedColumn="11"/>
        </ext>
      </extLst>
    </cacheHierarchy>
    <cacheHierarchy uniqueName="[Measures].[Count of Delivery_Date]" caption="Count of Delivery_Date" measure="1" displayFolder="" measureGroup="Range"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Table5" count="0" hidden="1">
      <extLst>
        <ext xmlns:x15="http://schemas.microsoft.com/office/spreadsheetml/2010/11/main" uri="{B97F6D7D-B522-45F9-BDA1-12C45D357490}">
          <x15:cacheHierarchy aggregatedColumn="24"/>
        </ext>
      </extLst>
    </cacheHierarchy>
    <cacheHierarchy uniqueName="[Measures].[Distinct Count of Customer_ID 2]" caption="Distinct Count of Customer_ID 2" measure="1" displayFolder="" measureGroup="Table5" count="0" hidden="1">
      <extLst>
        <ext xmlns:x15="http://schemas.microsoft.com/office/spreadsheetml/2010/11/main" uri="{B97F6D7D-B522-45F9-BDA1-12C45D357490}">
          <x15:cacheHierarchy aggregatedColumn="24"/>
        </ext>
      </extLst>
    </cacheHierarchy>
    <cacheHierarchy uniqueName="[Measures].[Sum of Order Amount 2]" caption="Sum of Order Amount 2" measure="1" displayFolder="" measureGroup="Table5" count="0" hidden="1">
      <extLst>
        <ext xmlns:x15="http://schemas.microsoft.com/office/spreadsheetml/2010/11/main" uri="{B97F6D7D-B522-45F9-BDA1-12C45D357490}">
          <x15:cacheHierarchy aggregatedColumn="44"/>
        </ext>
      </extLst>
    </cacheHierarchy>
    <cacheHierarchy uniqueName="[Measures].[Max of Order Amount 2]" caption="Max of Order Amount 2" measure="1" displayFolder="" measureGroup="Table5" count="0" hidden="1">
      <extLst>
        <ext xmlns:x15="http://schemas.microsoft.com/office/spreadsheetml/2010/11/main" uri="{B97F6D7D-B522-45F9-BDA1-12C45D357490}">
          <x15:cacheHierarchy aggregatedColumn="44"/>
        </ext>
      </extLst>
    </cacheHierarchy>
    <cacheHierarchy uniqueName="[Measures].[Sum of Age 2]" caption="Sum of Age 2" measure="1" displayFolder="" measureGroup="Table5" count="0" hidden="1">
      <extLst>
        <ext xmlns:x15="http://schemas.microsoft.com/office/spreadsheetml/2010/11/main" uri="{B97F6D7D-B522-45F9-BDA1-12C45D357490}">
          <x15:cacheHierarchy aggregatedColumn="27"/>
        </ext>
      </extLst>
    </cacheHierarchy>
    <cacheHierarchy uniqueName="[Measures].[Average of Age 2]" caption="Average of Age 2" measure="1" displayFolder="" measureGroup="Table5" count="0" hidden="1">
      <extLst>
        <ext xmlns:x15="http://schemas.microsoft.com/office/spreadsheetml/2010/11/main" uri="{B97F6D7D-B522-45F9-BDA1-12C45D357490}">
          <x15:cacheHierarchy aggregatedColumn="27"/>
        </ext>
      </extLst>
    </cacheHierarchy>
    <cacheHierarchy uniqueName="[Measures].[Count of Order_ID 2]" caption="Count of Order_ID 2" measure="1" displayFolder="" measureGroup="Table5" count="0" hidden="1">
      <extLst>
        <ext xmlns:x15="http://schemas.microsoft.com/office/spreadsheetml/2010/11/main" uri="{B97F6D7D-B522-45F9-BDA1-12C45D357490}">
          <x15:cacheHierarchy aggregatedColumn="32"/>
        </ext>
      </extLst>
    </cacheHierarchy>
    <cacheHierarchy uniqueName="[Measures].[Sum of Days it took for delivery]" caption="Sum of Days it took for delivery" measure="1" displayFolder="" measureGroup="Table5" count="0" hidden="1">
      <extLst>
        <ext xmlns:x15="http://schemas.microsoft.com/office/spreadsheetml/2010/11/main" uri="{B97F6D7D-B522-45F9-BDA1-12C45D357490}">
          <x15:cacheHierarchy aggregatedColumn="45"/>
        </ext>
      </extLst>
    </cacheHierarchy>
    <cacheHierarchy uniqueName="[Measures].[Average of Days it took for delivery]" caption="Average of Days it took for delivery" measure="1" displayFolder="" measureGroup="Table5" count="0" hidden="1">
      <extLst>
        <ext xmlns:x15="http://schemas.microsoft.com/office/spreadsheetml/2010/11/main" uri="{B97F6D7D-B522-45F9-BDA1-12C45D357490}">
          <x15:cacheHierarchy aggregatedColumn="45"/>
        </ext>
      </extLst>
    </cacheHierarchy>
    <cacheHierarchy uniqueName="[Measures].[Count of Product_ID 2]" caption="Count of Product_ID 2" measure="1" displayFolder="" measureGroup="Table5" count="0" oneField="1" hidden="1">
      <fieldsUsage count="1">
        <fieldUsage x="1"/>
      </fieldsUsage>
      <extLst>
        <ext xmlns:x15="http://schemas.microsoft.com/office/spreadsheetml/2010/11/main" uri="{B97F6D7D-B522-45F9-BDA1-12C45D357490}">
          <x15:cacheHierarchy aggregatedColumn="35"/>
        </ext>
      </extLst>
    </cacheHierarchy>
    <cacheHierarchy uniqueName="[Measures].[Distinct Count of Product_ID 2]" caption="Distinct Count of Product_ID 2" measure="1" displayFolder="" measureGroup="Table5"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Table5" count="0" hidden="1">
      <extLst>
        <ext xmlns:x15="http://schemas.microsoft.com/office/spreadsheetml/2010/11/main" uri="{B97F6D7D-B522-45F9-BDA1-12C45D357490}">
          <x15:cacheHierarchy aggregatedColumn="37"/>
        </ext>
      </extLst>
    </cacheHierarchy>
    <cacheHierarchy uniqueName="[Measures].[Max of Quantity]" caption="Max of Quantity" measure="1" displayFolder="" measureGroup="Table5" count="0" hidden="1">
      <extLst>
        <ext xmlns:x15="http://schemas.microsoft.com/office/spreadsheetml/2010/11/main" uri="{B97F6D7D-B522-45F9-BDA1-12C45D357490}">
          <x15:cacheHierarchy aggregatedColumn="37"/>
        </ext>
      </extLst>
    </cacheHierarchy>
    <cacheHierarchy uniqueName="[Measures].[Sum of Adjusted sales]" caption="Sum of Adjusted sales" measure="1" displayFolder="" measureGroup="Table5" count="0" hidden="1">
      <extLst>
        <ext xmlns:x15="http://schemas.microsoft.com/office/spreadsheetml/2010/11/main" uri="{B97F6D7D-B522-45F9-BDA1-12C45D357490}">
          <x15:cacheHierarchy aggregatedColumn="47"/>
        </ext>
      </extLst>
    </cacheHierarchy>
    <cacheHierarchy uniqueName="[Measures].[Sum of Amount After Discount]" caption="Sum of Amount After Discount" measure="1" displayFolder="" measureGroup="Table5" count="0" hidden="1">
      <extLst>
        <ext xmlns:x15="http://schemas.microsoft.com/office/spreadsheetml/2010/11/main" uri="{B97F6D7D-B522-45F9-BDA1-12C45D357490}">
          <x15:cacheHierarchy aggregatedColumn="49"/>
        </ext>
      </extLst>
    </cacheHierarchy>
    <cacheHierarchy uniqueName="[Measures].[Sum of Discounted Amount]" caption="Sum of Discounted Amount" measure="1" displayFolder="" measureGroup="Table5" count="0" hidden="1">
      <extLst>
        <ext xmlns:x15="http://schemas.microsoft.com/office/spreadsheetml/2010/11/main" uri="{B97F6D7D-B522-45F9-BDA1-12C45D357490}">
          <x15:cacheHierarchy aggregatedColumn="48"/>
        </ext>
      </extLst>
    </cacheHierarchy>
    <cacheHierarchy uniqueName="[Measures].[Sum of Discount_Percent]" caption="Sum of Discount_Percent" measure="1" displayFolder="" measureGroup="Table5" count="0" hidden="1">
      <extLst>
        <ext xmlns:x15="http://schemas.microsoft.com/office/spreadsheetml/2010/11/main" uri="{B97F6D7D-B522-45F9-BDA1-12C45D357490}">
          <x15:cacheHierarchy aggregatedColumn="46"/>
        </ext>
      </extLst>
    </cacheHierarchy>
    <cacheHierarchy uniqueName="[Measures].[Count of Delivery_Status]" caption="Count of Delivery_Status" measure="1" displayFolder="" measureGroup="Table5" count="0" hidden="1">
      <extLst>
        <ext xmlns:x15="http://schemas.microsoft.com/office/spreadsheetml/2010/11/main" uri="{B97F6D7D-B522-45F9-BDA1-12C45D357490}">
          <x15:cacheHierarchy aggregatedColumn="51"/>
        </ext>
      </extLst>
    </cacheHierarchy>
    <cacheHierarchy uniqueName="[Measures].[Sum of Amount_with_delivery_charge]" caption="Sum of Amount_with_delivery_charge" measure="1" displayFolder="" measureGroup="Table5" count="0" hidden="1">
      <extLst>
        <ext xmlns:x15="http://schemas.microsoft.com/office/spreadsheetml/2010/11/main" uri="{B97F6D7D-B522-45F9-BDA1-12C45D357490}">
          <x15:cacheHierarchy aggregatedColumn="50"/>
        </ext>
      </extLst>
    </cacheHierarchy>
    <cacheHierarchy uniqueName="[Measures].[Count of Coupon_Code]" caption="Count of Coupon_Code" measure="1" displayFolder="" measureGroup="Table5" count="0" hidden="1">
      <extLst>
        <ext xmlns:x15="http://schemas.microsoft.com/office/spreadsheetml/2010/11/main" uri="{B97F6D7D-B522-45F9-BDA1-12C45D357490}">
          <x15:cacheHierarchy aggregatedColumn="38"/>
        </ext>
      </extLst>
    </cacheHierarchy>
  </cacheHierarchies>
  <kpis count="0"/>
  <dimensions count="3">
    <dimension measure="1" name="Measures" uniqueName="[Measures]" caption="Measures"/>
    <dimension name="Range" uniqueName="[Range]" caption="Range"/>
    <dimension name="Table5" uniqueName="[Table5]" caption="Table5"/>
  </dimensions>
  <measureGroups count="2">
    <measureGroup name="Range" caption="Range"/>
    <measureGroup name="Table5" caption="Table5"/>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6.090302314813" backgroundQuery="1" createdVersion="3" refreshedVersion="8" minRefreshableVersion="3" recordCount="0" supportSubquery="1" supportAdvancedDrill="1" xr:uid="{575DC631-3D29-41F8-99D2-ACC0CEF4394B}">
  <cacheSource type="external" connectionId="1">
    <extLst>
      <ext xmlns:x14="http://schemas.microsoft.com/office/spreadsheetml/2009/9/main" uri="{F057638F-6D5F-4e77-A914-E7F072B9BCA8}">
        <x14:sourceConnection name="ThisWorkbookDataModel"/>
      </ext>
    </extLst>
  </cacheSource>
  <cacheFields count="0"/>
  <cacheHierarchies count="89">
    <cacheHierarchy uniqueName="[Range].[Customer_ID]" caption="Customer_ID" attribute="1" defaultMemberUniqueName="[Range].[Customer_ID].[All]" allUniqueName="[Range].[Customer_ID].[All]" dimensionUniqueName="[Range]" displayFolder="" count="0" memberValueDatatype="130" unbalanced="0"/>
    <cacheHierarchy uniqueName="[Range].[First_Name]" caption="First_Name" attribute="1" defaultMemberUniqueName="[Range].[First_Name].[All]" allUniqueName="[Range].[First_Name].[All]" dimensionUniqueName="[Range]" displayFolder="" count="0" memberValueDatatype="130" unbalanced="0"/>
    <cacheHierarchy uniqueName="[Range].[Last_Name]" caption="Last_Name" attribute="1" defaultMemberUniqueName="[Range].[Last_Name].[All]" allUniqueName="[Range].[Last_Name].[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Email]" caption="Email" attribute="1" defaultMemberUniqueName="[Range].[Email].[All]" allUniqueName="[Range].[Email].[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Order_Time]" caption="Order_Time" attribute="1" defaultMemberUniqueName="[Range].[Order_Time].[All]" allUniqueName="[Range].[Order_Time].[All]" dimensionUniqueName="[Range]" displayFolder="" count="0" memberValueDatatype="130" unbalanced="0"/>
    <cacheHierarchy uniqueName="[Range].[Product_ID]" caption="Product_ID" attribute="1" defaultMemberUniqueName="[Range].[Product_ID].[All]" allUniqueName="[Range].[Product_ID].[All]" dimensionUniqueName="[Range]" displayFolder="" count="0" memberValueDatatype="130" unbalanced="0"/>
    <cacheHierarchy uniqueName="[Range].[Price]" caption="Price" attribute="1" defaultMemberUniqueName="[Range].[Price].[All]" allUniqueName="[Range].[Pric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Coupon_Code]" caption="Coupon_Code" attribute="1" defaultMemberUniqueName="[Range].[Coupon_Code].[All]" allUniqueName="[Range].[Coupon_Code].[All]" dimensionUniqueName="[Range]" displayFolder="" count="0" memberValueDatatype="130" unbalanced="0"/>
    <cacheHierarchy uniqueName="[Range].[Estimated_Days_to_Deliver]" caption="Estimated_Days_to_Deliver" attribute="1" defaultMemberUniqueName="[Range].[Estimated_Days_to_Deliver].[All]" allUniqueName="[Range].[Estimated_Days_to_Deliver].[All]" dimensionUniqueName="[Range]" displayFolder="" count="0" memberValueDatatype="130" unbalanced="0"/>
    <cacheHierarchy uniqueName="[Range].[Delivery_Charge]" caption="Delivery_Charge" attribute="1" defaultMemberUniqueName="[Range].[Delivery_Charge].[All]" allUniqueName="[Range].[Delivery_Charge].[All]" dimensionUniqueName="[Range]" displayFolder="" count="0" memberValueDatatype="20" unbalanced="0"/>
    <cacheHierarchy uniqueName="[Range].[Delivery_Date]" caption="Delivery_Date" attribute="1" time="1" defaultMemberUniqueName="[Range].[Delivery_Date].[All]" allUniqueName="[Range].[Delivery_Date].[All]" dimensionUniqueName="[Range]" displayFolder="" count="0" memberValueDatatype="7" unbalanced="0"/>
    <cacheHierarchy uniqueName="[Range].[Delivery_Time]" caption="Delivery_Time" attribute="1" defaultMemberUniqueName="[Range].[Delivery_Time].[All]" allUniqueName="[Range].[Delivery_Time].[All]" dimensionUniqueName="[Range]" displayFolder="" count="0" memberValueDatatype="130" unbalanced="0"/>
    <cacheHierarchy uniqueName="[Range].[Full name]" caption="Full name" attribute="1" defaultMemberUniqueName="[Range].[Full name].[All]" allUniqueName="[Range].[Full name].[All]" dimensionUniqueName="[Range]" displayFolder="" count="0" memberValueDatatype="130" unbalanced="0"/>
    <cacheHierarchy uniqueName="[Range].[Order Amount]" caption="Order Amount" attribute="1" defaultMemberUniqueName="[Range].[Order Amount].[All]" allUniqueName="[Range].[Order Amount].[All]" dimensionUniqueName="[Range]" displayFolder="" count="0" memberValueDatatype="5" unbalanced="0"/>
    <cacheHierarchy uniqueName="[Range].[Delivery_Date (Year)]" caption="Delivery_Date (Year)" attribute="1" defaultMemberUniqueName="[Range].[Delivery_Date (Year)].[All]" allUniqueName="[Range].[Delivery_Date (Year)].[All]" dimensionUniqueName="[Range]" displayFolder="" count="0" memberValueDatatype="130" unbalanced="0"/>
    <cacheHierarchy uniqueName="[Range].[Delivery_Date (Quarter)]" caption="Delivery_Date (Quarter)" attribute="1" defaultMemberUniqueName="[Range].[Delivery_Date (Quarter)].[All]" allUniqueName="[Range].[Delivery_Date (Quarter)].[All]" dimensionUniqueName="[Range]" displayFolder="" count="0" memberValueDatatype="130" unbalanced="0"/>
    <cacheHierarchy uniqueName="[Range].[Delivery_Date (Month)]" caption="Delivery_Date (Month)" attribute="1" defaultMemberUniqueName="[Range].[Delivery_Date (Month)].[All]" allUniqueName="[Range].[Delivery_Date (Month)].[All]" dimensionUniqueName="[Range]" displayFolder="" count="0" memberValueDatatype="130" unbalanced="0"/>
    <cacheHierarchy uniqueName="[Table5].[Customer_ID]" caption="Customer_ID" attribute="1" defaultMemberUniqueName="[Table5].[Customer_ID].[All]" allUniqueName="[Table5].[Customer_ID].[All]" dimensionUniqueName="[Table5]" displayFolder="" count="0" memberValueDatatype="130" unbalanced="0"/>
    <cacheHierarchy uniqueName="[Table5].[First_Name]" caption="First_Name" attribute="1" defaultMemberUniqueName="[Table5].[First_Name].[All]" allUniqueName="[Table5].[First_Name].[All]" dimensionUniqueName="[Table5]" displayFolder="" count="0" memberValueDatatype="130" unbalanced="0"/>
    <cacheHierarchy uniqueName="[Table5].[Last_Name]" caption="Last_Name" attribute="1" defaultMemberUniqueName="[Table5].[Last_Name].[All]" allUniqueName="[Table5].[Last_Name].[All]" dimensionUniqueName="[Table5]" displayFolder="" count="0" memberValueDatatype="130" unbalanced="0"/>
    <cacheHierarchy uniqueName="[Table5].[Age]" caption="Age" attribute="1" defaultMemberUniqueName="[Table5].[Age].[All]" allUniqueName="[Table5].[Age].[All]" dimensionUniqueName="[Table5]" displayFolder="" count="0" memberValueDatatype="20" unbalanced="0"/>
    <cacheHierarchy uniqueName="[Table5].[Gender]" caption="Gender" attribute="1" defaultMemberUniqueName="[Table5].[Gender].[All]" allUniqueName="[Table5].[Gender].[All]" dimensionUniqueName="[Table5]" displayFolder="" count="0" memberValueDatatype="130" unbalanced="0"/>
    <cacheHierarchy uniqueName="[Table5].[City]" caption="City" attribute="1" defaultMemberUniqueName="[Table5].[City].[All]" allUniqueName="[Table5].[City].[All]" dimensionUniqueName="[Table5]" displayFolder="" count="2" memberValueDatatype="130" unbalanced="0"/>
    <cacheHierarchy uniqueName="[Table5].[Email]" caption="Email" attribute="1" defaultMemberUniqueName="[Table5].[Email].[All]" allUniqueName="[Table5].[Email].[All]" dimensionUniqueName="[Table5]" displayFolder="" count="0" memberValueDatatype="130" unbalanced="0"/>
    <cacheHierarchy uniqueName="[Table5].[Address]" caption="Address" attribute="1" defaultMemberUniqueName="[Table5].[Address].[All]" allUniqueName="[Table5].[Address].[All]" dimensionUniqueName="[Table5]" displayFolder="" count="0" memberValueDatatype="130" unbalanced="0"/>
    <cacheHierarchy uniqueName="[Table5].[Order_ID]" caption="Order_ID" attribute="1" defaultMemberUniqueName="[Table5].[Order_ID].[All]" allUniqueName="[Table5].[Order_ID].[All]" dimensionUniqueName="[Table5]" displayFolder="" count="0" memberValueDatatype="130" unbalanced="0"/>
    <cacheHierarchy uniqueName="[Table5].[Order_Date]" caption="Order_Date" attribute="1" time="1" defaultMemberUniqueName="[Table5].[Order_Date].[All]" allUniqueName="[Table5].[Order_Date].[All]" dimensionUniqueName="[Table5]" displayFolder="" count="0" memberValueDatatype="7" unbalanced="0"/>
    <cacheHierarchy uniqueName="[Table5].[Order_Time]" caption="Order_Time" attribute="1" defaultMemberUniqueName="[Table5].[Order_Time].[All]" allUniqueName="[Table5].[Order_Time].[All]" dimensionUniqueName="[Table5]" displayFolder="" count="0" memberValueDatatype="130" unbalanced="0"/>
    <cacheHierarchy uniqueName="[Table5].[Product_ID]" caption="Product_ID" attribute="1" defaultMemberUniqueName="[Table5].[Product_ID].[All]" allUniqueName="[Table5].[Product_ID].[All]" dimensionUniqueName="[Table5]" displayFolder="" count="2" memberValueDatatype="130" unbalanced="0"/>
    <cacheHierarchy uniqueName="[Table5].[Price]" caption="Price" attribute="1" defaultMemberUniqueName="[Table5].[Price].[All]" allUniqueName="[Table5].[Price].[All]" dimensionUniqueName="[Table5]" displayFolder="" count="0" memberValueDatatype="5" unbalanced="0"/>
    <cacheHierarchy uniqueName="[Table5].[Quantity]" caption="Quantity" attribute="1" defaultMemberUniqueName="[Table5].[Quantity].[All]" allUniqueName="[Table5].[Quantity].[All]" dimensionUniqueName="[Table5]" displayFolder="" count="0" memberValueDatatype="20" unbalanced="0"/>
    <cacheHierarchy uniqueName="[Table5].[Coupon_Code]" caption="Coupon_Code" attribute="1" defaultMemberUniqueName="[Table5].[Coupon_Code].[All]" allUniqueName="[Table5].[Coupon_Code].[All]" dimensionUniqueName="[Table5]" displayFolder="" count="0" memberValueDatatype="130" unbalanced="0"/>
    <cacheHierarchy uniqueName="[Table5].[Estimated_Days_to_Deliver]" caption="Estimated_Days_to_Deliver" attribute="1" defaultMemberUniqueName="[Table5].[Estimated_Days_to_Deliver].[All]" allUniqueName="[Table5].[Estimated_Days_to_Deliver].[All]" dimensionUniqueName="[Table5]" displayFolder="" count="0" memberValueDatatype="130" unbalanced="0"/>
    <cacheHierarchy uniqueName="[Table5].[Delivery_Charge]" caption="Delivery_Charge" attribute="1" defaultMemberUniqueName="[Table5].[Delivery_Charge].[All]" allUniqueName="[Table5].[Delivery_Charge].[All]" dimensionUniqueName="[Table5]" displayFolder="" count="0" memberValueDatatype="20" unbalanced="0"/>
    <cacheHierarchy uniqueName="[Table5].[Delivery_Date]" caption="Delivery_Date" attribute="1" time="1" defaultMemberUniqueName="[Table5].[Delivery_Date].[All]" allUniqueName="[Table5].[Delivery_Date].[All]" dimensionUniqueName="[Table5]" displayFolder="" count="0" memberValueDatatype="7" unbalanced="0"/>
    <cacheHierarchy uniqueName="[Table5].[Delivery_Time]" caption="Delivery_Time" attribute="1" defaultMemberUniqueName="[Table5].[Delivery_Time].[All]" allUniqueName="[Table5].[Delivery_Time].[All]" dimensionUniqueName="[Table5]" displayFolder="" count="0" memberValueDatatype="130" unbalanced="0"/>
    <cacheHierarchy uniqueName="[Table5].[Full name]" caption="Full name" attribute="1" defaultMemberUniqueName="[Table5].[Full name].[All]" allUniqueName="[Table5].[Full name].[All]" dimensionUniqueName="[Table5]" displayFolder="" count="0" memberValueDatatype="130" unbalanced="0"/>
    <cacheHierarchy uniqueName="[Table5].[Order Amount]" caption="Order Amount" attribute="1" defaultMemberUniqueName="[Table5].[Order Amount].[All]" allUniqueName="[Table5].[Order Amount].[All]" dimensionUniqueName="[Table5]" displayFolder="" count="0" memberValueDatatype="5" unbalanced="0"/>
    <cacheHierarchy uniqueName="[Table5].[Days it took for delivery]" caption="Days it took for delivery" attribute="1" defaultMemberUniqueName="[Table5].[Days it took for delivery].[All]" allUniqueName="[Table5].[Days it took for delivery].[All]" dimensionUniqueName="[Table5]" displayFolder="" count="0" memberValueDatatype="20" unbalanced="0"/>
    <cacheHierarchy uniqueName="[Table5].[Discount_Percent]" caption="Discount_Percent" attribute="1" defaultMemberUniqueName="[Table5].[Discount_Percent].[All]" allUniqueName="[Table5].[Discount_Percent].[All]" dimensionUniqueName="[Table5]" displayFolder="" count="0" memberValueDatatype="5" unbalanced="0"/>
    <cacheHierarchy uniqueName="[Table5].[Adjusted sales]" caption="Adjusted sales" attribute="1" defaultMemberUniqueName="[Table5].[Adjusted sales].[All]" allUniqueName="[Table5].[Adjusted sales].[All]" dimensionUniqueName="[Table5]" displayFolder="" count="0" memberValueDatatype="5" unbalanced="0"/>
    <cacheHierarchy uniqueName="[Table5].[Discounted Amount]" caption="Discounted Amount" attribute="1" defaultMemberUniqueName="[Table5].[Discounted Amount].[All]" allUniqueName="[Table5].[Discounted Amount].[All]" dimensionUniqueName="[Table5]" displayFolder="" count="0" memberValueDatatype="5" unbalanced="0"/>
    <cacheHierarchy uniqueName="[Table5].[Amount After Discount]" caption="Amount After Discount" attribute="1" defaultMemberUniqueName="[Table5].[Amount After Discount].[All]" allUniqueName="[Table5].[Amount After Discount].[All]" dimensionUniqueName="[Table5]" displayFolder="" count="0" memberValueDatatype="5" unbalanced="0"/>
    <cacheHierarchy uniqueName="[Table5].[Amount_with_delivery_charge]" caption="Amount_with_delivery_charge" attribute="1" defaultMemberUniqueName="[Table5].[Amount_with_delivery_charge].[All]" allUniqueName="[Table5].[Amount_with_delivery_charge].[All]" dimensionUniqueName="[Table5]" displayFolder="" count="0" memberValueDatatype="5" unbalanced="0"/>
    <cacheHierarchy uniqueName="[Table5].[Delivery_Status]" caption="Delivery_Status" attribute="1" defaultMemberUniqueName="[Table5].[Delivery_Status].[All]" allUniqueName="[Table5].[Delivery_Status].[All]" dimensionUniqueName="[Table5]" displayFolder="" count="0" memberValueDatatype="130" unbalanced="0"/>
    <cacheHierarchy uniqueName="[Table5].[Order_Month]" caption="Order_Month" attribute="1" defaultMemberUniqueName="[Table5].[Order_Month].[All]" allUniqueName="[Table5].[Order_Month].[All]" dimensionUniqueName="[Table5]" displayFolder="" count="0" memberValueDatatype="130" unbalanced="0"/>
    <cacheHierarchy uniqueName="[Range].[Delivery_Date (Month Index)]" caption="Delivery_Date (Month Index)" attribute="1" defaultMemberUniqueName="[Range].[Delivery_Date (Month Index)].[All]" allUniqueName="[Range].[Delivery_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Customer_ID]" caption="Count of Customer_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Range" count="0" hidden="1">
      <extLst>
        <ext xmlns:x15="http://schemas.microsoft.com/office/spreadsheetml/2010/11/main" uri="{B97F6D7D-B522-45F9-BDA1-12C45D357490}">
          <x15:cacheHierarchy aggregatedColumn="0"/>
        </ext>
      </extLst>
    </cacheHierarchy>
    <cacheHierarchy uniqueName="[Measures].[Sum of Order Amount]" caption="Sum of Order Amount" measure="1" displayFolder="" measureGroup="Range" count="0" hidden="1">
      <extLst>
        <ext xmlns:x15="http://schemas.microsoft.com/office/spreadsheetml/2010/11/main" uri="{B97F6D7D-B522-45F9-BDA1-12C45D357490}">
          <x15:cacheHierarchy aggregatedColumn="20"/>
        </ext>
      </extLst>
    </cacheHierarchy>
    <cacheHierarchy uniqueName="[Measures].[Max of Order Amount]" caption="Max of Order Amount" measure="1" displayFolder="" measureGroup="Range" count="0" hidden="1">
      <extLst>
        <ext xmlns:x15="http://schemas.microsoft.com/office/spreadsheetml/2010/11/main" uri="{B97F6D7D-B522-45F9-BDA1-12C45D357490}">
          <x15:cacheHierarchy aggregatedColumn="20"/>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3"/>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3"/>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8"/>
        </ext>
      </extLst>
    </cacheHierarchy>
    <cacheHierarchy uniqueName="[Measures].[Count of Delivery_Date (Month)]" caption="Count of Delivery_Date (Month)" measure="1" displayFolder="" measureGroup="Range" count="0" hidden="1">
      <extLst>
        <ext xmlns:x15="http://schemas.microsoft.com/office/spreadsheetml/2010/11/main" uri="{B97F6D7D-B522-45F9-BDA1-12C45D357490}">
          <x15:cacheHierarchy aggregatedColumn="23"/>
        </ext>
      </extLst>
    </cacheHierarchy>
    <cacheHierarchy uniqueName="[Measures].[Sum of Delivery_Charge]" caption="Sum of Delivery_Charge" measure="1" displayFolder="" measureGroup="Range" count="0" hidden="1">
      <extLst>
        <ext xmlns:x15="http://schemas.microsoft.com/office/spreadsheetml/2010/11/main" uri="{B97F6D7D-B522-45F9-BDA1-12C45D357490}">
          <x15:cacheHierarchy aggregatedColumn="16"/>
        </ext>
      </extLst>
    </cacheHierarchy>
    <cacheHierarchy uniqueName="[Measures].[Count of Product_ID]" caption="Count of Product_ID" measure="1" displayFolder="" measureGroup="Range" count="0" hidden="1">
      <extLst>
        <ext xmlns:x15="http://schemas.microsoft.com/office/spreadsheetml/2010/11/main" uri="{B97F6D7D-B522-45F9-BDA1-12C45D357490}">
          <x15:cacheHierarchy aggregatedColumn="11"/>
        </ext>
      </extLst>
    </cacheHierarchy>
    <cacheHierarchy uniqueName="[Measures].[Distinct Count of Product_ID]" caption="Distinct Count of Product_ID" measure="1" displayFolder="" measureGroup="Range" count="0" hidden="1">
      <extLst>
        <ext xmlns:x15="http://schemas.microsoft.com/office/spreadsheetml/2010/11/main" uri="{B97F6D7D-B522-45F9-BDA1-12C45D357490}">
          <x15:cacheHierarchy aggregatedColumn="11"/>
        </ext>
      </extLst>
    </cacheHierarchy>
    <cacheHierarchy uniqueName="[Measures].[Count of Delivery_Date]" caption="Count of Delivery_Date" measure="1" displayFolder="" measureGroup="Range" count="0" hidden="1">
      <extLst>
        <ext xmlns:x15="http://schemas.microsoft.com/office/spreadsheetml/2010/11/main" uri="{B97F6D7D-B522-45F9-BDA1-12C45D357490}">
          <x15:cacheHierarchy aggregatedColumn="17"/>
        </ext>
      </extLst>
    </cacheHierarchy>
    <cacheHierarchy uniqueName="[Measures].[Count of Customer_ID 2]" caption="Count of Customer_ID 2" measure="1" displayFolder="" measureGroup="Table5" count="0" hidden="1">
      <extLst>
        <ext xmlns:x15="http://schemas.microsoft.com/office/spreadsheetml/2010/11/main" uri="{B97F6D7D-B522-45F9-BDA1-12C45D357490}">
          <x15:cacheHierarchy aggregatedColumn="24"/>
        </ext>
      </extLst>
    </cacheHierarchy>
    <cacheHierarchy uniqueName="[Measures].[Distinct Count of Customer_ID 2]" caption="Distinct Count of Customer_ID 2" measure="1" displayFolder="" measureGroup="Table5" count="0" hidden="1">
      <extLst>
        <ext xmlns:x15="http://schemas.microsoft.com/office/spreadsheetml/2010/11/main" uri="{B97F6D7D-B522-45F9-BDA1-12C45D357490}">
          <x15:cacheHierarchy aggregatedColumn="24"/>
        </ext>
      </extLst>
    </cacheHierarchy>
    <cacheHierarchy uniqueName="[Measures].[Sum of Order Amount 2]" caption="Sum of Order Amount 2" measure="1" displayFolder="" measureGroup="Table5" count="0" hidden="1">
      <extLst>
        <ext xmlns:x15="http://schemas.microsoft.com/office/spreadsheetml/2010/11/main" uri="{B97F6D7D-B522-45F9-BDA1-12C45D357490}">
          <x15:cacheHierarchy aggregatedColumn="44"/>
        </ext>
      </extLst>
    </cacheHierarchy>
    <cacheHierarchy uniqueName="[Measures].[Max of Order Amount 2]" caption="Max of Order Amount 2" measure="1" displayFolder="" measureGroup="Table5" count="0" hidden="1">
      <extLst>
        <ext xmlns:x15="http://schemas.microsoft.com/office/spreadsheetml/2010/11/main" uri="{B97F6D7D-B522-45F9-BDA1-12C45D357490}">
          <x15:cacheHierarchy aggregatedColumn="44"/>
        </ext>
      </extLst>
    </cacheHierarchy>
    <cacheHierarchy uniqueName="[Measures].[Sum of Age 2]" caption="Sum of Age 2" measure="1" displayFolder="" measureGroup="Table5" count="0" hidden="1">
      <extLst>
        <ext xmlns:x15="http://schemas.microsoft.com/office/spreadsheetml/2010/11/main" uri="{B97F6D7D-B522-45F9-BDA1-12C45D357490}">
          <x15:cacheHierarchy aggregatedColumn="27"/>
        </ext>
      </extLst>
    </cacheHierarchy>
    <cacheHierarchy uniqueName="[Measures].[Average of Age 2]" caption="Average of Age 2" measure="1" displayFolder="" measureGroup="Table5" count="0" hidden="1">
      <extLst>
        <ext xmlns:x15="http://schemas.microsoft.com/office/spreadsheetml/2010/11/main" uri="{B97F6D7D-B522-45F9-BDA1-12C45D357490}">
          <x15:cacheHierarchy aggregatedColumn="27"/>
        </ext>
      </extLst>
    </cacheHierarchy>
    <cacheHierarchy uniqueName="[Measures].[Count of Order_ID 2]" caption="Count of Order_ID 2" measure="1" displayFolder="" measureGroup="Table5" count="0" hidden="1">
      <extLst>
        <ext xmlns:x15="http://schemas.microsoft.com/office/spreadsheetml/2010/11/main" uri="{B97F6D7D-B522-45F9-BDA1-12C45D357490}">
          <x15:cacheHierarchy aggregatedColumn="32"/>
        </ext>
      </extLst>
    </cacheHierarchy>
    <cacheHierarchy uniqueName="[Measures].[Sum of Days it took for delivery]" caption="Sum of Days it took for delivery" measure="1" displayFolder="" measureGroup="Table5" count="0" hidden="1">
      <extLst>
        <ext xmlns:x15="http://schemas.microsoft.com/office/spreadsheetml/2010/11/main" uri="{B97F6D7D-B522-45F9-BDA1-12C45D357490}">
          <x15:cacheHierarchy aggregatedColumn="45"/>
        </ext>
      </extLst>
    </cacheHierarchy>
    <cacheHierarchy uniqueName="[Measures].[Average of Days it took for delivery]" caption="Average of Days it took for delivery" measure="1" displayFolder="" measureGroup="Table5" count="0" hidden="1">
      <extLst>
        <ext xmlns:x15="http://schemas.microsoft.com/office/spreadsheetml/2010/11/main" uri="{B97F6D7D-B522-45F9-BDA1-12C45D357490}">
          <x15:cacheHierarchy aggregatedColumn="45"/>
        </ext>
      </extLst>
    </cacheHierarchy>
    <cacheHierarchy uniqueName="[Measures].[Count of Product_ID 2]" caption="Count of Product_ID 2" measure="1" displayFolder="" measureGroup="Table5" count="0" hidden="1">
      <extLst>
        <ext xmlns:x15="http://schemas.microsoft.com/office/spreadsheetml/2010/11/main" uri="{B97F6D7D-B522-45F9-BDA1-12C45D357490}">
          <x15:cacheHierarchy aggregatedColumn="35"/>
        </ext>
      </extLst>
    </cacheHierarchy>
    <cacheHierarchy uniqueName="[Measures].[Distinct Count of Product_ID 2]" caption="Distinct Count of Product_ID 2" measure="1" displayFolder="" measureGroup="Table5" count="0" hidden="1">
      <extLst>
        <ext xmlns:x15="http://schemas.microsoft.com/office/spreadsheetml/2010/11/main" uri="{B97F6D7D-B522-45F9-BDA1-12C45D357490}">
          <x15:cacheHierarchy aggregatedColumn="35"/>
        </ext>
      </extLst>
    </cacheHierarchy>
    <cacheHierarchy uniqueName="[Measures].[Sum of Quantity]" caption="Sum of Quantity" measure="1" displayFolder="" measureGroup="Table5" count="0" hidden="1">
      <extLst>
        <ext xmlns:x15="http://schemas.microsoft.com/office/spreadsheetml/2010/11/main" uri="{B97F6D7D-B522-45F9-BDA1-12C45D357490}">
          <x15:cacheHierarchy aggregatedColumn="37"/>
        </ext>
      </extLst>
    </cacheHierarchy>
    <cacheHierarchy uniqueName="[Measures].[Max of Quantity]" caption="Max of Quantity" measure="1" displayFolder="" measureGroup="Table5" count="0" hidden="1">
      <extLst>
        <ext xmlns:x15="http://schemas.microsoft.com/office/spreadsheetml/2010/11/main" uri="{B97F6D7D-B522-45F9-BDA1-12C45D357490}">
          <x15:cacheHierarchy aggregatedColumn="37"/>
        </ext>
      </extLst>
    </cacheHierarchy>
    <cacheHierarchy uniqueName="[Measures].[Sum of Adjusted sales]" caption="Sum of Adjusted sales" measure="1" displayFolder="" measureGroup="Table5" count="0" hidden="1">
      <extLst>
        <ext xmlns:x15="http://schemas.microsoft.com/office/spreadsheetml/2010/11/main" uri="{B97F6D7D-B522-45F9-BDA1-12C45D357490}">
          <x15:cacheHierarchy aggregatedColumn="47"/>
        </ext>
      </extLst>
    </cacheHierarchy>
    <cacheHierarchy uniqueName="[Measures].[Sum of Amount After Discount]" caption="Sum of Amount After Discount" measure="1" displayFolder="" measureGroup="Table5" count="0" hidden="1">
      <extLst>
        <ext xmlns:x15="http://schemas.microsoft.com/office/spreadsheetml/2010/11/main" uri="{B97F6D7D-B522-45F9-BDA1-12C45D357490}">
          <x15:cacheHierarchy aggregatedColumn="49"/>
        </ext>
      </extLst>
    </cacheHierarchy>
    <cacheHierarchy uniqueName="[Measures].[Sum of Discounted Amount]" caption="Sum of Discounted Amount" measure="1" displayFolder="" measureGroup="Table5" count="0" hidden="1">
      <extLst>
        <ext xmlns:x15="http://schemas.microsoft.com/office/spreadsheetml/2010/11/main" uri="{B97F6D7D-B522-45F9-BDA1-12C45D357490}">
          <x15:cacheHierarchy aggregatedColumn="48"/>
        </ext>
      </extLst>
    </cacheHierarchy>
    <cacheHierarchy uniqueName="[Measures].[Sum of Discount_Percent]" caption="Sum of Discount_Percent" measure="1" displayFolder="" measureGroup="Table5" count="0" hidden="1">
      <extLst>
        <ext xmlns:x15="http://schemas.microsoft.com/office/spreadsheetml/2010/11/main" uri="{B97F6D7D-B522-45F9-BDA1-12C45D357490}">
          <x15:cacheHierarchy aggregatedColumn="46"/>
        </ext>
      </extLst>
    </cacheHierarchy>
    <cacheHierarchy uniqueName="[Measures].[Count of Delivery_Status]" caption="Count of Delivery_Status" measure="1" displayFolder="" measureGroup="Table5" count="0" hidden="1">
      <extLst>
        <ext xmlns:x15="http://schemas.microsoft.com/office/spreadsheetml/2010/11/main" uri="{B97F6D7D-B522-45F9-BDA1-12C45D357490}">
          <x15:cacheHierarchy aggregatedColumn="51"/>
        </ext>
      </extLst>
    </cacheHierarchy>
    <cacheHierarchy uniqueName="[Measures].[Sum of Amount_with_delivery_charge]" caption="Sum of Amount_with_delivery_charge" measure="1" displayFolder="" measureGroup="Table5" count="0" hidden="1">
      <extLst>
        <ext xmlns:x15="http://schemas.microsoft.com/office/spreadsheetml/2010/11/main" uri="{B97F6D7D-B522-45F9-BDA1-12C45D357490}">
          <x15:cacheHierarchy aggregatedColumn="50"/>
        </ext>
      </extLst>
    </cacheHierarchy>
    <cacheHierarchy uniqueName="[Measures].[Count of Coupon_Code]" caption="Count of Coupon_Code" measure="1" displayFolder="" measureGroup="Table5" count="0" hidden="1">
      <extLst>
        <ext xmlns:x15="http://schemas.microsoft.com/office/spreadsheetml/2010/11/main" uri="{B97F6D7D-B522-45F9-BDA1-12C45D357490}">
          <x15:cacheHierarchy aggregatedColumn="38"/>
        </ext>
      </extLst>
    </cacheHierarchy>
  </cacheHierarchies>
  <kpis count="0"/>
  <extLst>
    <ext xmlns:x14="http://schemas.microsoft.com/office/spreadsheetml/2009/9/main" uri="{725AE2AE-9491-48be-B2B4-4EB974FC3084}">
      <x14:pivotCacheDefinition slicerData="1" pivotCacheId="54196886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5DB556-0C22-4DAB-BAC5-30F072E34D98}" name="PivotTable3" cacheId="35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A3:G104" firstHeaderRow="0" firstDataRow="1" firstDataCol="1" rowPageCount="1" colPageCount="1"/>
  <pivotFields count="9">
    <pivotField axis="axisRow" allDrilled="1" subtotalTop="0" showAll="0" sortType="descending" defaultSubtotal="0" defaultAttributeDrillState="1">
      <items count="100">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s>
      <autoSortScope>
        <pivotArea dataOnly="0" outline="0" fieldPosition="0">
          <references count="1">
            <reference field="4294967294" count="1" selected="0">
              <x v="5"/>
            </reference>
          </references>
        </pivotArea>
      </autoSortScope>
    </pivotField>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items count="36">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s>
    </pivotField>
    <pivotField dataField="1" subtotalTop="0" showAll="0" defaultSubtotal="0"/>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101">
    <i>
      <x v="47"/>
    </i>
    <i>
      <x v="61"/>
    </i>
    <i>
      <x v="72"/>
    </i>
    <i>
      <x v="73"/>
    </i>
    <i>
      <x v="63"/>
    </i>
    <i>
      <x v="17"/>
    </i>
    <i>
      <x v="46"/>
    </i>
    <i>
      <x v="56"/>
    </i>
    <i>
      <x v="48"/>
    </i>
    <i>
      <x v="7"/>
    </i>
    <i>
      <x v="1"/>
    </i>
    <i>
      <x v="33"/>
    </i>
    <i>
      <x v="49"/>
    </i>
    <i>
      <x v="3"/>
    </i>
    <i>
      <x v="16"/>
    </i>
    <i>
      <x v="62"/>
    </i>
    <i>
      <x v="14"/>
    </i>
    <i>
      <x/>
    </i>
    <i>
      <x v="31"/>
    </i>
    <i>
      <x v="78"/>
    </i>
    <i>
      <x v="85"/>
    </i>
    <i>
      <x v="55"/>
    </i>
    <i>
      <x v="4"/>
    </i>
    <i>
      <x v="52"/>
    </i>
    <i>
      <x v="38"/>
    </i>
    <i>
      <x v="20"/>
    </i>
    <i>
      <x v="13"/>
    </i>
    <i>
      <x v="67"/>
    </i>
    <i>
      <x v="98"/>
    </i>
    <i>
      <x v="88"/>
    </i>
    <i>
      <x v="77"/>
    </i>
    <i>
      <x v="28"/>
    </i>
    <i>
      <x v="19"/>
    </i>
    <i>
      <x v="96"/>
    </i>
    <i>
      <x v="27"/>
    </i>
    <i>
      <x v="2"/>
    </i>
    <i>
      <x v="39"/>
    </i>
    <i>
      <x v="84"/>
    </i>
    <i>
      <x v="43"/>
    </i>
    <i>
      <x v="44"/>
    </i>
    <i>
      <x v="21"/>
    </i>
    <i>
      <x v="15"/>
    </i>
    <i>
      <x v="5"/>
    </i>
    <i>
      <x v="82"/>
    </i>
    <i>
      <x v="30"/>
    </i>
    <i>
      <x v="24"/>
    </i>
    <i>
      <x v="51"/>
    </i>
    <i>
      <x v="45"/>
    </i>
    <i>
      <x v="97"/>
    </i>
    <i>
      <x v="12"/>
    </i>
    <i>
      <x v="32"/>
    </i>
    <i>
      <x v="10"/>
    </i>
    <i>
      <x v="9"/>
    </i>
    <i>
      <x v="22"/>
    </i>
    <i>
      <x v="66"/>
    </i>
    <i>
      <x v="93"/>
    </i>
    <i>
      <x v="54"/>
    </i>
    <i>
      <x v="87"/>
    </i>
    <i>
      <x v="95"/>
    </i>
    <i>
      <x v="79"/>
    </i>
    <i>
      <x v="34"/>
    </i>
    <i>
      <x v="36"/>
    </i>
    <i>
      <x v="65"/>
    </i>
    <i>
      <x v="18"/>
    </i>
    <i>
      <x v="60"/>
    </i>
    <i>
      <x v="23"/>
    </i>
    <i>
      <x v="50"/>
    </i>
    <i>
      <x v="37"/>
    </i>
    <i>
      <x v="90"/>
    </i>
    <i>
      <x v="26"/>
    </i>
    <i>
      <x v="25"/>
    </i>
    <i>
      <x v="57"/>
    </i>
    <i>
      <x v="83"/>
    </i>
    <i>
      <x v="8"/>
    </i>
    <i>
      <x v="42"/>
    </i>
    <i>
      <x v="68"/>
    </i>
    <i>
      <x v="71"/>
    </i>
    <i>
      <x v="64"/>
    </i>
    <i>
      <x v="53"/>
    </i>
    <i>
      <x v="58"/>
    </i>
    <i>
      <x v="41"/>
    </i>
    <i>
      <x v="59"/>
    </i>
    <i>
      <x v="81"/>
    </i>
    <i>
      <x v="94"/>
    </i>
    <i>
      <x v="11"/>
    </i>
    <i>
      <x v="74"/>
    </i>
    <i>
      <x v="91"/>
    </i>
    <i>
      <x v="35"/>
    </i>
    <i>
      <x v="6"/>
    </i>
    <i>
      <x v="76"/>
    </i>
    <i>
      <x v="40"/>
    </i>
    <i>
      <x v="75"/>
    </i>
    <i>
      <x v="69"/>
    </i>
    <i>
      <x v="89"/>
    </i>
    <i>
      <x v="99"/>
    </i>
    <i>
      <x v="29"/>
    </i>
    <i>
      <x v="92"/>
    </i>
    <i>
      <x v="70"/>
    </i>
    <i>
      <x v="80"/>
    </i>
    <i>
      <x v="86"/>
    </i>
    <i t="grand">
      <x/>
    </i>
  </rowItems>
  <colFields count="1">
    <field x="-2"/>
  </colFields>
  <colItems count="6">
    <i>
      <x/>
    </i>
    <i i="1">
      <x v="1"/>
    </i>
    <i i="2">
      <x v="2"/>
    </i>
    <i i="3">
      <x v="3"/>
    </i>
    <i i="4">
      <x v="4"/>
    </i>
    <i i="5">
      <x v="5"/>
    </i>
  </colItems>
  <pageFields count="1">
    <pageField fld="4" hier="16" name="[Range].[Delivery_Charge].&amp;[35]" cap="35"/>
  </pageFields>
  <dataFields count="6">
    <dataField name="Distinct Count of Customer_ID" fld="1" subtotal="count" baseField="0" baseItem="5">
      <extLst>
        <ext xmlns:x15="http://schemas.microsoft.com/office/spreadsheetml/2010/11/main" uri="{FABC7310-3BB5-11E1-824E-6D434824019B}">
          <x15:dataField isCountDistinct="1"/>
        </ext>
      </extLst>
    </dataField>
    <dataField name="Sum of Order Amount2" fld="6" baseField="0" baseItem="47">
      <extLst>
        <ext xmlns:x14="http://schemas.microsoft.com/office/spreadsheetml/2009/9/main" uri="{E15A36E0-9728-4e99-A89B-3F7291B0FE68}">
          <x14:dataField sourceField="6" uniqueName="[__Xl2].[Measures].[Sum of Order Amount]"/>
        </ext>
      </extLst>
    </dataField>
    <dataField name="Average of Age" fld="2" subtotal="average" baseField="0" baseItem="72"/>
    <dataField name="Count of Order_ID" fld="3" subtotal="count" baseField="0" baseItem="0"/>
    <dataField name="Distinct Count of Product_ID" fld="5" subtotal="count" baseField="0" baseItem="18">
      <extLst>
        <ext xmlns:x15="http://schemas.microsoft.com/office/spreadsheetml/2010/11/main" uri="{FABC7310-3BB5-11E1-824E-6D434824019B}">
          <x15:dataField isCountDistinct="1"/>
        </ext>
      </extLst>
    </dataField>
    <dataField name="Sum of Order Amount" fld="8" baseField="0" baseItem="0">
      <extLst>
        <ext xmlns:x14="http://schemas.microsoft.com/office/spreadsheetml/2009/9/main" uri="{E15A36E0-9728-4e99-A89B-3F7291B0FE68}">
          <x14:dataField sourceField="6"/>
        </ext>
      </extLst>
    </dataField>
  </dataFields>
  <chartFormats count="16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199" series="1">
      <pivotArea type="data" outline="0" fieldPosition="0">
        <references count="2">
          <reference field="4294967294" count="1" selected="0">
            <x v="0"/>
          </reference>
          <reference field="4" count="1" selected="0">
            <x v="22"/>
          </reference>
        </references>
      </pivotArea>
    </chartFormat>
    <chartFormat chart="0" format="200" series="1">
      <pivotArea type="data" outline="0" fieldPosition="0">
        <references count="2">
          <reference field="4294967294" count="1" selected="0">
            <x v="0"/>
          </reference>
          <reference field="4" count="1" selected="0">
            <x v="23"/>
          </reference>
        </references>
      </pivotArea>
    </chartFormat>
    <chartFormat chart="0" format="201" series="1">
      <pivotArea type="data" outline="0" fieldPosition="0">
        <references count="2">
          <reference field="4294967294" count="1" selected="0">
            <x v="0"/>
          </reference>
          <reference field="4" count="1" selected="0">
            <x v="31"/>
          </reference>
        </references>
      </pivotArea>
    </chartFormat>
    <chartFormat chart="0" format="202" series="1">
      <pivotArea type="data" outline="0" fieldPosition="0">
        <references count="2">
          <reference field="4294967294" count="1" selected="0">
            <x v="0"/>
          </reference>
          <reference field="4" count="1" selected="0">
            <x v="27"/>
          </reference>
        </references>
      </pivotArea>
    </chartFormat>
    <chartFormat chart="0" format="203" series="1">
      <pivotArea type="data" outline="0" fieldPosition="0">
        <references count="2">
          <reference field="4294967294" count="1" selected="0">
            <x v="0"/>
          </reference>
          <reference field="4" count="1" selected="0">
            <x v="0"/>
          </reference>
        </references>
      </pivotArea>
    </chartFormat>
    <chartFormat chart="0" format="204" series="1">
      <pivotArea type="data" outline="0" fieldPosition="0">
        <references count="2">
          <reference field="4294967294" count="1" selected="0">
            <x v="0"/>
          </reference>
          <reference field="4" count="1" selected="0">
            <x v="24"/>
          </reference>
        </references>
      </pivotArea>
    </chartFormat>
    <chartFormat chart="0" format="205" series="1">
      <pivotArea type="data" outline="0" fieldPosition="0">
        <references count="2">
          <reference field="4294967294" count="1" selected="0">
            <x v="0"/>
          </reference>
          <reference field="4" count="1" selected="0">
            <x v="33"/>
          </reference>
        </references>
      </pivotArea>
    </chartFormat>
    <chartFormat chart="0" format="206" series="1">
      <pivotArea type="data" outline="0" fieldPosition="0">
        <references count="2">
          <reference field="4294967294" count="1" selected="0">
            <x v="0"/>
          </reference>
          <reference field="4" count="1" selected="0">
            <x v="1"/>
          </reference>
        </references>
      </pivotArea>
    </chartFormat>
    <chartFormat chart="0" format="207" series="1">
      <pivotArea type="data" outline="0" fieldPosition="0">
        <references count="2">
          <reference field="4294967294" count="1" selected="0">
            <x v="0"/>
          </reference>
          <reference field="4" count="1" selected="0">
            <x v="32"/>
          </reference>
        </references>
      </pivotArea>
    </chartFormat>
    <chartFormat chart="0" format="208" series="1">
      <pivotArea type="data" outline="0" fieldPosition="0">
        <references count="2">
          <reference field="4294967294" count="1" selected="0">
            <x v="0"/>
          </reference>
          <reference field="4" count="1" selected="0">
            <x v="6"/>
          </reference>
        </references>
      </pivotArea>
    </chartFormat>
    <chartFormat chart="0" format="209" series="1">
      <pivotArea type="data" outline="0" fieldPosition="0">
        <references count="2">
          <reference field="4294967294" count="1" selected="0">
            <x v="0"/>
          </reference>
          <reference field="4" count="1" selected="0">
            <x v="7"/>
          </reference>
        </references>
      </pivotArea>
    </chartFormat>
    <chartFormat chart="0" format="210" series="1">
      <pivotArea type="data" outline="0" fieldPosition="0">
        <references count="2">
          <reference field="4294967294" count="1" selected="0">
            <x v="0"/>
          </reference>
          <reference field="4" count="1" selected="0">
            <x v="20"/>
          </reference>
        </references>
      </pivotArea>
    </chartFormat>
    <chartFormat chart="0" format="211" series="1">
      <pivotArea type="data" outline="0" fieldPosition="0">
        <references count="2">
          <reference field="4294967294" count="1" selected="0">
            <x v="0"/>
          </reference>
          <reference field="4" count="1" selected="0">
            <x v="15"/>
          </reference>
        </references>
      </pivotArea>
    </chartFormat>
    <chartFormat chart="0" format="212" series="1">
      <pivotArea type="data" outline="0" fieldPosition="0">
        <references count="2">
          <reference field="4294967294" count="1" selected="0">
            <x v="0"/>
          </reference>
          <reference field="4" count="1" selected="0">
            <x v="8"/>
          </reference>
        </references>
      </pivotArea>
    </chartFormat>
    <chartFormat chart="0" format="213" series="1">
      <pivotArea type="data" outline="0" fieldPosition="0">
        <references count="2">
          <reference field="4294967294" count="1" selected="0">
            <x v="0"/>
          </reference>
          <reference field="4" count="1" selected="0">
            <x v="17"/>
          </reference>
        </references>
      </pivotArea>
    </chartFormat>
    <chartFormat chart="0" format="214" series="1">
      <pivotArea type="data" outline="0" fieldPosition="0">
        <references count="2">
          <reference field="4294967294" count="1" selected="0">
            <x v="0"/>
          </reference>
          <reference field="4" count="1" selected="0">
            <x v="2"/>
          </reference>
        </references>
      </pivotArea>
    </chartFormat>
    <chartFormat chart="0" format="215" series="1">
      <pivotArea type="data" outline="0" fieldPosition="0">
        <references count="2">
          <reference field="4294967294" count="1" selected="0">
            <x v="0"/>
          </reference>
          <reference field="4" count="1" selected="0">
            <x v="9"/>
          </reference>
        </references>
      </pivotArea>
    </chartFormat>
    <chartFormat chart="0" format="216" series="1">
      <pivotArea type="data" outline="0" fieldPosition="0">
        <references count="2">
          <reference field="4294967294" count="1" selected="0">
            <x v="0"/>
          </reference>
          <reference field="4" count="1" selected="0">
            <x v="3"/>
          </reference>
        </references>
      </pivotArea>
    </chartFormat>
    <chartFormat chart="0" format="217" series="1">
      <pivotArea type="data" outline="0" fieldPosition="0">
        <references count="2">
          <reference field="4294967294" count="1" selected="0">
            <x v="0"/>
          </reference>
          <reference field="4" count="1" selected="0">
            <x v="4"/>
          </reference>
        </references>
      </pivotArea>
    </chartFormat>
    <chartFormat chart="0" format="218" series="1">
      <pivotArea type="data" outline="0" fieldPosition="0">
        <references count="2">
          <reference field="4294967294" count="1" selected="0">
            <x v="0"/>
          </reference>
          <reference field="4" count="1" selected="0">
            <x v="26"/>
          </reference>
        </references>
      </pivotArea>
    </chartFormat>
    <chartFormat chart="0" format="219" series="1">
      <pivotArea type="data" outline="0" fieldPosition="0">
        <references count="2">
          <reference field="4294967294" count="1" selected="0">
            <x v="0"/>
          </reference>
          <reference field="4" count="1" selected="0">
            <x v="28"/>
          </reference>
        </references>
      </pivotArea>
    </chartFormat>
    <chartFormat chart="0" format="220" series="1">
      <pivotArea type="data" outline="0" fieldPosition="0">
        <references count="2">
          <reference field="4294967294" count="1" selected="0">
            <x v="0"/>
          </reference>
          <reference field="4" count="1" selected="0">
            <x v="18"/>
          </reference>
        </references>
      </pivotArea>
    </chartFormat>
    <chartFormat chart="0" format="221" series="1">
      <pivotArea type="data" outline="0" fieldPosition="0">
        <references count="2">
          <reference field="4294967294" count="1" selected="0">
            <x v="0"/>
          </reference>
          <reference field="4" count="1" selected="0">
            <x v="5"/>
          </reference>
        </references>
      </pivotArea>
    </chartFormat>
    <chartFormat chart="0" format="222" series="1">
      <pivotArea type="data" outline="0" fieldPosition="0">
        <references count="2">
          <reference field="4294967294" count="1" selected="0">
            <x v="0"/>
          </reference>
          <reference field="4" count="1" selected="0">
            <x v="13"/>
          </reference>
        </references>
      </pivotArea>
    </chartFormat>
    <chartFormat chart="0" format="223" series="1">
      <pivotArea type="data" outline="0" fieldPosition="0">
        <references count="2">
          <reference field="4294967294" count="1" selected="0">
            <x v="0"/>
          </reference>
          <reference field="4" count="1" selected="0">
            <x v="10"/>
          </reference>
        </references>
      </pivotArea>
    </chartFormat>
    <chartFormat chart="0" format="224" series="1">
      <pivotArea type="data" outline="0" fieldPosition="0">
        <references count="2">
          <reference field="4294967294" count="1" selected="0">
            <x v="0"/>
          </reference>
          <reference field="4" count="1" selected="0">
            <x v="34"/>
          </reference>
        </references>
      </pivotArea>
    </chartFormat>
    <chartFormat chart="0" format="225" series="1">
      <pivotArea type="data" outline="0" fieldPosition="0">
        <references count="2">
          <reference field="4294967294" count="1" selected="0">
            <x v="0"/>
          </reference>
          <reference field="4" count="1" selected="0">
            <x v="19"/>
          </reference>
        </references>
      </pivotArea>
    </chartFormat>
    <chartFormat chart="0" format="226" series="1">
      <pivotArea type="data" outline="0" fieldPosition="0">
        <references count="2">
          <reference field="4294967294" count="1" selected="0">
            <x v="0"/>
          </reference>
          <reference field="4" count="1" selected="0">
            <x v="16"/>
          </reference>
        </references>
      </pivotArea>
    </chartFormat>
    <chartFormat chart="0" format="227" series="1">
      <pivotArea type="data" outline="0" fieldPosition="0">
        <references count="2">
          <reference field="4294967294" count="1" selected="0">
            <x v="0"/>
          </reference>
          <reference field="4" count="1" selected="0">
            <x v="14"/>
          </reference>
        </references>
      </pivotArea>
    </chartFormat>
    <chartFormat chart="0" format="228" series="1">
      <pivotArea type="data" outline="0" fieldPosition="0">
        <references count="2">
          <reference field="4294967294" count="1" selected="0">
            <x v="0"/>
          </reference>
          <reference field="4" count="1" selected="0">
            <x v="29"/>
          </reference>
        </references>
      </pivotArea>
    </chartFormat>
    <chartFormat chart="0" format="229" series="1">
      <pivotArea type="data" outline="0" fieldPosition="0">
        <references count="2">
          <reference field="4294967294" count="1" selected="0">
            <x v="0"/>
          </reference>
          <reference field="4" count="1" selected="0">
            <x v="25"/>
          </reference>
        </references>
      </pivotArea>
    </chartFormat>
    <chartFormat chart="0" format="230" series="1">
      <pivotArea type="data" outline="0" fieldPosition="0">
        <references count="2">
          <reference field="4294967294" count="1" selected="0">
            <x v="1"/>
          </reference>
          <reference field="4" count="1" selected="0">
            <x v="21"/>
          </reference>
        </references>
      </pivotArea>
    </chartFormat>
    <chartFormat chart="0" format="231" series="1">
      <pivotArea type="data" outline="0" fieldPosition="0">
        <references count="2">
          <reference field="4294967294" count="1" selected="0">
            <x v="1"/>
          </reference>
          <reference field="4" count="1" selected="0">
            <x v="11"/>
          </reference>
        </references>
      </pivotArea>
    </chartFormat>
    <chartFormat chart="0" format="232" series="1">
      <pivotArea type="data" outline="0" fieldPosition="0">
        <references count="2">
          <reference field="4294967294" count="1" selected="0">
            <x v="1"/>
          </reference>
          <reference field="4" count="1" selected="0">
            <x v="35"/>
          </reference>
        </references>
      </pivotArea>
    </chartFormat>
    <chartFormat chart="0" format="233" series="1">
      <pivotArea type="data" outline="0" fieldPosition="0">
        <references count="2">
          <reference field="4294967294" count="1" selected="0">
            <x v="1"/>
          </reference>
          <reference field="4" count="1" selected="0">
            <x v="30"/>
          </reference>
        </references>
      </pivotArea>
    </chartFormat>
    <chartFormat chart="0" format="234" series="1">
      <pivotArea type="data" outline="0" fieldPosition="0">
        <references count="2">
          <reference field="4294967294" count="1" selected="0">
            <x v="1"/>
          </reference>
          <reference field="4" count="1" selected="0">
            <x v="12"/>
          </reference>
        </references>
      </pivotArea>
    </chartFormat>
    <chartFormat chart="0" format="235" series="1">
      <pivotArea type="data" outline="0" fieldPosition="0">
        <references count="2">
          <reference field="4294967294" count="1" selected="0">
            <x v="1"/>
          </reference>
          <reference field="4" count="1" selected="0">
            <x v="22"/>
          </reference>
        </references>
      </pivotArea>
    </chartFormat>
    <chartFormat chart="0" format="236" series="1">
      <pivotArea type="data" outline="0" fieldPosition="0">
        <references count="2">
          <reference field="4294967294" count="1" selected="0">
            <x v="1"/>
          </reference>
          <reference field="4" count="1" selected="0">
            <x v="23"/>
          </reference>
        </references>
      </pivotArea>
    </chartFormat>
    <chartFormat chart="0" format="237" series="1">
      <pivotArea type="data" outline="0" fieldPosition="0">
        <references count="2">
          <reference field="4294967294" count="1" selected="0">
            <x v="1"/>
          </reference>
          <reference field="4" count="1" selected="0">
            <x v="31"/>
          </reference>
        </references>
      </pivotArea>
    </chartFormat>
    <chartFormat chart="0" format="238" series="1">
      <pivotArea type="data" outline="0" fieldPosition="0">
        <references count="2">
          <reference field="4294967294" count="1" selected="0">
            <x v="1"/>
          </reference>
          <reference field="4" count="1" selected="0">
            <x v="27"/>
          </reference>
        </references>
      </pivotArea>
    </chartFormat>
    <chartFormat chart="0" format="239" series="1">
      <pivotArea type="data" outline="0" fieldPosition="0">
        <references count="2">
          <reference field="4294967294" count="1" selected="0">
            <x v="1"/>
          </reference>
          <reference field="4" count="1" selected="0">
            <x v="0"/>
          </reference>
        </references>
      </pivotArea>
    </chartFormat>
    <chartFormat chart="0" format="240" series="1">
      <pivotArea type="data" outline="0" fieldPosition="0">
        <references count="2">
          <reference field="4294967294" count="1" selected="0">
            <x v="1"/>
          </reference>
          <reference field="4" count="1" selected="0">
            <x v="24"/>
          </reference>
        </references>
      </pivotArea>
    </chartFormat>
    <chartFormat chart="0" format="241" series="1">
      <pivotArea type="data" outline="0" fieldPosition="0">
        <references count="2">
          <reference field="4294967294" count="1" selected="0">
            <x v="1"/>
          </reference>
          <reference field="4" count="1" selected="0">
            <x v="33"/>
          </reference>
        </references>
      </pivotArea>
    </chartFormat>
    <chartFormat chart="0" format="242" series="1">
      <pivotArea type="data" outline="0" fieldPosition="0">
        <references count="2">
          <reference field="4294967294" count="1" selected="0">
            <x v="1"/>
          </reference>
          <reference field="4" count="1" selected="0">
            <x v="1"/>
          </reference>
        </references>
      </pivotArea>
    </chartFormat>
    <chartFormat chart="0" format="243" series="1">
      <pivotArea type="data" outline="0" fieldPosition="0">
        <references count="2">
          <reference field="4294967294" count="1" selected="0">
            <x v="1"/>
          </reference>
          <reference field="4" count="1" selected="0">
            <x v="32"/>
          </reference>
        </references>
      </pivotArea>
    </chartFormat>
    <chartFormat chart="0" format="244" series="1">
      <pivotArea type="data" outline="0" fieldPosition="0">
        <references count="2">
          <reference field="4294967294" count="1" selected="0">
            <x v="1"/>
          </reference>
          <reference field="4" count="1" selected="0">
            <x v="6"/>
          </reference>
        </references>
      </pivotArea>
    </chartFormat>
    <chartFormat chart="0" format="245" series="1">
      <pivotArea type="data" outline="0" fieldPosition="0">
        <references count="2">
          <reference field="4294967294" count="1" selected="0">
            <x v="1"/>
          </reference>
          <reference field="4" count="1" selected="0">
            <x v="7"/>
          </reference>
        </references>
      </pivotArea>
    </chartFormat>
    <chartFormat chart="0" format="246" series="1">
      <pivotArea type="data" outline="0" fieldPosition="0">
        <references count="2">
          <reference field="4294967294" count="1" selected="0">
            <x v="1"/>
          </reference>
          <reference field="4" count="1" selected="0">
            <x v="20"/>
          </reference>
        </references>
      </pivotArea>
    </chartFormat>
    <chartFormat chart="0" format="247" series="1">
      <pivotArea type="data" outline="0" fieldPosition="0">
        <references count="2">
          <reference field="4294967294" count="1" selected="0">
            <x v="1"/>
          </reference>
          <reference field="4" count="1" selected="0">
            <x v="15"/>
          </reference>
        </references>
      </pivotArea>
    </chartFormat>
    <chartFormat chart="0" format="248" series="1">
      <pivotArea type="data" outline="0" fieldPosition="0">
        <references count="2">
          <reference field="4294967294" count="1" selected="0">
            <x v="1"/>
          </reference>
          <reference field="4" count="1" selected="0">
            <x v="8"/>
          </reference>
        </references>
      </pivotArea>
    </chartFormat>
    <chartFormat chart="0" format="249" series="1">
      <pivotArea type="data" outline="0" fieldPosition="0">
        <references count="2">
          <reference field="4294967294" count="1" selected="0">
            <x v="1"/>
          </reference>
          <reference field="4" count="1" selected="0">
            <x v="17"/>
          </reference>
        </references>
      </pivotArea>
    </chartFormat>
    <chartFormat chart="0" format="250" series="1">
      <pivotArea type="data" outline="0" fieldPosition="0">
        <references count="2">
          <reference field="4294967294" count="1" selected="0">
            <x v="1"/>
          </reference>
          <reference field="4" count="1" selected="0">
            <x v="2"/>
          </reference>
        </references>
      </pivotArea>
    </chartFormat>
    <chartFormat chart="0" format="251" series="1">
      <pivotArea type="data" outline="0" fieldPosition="0">
        <references count="2">
          <reference field="4294967294" count="1" selected="0">
            <x v="1"/>
          </reference>
          <reference field="4" count="1" selected="0">
            <x v="9"/>
          </reference>
        </references>
      </pivotArea>
    </chartFormat>
    <chartFormat chart="0" format="252" series="1">
      <pivotArea type="data" outline="0" fieldPosition="0">
        <references count="2">
          <reference field="4294967294" count="1" selected="0">
            <x v="1"/>
          </reference>
          <reference field="4" count="1" selected="0">
            <x v="3"/>
          </reference>
        </references>
      </pivotArea>
    </chartFormat>
    <chartFormat chart="0" format="253" series="1">
      <pivotArea type="data" outline="0" fieldPosition="0">
        <references count="2">
          <reference field="4294967294" count="1" selected="0">
            <x v="1"/>
          </reference>
          <reference field="4" count="1" selected="0">
            <x v="4"/>
          </reference>
        </references>
      </pivotArea>
    </chartFormat>
    <chartFormat chart="0" format="254" series="1">
      <pivotArea type="data" outline="0" fieldPosition="0">
        <references count="2">
          <reference field="4294967294" count="1" selected="0">
            <x v="1"/>
          </reference>
          <reference field="4" count="1" selected="0">
            <x v="26"/>
          </reference>
        </references>
      </pivotArea>
    </chartFormat>
    <chartFormat chart="0" format="255" series="1">
      <pivotArea type="data" outline="0" fieldPosition="0">
        <references count="2">
          <reference field="4294967294" count="1" selected="0">
            <x v="1"/>
          </reference>
          <reference field="4" count="1" selected="0">
            <x v="28"/>
          </reference>
        </references>
      </pivotArea>
    </chartFormat>
    <chartFormat chart="0" format="256" series="1">
      <pivotArea type="data" outline="0" fieldPosition="0">
        <references count="2">
          <reference field="4294967294" count="1" selected="0">
            <x v="1"/>
          </reference>
          <reference field="4" count="1" selected="0">
            <x v="18"/>
          </reference>
        </references>
      </pivotArea>
    </chartFormat>
    <chartFormat chart="0" format="257" series="1">
      <pivotArea type="data" outline="0" fieldPosition="0">
        <references count="2">
          <reference field="4294967294" count="1" selected="0">
            <x v="1"/>
          </reference>
          <reference field="4" count="1" selected="0">
            <x v="5"/>
          </reference>
        </references>
      </pivotArea>
    </chartFormat>
    <chartFormat chart="0" format="258" series="1">
      <pivotArea type="data" outline="0" fieldPosition="0">
        <references count="2">
          <reference field="4294967294" count="1" selected="0">
            <x v="1"/>
          </reference>
          <reference field="4" count="1" selected="0">
            <x v="13"/>
          </reference>
        </references>
      </pivotArea>
    </chartFormat>
    <chartFormat chart="0" format="259" series="1">
      <pivotArea type="data" outline="0" fieldPosition="0">
        <references count="2">
          <reference field="4294967294" count="1" selected="0">
            <x v="1"/>
          </reference>
          <reference field="4" count="1" selected="0">
            <x v="10"/>
          </reference>
        </references>
      </pivotArea>
    </chartFormat>
    <chartFormat chart="0" format="260" series="1">
      <pivotArea type="data" outline="0" fieldPosition="0">
        <references count="2">
          <reference field="4294967294" count="1" selected="0">
            <x v="1"/>
          </reference>
          <reference field="4" count="1" selected="0">
            <x v="34"/>
          </reference>
        </references>
      </pivotArea>
    </chartFormat>
    <chartFormat chart="0" format="261" series="1">
      <pivotArea type="data" outline="0" fieldPosition="0">
        <references count="2">
          <reference field="4294967294" count="1" selected="0">
            <x v="1"/>
          </reference>
          <reference field="4" count="1" selected="0">
            <x v="19"/>
          </reference>
        </references>
      </pivotArea>
    </chartFormat>
    <chartFormat chart="0" format="262" series="1">
      <pivotArea type="data" outline="0" fieldPosition="0">
        <references count="2">
          <reference field="4294967294" count="1" selected="0">
            <x v="1"/>
          </reference>
          <reference field="4" count="1" selected="0">
            <x v="16"/>
          </reference>
        </references>
      </pivotArea>
    </chartFormat>
    <chartFormat chart="0" format="263" series="1">
      <pivotArea type="data" outline="0" fieldPosition="0">
        <references count="2">
          <reference field="4294967294" count="1" selected="0">
            <x v="1"/>
          </reference>
          <reference field="4" count="1" selected="0">
            <x v="14"/>
          </reference>
        </references>
      </pivotArea>
    </chartFormat>
    <chartFormat chart="0" format="264" series="1">
      <pivotArea type="data" outline="0" fieldPosition="0">
        <references count="2">
          <reference field="4294967294" count="1" selected="0">
            <x v="1"/>
          </reference>
          <reference field="4" count="1" selected="0">
            <x v="29"/>
          </reference>
        </references>
      </pivotArea>
    </chartFormat>
    <chartFormat chart="0" format="265" series="1">
      <pivotArea type="data" outline="0" fieldPosition="0">
        <references count="2">
          <reference field="4294967294" count="1" selected="0">
            <x v="1"/>
          </reference>
          <reference field="4" count="1" selected="0">
            <x v="25"/>
          </reference>
        </references>
      </pivotArea>
    </chartFormat>
    <chartFormat chart="0" format="266" series="1">
      <pivotArea type="data" outline="0" fieldPosition="0">
        <references count="2">
          <reference field="4294967294" count="1" selected="0">
            <x v="2"/>
          </reference>
          <reference field="4" count="1" selected="0">
            <x v="21"/>
          </reference>
        </references>
      </pivotArea>
    </chartFormat>
    <chartFormat chart="0" format="267" series="1">
      <pivotArea type="data" outline="0" fieldPosition="0">
        <references count="2">
          <reference field="4294967294" count="1" selected="0">
            <x v="2"/>
          </reference>
          <reference field="4" count="1" selected="0">
            <x v="11"/>
          </reference>
        </references>
      </pivotArea>
    </chartFormat>
    <chartFormat chart="0" format="268" series="1">
      <pivotArea type="data" outline="0" fieldPosition="0">
        <references count="2">
          <reference field="4294967294" count="1" selected="0">
            <x v="2"/>
          </reference>
          <reference field="4" count="1" selected="0">
            <x v="35"/>
          </reference>
        </references>
      </pivotArea>
    </chartFormat>
    <chartFormat chart="0" format="269" series="1">
      <pivotArea type="data" outline="0" fieldPosition="0">
        <references count="2">
          <reference field="4294967294" count="1" selected="0">
            <x v="2"/>
          </reference>
          <reference field="4" count="1" selected="0">
            <x v="30"/>
          </reference>
        </references>
      </pivotArea>
    </chartFormat>
    <chartFormat chart="0" format="270" series="1">
      <pivotArea type="data" outline="0" fieldPosition="0">
        <references count="2">
          <reference field="4294967294" count="1" selected="0">
            <x v="2"/>
          </reference>
          <reference field="4" count="1" selected="0">
            <x v="12"/>
          </reference>
        </references>
      </pivotArea>
    </chartFormat>
    <chartFormat chart="0" format="271" series="1">
      <pivotArea type="data" outline="0" fieldPosition="0">
        <references count="2">
          <reference field="4294967294" count="1" selected="0">
            <x v="2"/>
          </reference>
          <reference field="4" count="1" selected="0">
            <x v="22"/>
          </reference>
        </references>
      </pivotArea>
    </chartFormat>
    <chartFormat chart="0" format="272" series="1">
      <pivotArea type="data" outline="0" fieldPosition="0">
        <references count="2">
          <reference field="4294967294" count="1" selected="0">
            <x v="2"/>
          </reference>
          <reference field="4" count="1" selected="0">
            <x v="23"/>
          </reference>
        </references>
      </pivotArea>
    </chartFormat>
    <chartFormat chart="0" format="273" series="1">
      <pivotArea type="data" outline="0" fieldPosition="0">
        <references count="2">
          <reference field="4294967294" count="1" selected="0">
            <x v="2"/>
          </reference>
          <reference field="4" count="1" selected="0">
            <x v="31"/>
          </reference>
        </references>
      </pivotArea>
    </chartFormat>
    <chartFormat chart="0" format="274" series="1">
      <pivotArea type="data" outline="0" fieldPosition="0">
        <references count="2">
          <reference field="4294967294" count="1" selected="0">
            <x v="2"/>
          </reference>
          <reference field="4" count="1" selected="0">
            <x v="27"/>
          </reference>
        </references>
      </pivotArea>
    </chartFormat>
    <chartFormat chart="0" format="275" series="1">
      <pivotArea type="data" outline="0" fieldPosition="0">
        <references count="2">
          <reference field="4294967294" count="1" selected="0">
            <x v="2"/>
          </reference>
          <reference field="4" count="1" selected="0">
            <x v="0"/>
          </reference>
        </references>
      </pivotArea>
    </chartFormat>
    <chartFormat chart="0" format="276" series="1">
      <pivotArea type="data" outline="0" fieldPosition="0">
        <references count="2">
          <reference field="4294967294" count="1" selected="0">
            <x v="2"/>
          </reference>
          <reference field="4" count="1" selected="0">
            <x v="24"/>
          </reference>
        </references>
      </pivotArea>
    </chartFormat>
    <chartFormat chart="0" format="277" series="1">
      <pivotArea type="data" outline="0" fieldPosition="0">
        <references count="2">
          <reference field="4294967294" count="1" selected="0">
            <x v="2"/>
          </reference>
          <reference field="4" count="1" selected="0">
            <x v="33"/>
          </reference>
        </references>
      </pivotArea>
    </chartFormat>
    <chartFormat chart="0" format="278" series="1">
      <pivotArea type="data" outline="0" fieldPosition="0">
        <references count="2">
          <reference field="4294967294" count="1" selected="0">
            <x v="2"/>
          </reference>
          <reference field="4" count="1" selected="0">
            <x v="1"/>
          </reference>
        </references>
      </pivotArea>
    </chartFormat>
    <chartFormat chart="0" format="279" series="1">
      <pivotArea type="data" outline="0" fieldPosition="0">
        <references count="2">
          <reference field="4294967294" count="1" selected="0">
            <x v="2"/>
          </reference>
          <reference field="4" count="1" selected="0">
            <x v="32"/>
          </reference>
        </references>
      </pivotArea>
    </chartFormat>
    <chartFormat chart="0" format="280" series="1">
      <pivotArea type="data" outline="0" fieldPosition="0">
        <references count="2">
          <reference field="4294967294" count="1" selected="0">
            <x v="2"/>
          </reference>
          <reference field="4" count="1" selected="0">
            <x v="6"/>
          </reference>
        </references>
      </pivotArea>
    </chartFormat>
    <chartFormat chart="0" format="281" series="1">
      <pivotArea type="data" outline="0" fieldPosition="0">
        <references count="2">
          <reference field="4294967294" count="1" selected="0">
            <x v="2"/>
          </reference>
          <reference field="4" count="1" selected="0">
            <x v="7"/>
          </reference>
        </references>
      </pivotArea>
    </chartFormat>
    <chartFormat chart="0" format="282" series="1">
      <pivotArea type="data" outline="0" fieldPosition="0">
        <references count="2">
          <reference field="4294967294" count="1" selected="0">
            <x v="2"/>
          </reference>
          <reference field="4" count="1" selected="0">
            <x v="20"/>
          </reference>
        </references>
      </pivotArea>
    </chartFormat>
    <chartFormat chart="0" format="283" series="1">
      <pivotArea type="data" outline="0" fieldPosition="0">
        <references count="2">
          <reference field="4294967294" count="1" selected="0">
            <x v="2"/>
          </reference>
          <reference field="4" count="1" selected="0">
            <x v="15"/>
          </reference>
        </references>
      </pivotArea>
    </chartFormat>
    <chartFormat chart="0" format="284" series="1">
      <pivotArea type="data" outline="0" fieldPosition="0">
        <references count="2">
          <reference field="4294967294" count="1" selected="0">
            <x v="2"/>
          </reference>
          <reference field="4" count="1" selected="0">
            <x v="8"/>
          </reference>
        </references>
      </pivotArea>
    </chartFormat>
    <chartFormat chart="0" format="285" series="1">
      <pivotArea type="data" outline="0" fieldPosition="0">
        <references count="2">
          <reference field="4294967294" count="1" selected="0">
            <x v="2"/>
          </reference>
          <reference field="4" count="1" selected="0">
            <x v="17"/>
          </reference>
        </references>
      </pivotArea>
    </chartFormat>
    <chartFormat chart="0" format="286" series="1">
      <pivotArea type="data" outline="0" fieldPosition="0">
        <references count="2">
          <reference field="4294967294" count="1" selected="0">
            <x v="2"/>
          </reference>
          <reference field="4" count="1" selected="0">
            <x v="2"/>
          </reference>
        </references>
      </pivotArea>
    </chartFormat>
    <chartFormat chart="0" format="287" series="1">
      <pivotArea type="data" outline="0" fieldPosition="0">
        <references count="2">
          <reference field="4294967294" count="1" selected="0">
            <x v="2"/>
          </reference>
          <reference field="4" count="1" selected="0">
            <x v="9"/>
          </reference>
        </references>
      </pivotArea>
    </chartFormat>
    <chartFormat chart="0" format="288" series="1">
      <pivotArea type="data" outline="0" fieldPosition="0">
        <references count="2">
          <reference field="4294967294" count="1" selected="0">
            <x v="2"/>
          </reference>
          <reference field="4" count="1" selected="0">
            <x v="3"/>
          </reference>
        </references>
      </pivotArea>
    </chartFormat>
    <chartFormat chart="0" format="289" series="1">
      <pivotArea type="data" outline="0" fieldPosition="0">
        <references count="2">
          <reference field="4294967294" count="1" selected="0">
            <x v="2"/>
          </reference>
          <reference field="4" count="1" selected="0">
            <x v="4"/>
          </reference>
        </references>
      </pivotArea>
    </chartFormat>
    <chartFormat chart="0" format="290" series="1">
      <pivotArea type="data" outline="0" fieldPosition="0">
        <references count="2">
          <reference field="4294967294" count="1" selected="0">
            <x v="2"/>
          </reference>
          <reference field="4" count="1" selected="0">
            <x v="26"/>
          </reference>
        </references>
      </pivotArea>
    </chartFormat>
    <chartFormat chart="0" format="291" series="1">
      <pivotArea type="data" outline="0" fieldPosition="0">
        <references count="2">
          <reference field="4294967294" count="1" selected="0">
            <x v="2"/>
          </reference>
          <reference field="4" count="1" selected="0">
            <x v="28"/>
          </reference>
        </references>
      </pivotArea>
    </chartFormat>
    <chartFormat chart="0" format="292" series="1">
      <pivotArea type="data" outline="0" fieldPosition="0">
        <references count="2">
          <reference field="4294967294" count="1" selected="0">
            <x v="2"/>
          </reference>
          <reference field="4" count="1" selected="0">
            <x v="18"/>
          </reference>
        </references>
      </pivotArea>
    </chartFormat>
    <chartFormat chart="0" format="293" series="1">
      <pivotArea type="data" outline="0" fieldPosition="0">
        <references count="2">
          <reference field="4294967294" count="1" selected="0">
            <x v="2"/>
          </reference>
          <reference field="4" count="1" selected="0">
            <x v="5"/>
          </reference>
        </references>
      </pivotArea>
    </chartFormat>
    <chartFormat chart="0" format="294" series="1">
      <pivotArea type="data" outline="0" fieldPosition="0">
        <references count="2">
          <reference field="4294967294" count="1" selected="0">
            <x v="2"/>
          </reference>
          <reference field="4" count="1" selected="0">
            <x v="13"/>
          </reference>
        </references>
      </pivotArea>
    </chartFormat>
    <chartFormat chart="0" format="295" series="1">
      <pivotArea type="data" outline="0" fieldPosition="0">
        <references count="2">
          <reference field="4294967294" count="1" selected="0">
            <x v="2"/>
          </reference>
          <reference field="4" count="1" selected="0">
            <x v="10"/>
          </reference>
        </references>
      </pivotArea>
    </chartFormat>
    <chartFormat chart="0" format="296" series="1">
      <pivotArea type="data" outline="0" fieldPosition="0">
        <references count="2">
          <reference field="4294967294" count="1" selected="0">
            <x v="2"/>
          </reference>
          <reference field="4" count="1" selected="0">
            <x v="34"/>
          </reference>
        </references>
      </pivotArea>
    </chartFormat>
    <chartFormat chart="0" format="297" series="1">
      <pivotArea type="data" outline="0" fieldPosition="0">
        <references count="2">
          <reference field="4294967294" count="1" selected="0">
            <x v="2"/>
          </reference>
          <reference field="4" count="1" selected="0">
            <x v="19"/>
          </reference>
        </references>
      </pivotArea>
    </chartFormat>
    <chartFormat chart="0" format="298" series="1">
      <pivotArea type="data" outline="0" fieldPosition="0">
        <references count="2">
          <reference field="4294967294" count="1" selected="0">
            <x v="2"/>
          </reference>
          <reference field="4" count="1" selected="0">
            <x v="16"/>
          </reference>
        </references>
      </pivotArea>
    </chartFormat>
    <chartFormat chart="0" format="299" series="1">
      <pivotArea type="data" outline="0" fieldPosition="0">
        <references count="2">
          <reference field="4294967294" count="1" selected="0">
            <x v="2"/>
          </reference>
          <reference field="4" count="1" selected="0">
            <x v="14"/>
          </reference>
        </references>
      </pivotArea>
    </chartFormat>
    <chartFormat chart="0" format="300" series="1">
      <pivotArea type="data" outline="0" fieldPosition="0">
        <references count="2">
          <reference field="4294967294" count="1" selected="0">
            <x v="2"/>
          </reference>
          <reference field="4" count="1" selected="0">
            <x v="29"/>
          </reference>
        </references>
      </pivotArea>
    </chartFormat>
    <chartFormat chart="0" format="301" series="1">
      <pivotArea type="data" outline="0" fieldPosition="0">
        <references count="2">
          <reference field="4294967294" count="1" selected="0">
            <x v="2"/>
          </reference>
          <reference field="4" count="1" selected="0">
            <x v="25"/>
          </reference>
        </references>
      </pivotArea>
    </chartFormat>
    <chartFormat chart="0" format="302" series="1">
      <pivotArea type="data" outline="0" fieldPosition="0">
        <references count="2">
          <reference field="4294967294" count="1" selected="0">
            <x v="3"/>
          </reference>
          <reference field="4" count="1" selected="0">
            <x v="21"/>
          </reference>
        </references>
      </pivotArea>
    </chartFormat>
    <chartFormat chart="0" format="303" series="1">
      <pivotArea type="data" outline="0" fieldPosition="0">
        <references count="2">
          <reference field="4294967294" count="1" selected="0">
            <x v="3"/>
          </reference>
          <reference field="4" count="1" selected="0">
            <x v="11"/>
          </reference>
        </references>
      </pivotArea>
    </chartFormat>
    <chartFormat chart="0" format="304" series="1">
      <pivotArea type="data" outline="0" fieldPosition="0">
        <references count="2">
          <reference field="4294967294" count="1" selected="0">
            <x v="3"/>
          </reference>
          <reference field="4" count="1" selected="0">
            <x v="35"/>
          </reference>
        </references>
      </pivotArea>
    </chartFormat>
    <chartFormat chart="0" format="305" series="1">
      <pivotArea type="data" outline="0" fieldPosition="0">
        <references count="2">
          <reference field="4294967294" count="1" selected="0">
            <x v="3"/>
          </reference>
          <reference field="4" count="1" selected="0">
            <x v="30"/>
          </reference>
        </references>
      </pivotArea>
    </chartFormat>
    <chartFormat chart="0" format="306" series="1">
      <pivotArea type="data" outline="0" fieldPosition="0">
        <references count="2">
          <reference field="4294967294" count="1" selected="0">
            <x v="3"/>
          </reference>
          <reference field="4" count="1" selected="0">
            <x v="12"/>
          </reference>
        </references>
      </pivotArea>
    </chartFormat>
    <chartFormat chart="0" format="307" series="1">
      <pivotArea type="data" outline="0" fieldPosition="0">
        <references count="2">
          <reference field="4294967294" count="1" selected="0">
            <x v="3"/>
          </reference>
          <reference field="4" count="1" selected="0">
            <x v="22"/>
          </reference>
        </references>
      </pivotArea>
    </chartFormat>
    <chartFormat chart="0" format="308" series="1">
      <pivotArea type="data" outline="0" fieldPosition="0">
        <references count="2">
          <reference field="4294967294" count="1" selected="0">
            <x v="3"/>
          </reference>
          <reference field="4" count="1" selected="0">
            <x v="23"/>
          </reference>
        </references>
      </pivotArea>
    </chartFormat>
    <chartFormat chart="0" format="309" series="1">
      <pivotArea type="data" outline="0" fieldPosition="0">
        <references count="2">
          <reference field="4294967294" count="1" selected="0">
            <x v="3"/>
          </reference>
          <reference field="4" count="1" selected="0">
            <x v="31"/>
          </reference>
        </references>
      </pivotArea>
    </chartFormat>
    <chartFormat chart="0" format="310" series="1">
      <pivotArea type="data" outline="0" fieldPosition="0">
        <references count="2">
          <reference field="4294967294" count="1" selected="0">
            <x v="3"/>
          </reference>
          <reference field="4" count="1" selected="0">
            <x v="27"/>
          </reference>
        </references>
      </pivotArea>
    </chartFormat>
    <chartFormat chart="0" format="311" series="1">
      <pivotArea type="data" outline="0" fieldPosition="0">
        <references count="2">
          <reference field="4294967294" count="1" selected="0">
            <x v="3"/>
          </reference>
          <reference field="4" count="1" selected="0">
            <x v="0"/>
          </reference>
        </references>
      </pivotArea>
    </chartFormat>
    <chartFormat chart="0" format="312" series="1">
      <pivotArea type="data" outline="0" fieldPosition="0">
        <references count="2">
          <reference field="4294967294" count="1" selected="0">
            <x v="3"/>
          </reference>
          <reference field="4" count="1" selected="0">
            <x v="24"/>
          </reference>
        </references>
      </pivotArea>
    </chartFormat>
    <chartFormat chart="0" format="313" series="1">
      <pivotArea type="data" outline="0" fieldPosition="0">
        <references count="2">
          <reference field="4294967294" count="1" selected="0">
            <x v="3"/>
          </reference>
          <reference field="4" count="1" selected="0">
            <x v="33"/>
          </reference>
        </references>
      </pivotArea>
    </chartFormat>
    <chartFormat chart="0" format="314" series="1">
      <pivotArea type="data" outline="0" fieldPosition="0">
        <references count="2">
          <reference field="4294967294" count="1" selected="0">
            <x v="3"/>
          </reference>
          <reference field="4" count="1" selected="0">
            <x v="1"/>
          </reference>
        </references>
      </pivotArea>
    </chartFormat>
    <chartFormat chart="0" format="315" series="1">
      <pivotArea type="data" outline="0" fieldPosition="0">
        <references count="2">
          <reference field="4294967294" count="1" selected="0">
            <x v="3"/>
          </reference>
          <reference field="4" count="1" selected="0">
            <x v="32"/>
          </reference>
        </references>
      </pivotArea>
    </chartFormat>
    <chartFormat chart="0" format="316" series="1">
      <pivotArea type="data" outline="0" fieldPosition="0">
        <references count="2">
          <reference field="4294967294" count="1" selected="0">
            <x v="3"/>
          </reference>
          <reference field="4" count="1" selected="0">
            <x v="6"/>
          </reference>
        </references>
      </pivotArea>
    </chartFormat>
    <chartFormat chart="0" format="317" series="1">
      <pivotArea type="data" outline="0" fieldPosition="0">
        <references count="2">
          <reference field="4294967294" count="1" selected="0">
            <x v="3"/>
          </reference>
          <reference field="4" count="1" selected="0">
            <x v="7"/>
          </reference>
        </references>
      </pivotArea>
    </chartFormat>
    <chartFormat chart="0" format="318" series="1">
      <pivotArea type="data" outline="0" fieldPosition="0">
        <references count="2">
          <reference field="4294967294" count="1" selected="0">
            <x v="3"/>
          </reference>
          <reference field="4" count="1" selected="0">
            <x v="20"/>
          </reference>
        </references>
      </pivotArea>
    </chartFormat>
    <chartFormat chart="0" format="319" series="1">
      <pivotArea type="data" outline="0" fieldPosition="0">
        <references count="2">
          <reference field="4294967294" count="1" selected="0">
            <x v="3"/>
          </reference>
          <reference field="4" count="1" selected="0">
            <x v="15"/>
          </reference>
        </references>
      </pivotArea>
    </chartFormat>
    <chartFormat chart="0" format="320" series="1">
      <pivotArea type="data" outline="0" fieldPosition="0">
        <references count="2">
          <reference field="4294967294" count="1" selected="0">
            <x v="3"/>
          </reference>
          <reference field="4" count="1" selected="0">
            <x v="8"/>
          </reference>
        </references>
      </pivotArea>
    </chartFormat>
    <chartFormat chart="0" format="321" series="1">
      <pivotArea type="data" outline="0" fieldPosition="0">
        <references count="2">
          <reference field="4294967294" count="1" selected="0">
            <x v="3"/>
          </reference>
          <reference field="4" count="1" selected="0">
            <x v="17"/>
          </reference>
        </references>
      </pivotArea>
    </chartFormat>
    <chartFormat chart="0" format="322" series="1">
      <pivotArea type="data" outline="0" fieldPosition="0">
        <references count="2">
          <reference field="4294967294" count="1" selected="0">
            <x v="3"/>
          </reference>
          <reference field="4" count="1" selected="0">
            <x v="2"/>
          </reference>
        </references>
      </pivotArea>
    </chartFormat>
    <chartFormat chart="0" format="323" series="1">
      <pivotArea type="data" outline="0" fieldPosition="0">
        <references count="2">
          <reference field="4294967294" count="1" selected="0">
            <x v="3"/>
          </reference>
          <reference field="4" count="1" selected="0">
            <x v="9"/>
          </reference>
        </references>
      </pivotArea>
    </chartFormat>
    <chartFormat chart="0" format="324" series="1">
      <pivotArea type="data" outline="0" fieldPosition="0">
        <references count="2">
          <reference field="4294967294" count="1" selected="0">
            <x v="3"/>
          </reference>
          <reference field="4" count="1" selected="0">
            <x v="3"/>
          </reference>
        </references>
      </pivotArea>
    </chartFormat>
    <chartFormat chart="0" format="325" series="1">
      <pivotArea type="data" outline="0" fieldPosition="0">
        <references count="2">
          <reference field="4294967294" count="1" selected="0">
            <x v="3"/>
          </reference>
          <reference field="4" count="1" selected="0">
            <x v="4"/>
          </reference>
        </references>
      </pivotArea>
    </chartFormat>
    <chartFormat chart="0" format="326" series="1">
      <pivotArea type="data" outline="0" fieldPosition="0">
        <references count="2">
          <reference field="4294967294" count="1" selected="0">
            <x v="3"/>
          </reference>
          <reference field="4" count="1" selected="0">
            <x v="26"/>
          </reference>
        </references>
      </pivotArea>
    </chartFormat>
    <chartFormat chart="0" format="327" series="1">
      <pivotArea type="data" outline="0" fieldPosition="0">
        <references count="2">
          <reference field="4294967294" count="1" selected="0">
            <x v="3"/>
          </reference>
          <reference field="4" count="1" selected="0">
            <x v="28"/>
          </reference>
        </references>
      </pivotArea>
    </chartFormat>
    <chartFormat chart="0" format="328" series="1">
      <pivotArea type="data" outline="0" fieldPosition="0">
        <references count="2">
          <reference field="4294967294" count="1" selected="0">
            <x v="3"/>
          </reference>
          <reference field="4" count="1" selected="0">
            <x v="18"/>
          </reference>
        </references>
      </pivotArea>
    </chartFormat>
    <chartFormat chart="0" format="329" series="1">
      <pivotArea type="data" outline="0" fieldPosition="0">
        <references count="2">
          <reference field="4294967294" count="1" selected="0">
            <x v="3"/>
          </reference>
          <reference field="4" count="1" selected="0">
            <x v="5"/>
          </reference>
        </references>
      </pivotArea>
    </chartFormat>
    <chartFormat chart="0" format="330" series="1">
      <pivotArea type="data" outline="0" fieldPosition="0">
        <references count="2">
          <reference field="4294967294" count="1" selected="0">
            <x v="3"/>
          </reference>
          <reference field="4" count="1" selected="0">
            <x v="13"/>
          </reference>
        </references>
      </pivotArea>
    </chartFormat>
    <chartFormat chart="0" format="331" series="1">
      <pivotArea type="data" outline="0" fieldPosition="0">
        <references count="2">
          <reference field="4294967294" count="1" selected="0">
            <x v="3"/>
          </reference>
          <reference field="4" count="1" selected="0">
            <x v="10"/>
          </reference>
        </references>
      </pivotArea>
    </chartFormat>
    <chartFormat chart="0" format="332" series="1">
      <pivotArea type="data" outline="0" fieldPosition="0">
        <references count="2">
          <reference field="4294967294" count="1" selected="0">
            <x v="3"/>
          </reference>
          <reference field="4" count="1" selected="0">
            <x v="34"/>
          </reference>
        </references>
      </pivotArea>
    </chartFormat>
    <chartFormat chart="0" format="333" series="1">
      <pivotArea type="data" outline="0" fieldPosition="0">
        <references count="2">
          <reference field="4294967294" count="1" selected="0">
            <x v="3"/>
          </reference>
          <reference field="4" count="1" selected="0">
            <x v="19"/>
          </reference>
        </references>
      </pivotArea>
    </chartFormat>
    <chartFormat chart="0" format="334" series="1">
      <pivotArea type="data" outline="0" fieldPosition="0">
        <references count="2">
          <reference field="4294967294" count="1" selected="0">
            <x v="3"/>
          </reference>
          <reference field="4" count="1" selected="0">
            <x v="16"/>
          </reference>
        </references>
      </pivotArea>
    </chartFormat>
    <chartFormat chart="0" format="335" series="1">
      <pivotArea type="data" outline="0" fieldPosition="0">
        <references count="2">
          <reference field="4294967294" count="1" selected="0">
            <x v="3"/>
          </reference>
          <reference field="4" count="1" selected="0">
            <x v="14"/>
          </reference>
        </references>
      </pivotArea>
    </chartFormat>
    <chartFormat chart="0" format="336" series="1">
      <pivotArea type="data" outline="0" fieldPosition="0">
        <references count="2">
          <reference field="4294967294" count="1" selected="0">
            <x v="3"/>
          </reference>
          <reference field="4" count="1" selected="0">
            <x v="29"/>
          </reference>
        </references>
      </pivotArea>
    </chartFormat>
    <chartFormat chart="0" format="337" series="1">
      <pivotArea type="data" outline="0" fieldPosition="0">
        <references count="2">
          <reference field="4294967294" count="1" selected="0">
            <x v="3"/>
          </reference>
          <reference field="4" count="1" selected="0">
            <x v="25"/>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7" format="3" series="1">
      <pivotArea type="data" outline="0" fieldPosition="0">
        <references count="1">
          <reference field="4294967294" count="1" selected="0">
            <x v="3"/>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 chart="9" format="3" series="1">
      <pivotArea type="data" outline="0" fieldPosition="0">
        <references count="1">
          <reference field="4294967294" count="1" selected="0">
            <x v="3"/>
          </reference>
        </references>
      </pivotArea>
    </chartFormat>
    <chartFormat chart="9" format="5" series="1">
      <pivotArea type="data" outline="0" fieldPosition="0">
        <references count="1">
          <reference field="4294967294" count="1" selected="0">
            <x v="4"/>
          </reference>
        </references>
      </pivotArea>
    </chartFormat>
    <chartFormat chart="7" format="5" series="1">
      <pivotArea type="data" outline="0" fieldPosition="0">
        <references count="1">
          <reference field="4294967294" count="1" selected="0">
            <x v="4"/>
          </reference>
        </references>
      </pivotArea>
    </chartFormat>
    <chartFormat chart="2" format="5" series="1">
      <pivotArea type="data" outline="0" fieldPosition="0">
        <references count="1">
          <reference field="4294967294" count="1" selected="0">
            <x v="4"/>
          </reference>
        </references>
      </pivotArea>
    </chartFormat>
    <chartFormat chart="0" format="375" series="1">
      <pivotArea type="data" outline="0" fieldPosition="0">
        <references count="1">
          <reference field="4294967294" count="1" selected="0">
            <x v="4"/>
          </reference>
        </references>
      </pivotArea>
    </chartFormat>
    <chartFormat chart="9" format="7" series="1">
      <pivotArea type="data" outline="0" fieldPosition="0">
        <references count="1">
          <reference field="4294967294" count="1" selected="0">
            <x v="5"/>
          </reference>
        </references>
      </pivotArea>
    </chartFormat>
    <chartFormat chart="7" format="7" series="1">
      <pivotArea type="data" outline="0" fieldPosition="0">
        <references count="1">
          <reference field="4294967294" count="1" selected="0">
            <x v="5"/>
          </reference>
        </references>
      </pivotArea>
    </chartFormat>
    <chartFormat chart="2" format="7" series="1">
      <pivotArea type="data" outline="0" fieldPosition="0">
        <references count="1">
          <reference field="4294967294" count="1" selected="0">
            <x v="5"/>
          </reference>
        </references>
      </pivotArea>
    </chartFormat>
    <chartFormat chart="0" format="377" series="1">
      <pivotArea type="data" outline="0" fieldPosition="0">
        <references count="1">
          <reference field="4294967294" count="1" selected="0">
            <x v="5"/>
          </reference>
        </references>
      </pivotArea>
    </chartFormat>
  </chartFormats>
  <pivotHierarchies count="9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_ID"/>
    <pivotHierarchy dragToRow="0" dragToCol="0" dragToPage="0" dragToData="1" caption="Sum of Order Amount2"/>
    <pivotHierarchy dragToData="1" caption="Max of Order Amount"/>
    <pivotHierarchy dragToData="1"/>
    <pivotHierarchy dragToData="1" caption="Average of Age"/>
    <pivotHierarchy dragToData="1"/>
    <pivotHierarchy dragToData="1"/>
    <pivotHierarchy dragToData="1"/>
    <pivotHierarchy dragToData="1"/>
    <pivotHierarchy dragToData="1" caption="Distinct Count of Product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7" showRowHeaders="1" showColHeaders="1" showRowStripes="1"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U$526">
        <x15:activeTabTopLevelEntity name="[Range]"/>
        <x15:activeTabTopLevelEntity name="[Table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50F309-C8BB-4AEE-BD39-6319BB51A006}" name="PivotTable7" cacheId="35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A3:M580" firstHeaderRow="0" firstDataRow="1" firstDataCol="1" rowPageCount="1" colPageCount="1"/>
  <pivotFields count="16">
    <pivotField axis="axisRow" allDrilled="1" subtotalTop="0" showAll="0" sortType="ascending" defaultSubtotal="0" defaultAttributeDrillState="1">
      <items count="100">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s>
    </pivotField>
    <pivotField dataField="1" subtotalTop="0" showAll="0" defaultSubtotal="0"/>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 dataField="1" subtotalTop="0" showAll="0" defaultSubtotal="0"/>
    <pivotField axis="axisRow" allDrilled="1" subtotalTop="0" showAll="0" sortType="descending"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2">
    <field x="0"/>
    <field x="7"/>
  </rowFields>
  <rowItems count="577">
    <i>
      <x/>
    </i>
    <i r="1">
      <x v="5"/>
    </i>
    <i r="1">
      <x/>
    </i>
    <i r="1">
      <x v="2"/>
    </i>
    <i r="1">
      <x v="3"/>
    </i>
    <i r="1">
      <x v="4"/>
    </i>
    <i r="1">
      <x v="1"/>
    </i>
    <i>
      <x v="1"/>
    </i>
    <i r="1">
      <x/>
    </i>
    <i r="1">
      <x v="8"/>
    </i>
    <i r="1">
      <x v="9"/>
    </i>
    <i r="1">
      <x v="7"/>
    </i>
    <i r="1">
      <x v="10"/>
    </i>
    <i r="1">
      <x v="6"/>
    </i>
    <i>
      <x v="2"/>
    </i>
    <i r="1">
      <x v="11"/>
    </i>
    <i r="1">
      <x v="2"/>
    </i>
    <i r="1">
      <x v="13"/>
    </i>
    <i r="1">
      <x v="14"/>
    </i>
    <i r="1">
      <x v="12"/>
    </i>
    <i r="1">
      <x v="6"/>
    </i>
    <i>
      <x v="3"/>
    </i>
    <i r="1">
      <x v="19"/>
    </i>
    <i r="1">
      <x v="15"/>
    </i>
    <i r="1">
      <x v="17"/>
    </i>
    <i r="1">
      <x v="18"/>
    </i>
    <i r="1">
      <x v="12"/>
    </i>
    <i r="1">
      <x v="16"/>
    </i>
    <i r="1">
      <x v="10"/>
    </i>
    <i>
      <x v="4"/>
    </i>
    <i r="1">
      <x v="20"/>
    </i>
    <i r="1">
      <x v="8"/>
    </i>
    <i r="1">
      <x v="21"/>
    </i>
    <i r="1">
      <x v="22"/>
    </i>
    <i>
      <x v="5"/>
    </i>
    <i r="1">
      <x v="24"/>
    </i>
    <i r="1">
      <x v="27"/>
    </i>
    <i r="1">
      <x v="26"/>
    </i>
    <i r="1">
      <x v="23"/>
    </i>
    <i r="1">
      <x v="25"/>
    </i>
    <i>
      <x v="6"/>
    </i>
    <i r="1">
      <x v="13"/>
    </i>
    <i r="1">
      <x v="28"/>
    </i>
    <i r="1">
      <x v="29"/>
    </i>
    <i r="1">
      <x v="6"/>
    </i>
    <i>
      <x v="7"/>
    </i>
    <i r="1">
      <x v="30"/>
    </i>
    <i r="1">
      <x v="31"/>
    </i>
    <i r="1">
      <x v="13"/>
    </i>
    <i r="1">
      <x v="19"/>
    </i>
    <i r="1">
      <x v="3"/>
    </i>
    <i r="1">
      <x v="25"/>
    </i>
    <i r="1">
      <x v="32"/>
    </i>
    <i r="1">
      <x v="17"/>
    </i>
    <i r="1">
      <x v="16"/>
    </i>
    <i>
      <x v="8"/>
    </i>
    <i r="1">
      <x v="27"/>
    </i>
    <i r="1">
      <x v="33"/>
    </i>
    <i r="1">
      <x v="18"/>
    </i>
    <i r="1">
      <x v="16"/>
    </i>
    <i r="1">
      <x v="6"/>
    </i>
    <i>
      <x v="9"/>
    </i>
    <i r="1">
      <x v="35"/>
    </i>
    <i r="1">
      <x v="34"/>
    </i>
    <i r="1">
      <x v="21"/>
    </i>
    <i>
      <x v="10"/>
    </i>
    <i r="1">
      <x v="14"/>
    </i>
    <i r="1">
      <x v="18"/>
    </i>
    <i r="1">
      <x v="7"/>
    </i>
    <i r="1">
      <x v="27"/>
    </i>
    <i r="1">
      <x v="23"/>
    </i>
    <i r="1">
      <x v="36"/>
    </i>
    <i r="1">
      <x v="12"/>
    </i>
    <i>
      <x v="11"/>
    </i>
    <i r="1">
      <x v="18"/>
    </i>
    <i r="1">
      <x v="32"/>
    </i>
    <i r="1">
      <x v="22"/>
    </i>
    <i r="1">
      <x v="10"/>
    </i>
    <i>
      <x v="12"/>
    </i>
    <i r="1">
      <x v="27"/>
    </i>
    <i r="1">
      <x v="5"/>
    </i>
    <i r="1">
      <x v="37"/>
    </i>
    <i r="1">
      <x v="17"/>
    </i>
    <i>
      <x v="13"/>
    </i>
    <i r="1">
      <x v="24"/>
    </i>
    <i r="1">
      <x v="3"/>
    </i>
    <i r="1">
      <x v="15"/>
    </i>
    <i r="1">
      <x v="30"/>
    </i>
    <i r="1">
      <x v="38"/>
    </i>
    <i r="1">
      <x v="29"/>
    </i>
    <i>
      <x v="14"/>
    </i>
    <i r="1">
      <x v="9"/>
    </i>
    <i r="1">
      <x v="20"/>
    </i>
    <i r="1">
      <x v="40"/>
    </i>
    <i r="1">
      <x v="39"/>
    </i>
    <i r="1">
      <x v="3"/>
    </i>
    <i r="1">
      <x v="26"/>
    </i>
    <i r="1">
      <x v="32"/>
    </i>
    <i r="1">
      <x v="18"/>
    </i>
    <i r="1">
      <x v="29"/>
    </i>
    <i r="1">
      <x v="34"/>
    </i>
    <i>
      <x v="15"/>
    </i>
    <i r="1">
      <x v="37"/>
    </i>
    <i r="1">
      <x v="7"/>
    </i>
    <i r="1">
      <x v="36"/>
    </i>
    <i r="1">
      <x v="41"/>
    </i>
    <i r="1">
      <x v="12"/>
    </i>
    <i>
      <x v="16"/>
    </i>
    <i r="1">
      <x v="14"/>
    </i>
    <i r="1">
      <x v="17"/>
    </i>
    <i r="1">
      <x v="37"/>
    </i>
    <i r="1">
      <x v="20"/>
    </i>
    <i r="1">
      <x v="4"/>
    </i>
    <i r="1">
      <x v="38"/>
    </i>
    <i>
      <x v="17"/>
    </i>
    <i r="1">
      <x v="19"/>
    </i>
    <i r="1">
      <x v="5"/>
    </i>
    <i r="1">
      <x v="2"/>
    </i>
    <i r="1">
      <x v="40"/>
    </i>
    <i r="1">
      <x v="25"/>
    </i>
    <i r="1">
      <x v="17"/>
    </i>
    <i r="1">
      <x v="10"/>
    </i>
    <i>
      <x v="18"/>
    </i>
    <i r="1">
      <x v="24"/>
    </i>
    <i r="1">
      <x v="29"/>
    </i>
    <i r="1">
      <x v="34"/>
    </i>
    <i r="1">
      <x v="6"/>
    </i>
    <i>
      <x v="19"/>
    </i>
    <i r="1">
      <x v="37"/>
    </i>
    <i r="1">
      <x v="42"/>
    </i>
    <i r="1">
      <x v="41"/>
    </i>
    <i r="1">
      <x v="25"/>
    </i>
    <i r="1">
      <x v="12"/>
    </i>
    <i r="1">
      <x v="23"/>
    </i>
    <i>
      <x v="20"/>
    </i>
    <i r="1">
      <x v="20"/>
    </i>
    <i r="1">
      <x v="8"/>
    </i>
    <i r="1">
      <x v="17"/>
    </i>
    <i r="1">
      <x v="43"/>
    </i>
    <i>
      <x v="21"/>
    </i>
    <i r="1">
      <x v="2"/>
    </i>
    <i r="1">
      <x v="37"/>
    </i>
    <i r="1">
      <x v="25"/>
    </i>
    <i r="1">
      <x v="19"/>
    </i>
    <i r="1">
      <x v="6"/>
    </i>
    <i>
      <x v="22"/>
    </i>
    <i r="1">
      <x v="24"/>
    </i>
    <i r="1">
      <x v="44"/>
    </i>
    <i r="1">
      <x v="1"/>
    </i>
    <i>
      <x v="23"/>
    </i>
    <i r="1">
      <x v="14"/>
    </i>
    <i>
      <x v="24"/>
    </i>
    <i r="1">
      <x/>
    </i>
    <i r="1">
      <x v="40"/>
    </i>
    <i r="1">
      <x v="45"/>
    </i>
    <i r="1">
      <x v="23"/>
    </i>
    <i r="1">
      <x v="22"/>
    </i>
    <i>
      <x v="25"/>
    </i>
    <i r="1">
      <x v="35"/>
    </i>
    <i r="1">
      <x v="3"/>
    </i>
    <i r="1">
      <x v="46"/>
    </i>
    <i r="1">
      <x v="1"/>
    </i>
    <i>
      <x v="26"/>
    </i>
    <i r="1">
      <x v="37"/>
    </i>
    <i r="1">
      <x v="33"/>
    </i>
    <i r="1">
      <x v="43"/>
    </i>
    <i r="1">
      <x v="17"/>
    </i>
    <i>
      <x v="27"/>
    </i>
    <i r="1">
      <x v="28"/>
    </i>
    <i r="1">
      <x v="46"/>
    </i>
    <i r="1">
      <x v="35"/>
    </i>
    <i r="1">
      <x v="43"/>
    </i>
    <i>
      <x v="28"/>
    </i>
    <i r="1">
      <x v="43"/>
    </i>
    <i r="1">
      <x v="20"/>
    </i>
    <i r="1">
      <x v="35"/>
    </i>
    <i r="1">
      <x v="21"/>
    </i>
    <i r="1">
      <x v="38"/>
    </i>
    <i r="1">
      <x v="3"/>
    </i>
    <i>
      <x v="29"/>
    </i>
    <i r="1">
      <x v="3"/>
    </i>
    <i r="1">
      <x v="22"/>
    </i>
    <i>
      <x v="30"/>
    </i>
    <i r="1">
      <x/>
    </i>
    <i r="1">
      <x v="44"/>
    </i>
    <i r="1">
      <x v="38"/>
    </i>
    <i>
      <x v="31"/>
    </i>
    <i r="1">
      <x v="2"/>
    </i>
    <i r="1">
      <x v="19"/>
    </i>
    <i r="1">
      <x v="20"/>
    </i>
    <i r="1">
      <x v="3"/>
    </i>
    <i r="1">
      <x v="1"/>
    </i>
    <i r="1">
      <x v="16"/>
    </i>
    <i>
      <x v="32"/>
    </i>
    <i r="1">
      <x v="39"/>
    </i>
    <i r="1">
      <x v="45"/>
    </i>
    <i r="1">
      <x v="41"/>
    </i>
    <i>
      <x v="33"/>
    </i>
    <i r="1">
      <x v="5"/>
    </i>
    <i r="1">
      <x v="44"/>
    </i>
    <i r="1">
      <x v="27"/>
    </i>
    <i r="1">
      <x v="36"/>
    </i>
    <i r="1">
      <x v="32"/>
    </i>
    <i r="1">
      <x v="47"/>
    </i>
    <i>
      <x v="34"/>
    </i>
    <i r="1">
      <x v="8"/>
    </i>
    <i r="1">
      <x v="19"/>
    </i>
    <i r="1">
      <x v="3"/>
    </i>
    <i r="1">
      <x v="17"/>
    </i>
    <i r="1">
      <x v="23"/>
    </i>
    <i>
      <x v="35"/>
    </i>
    <i r="1">
      <x v="35"/>
    </i>
    <i r="1">
      <x v="41"/>
    </i>
    <i r="1">
      <x v="18"/>
    </i>
    <i>
      <x v="36"/>
    </i>
    <i r="1">
      <x v="2"/>
    </i>
    <i r="1">
      <x v="29"/>
    </i>
    <i r="1">
      <x v="25"/>
    </i>
    <i r="1">
      <x v="6"/>
    </i>
    <i r="1">
      <x v="47"/>
    </i>
    <i>
      <x v="37"/>
    </i>
    <i r="1">
      <x v="4"/>
    </i>
    <i r="1">
      <x v="21"/>
    </i>
    <i r="1">
      <x v="35"/>
    </i>
    <i r="1">
      <x v="38"/>
    </i>
    <i r="1">
      <x v="48"/>
    </i>
    <i r="1">
      <x v="10"/>
    </i>
    <i>
      <x v="38"/>
    </i>
    <i r="1">
      <x v="9"/>
    </i>
    <i r="1">
      <x v="5"/>
    </i>
    <i r="1">
      <x/>
    </i>
    <i r="1">
      <x v="27"/>
    </i>
    <i r="1">
      <x v="25"/>
    </i>
    <i r="1">
      <x v="36"/>
    </i>
    <i r="1">
      <x v="38"/>
    </i>
    <i r="1">
      <x v="22"/>
    </i>
    <i>
      <x v="39"/>
    </i>
    <i r="1">
      <x v="20"/>
    </i>
    <i r="1">
      <x v="13"/>
    </i>
    <i r="1">
      <x v="8"/>
    </i>
    <i r="1">
      <x v="26"/>
    </i>
    <i r="1">
      <x v="49"/>
    </i>
    <i r="1">
      <x v="23"/>
    </i>
    <i r="1">
      <x v="22"/>
    </i>
    <i>
      <x v="40"/>
    </i>
    <i r="1">
      <x v="42"/>
    </i>
    <i r="1">
      <x v="29"/>
    </i>
    <i>
      <x v="41"/>
    </i>
    <i r="1">
      <x v="28"/>
    </i>
    <i r="1">
      <x v="49"/>
    </i>
    <i r="1">
      <x v="33"/>
    </i>
    <i>
      <x v="42"/>
    </i>
    <i r="1">
      <x v="24"/>
    </i>
    <i r="1">
      <x v="44"/>
    </i>
    <i r="1">
      <x v="25"/>
    </i>
    <i r="1">
      <x v="41"/>
    </i>
    <i>
      <x v="43"/>
    </i>
    <i r="1">
      <x v="11"/>
    </i>
    <i r="1">
      <x v="18"/>
    </i>
    <i r="1">
      <x v="34"/>
    </i>
    <i r="1">
      <x v="48"/>
    </i>
    <i r="1">
      <x v="1"/>
    </i>
    <i r="1">
      <x v="29"/>
    </i>
    <i>
      <x v="44"/>
    </i>
    <i r="1">
      <x v="20"/>
    </i>
    <i r="1">
      <x v="44"/>
    </i>
    <i r="1">
      <x v="1"/>
    </i>
    <i r="1">
      <x v="34"/>
    </i>
    <i r="1">
      <x v="49"/>
    </i>
    <i>
      <x v="45"/>
    </i>
    <i r="1">
      <x v="28"/>
    </i>
    <i r="1">
      <x v="8"/>
    </i>
    <i r="1">
      <x v="18"/>
    </i>
    <i r="1">
      <x v="3"/>
    </i>
    <i r="1">
      <x v="41"/>
    </i>
    <i>
      <x v="46"/>
    </i>
    <i r="1">
      <x v="30"/>
    </i>
    <i r="1">
      <x v="9"/>
    </i>
    <i r="1">
      <x v="15"/>
    </i>
    <i r="1">
      <x v="45"/>
    </i>
    <i r="1">
      <x v="16"/>
    </i>
    <i>
      <x v="47"/>
    </i>
    <i r="1">
      <x v="19"/>
    </i>
    <i r="1">
      <x v="11"/>
    </i>
    <i r="1">
      <x v="8"/>
    </i>
    <i r="1">
      <x/>
    </i>
    <i r="1">
      <x v="44"/>
    </i>
    <i r="1">
      <x v="15"/>
    </i>
    <i r="1">
      <x v="13"/>
    </i>
    <i r="1">
      <x v="49"/>
    </i>
    <i>
      <x v="48"/>
    </i>
    <i r="1">
      <x v="27"/>
    </i>
    <i r="1">
      <x v="19"/>
    </i>
    <i r="1">
      <x v="14"/>
    </i>
    <i r="1">
      <x v="33"/>
    </i>
    <i r="1">
      <x v="44"/>
    </i>
    <i r="1">
      <x v="21"/>
    </i>
    <i>
      <x v="49"/>
    </i>
    <i r="1">
      <x v="8"/>
    </i>
    <i r="1">
      <x v="26"/>
    </i>
    <i r="1">
      <x v="2"/>
    </i>
    <i r="1">
      <x v="39"/>
    </i>
    <i r="1">
      <x v="37"/>
    </i>
    <i r="1">
      <x v="32"/>
    </i>
    <i r="1">
      <x v="16"/>
    </i>
    <i r="1">
      <x v="23"/>
    </i>
    <i>
      <x v="50"/>
    </i>
    <i r="1">
      <x v="39"/>
    </i>
    <i r="1">
      <x v="1"/>
    </i>
    <i r="1">
      <x v="24"/>
    </i>
    <i>
      <x v="51"/>
    </i>
    <i r="1">
      <x v="46"/>
    </i>
    <i r="1">
      <x v="4"/>
    </i>
    <i r="1">
      <x v="41"/>
    </i>
    <i r="1">
      <x v="15"/>
    </i>
    <i>
      <x v="52"/>
    </i>
    <i r="1">
      <x v="31"/>
    </i>
    <i r="1">
      <x v="14"/>
    </i>
    <i r="1">
      <x v="9"/>
    </i>
    <i r="1">
      <x v="39"/>
    </i>
    <i r="1">
      <x v="21"/>
    </i>
    <i r="1">
      <x v="45"/>
    </i>
    <i>
      <x v="53"/>
    </i>
    <i r="1">
      <x v="29"/>
    </i>
    <i r="1">
      <x v="41"/>
    </i>
    <i r="1">
      <x v="49"/>
    </i>
    <i r="1">
      <x v="10"/>
    </i>
    <i>
      <x v="54"/>
    </i>
    <i r="1">
      <x v="8"/>
    </i>
    <i r="1">
      <x v="4"/>
    </i>
    <i r="1">
      <x v="26"/>
    </i>
    <i r="1">
      <x v="3"/>
    </i>
    <i r="1">
      <x v="45"/>
    </i>
    <i r="1">
      <x v="47"/>
    </i>
    <i r="1">
      <x v="10"/>
    </i>
    <i>
      <x v="55"/>
    </i>
    <i r="1">
      <x v="46"/>
    </i>
    <i r="1">
      <x v="35"/>
    </i>
    <i r="1">
      <x v="37"/>
    </i>
    <i r="1">
      <x v="7"/>
    </i>
    <i>
      <x v="56"/>
    </i>
    <i r="1">
      <x v="11"/>
    </i>
    <i r="1">
      <x v="15"/>
    </i>
    <i r="1">
      <x v="24"/>
    </i>
    <i r="1">
      <x v="37"/>
    </i>
    <i r="1">
      <x v="10"/>
    </i>
    <i>
      <x v="57"/>
    </i>
    <i r="1">
      <x v="8"/>
    </i>
    <i r="1">
      <x v="12"/>
    </i>
    <i r="1">
      <x v="22"/>
    </i>
    <i>
      <x v="58"/>
    </i>
    <i r="1">
      <x v="36"/>
    </i>
    <i r="1">
      <x v="14"/>
    </i>
    <i r="1">
      <x v="34"/>
    </i>
    <i>
      <x v="59"/>
    </i>
    <i r="1">
      <x v="15"/>
    </i>
    <i r="1">
      <x v="10"/>
    </i>
    <i>
      <x v="60"/>
    </i>
    <i r="1">
      <x v="31"/>
    </i>
    <i r="1">
      <x v="36"/>
    </i>
    <i r="1">
      <x v="33"/>
    </i>
    <i r="1">
      <x v="47"/>
    </i>
    <i>
      <x v="61"/>
    </i>
    <i r="1">
      <x/>
    </i>
    <i r="1">
      <x v="30"/>
    </i>
    <i r="1">
      <x v="37"/>
    </i>
    <i r="1">
      <x v="15"/>
    </i>
    <i r="1">
      <x v="17"/>
    </i>
    <i r="1">
      <x v="12"/>
    </i>
    <i r="1">
      <x v="23"/>
    </i>
    <i r="1">
      <x v="31"/>
    </i>
    <i r="1">
      <x v="22"/>
    </i>
    <i r="1">
      <x v="10"/>
    </i>
    <i>
      <x v="62"/>
    </i>
    <i r="1">
      <x v="27"/>
    </i>
    <i r="1">
      <x v="40"/>
    </i>
    <i r="1">
      <x v="5"/>
    </i>
    <i r="1">
      <x v="32"/>
    </i>
    <i r="1">
      <x v="3"/>
    </i>
    <i r="1">
      <x v="22"/>
    </i>
    <i r="1">
      <x v="47"/>
    </i>
    <i>
      <x v="63"/>
    </i>
    <i r="1">
      <x v="28"/>
    </i>
    <i r="1">
      <x v="8"/>
    </i>
    <i r="1">
      <x v="37"/>
    </i>
    <i r="1">
      <x v="33"/>
    </i>
    <i r="1">
      <x v="36"/>
    </i>
    <i r="1">
      <x v="3"/>
    </i>
    <i r="1">
      <x v="21"/>
    </i>
    <i r="1">
      <x v="1"/>
    </i>
    <i>
      <x v="64"/>
    </i>
    <i r="1">
      <x v="44"/>
    </i>
    <i r="1">
      <x v="4"/>
    </i>
    <i r="1">
      <x v="17"/>
    </i>
    <i>
      <x v="65"/>
    </i>
    <i r="1">
      <x v="11"/>
    </i>
    <i r="1">
      <x v="48"/>
    </i>
    <i r="1">
      <x v="41"/>
    </i>
    <i r="1">
      <x v="6"/>
    </i>
    <i>
      <x v="66"/>
    </i>
    <i r="1">
      <x v="9"/>
    </i>
    <i r="1">
      <x v="27"/>
    </i>
    <i r="1">
      <x v="4"/>
    </i>
    <i r="1">
      <x v="25"/>
    </i>
    <i>
      <x v="67"/>
    </i>
    <i r="1">
      <x v="20"/>
    </i>
    <i r="1">
      <x v="31"/>
    </i>
    <i r="1">
      <x v="7"/>
    </i>
    <i r="1">
      <x v="32"/>
    </i>
    <i r="1">
      <x v="41"/>
    </i>
    <i>
      <x v="68"/>
    </i>
    <i r="1">
      <x v="36"/>
    </i>
    <i r="1">
      <x v="27"/>
    </i>
    <i r="1">
      <x v="35"/>
    </i>
    <i r="1">
      <x v="29"/>
    </i>
    <i r="1">
      <x v="22"/>
    </i>
    <i r="1">
      <x v="23"/>
    </i>
    <i r="1">
      <x v="6"/>
    </i>
    <i>
      <x v="69"/>
    </i>
    <i r="1">
      <x v="5"/>
    </i>
    <i r="1">
      <x v="23"/>
    </i>
    <i>
      <x v="70"/>
    </i>
    <i r="1">
      <x v="42"/>
    </i>
    <i r="1">
      <x v="29"/>
    </i>
    <i r="1">
      <x v="22"/>
    </i>
    <i>
      <x v="71"/>
    </i>
    <i r="1">
      <x v="40"/>
    </i>
    <i r="1">
      <x v="30"/>
    </i>
    <i r="1">
      <x v="27"/>
    </i>
    <i r="1">
      <x v="35"/>
    </i>
    <i>
      <x v="72"/>
    </i>
    <i r="1">
      <x v="5"/>
    </i>
    <i r="1">
      <x v="39"/>
    </i>
    <i r="1">
      <x v="9"/>
    </i>
    <i r="1">
      <x v="15"/>
    </i>
    <i r="1">
      <x v="14"/>
    </i>
    <i r="1">
      <x v="23"/>
    </i>
    <i r="1">
      <x v="4"/>
    </i>
    <i r="1">
      <x v="32"/>
    </i>
    <i r="1">
      <x v="22"/>
    </i>
    <i r="1">
      <x v="12"/>
    </i>
    <i>
      <x v="73"/>
    </i>
    <i r="1">
      <x v="28"/>
    </i>
    <i r="1">
      <x v="36"/>
    </i>
    <i r="1">
      <x v="44"/>
    </i>
    <i r="1">
      <x v="43"/>
    </i>
    <i r="1">
      <x v="31"/>
    </i>
    <i r="1">
      <x v="42"/>
    </i>
    <i r="1">
      <x v="2"/>
    </i>
    <i r="1">
      <x v="46"/>
    </i>
    <i r="1">
      <x v="3"/>
    </i>
    <i>
      <x v="74"/>
    </i>
    <i r="1">
      <x v="26"/>
    </i>
    <i r="1">
      <x v="3"/>
    </i>
    <i>
      <x v="75"/>
    </i>
    <i r="1">
      <x v="41"/>
    </i>
    <i r="1">
      <x v="48"/>
    </i>
    <i r="1">
      <x v="10"/>
    </i>
    <i r="1">
      <x v="38"/>
    </i>
    <i>
      <x v="76"/>
    </i>
    <i r="1">
      <x v="20"/>
    </i>
    <i r="1">
      <x v="12"/>
    </i>
    <i>
      <x v="77"/>
    </i>
    <i r="1">
      <x v="46"/>
    </i>
    <i r="1">
      <x v="9"/>
    </i>
    <i r="1">
      <x v="36"/>
    </i>
    <i r="1">
      <x v="29"/>
    </i>
    <i r="1">
      <x v="7"/>
    </i>
    <i>
      <x v="78"/>
    </i>
    <i r="1">
      <x v="39"/>
    </i>
    <i r="1">
      <x v="11"/>
    </i>
    <i r="1">
      <x v="13"/>
    </i>
    <i r="1">
      <x v="44"/>
    </i>
    <i>
      <x v="79"/>
    </i>
    <i r="1">
      <x v="14"/>
    </i>
    <i r="1">
      <x v="48"/>
    </i>
    <i r="1">
      <x v="42"/>
    </i>
    <i r="1">
      <x v="39"/>
    </i>
    <i r="1">
      <x v="13"/>
    </i>
    <i r="1">
      <x v="16"/>
    </i>
    <i>
      <x v="80"/>
    </i>
    <i r="1">
      <x v="47"/>
    </i>
    <i>
      <x v="81"/>
    </i>
    <i r="1">
      <x v="37"/>
    </i>
    <i r="1">
      <x v="11"/>
    </i>
    <i r="1">
      <x v="47"/>
    </i>
    <i>
      <x v="82"/>
    </i>
    <i r="1">
      <x v="11"/>
    </i>
    <i r="1">
      <x v="7"/>
    </i>
    <i r="1">
      <x v="8"/>
    </i>
    <i r="1">
      <x v="14"/>
    </i>
    <i r="1">
      <x v="21"/>
    </i>
    <i>
      <x v="83"/>
    </i>
    <i r="1">
      <x v="46"/>
    </i>
    <i r="1">
      <x v="8"/>
    </i>
    <i r="1">
      <x v="11"/>
    </i>
    <i r="1">
      <x v="1"/>
    </i>
    <i r="1">
      <x v="36"/>
    </i>
    <i r="1">
      <x v="47"/>
    </i>
    <i>
      <x v="84"/>
    </i>
    <i r="1">
      <x v="9"/>
    </i>
    <i r="1">
      <x v="11"/>
    </i>
    <i r="1">
      <x v="27"/>
    </i>
    <i r="1">
      <x v="21"/>
    </i>
    <i>
      <x v="85"/>
    </i>
    <i r="1">
      <x v="43"/>
    </i>
    <i r="1">
      <x v="13"/>
    </i>
    <i r="1">
      <x v="17"/>
    </i>
    <i r="1">
      <x v="37"/>
    </i>
    <i r="1">
      <x v="29"/>
    </i>
    <i r="1">
      <x v="41"/>
    </i>
    <i r="1">
      <x v="10"/>
    </i>
    <i>
      <x v="86"/>
    </i>
    <i r="1">
      <x v="23"/>
    </i>
    <i>
      <x v="87"/>
    </i>
    <i r="1">
      <x v="20"/>
    </i>
    <i r="1">
      <x v="46"/>
    </i>
    <i r="1">
      <x v="4"/>
    </i>
    <i r="1">
      <x v="41"/>
    </i>
    <i r="1">
      <x v="49"/>
    </i>
    <i>
      <x v="88"/>
    </i>
    <i r="1">
      <x v="9"/>
    </i>
    <i r="1">
      <x v="40"/>
    </i>
    <i r="1">
      <x v="33"/>
    </i>
    <i r="1">
      <x v="17"/>
    </i>
    <i>
      <x v="89"/>
    </i>
    <i r="1">
      <x v="39"/>
    </i>
    <i r="1">
      <x v="23"/>
    </i>
    <i>
      <x v="90"/>
    </i>
    <i r="1">
      <x v="37"/>
    </i>
    <i r="1">
      <x v="26"/>
    </i>
    <i r="1">
      <x v="3"/>
    </i>
    <i r="1">
      <x v="16"/>
    </i>
    <i>
      <x v="91"/>
    </i>
    <i r="1">
      <x v="46"/>
    </i>
    <i r="1">
      <x v="45"/>
    </i>
    <i>
      <x v="92"/>
    </i>
    <i r="1">
      <x v="33"/>
    </i>
    <i r="1">
      <x v="34"/>
    </i>
    <i r="1">
      <x v="6"/>
    </i>
    <i>
      <x v="93"/>
    </i>
    <i r="1">
      <x v="45"/>
    </i>
    <i r="1">
      <x v="5"/>
    </i>
    <i r="1">
      <x v="11"/>
    </i>
    <i r="1">
      <x v="3"/>
    </i>
    <i r="1">
      <x v="12"/>
    </i>
    <i>
      <x v="94"/>
    </i>
    <i r="1">
      <x v="41"/>
    </i>
    <i r="1">
      <x v="8"/>
    </i>
    <i r="1">
      <x v="29"/>
    </i>
    <i r="1">
      <x v="6"/>
    </i>
    <i>
      <x v="95"/>
    </i>
    <i r="1">
      <x v="37"/>
    </i>
    <i r="1">
      <x v="11"/>
    </i>
    <i r="1">
      <x v="2"/>
    </i>
    <i r="1">
      <x v="16"/>
    </i>
    <i>
      <x v="96"/>
    </i>
    <i r="1">
      <x v="24"/>
    </i>
    <i r="1">
      <x v="15"/>
    </i>
    <i r="1">
      <x v="17"/>
    </i>
    <i r="1">
      <x v="27"/>
    </i>
    <i r="1">
      <x v="48"/>
    </i>
    <i r="1">
      <x v="23"/>
    </i>
    <i r="1">
      <x v="1"/>
    </i>
    <i>
      <x v="97"/>
    </i>
    <i r="1">
      <x v="8"/>
    </i>
    <i r="1">
      <x/>
    </i>
    <i>
      <x v="98"/>
    </i>
    <i r="1">
      <x v="37"/>
    </i>
    <i r="1">
      <x v="40"/>
    </i>
    <i r="1">
      <x v="42"/>
    </i>
    <i r="1">
      <x v="34"/>
    </i>
    <i r="1">
      <x v="14"/>
    </i>
    <i r="1">
      <x v="28"/>
    </i>
    <i>
      <x v="99"/>
    </i>
    <i r="1">
      <x v="33"/>
    </i>
    <i t="grand">
      <x/>
    </i>
  </rowItems>
  <colFields count="1">
    <field x="-2"/>
  </colFields>
  <colItems count="12">
    <i>
      <x/>
    </i>
    <i i="1">
      <x v="1"/>
    </i>
    <i i="2">
      <x v="2"/>
    </i>
    <i i="3">
      <x v="3"/>
    </i>
    <i i="4">
      <x v="4"/>
    </i>
    <i i="5">
      <x v="5"/>
    </i>
    <i i="6">
      <x v="6"/>
    </i>
    <i i="7">
      <x v="7"/>
    </i>
    <i i="8">
      <x v="8"/>
    </i>
    <i i="9">
      <x v="9"/>
    </i>
    <i i="10">
      <x v="10"/>
    </i>
    <i i="11">
      <x v="11"/>
    </i>
  </colItems>
  <pageFields count="1">
    <pageField fld="5" hier="40" name="[Table5].[Delivery_Charge].[All]" cap="All"/>
  </pageFields>
  <dataFields count="12">
    <dataField name="Sum of Order Amount2" fld="14" baseField="0" baseItem="0"/>
    <dataField name="Sum of Discounted Amount" fld="11" baseField="0" baseItem="0"/>
    <dataField name="Sum of Amount After Discount" fld="12" baseField="0" baseItem="0"/>
    <dataField name="Sum of Adjusted sales" fld="10" baseField="0" baseItem="0"/>
    <dataField name="highest ordered product" fld="9" baseField="0" baseItem="0"/>
    <dataField name="Distinct Count of Product_ID" fld="6" subtotal="count" baseField="0" baseItem="5">
      <extLst>
        <ext xmlns:x15="http://schemas.microsoft.com/office/spreadsheetml/2010/11/main" uri="{FABC7310-3BB5-11E1-824E-6D434824019B}">
          <x15:dataField isCountDistinct="1"/>
        </ext>
      </extLst>
    </dataField>
    <dataField name="Distinct Count of Customer_ID" fld="1" subtotal="count" baseField="0" baseItem="0">
      <extLst>
        <ext xmlns:x15="http://schemas.microsoft.com/office/spreadsheetml/2010/11/main" uri="{FABC7310-3BB5-11E1-824E-6D434824019B}">
          <x15:dataField isCountDistinct="1"/>
        </ext>
      </extLst>
    </dataField>
    <dataField name="Discount_Percent" fld="13" baseField="0" baseItem="0" numFmtId="10"/>
    <dataField name="Count of Product_ID" fld="8" subtotal="count" baseField="0" baseItem="0"/>
    <dataField name="Count of Order_ID" fld="3" subtotal="count" baseField="0" baseItem="0"/>
    <dataField name="Average of Days it took for delivery" fld="4" subtotal="average" baseField="0" baseItem="5"/>
    <dataField name="Average of Age" fld="2" subtotal="average" baseField="0" baseItem="5"/>
  </dataField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_ID"/>
    <pivotHierarchy dragToData="1" caption="Sum of Order Amount2"/>
    <pivotHierarchy dragToData="1" caption="Max of Order Amount2"/>
    <pivotHierarchy dragToData="1"/>
    <pivotHierarchy dragToData="1" caption="Average of Age"/>
    <pivotHierarchy dragToData="1"/>
    <pivotHierarchy dragToData="1"/>
    <pivotHierarchy dragToData="1" caption="Average of Days it took for delivery"/>
    <pivotHierarchy dragToData="1"/>
    <pivotHierarchy dragToData="1" caption="Distinct Count of Product_ID"/>
    <pivotHierarchy dragToData="1" caption="highest ordered product"/>
    <pivotHierarchy dragToData="1"/>
    <pivotHierarchy dragToData="1"/>
    <pivotHierarchy dragToData="1"/>
    <pivotHierarchy dragToData="1"/>
    <pivotHierarchy dragToData="1" caption="Discount_Percent"/>
    <pivotHierarchy dragToData="1"/>
    <pivotHierarchy dragToData="1"/>
    <pivotHierarchy dragToData="1"/>
  </pivotHierarchies>
  <pivotTableStyleInfo name="PivotStyleLight8" showRowHeaders="1" showColHeaders="1" showRowStripes="1" showColStripes="1" showLastColumn="1"/>
  <rowHierarchiesUsage count="2">
    <rowHierarchyUsage hierarchyUsage="43"/>
    <rowHierarchyUsage hierarchyUsage="3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2S7_Excel_Mini_Project_data (1) (1).xlsx!Table5">
        <x15:activeTabTopLevelEntity name="[Table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26C99D-561D-4A46-9E37-CFDF054EEDEA}" name="PivotTable8" cacheId="3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Amount_with_delivery_charge" fld="1" baseField="0" baseItem="4"/>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mount_with_delivery_charge"/>
    <pivotHierarchy dragToData="1"/>
  </pivotHierarchies>
  <pivotTableStyleInfo name="PivotStyleLight16" showRowHeaders="1" showColHeaders="1" showRowStripes="0" showColStripes="0" showLastColumn="1"/>
  <filters count="1">
    <filter fld="0" type="count" id="1" iMeasureHier="87">
      <autoFilter ref="A1">
        <filterColumn colId="0">
          <top10 val="10" filterVal="10"/>
        </filterColumn>
      </autoFilter>
    </filter>
  </filters>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2S7_Excel_Mini_Project_data (1) (1).xlsx!Table5">
        <x15:activeTabTopLevelEntity name="[Table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BB1233-FE8B-4C2D-862D-16CC8C1D1F65}" name="PivotTable9" cacheId="36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3:B8" firstHeaderRow="1" firstDataRow="1" firstDataCol="1"/>
  <pivotFields count="2">
    <pivotField axis="axisRow" allDrilled="1" subtotalTop="0" showAll="0" dataSourceSort="1" defaultSubtotal="0" defaultAttributeDrillState="1">
      <items count="16">
        <item s="1" x="0"/>
        <item s="1" x="1"/>
        <item s="1" x="2"/>
        <item s="1" x="3"/>
        <item x="4"/>
        <item x="5"/>
        <item x="6"/>
        <item x="7"/>
        <item x="8"/>
        <item x="9"/>
        <item x="10"/>
        <item x="11"/>
        <item x="12"/>
        <item x="13"/>
        <item x="14"/>
        <item x="15"/>
      </items>
    </pivotField>
    <pivotField dataField="1" subtotalTop="0" showAll="0" defaultSubtotal="0"/>
  </pivotFields>
  <rowFields count="1">
    <field x="0"/>
  </rowFields>
  <rowItems count="5">
    <i>
      <x/>
    </i>
    <i>
      <x v="1"/>
    </i>
    <i>
      <x v="2"/>
    </i>
    <i>
      <x v="3"/>
    </i>
    <i t="grand">
      <x/>
    </i>
  </rowItems>
  <colItems count="1">
    <i/>
  </colItems>
  <dataFields count="1">
    <dataField name="Count of Product_ID" fld="1" subtotal="count" baseField="0" baseItem="0"/>
  </dataFields>
  <chartFormats count="3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4"/>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7"/>
          </reference>
        </references>
      </pivotArea>
    </chartFormat>
    <chartFormat chart="0" format="4">
      <pivotArea type="data" outline="0" fieldPosition="0">
        <references count="2">
          <reference field="4294967294" count="1" selected="0">
            <x v="0"/>
          </reference>
          <reference field="0" count="1" selected="0">
            <x v="10"/>
          </reference>
        </references>
      </pivotArea>
    </chartFormat>
    <chartFormat chart="0" format="5">
      <pivotArea type="data" outline="0" fieldPosition="0">
        <references count="2">
          <reference field="4294967294" count="1" selected="0">
            <x v="0"/>
          </reference>
          <reference field="0" count="1" selected="0">
            <x v="11"/>
          </reference>
        </references>
      </pivotArea>
    </chartFormat>
    <chartFormat chart="0" format="6">
      <pivotArea type="data" outline="0" fieldPosition="0">
        <references count="2">
          <reference field="4294967294" count="1" selected="0">
            <x v="0"/>
          </reference>
          <reference field="0" count="1" selected="0">
            <x v="15"/>
          </reference>
        </references>
      </pivotArea>
    </chartFormat>
    <chartFormat chart="0" format="7">
      <pivotArea type="data" outline="0" fieldPosition="0">
        <references count="2">
          <reference field="4294967294" count="1" selected="0">
            <x v="0"/>
          </reference>
          <reference field="0" count="1" selected="0">
            <x v="13"/>
          </reference>
        </references>
      </pivotArea>
    </chartFormat>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0" count="1" selected="0">
            <x v="1"/>
          </reference>
        </references>
      </pivotArea>
    </chartFormat>
    <chartFormat chart="9" format="18">
      <pivotArea type="data" outline="0" fieldPosition="0">
        <references count="2">
          <reference field="4294967294" count="1" selected="0">
            <x v="0"/>
          </reference>
          <reference field="0" count="1" selected="0">
            <x v="7"/>
          </reference>
        </references>
      </pivotArea>
    </chartFormat>
    <chartFormat chart="9" format="19">
      <pivotArea type="data" outline="0" fieldPosition="0">
        <references count="2">
          <reference field="4294967294" count="1" selected="0">
            <x v="0"/>
          </reference>
          <reference field="0" count="1" selected="0">
            <x v="10"/>
          </reference>
        </references>
      </pivotArea>
    </chartFormat>
    <chartFormat chart="9" format="20">
      <pivotArea type="data" outline="0" fieldPosition="0">
        <references count="2">
          <reference field="4294967294" count="1" selected="0">
            <x v="0"/>
          </reference>
          <reference field="0" count="1" selected="0">
            <x v="11"/>
          </reference>
        </references>
      </pivotArea>
    </chartFormat>
    <chartFormat chart="9" format="21">
      <pivotArea type="data" outline="0" fieldPosition="0">
        <references count="2">
          <reference field="4294967294" count="1" selected="0">
            <x v="0"/>
          </reference>
          <reference field="0" count="1" selected="0">
            <x v="15"/>
          </reference>
        </references>
      </pivotArea>
    </chartFormat>
    <chartFormat chart="9" format="22">
      <pivotArea type="data" outline="0" fieldPosition="0">
        <references count="2">
          <reference field="4294967294" count="1" selected="0">
            <x v="0"/>
          </reference>
          <reference field="0" count="1" selected="0">
            <x v="13"/>
          </reference>
        </references>
      </pivotArea>
    </chartFormat>
    <chartFormat chart="9" format="23">
      <pivotArea type="data" outline="0" fieldPosition="0">
        <references count="2">
          <reference field="4294967294" count="1" selected="0">
            <x v="0"/>
          </reference>
          <reference field="0" count="1" selected="0">
            <x v="14"/>
          </reference>
        </references>
      </pivotArea>
    </chartFormat>
    <chartFormat chart="0" format="8">
      <pivotArea type="data" outline="0" fieldPosition="0">
        <references count="2">
          <reference field="4294967294" count="1" selected="0">
            <x v="0"/>
          </reference>
          <reference field="0" count="1" selected="0">
            <x v="4"/>
          </reference>
        </references>
      </pivotArea>
    </chartFormat>
    <chartFormat chart="0" format="9">
      <pivotArea type="data" outline="0" fieldPosition="0">
        <references count="2">
          <reference field="4294967294" count="1" selected="0">
            <x v="0"/>
          </reference>
          <reference field="0" count="1" selected="0">
            <x v="5"/>
          </reference>
        </references>
      </pivotArea>
    </chartFormat>
    <chartFormat chart="0" format="10">
      <pivotArea type="data" outline="0" fieldPosition="0">
        <references count="2">
          <reference field="4294967294" count="1" selected="0">
            <x v="0"/>
          </reference>
          <reference field="0" count="1" selected="0">
            <x v="6"/>
          </reference>
        </references>
      </pivotArea>
    </chartFormat>
    <chartFormat chart="0" format="11">
      <pivotArea type="data" outline="0" fieldPosition="0">
        <references count="2">
          <reference field="4294967294" count="1" selected="0">
            <x v="0"/>
          </reference>
          <reference field="0" count="1" selected="0">
            <x v="8"/>
          </reference>
        </references>
      </pivotArea>
    </chartFormat>
    <chartFormat chart="0" format="12">
      <pivotArea type="data" outline="0" fieldPosition="0">
        <references count="2">
          <reference field="4294967294" count="1" selected="0">
            <x v="0"/>
          </reference>
          <reference field="0" count="1" selected="0">
            <x v="9"/>
          </reference>
        </references>
      </pivotArea>
    </chartFormat>
    <chartFormat chart="0" format="13">
      <pivotArea type="data" outline="0" fieldPosition="0">
        <references count="2">
          <reference field="4294967294" count="1" selected="0">
            <x v="0"/>
          </reference>
          <reference field="0" count="1" selected="0">
            <x v="12"/>
          </reference>
        </references>
      </pivotArea>
    </chartFormat>
    <chartFormat chart="9" format="24">
      <pivotArea type="data" outline="0" fieldPosition="0">
        <references count="2">
          <reference field="4294967294" count="1" selected="0">
            <x v="0"/>
          </reference>
          <reference field="0" count="1" selected="0">
            <x v="4"/>
          </reference>
        </references>
      </pivotArea>
    </chartFormat>
    <chartFormat chart="9" format="25">
      <pivotArea type="data" outline="0" fieldPosition="0">
        <references count="2">
          <reference field="4294967294" count="1" selected="0">
            <x v="0"/>
          </reference>
          <reference field="0" count="1" selected="0">
            <x v="5"/>
          </reference>
        </references>
      </pivotArea>
    </chartFormat>
    <chartFormat chart="9" format="26">
      <pivotArea type="data" outline="0" fieldPosition="0">
        <references count="2">
          <reference field="4294967294" count="1" selected="0">
            <x v="0"/>
          </reference>
          <reference field="0" count="1" selected="0">
            <x v="6"/>
          </reference>
        </references>
      </pivotArea>
    </chartFormat>
    <chartFormat chart="9" format="27">
      <pivotArea type="data" outline="0" fieldPosition="0">
        <references count="2">
          <reference field="4294967294" count="1" selected="0">
            <x v="0"/>
          </reference>
          <reference field="0" count="1" selected="0">
            <x v="8"/>
          </reference>
        </references>
      </pivotArea>
    </chartFormat>
    <chartFormat chart="9" format="28">
      <pivotArea type="data" outline="0" fieldPosition="0">
        <references count="2">
          <reference field="4294967294" count="1" selected="0">
            <x v="0"/>
          </reference>
          <reference field="0" count="1" selected="0">
            <x v="9"/>
          </reference>
        </references>
      </pivotArea>
    </chartFormat>
    <chartFormat chart="9" format="29">
      <pivotArea type="data" outline="0" fieldPosition="0">
        <references count="2">
          <reference field="4294967294" count="1" selected="0">
            <x v="0"/>
          </reference>
          <reference field="0" count="1" selected="0">
            <x v="12"/>
          </reference>
        </references>
      </pivotArea>
    </chartFormat>
    <chartFormat chart="9" format="30">
      <pivotArea type="data" outline="0" fieldPosition="0">
        <references count="2">
          <reference field="4294967294" count="1" selected="0">
            <x v="0"/>
          </reference>
          <reference field="0" count="1" selected="0">
            <x v="0"/>
          </reference>
        </references>
      </pivotArea>
    </chartFormat>
    <chartFormat chart="9" format="31">
      <pivotArea type="data" outline="0" fieldPosition="0">
        <references count="2">
          <reference field="4294967294" count="1" selected="0">
            <x v="0"/>
          </reference>
          <reference field="0" count="1" selected="0">
            <x v="2"/>
          </reference>
        </references>
      </pivotArea>
    </chartFormat>
    <chartFormat chart="9" format="32">
      <pivotArea type="data" outline="0" fieldPosition="0">
        <references count="2">
          <reference field="4294967294" count="1" selected="0">
            <x v="0"/>
          </reference>
          <reference field="0" count="1" selected="0">
            <x v="3"/>
          </reference>
        </references>
      </pivotArea>
    </chartFormat>
    <chartFormat chart="0" format="17">
      <pivotArea type="data" outline="0" fieldPosition="0">
        <references count="2">
          <reference field="4294967294" count="1" selected="0">
            <x v="0"/>
          </reference>
          <reference field="0" count="1" selected="0">
            <x v="0"/>
          </reference>
        </references>
      </pivotArea>
    </chartFormat>
    <chartFormat chart="0" format="18">
      <pivotArea type="data" outline="0" fieldPosition="0">
        <references count="2">
          <reference field="4294967294" count="1" selected="0">
            <x v="0"/>
          </reference>
          <reference field="0" count="1" selected="0">
            <x v="2"/>
          </reference>
        </references>
      </pivotArea>
    </chartFormat>
    <chartFormat chart="0" format="19">
      <pivotArea type="data" outline="0" fieldPosition="0">
        <references count="2">
          <reference field="4294967294" count="1" selected="0">
            <x v="0"/>
          </reference>
          <reference field="0" count="1" selected="0">
            <x v="3"/>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2S7_Excel_Mini_Project_data (1) (1).xlsx!Table5">
        <x15:activeTabTopLevelEntity name="[Table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731FA3-C224-46EF-B454-3E81A04A022A}" name="PivotTable10" cacheId="3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2" firstHeaderRow="1" firstDataRow="1" firstDataCol="1"/>
  <pivotFields count="2">
    <pivotField axis="axisRow" allDrilled="1" subtotalTop="0" showAll="0" sortType="descending" defaultSubtotal="0" defaultAttributeDrillState="1">
      <items count="8">
        <item x="7"/>
        <item x="6"/>
        <item x="5"/>
        <item x="4"/>
        <item x="3"/>
        <item x="2"/>
        <item x="1"/>
        <item x="0"/>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name="Count of Order_ID" fld="1"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2S7_Excel_Mini_Project_data (1) (1).xlsx!Table5">
        <x15:activeTabTopLevelEntity name="[Table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A2BE9B-D1A6-4366-8920-FCD5E7E87983}" name="PivotTable16" cacheId="3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3" firstHeaderRow="1" firstDataRow="1" firstDataCol="1"/>
  <pivotFields count="2">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s>
  <rowFields count="1">
    <field x="0"/>
  </rowFields>
  <rowItems count="10">
    <i>
      <x/>
    </i>
    <i>
      <x v="1"/>
    </i>
    <i>
      <x v="2"/>
    </i>
    <i>
      <x v="3"/>
    </i>
    <i>
      <x v="4"/>
    </i>
    <i>
      <x v="5"/>
    </i>
    <i>
      <x v="6"/>
    </i>
    <i>
      <x v="7"/>
    </i>
    <i>
      <x v="8"/>
    </i>
    <i t="grand">
      <x/>
    </i>
  </rowItems>
  <colItems count="1">
    <i/>
  </colItems>
  <dataFields count="1">
    <dataField name="Sum of Amount_with_delivery_charge" fld="1" baseField="0" baseItem="0" numFmtId="165"/>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2S7_Excel_Mini_Project_data (1) (1).xlsx!Table5">
        <x15:activeTabTopLevelEntity name="[Table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6F0A694-E7EE-4738-AAD1-69C7BF8ED924}" name="PivotTable17" cacheId="3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Coupon_Code" fld="1"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0" count="1" selected="0">
            <x v="0"/>
          </reference>
        </references>
      </pivotArea>
    </chartFormat>
    <chartFormat chart="9" format="14">
      <pivotArea type="data" outline="0" fieldPosition="0">
        <references count="2">
          <reference field="4294967294" count="1" selected="0">
            <x v="0"/>
          </reference>
          <reference field="0" count="1" selected="0">
            <x v="1"/>
          </reference>
        </references>
      </pivotArea>
    </chartFormat>
    <chartFormat chart="9" format="15">
      <pivotArea type="data" outline="0" fieldPosition="0">
        <references count="2">
          <reference field="4294967294" count="1" selected="0">
            <x v="0"/>
          </reference>
          <reference field="0" count="1" selected="0">
            <x v="2"/>
          </reference>
        </references>
      </pivotArea>
    </chartFormat>
    <chartFormat chart="9" format="16">
      <pivotArea type="data" outline="0" fieldPosition="0">
        <references count="2">
          <reference field="4294967294" count="1" selected="0">
            <x v="0"/>
          </reference>
          <reference field="0" count="1" selected="0">
            <x v="3"/>
          </reference>
        </references>
      </pivotArea>
    </chartFormat>
    <chartFormat chart="9" format="17">
      <pivotArea type="data" outline="0" fieldPosition="0">
        <references count="2">
          <reference field="4294967294" count="1" selected="0">
            <x v="0"/>
          </reference>
          <reference field="0" count="1" selected="0">
            <x v="4"/>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2S7_Excel_Mini_Project_data (1) (1).xlsx!Table5">
        <x15:activeTabTopLevelEntity name="[Table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6861EA5-CD97-4539-9EFE-D524601B7462}" name="PivotTable18" cacheId="36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3:D17" firstHeaderRow="1" firstDataRow="2"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1"/>
  </colFields>
  <colItems count="3">
    <i>
      <x/>
    </i>
    <i>
      <x v="1"/>
    </i>
    <i t="grand">
      <x/>
    </i>
  </colItems>
  <dataFields count="1">
    <dataField name="Sum of Amount_with_delivery_charge" fld="2" baseField="0" baseItem="0"/>
  </dataFields>
  <chartFormats count="4">
    <chartFormat chart="6" format="0" series="1">
      <pivotArea type="data" outline="0" fieldPosition="0">
        <references count="2">
          <reference field="4294967294" count="1" selected="0">
            <x v="0"/>
          </reference>
          <reference field="1" count="1" selected="0">
            <x v="0"/>
          </reference>
        </references>
      </pivotArea>
    </chartFormat>
    <chartFormat chart="6" format="1" series="1">
      <pivotArea type="data" outline="0" fieldPosition="0">
        <references count="2">
          <reference field="4294967294" count="1" selected="0">
            <x v="0"/>
          </reference>
          <reference field="1" count="1" selected="0">
            <x v="1"/>
          </reference>
        </references>
      </pivotArea>
    </chartFormat>
    <chartFormat chart="10" format="4" series="1">
      <pivotArea type="data" outline="0" fieldPosition="0">
        <references count="2">
          <reference field="4294967294" count="1" selected="0">
            <x v="0"/>
          </reference>
          <reference field="1" count="1" selected="0">
            <x v="0"/>
          </reference>
        </references>
      </pivotArea>
    </chartFormat>
    <chartFormat chart="10" format="5" series="1">
      <pivotArea type="data" outline="0" fieldPosition="0">
        <references count="2">
          <reference field="4294967294" count="1" selected="0">
            <x v="0"/>
          </reference>
          <reference field="1" count="1" selected="0">
            <x v="1"/>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2"/>
  </rowHierarchiesUsage>
  <colHierarchiesUsage count="1">
    <colHierarchyUsage hierarchyUsage="2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2S7_Excel_Mini_Project_data (1) (1).xlsx!Table5">
        <x15:activeTabTopLevelEntity name="[Table5]"/>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1E8753A-CD11-4F8B-8D9C-B685E7BA6AE3}" sourceName="[Table5].[City]">
  <pivotTables>
    <pivotTable tabId="7" name="PivotTable7"/>
    <pivotTable tabId="2" name="PivotTable3"/>
    <pivotTable tabId="12" name="PivotTable16"/>
    <pivotTable tabId="13" name="PivotTable17"/>
    <pivotTable tabId="14" name="PivotTable18"/>
    <pivotTable tabId="8" name="PivotTable8"/>
    <pivotTable tabId="9" name="PivotTable9"/>
    <pivotTable tabId="10" name="PivotTable10"/>
  </pivotTables>
  <data>
    <olap pivotCacheId="541968865">
      <levels count="2">
        <level uniqueName="[Table5].[City].[(All)]" sourceCaption="(All)" count="0"/>
        <level uniqueName="[Table5].[City].[City]" sourceCaption="City" count="9">
          <ranges>
            <range startItem="0">
              <i n="[Table5].[City].&amp;[Chicago]" c="Chicago"/>
              <i n="[Table5].[City].&amp;[Dallas]" c="Dallas"/>
              <i n="[Table5].[City].&amp;[Houston]" c="Houston"/>
              <i n="[Table5].[City].&amp;[Los Angeles]" c="Los Angeles"/>
              <i n="[Table5].[City].&amp;[Miami]" c="Miami"/>
              <i n="[Table5].[City].&amp;[New York]" c="New York"/>
              <i n="[Table5].[City].&amp;[Phoenix]" c="Phoenix"/>
              <i n="[Table5].[City].&amp;[San Francisco]" c="San Francisco"/>
              <i n="[Table5].[City].&amp;" c="(blank)"/>
            </range>
          </ranges>
        </level>
      </levels>
      <selections count="1">
        <selection n="[Table5].[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ID" xr10:uid="{907EBAB6-5954-4A1B-8DCF-AB83931FCDBD}" sourceName="[Table5].[Product_ID]">
  <pivotTables>
    <pivotTable tabId="9" name="PivotTable9"/>
  </pivotTables>
  <data>
    <olap pivotCacheId="541968865">
      <levels count="2">
        <level uniqueName="[Table5].[Product_ID].[(All)]" sourceCaption="(All)" count="0"/>
        <level uniqueName="[Table5].[Product_ID].[Product_ID]" sourceCaption="Product_ID" count="51">
          <ranges>
            <range startItem="0">
              <i n="[Table5].[Product_ID].&amp;[PID001]" c="PID001"/>
              <i n="[Table5].[Product_ID].&amp;[PID002]" c="PID002"/>
              <i n="[Table5].[Product_ID].&amp;[PID003]" c="PID003"/>
              <i n="[Table5].[Product_ID].&amp;[PID004]" c="PID004"/>
              <i n="[Table5].[Product_ID].&amp;[PID005]" c="PID005"/>
              <i n="[Table5].[Product_ID].&amp;[PID006]" c="PID006"/>
              <i n="[Table5].[Product_ID].&amp;[PID007]" c="PID007"/>
              <i n="[Table5].[Product_ID].&amp;[PID008]" c="PID008"/>
              <i n="[Table5].[Product_ID].&amp;[PID009]" c="PID009"/>
              <i n="[Table5].[Product_ID].&amp;[PID010]" c="PID010"/>
              <i n="[Table5].[Product_ID].&amp;[PID011]" c="PID011"/>
              <i n="[Table5].[Product_ID].&amp;[PID012]" c="PID012"/>
              <i n="[Table5].[Product_ID].&amp;[PID013]" c="PID013"/>
              <i n="[Table5].[Product_ID].&amp;[PID014]" c="PID014"/>
              <i n="[Table5].[Product_ID].&amp;[PID015]" c="PID015"/>
              <i n="[Table5].[Product_ID].&amp;[PID016]" c="PID016"/>
              <i n="[Table5].[Product_ID].&amp;[PID017]" c="PID017"/>
              <i n="[Table5].[Product_ID].&amp;[PID018]" c="PID018"/>
              <i n="[Table5].[Product_ID].&amp;[PID019]" c="PID019"/>
              <i n="[Table5].[Product_ID].&amp;[PID020]" c="PID020"/>
              <i n="[Table5].[Product_ID].&amp;[PID021]" c="PID021"/>
              <i n="[Table5].[Product_ID].&amp;[PID022]" c="PID022"/>
              <i n="[Table5].[Product_ID].&amp;[PID023]" c="PID023"/>
              <i n="[Table5].[Product_ID].&amp;[PID024]" c="PID024"/>
              <i n="[Table5].[Product_ID].&amp;[PID025]" c="PID025"/>
              <i n="[Table5].[Product_ID].&amp;[PID026]" c="PID026"/>
              <i n="[Table5].[Product_ID].&amp;[PID027]" c="PID027"/>
              <i n="[Table5].[Product_ID].&amp;[PID028]" c="PID028"/>
              <i n="[Table5].[Product_ID].&amp;[PID029]" c="PID029"/>
              <i n="[Table5].[Product_ID].&amp;[PID030]" c="PID030"/>
              <i n="[Table5].[Product_ID].&amp;[PID031]" c="PID031"/>
              <i n="[Table5].[Product_ID].&amp;[PID032]" c="PID032"/>
              <i n="[Table5].[Product_ID].&amp;[PID033]" c="PID033"/>
              <i n="[Table5].[Product_ID].&amp;[PID034]" c="PID034"/>
              <i n="[Table5].[Product_ID].&amp;[PID035]" c="PID035"/>
              <i n="[Table5].[Product_ID].&amp;[PID036]" c="PID036"/>
              <i n="[Table5].[Product_ID].&amp;[PID037]" c="PID037"/>
              <i n="[Table5].[Product_ID].&amp;[PID038]" c="PID038"/>
              <i n="[Table5].[Product_ID].&amp;[PID039]" c="PID039"/>
              <i n="[Table5].[Product_ID].&amp;[PID040]" c="PID040"/>
              <i n="[Table5].[Product_ID].&amp;[PID041]" c="PID041"/>
              <i n="[Table5].[Product_ID].&amp;[PID042]" c="PID042"/>
              <i n="[Table5].[Product_ID].&amp;[PID043]" c="PID043"/>
              <i n="[Table5].[Product_ID].&amp;[PID044]" c="PID044"/>
              <i n="[Table5].[Product_ID].&amp;[PID045]" c="PID045"/>
              <i n="[Table5].[Product_ID].&amp;[PID046]" c="PID046"/>
              <i n="[Table5].[Product_ID].&amp;[PID047]" c="PID047"/>
              <i n="[Table5].[Product_ID].&amp;[PID048]" c="PID048"/>
              <i n="[Table5].[Product_ID].&amp;[PID049]" c="PID049"/>
              <i n="[Table5].[Product_ID].&amp;[PID050]" c="PID050"/>
              <i n="[Table5].[Product_ID].&amp;" c="(blank)" nd="1"/>
            </range>
          </ranges>
        </level>
      </levels>
      <selections count="4">
        <selection n="[Table5].[Product_ID].&amp;[PID001]"/>
        <selection n="[Table5].[Product_ID].&amp;[PID002]"/>
        <selection n="[Table5].[Product_ID].&amp;[PID003]"/>
        <selection n="[Table5].[Product_ID].&amp;[PID00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933967A8-DCA5-49EC-8834-24085179DC4E}" cache="Slicer_City" caption="City" level="1" rowHeight="234950"/>
  <slicer name="Product_ID 1" xr10:uid="{761B4E5A-9F4A-442B-BAE4-C37C3F8A354B}" cache="Slicer_Product_ID" caption="Product_ID"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70B07A55-1776-43C9-828E-6A98E4722DA6}" cache="Slicer_City" caption="City"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ID" xr10:uid="{0CCACBDE-916F-4700-B272-90F8EDEF9147}" cache="Slicer_Product_ID" caption="Product_ID"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EE33E65-F0C5-4891-9C53-0D9E02BEC715}" name="Table5" displayName="Table5" ref="A1:AC526" totalsRowShown="0">
  <autoFilter ref="A1:AC526" xr:uid="{7EE33E65-F0C5-4891-9C53-0D9E02BEC715}"/>
  <tableColumns count="29">
    <tableColumn id="1" xr3:uid="{71AA876A-2A9D-42A0-AAD4-77371A6F8D2C}" name="Customer_ID"/>
    <tableColumn id="2" xr3:uid="{66690B05-5ADD-46CE-B147-773A38CE8AA4}" name="First_Name"/>
    <tableColumn id="3" xr3:uid="{1C41A46E-9FFE-4859-975F-BABC582D35A5}" name="Last_Name"/>
    <tableColumn id="4" xr3:uid="{B5E306BE-A22F-4E64-A379-A05FA6DD56A2}" name="Age"/>
    <tableColumn id="5" xr3:uid="{9271CF35-C3D4-4997-9B08-F870F9F27B38}" name="Gender"/>
    <tableColumn id="6" xr3:uid="{FD715A26-9B0B-4C1E-BEAA-C6E4E63D71B5}" name="City"/>
    <tableColumn id="7" xr3:uid="{655BF954-C8DA-4F65-AD37-79D73D728038}" name="Email"/>
    <tableColumn id="8" xr3:uid="{32FF53DF-FD63-45EC-AB17-D4B8EEABA2DA}" name="Address"/>
    <tableColumn id="9" xr3:uid="{17BA285E-ECC3-4B19-A369-B73FF270F883}" name="Order_ID"/>
    <tableColumn id="10" xr3:uid="{D7FE709E-3B0A-4274-A7AD-F542142A9BF5}" name="Order_Date"/>
    <tableColumn id="11" xr3:uid="{D66C5A7F-3688-4A64-B897-D4F08DB01306}" name="Order_Time"/>
    <tableColumn id="12" xr3:uid="{AB9C225E-F322-4C16-B749-874B770BA11E}" name="Product_ID"/>
    <tableColumn id="13" xr3:uid="{26D63E44-C023-4121-9A87-AF9786D80F12}" name="Price"/>
    <tableColumn id="14" xr3:uid="{097299E7-4859-498C-9632-32EE62B3537D}" name="Quantity"/>
    <tableColumn id="15" xr3:uid="{1BED88B6-1637-421F-8255-B337E824D6CD}" name="Coupon_Code"/>
    <tableColumn id="16" xr3:uid="{A3D006DE-BBA5-453E-A7EE-4909239C7736}" name="Estimated_Days_to_Deliver"/>
    <tableColumn id="17" xr3:uid="{5B52C6A2-9B9C-4D25-8983-B2D6AAF70C9B}" name="Delivery_Charge"/>
    <tableColumn id="18" xr3:uid="{D5C3D2AB-6C50-49FE-9355-1547BE81A2DE}" name="Delivery_Date"/>
    <tableColumn id="19" xr3:uid="{D2928906-8AA0-438D-95C0-8C680246607F}" name="Delivery_Time"/>
    <tableColumn id="20" xr3:uid="{AB406D1D-729C-4F8E-AAD5-06BE99984A2A}" name="Full name">
      <calculatedColumnFormula>_xlfn.CONCAT(B2,"  ",C2)</calculatedColumnFormula>
    </tableColumn>
    <tableColumn id="21" xr3:uid="{C399BC26-C8C5-4F6C-9A8A-D185A14BC4E7}" name="Order Amount"/>
    <tableColumn id="22" xr3:uid="{A64597A0-68DE-496C-849F-9803385D4EB1}" name=" Days it took for delivery"/>
    <tableColumn id="23" xr3:uid="{4918A2FF-DC00-4F47-B5A2-7BE6A0AC2E3B}" name="Discount_Percent" dataCellStyle="Percent">
      <calculatedColumnFormula>IF(O2="FLAT8",8%,IF(O2="FLAT10",10%,IF(O2="FLAT15",15%,IF(O2="FLAT20",20%,0))))</calculatedColumnFormula>
    </tableColumn>
    <tableColumn id="24" xr3:uid="{32CB5AE8-4624-42EE-9D93-E44298BCEC3E}" name="Adjusted sales" dataDxfId="5">
      <calculatedColumnFormula>U2-(U2*W2)+IF(O2="DEL0",0,Q2)</calculatedColumnFormula>
    </tableColumn>
    <tableColumn id="25" xr3:uid="{2175ACB5-8C67-41BF-9BDB-6AB023A3A7CB}" name="Discounted Amount" dataDxfId="4">
      <calculatedColumnFormula>U2*W2</calculatedColumnFormula>
    </tableColumn>
    <tableColumn id="26" xr3:uid="{9DA66807-AAC2-48BE-A4C1-84DEB2645EA9}" name="Amount After Discount" dataDxfId="3">
      <calculatedColumnFormula>U2-Y2</calculatedColumnFormula>
    </tableColumn>
    <tableColumn id="27" xr3:uid="{8793ABBA-E5D3-482D-861C-8074165D70CF}" name="Amount_with_delivery_charge" dataDxfId="2">
      <calculatedColumnFormula>Z2+IF(O2="DEL0",0,Q2)</calculatedColumnFormula>
    </tableColumn>
    <tableColumn id="28" xr3:uid="{7C03BCF5-97AD-4818-B976-EBE1A22FFFF8}" name=" Delivery_Status" dataDxfId="1">
      <calculatedColumnFormula>IF(V2&gt;5,"Late",IF(V2=5,"Intime","BeforeTime"))</calculatedColumnFormula>
    </tableColumn>
    <tableColumn id="29" xr3:uid="{1F0E302D-6812-4E54-B18B-46329B3E088F}" name="Order_Month" dataDxfId="0">
      <calculatedColumnFormula>TEXT(J2,"mmmm")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4AEA4-8633-4553-95FC-F952AEC916BF}">
  <dimension ref="A1:G104"/>
  <sheetViews>
    <sheetView workbookViewId="0">
      <selection activeCell="B31" sqref="B31"/>
    </sheetView>
  </sheetViews>
  <sheetFormatPr defaultRowHeight="14.4" x14ac:dyDescent="0.3"/>
  <cols>
    <col min="1" max="1" width="17.21875" bestFit="1" customWidth="1"/>
    <col min="2" max="2" width="26.77734375" bestFit="1" customWidth="1"/>
    <col min="3" max="3" width="20.77734375" bestFit="1" customWidth="1"/>
    <col min="4" max="4" width="13.88671875" bestFit="1" customWidth="1"/>
    <col min="5" max="5" width="16.44140625" bestFit="1" customWidth="1"/>
    <col min="6" max="6" width="25.21875" bestFit="1" customWidth="1"/>
    <col min="7" max="7" width="19.77734375" bestFit="1" customWidth="1"/>
    <col min="8" max="9" width="20.6640625" bestFit="1" customWidth="1"/>
    <col min="10" max="10" width="15.44140625" customWidth="1"/>
    <col min="11" max="11" width="10.44140625" customWidth="1"/>
    <col min="12" max="37" width="3" bestFit="1" customWidth="1"/>
    <col min="38" max="38" width="19.6640625" bestFit="1" customWidth="1"/>
    <col min="39" max="46" width="8" bestFit="1" customWidth="1"/>
    <col min="47" max="47" width="7" bestFit="1" customWidth="1"/>
    <col min="48" max="73" width="8" bestFit="1" customWidth="1"/>
    <col min="74" max="74" width="13.88671875" bestFit="1" customWidth="1"/>
    <col min="75" max="80" width="12" bestFit="1" customWidth="1"/>
    <col min="81" max="81" width="8" bestFit="1" customWidth="1"/>
    <col min="82" max="84" width="12" bestFit="1" customWidth="1"/>
    <col min="85" max="85" width="3" bestFit="1" customWidth="1"/>
    <col min="86" max="90" width="12" bestFit="1" customWidth="1"/>
    <col min="91" max="92" width="3" bestFit="1" customWidth="1"/>
    <col min="93" max="95" width="12" bestFit="1" customWidth="1"/>
    <col min="96" max="96" width="6" bestFit="1" customWidth="1"/>
    <col min="97" max="97" width="12" bestFit="1" customWidth="1"/>
    <col min="98" max="98" width="6" bestFit="1" customWidth="1"/>
    <col min="99" max="99" width="5" bestFit="1" customWidth="1"/>
    <col min="100" max="101" width="12" bestFit="1" customWidth="1"/>
    <col min="102" max="103" width="5" bestFit="1" customWidth="1"/>
    <col min="104" max="107" width="12" bestFit="1" customWidth="1"/>
    <col min="108" max="108" width="5" bestFit="1" customWidth="1"/>
    <col min="109" max="109" width="12" bestFit="1" customWidth="1"/>
    <col min="110" max="110" width="16.44140625" bestFit="1" customWidth="1"/>
    <col min="111" max="145" width="3" bestFit="1" customWidth="1"/>
    <col min="146" max="146" width="34.109375" bestFit="1" customWidth="1"/>
    <col min="147" max="149" width="12" bestFit="1" customWidth="1"/>
    <col min="150" max="150" width="3" bestFit="1" customWidth="1"/>
    <col min="151" max="152" width="12" bestFit="1" customWidth="1"/>
    <col min="153" max="153" width="7" bestFit="1" customWidth="1"/>
    <col min="154" max="159" width="12" bestFit="1" customWidth="1"/>
    <col min="160" max="160" width="3" bestFit="1" customWidth="1"/>
    <col min="161" max="162" width="12" bestFit="1" customWidth="1"/>
    <col min="163" max="163" width="5" bestFit="1" customWidth="1"/>
    <col min="164" max="164" width="4" bestFit="1" customWidth="1"/>
    <col min="165" max="165" width="12" bestFit="1" customWidth="1"/>
    <col min="166" max="166" width="4" bestFit="1" customWidth="1"/>
    <col min="167" max="167" width="12" bestFit="1" customWidth="1"/>
    <col min="168" max="168" width="3" bestFit="1" customWidth="1"/>
    <col min="169" max="169" width="12" bestFit="1" customWidth="1"/>
    <col min="170" max="170" width="3" bestFit="1" customWidth="1"/>
    <col min="171" max="171" width="4" bestFit="1" customWidth="1"/>
    <col min="172" max="172" width="12" bestFit="1" customWidth="1"/>
    <col min="173" max="173" width="3" bestFit="1" customWidth="1"/>
    <col min="174" max="174" width="12" bestFit="1" customWidth="1"/>
    <col min="175" max="175" width="4" bestFit="1" customWidth="1"/>
    <col min="176" max="179" width="12" bestFit="1" customWidth="1"/>
    <col min="180" max="181" width="4" bestFit="1" customWidth="1"/>
    <col min="182" max="182" width="31.5546875" bestFit="1" customWidth="1"/>
    <col min="183" max="183" width="24.44140625" bestFit="1" customWidth="1"/>
    <col min="184" max="184" width="18.6640625" bestFit="1" customWidth="1"/>
    <col min="185" max="185" width="21.33203125" bestFit="1" customWidth="1"/>
    <col min="186" max="186" width="38.88671875" bestFit="1" customWidth="1"/>
    <col min="187" max="187" width="19.6640625" bestFit="1" customWidth="1"/>
    <col min="188" max="188" width="13.88671875" bestFit="1" customWidth="1"/>
    <col min="189" max="189" width="16.44140625" bestFit="1" customWidth="1"/>
    <col min="190" max="190" width="26.77734375" bestFit="1" customWidth="1"/>
    <col min="191" max="191" width="19.6640625" bestFit="1" customWidth="1"/>
    <col min="192" max="192" width="13.88671875" bestFit="1" customWidth="1"/>
    <col min="193" max="193" width="16.44140625" bestFit="1" customWidth="1"/>
    <col min="194" max="194" width="26.77734375" bestFit="1" customWidth="1"/>
    <col min="195" max="195" width="19.6640625" bestFit="1" customWidth="1"/>
    <col min="196" max="196" width="13.88671875" bestFit="1" customWidth="1"/>
    <col min="197" max="197" width="16.44140625" bestFit="1" customWidth="1"/>
    <col min="198" max="198" width="26.77734375" bestFit="1" customWidth="1"/>
    <col min="199" max="199" width="19.6640625" bestFit="1" customWidth="1"/>
    <col min="200" max="200" width="13.88671875" bestFit="1" customWidth="1"/>
    <col min="201" max="201" width="16.44140625" bestFit="1" customWidth="1"/>
    <col min="202" max="202" width="26.77734375" bestFit="1" customWidth="1"/>
    <col min="203" max="203" width="19.6640625" bestFit="1" customWidth="1"/>
    <col min="204" max="204" width="13.88671875" bestFit="1" customWidth="1"/>
    <col min="205" max="205" width="16.44140625" bestFit="1" customWidth="1"/>
    <col min="206" max="206" width="26.77734375" bestFit="1" customWidth="1"/>
    <col min="207" max="207" width="19.6640625" bestFit="1" customWidth="1"/>
    <col min="208" max="208" width="13.88671875" bestFit="1" customWidth="1"/>
    <col min="209" max="209" width="16.44140625" bestFit="1" customWidth="1"/>
    <col min="210" max="210" width="26.77734375" bestFit="1" customWidth="1"/>
    <col min="211" max="211" width="19.6640625" bestFit="1" customWidth="1"/>
    <col min="212" max="212" width="13.88671875" bestFit="1" customWidth="1"/>
    <col min="213" max="213" width="16.44140625" bestFit="1" customWidth="1"/>
    <col min="214" max="214" width="26.77734375" bestFit="1" customWidth="1"/>
    <col min="215" max="215" width="19.6640625" bestFit="1" customWidth="1"/>
    <col min="216" max="216" width="13.88671875" bestFit="1" customWidth="1"/>
    <col min="217" max="217" width="16.44140625" bestFit="1" customWidth="1"/>
    <col min="218" max="218" width="26.77734375" bestFit="1" customWidth="1"/>
    <col min="219" max="219" width="19.6640625" bestFit="1" customWidth="1"/>
    <col min="220" max="220" width="13.88671875" bestFit="1" customWidth="1"/>
    <col min="221" max="221" width="16.44140625" bestFit="1" customWidth="1"/>
    <col min="222" max="222" width="26.77734375" bestFit="1" customWidth="1"/>
    <col min="223" max="223" width="19.6640625" bestFit="1" customWidth="1"/>
    <col min="224" max="224" width="13.88671875" bestFit="1" customWidth="1"/>
    <col min="225" max="225" width="16.44140625" bestFit="1" customWidth="1"/>
    <col min="226" max="226" width="26.77734375" bestFit="1" customWidth="1"/>
    <col min="227" max="227" width="19.6640625" bestFit="1" customWidth="1"/>
    <col min="228" max="228" width="13.88671875" bestFit="1" customWidth="1"/>
    <col min="229" max="229" width="16.44140625" bestFit="1" customWidth="1"/>
    <col min="230" max="230" width="26.77734375" bestFit="1" customWidth="1"/>
    <col min="231" max="231" width="19.6640625" bestFit="1" customWidth="1"/>
    <col min="232" max="232" width="13.88671875" bestFit="1" customWidth="1"/>
    <col min="233" max="233" width="16.44140625" bestFit="1" customWidth="1"/>
    <col min="234" max="234" width="26.77734375" bestFit="1" customWidth="1"/>
    <col min="235" max="235" width="19.6640625" bestFit="1" customWidth="1"/>
    <col min="236" max="236" width="13.88671875" bestFit="1" customWidth="1"/>
    <col min="237" max="237" width="16.44140625" bestFit="1" customWidth="1"/>
    <col min="238" max="238" width="26.77734375" bestFit="1" customWidth="1"/>
    <col min="239" max="239" width="19.6640625" bestFit="1" customWidth="1"/>
    <col min="240" max="240" width="13.88671875" bestFit="1" customWidth="1"/>
    <col min="241" max="241" width="16.44140625" bestFit="1" customWidth="1"/>
    <col min="242" max="242" width="26.77734375" bestFit="1" customWidth="1"/>
    <col min="243" max="243" width="19.6640625" bestFit="1" customWidth="1"/>
    <col min="244" max="244" width="13.88671875" bestFit="1" customWidth="1"/>
    <col min="245" max="245" width="16.44140625" bestFit="1" customWidth="1"/>
    <col min="246" max="246" width="26.77734375" bestFit="1" customWidth="1"/>
    <col min="247" max="247" width="19.6640625" bestFit="1" customWidth="1"/>
    <col min="248" max="248" width="13.88671875" bestFit="1" customWidth="1"/>
    <col min="249" max="249" width="16.44140625" bestFit="1" customWidth="1"/>
    <col min="250" max="250" width="26.77734375" bestFit="1" customWidth="1"/>
    <col min="251" max="251" width="19.6640625" bestFit="1" customWidth="1"/>
    <col min="252" max="252" width="13.88671875" bestFit="1" customWidth="1"/>
    <col min="253" max="253" width="16.44140625" bestFit="1" customWidth="1"/>
    <col min="254" max="254" width="26.77734375" bestFit="1" customWidth="1"/>
    <col min="255" max="255" width="19.6640625" bestFit="1" customWidth="1"/>
    <col min="256" max="256" width="13.88671875" bestFit="1" customWidth="1"/>
    <col min="257" max="257" width="16.44140625" bestFit="1" customWidth="1"/>
    <col min="258" max="258" width="26.77734375" bestFit="1" customWidth="1"/>
    <col min="259" max="259" width="19.6640625" bestFit="1" customWidth="1"/>
    <col min="260" max="260" width="13.88671875" bestFit="1" customWidth="1"/>
    <col min="261" max="261" width="16.44140625" bestFit="1" customWidth="1"/>
    <col min="262" max="262" width="26.77734375" bestFit="1" customWidth="1"/>
    <col min="263" max="263" width="19.6640625" bestFit="1" customWidth="1"/>
    <col min="264" max="264" width="13.88671875" bestFit="1" customWidth="1"/>
    <col min="265" max="265" width="16.44140625" bestFit="1" customWidth="1"/>
    <col min="266" max="266" width="26.77734375" bestFit="1" customWidth="1"/>
    <col min="267" max="267" width="19.6640625" bestFit="1" customWidth="1"/>
    <col min="268" max="268" width="13.88671875" bestFit="1" customWidth="1"/>
    <col min="269" max="269" width="16.44140625" bestFit="1" customWidth="1"/>
    <col min="270" max="270" width="26.77734375" bestFit="1" customWidth="1"/>
    <col min="271" max="271" width="19.6640625" bestFit="1" customWidth="1"/>
    <col min="272" max="272" width="13.88671875" bestFit="1" customWidth="1"/>
    <col min="273" max="273" width="16.44140625" bestFit="1" customWidth="1"/>
    <col min="274" max="274" width="26.77734375" bestFit="1" customWidth="1"/>
    <col min="275" max="275" width="19.6640625" bestFit="1" customWidth="1"/>
    <col min="276" max="276" width="13.88671875" bestFit="1" customWidth="1"/>
    <col min="277" max="277" width="16.44140625" bestFit="1" customWidth="1"/>
    <col min="278" max="278" width="26.77734375" bestFit="1" customWidth="1"/>
    <col min="279" max="279" width="19.6640625" bestFit="1" customWidth="1"/>
    <col min="280" max="280" width="13.88671875" bestFit="1" customWidth="1"/>
    <col min="281" max="281" width="16.44140625" bestFit="1" customWidth="1"/>
    <col min="282" max="282" width="26.77734375" bestFit="1" customWidth="1"/>
    <col min="283" max="283" width="19.6640625" bestFit="1" customWidth="1"/>
    <col min="284" max="284" width="13.88671875" bestFit="1" customWidth="1"/>
    <col min="285" max="285" width="16.44140625" bestFit="1" customWidth="1"/>
    <col min="286" max="286" width="26.77734375" bestFit="1" customWidth="1"/>
    <col min="287" max="287" width="19.6640625" bestFit="1" customWidth="1"/>
    <col min="288" max="288" width="13.88671875" bestFit="1" customWidth="1"/>
    <col min="289" max="289" width="16.44140625" bestFit="1" customWidth="1"/>
    <col min="290" max="290" width="26.77734375" bestFit="1" customWidth="1"/>
    <col min="291" max="291" width="19.6640625" bestFit="1" customWidth="1"/>
    <col min="292" max="292" width="13.88671875" bestFit="1" customWidth="1"/>
    <col min="293" max="293" width="16.44140625" bestFit="1" customWidth="1"/>
    <col min="294" max="294" width="26.77734375" bestFit="1" customWidth="1"/>
    <col min="295" max="295" width="19.6640625" bestFit="1" customWidth="1"/>
    <col min="296" max="296" width="13.88671875" bestFit="1" customWidth="1"/>
    <col min="297" max="297" width="16.44140625" bestFit="1" customWidth="1"/>
    <col min="298" max="298" width="26.77734375" bestFit="1" customWidth="1"/>
    <col min="299" max="299" width="19.6640625" bestFit="1" customWidth="1"/>
    <col min="300" max="300" width="13.88671875" bestFit="1" customWidth="1"/>
    <col min="301" max="301" width="16.44140625" bestFit="1" customWidth="1"/>
    <col min="302" max="302" width="26.77734375" bestFit="1" customWidth="1"/>
    <col min="303" max="303" width="19.6640625" bestFit="1" customWidth="1"/>
    <col min="304" max="304" width="13.88671875" bestFit="1" customWidth="1"/>
    <col min="305" max="305" width="16.44140625" bestFit="1" customWidth="1"/>
    <col min="306" max="306" width="26.77734375" bestFit="1" customWidth="1"/>
    <col min="307" max="307" width="19.6640625" bestFit="1" customWidth="1"/>
    <col min="308" max="308" width="13.88671875" bestFit="1" customWidth="1"/>
    <col min="309" max="309" width="16.44140625" bestFit="1" customWidth="1"/>
    <col min="310" max="310" width="26.77734375" bestFit="1" customWidth="1"/>
    <col min="311" max="311" width="19.6640625" bestFit="1" customWidth="1"/>
    <col min="312" max="312" width="13.88671875" bestFit="1" customWidth="1"/>
    <col min="313" max="313" width="16.44140625" bestFit="1" customWidth="1"/>
    <col min="314" max="314" width="26.77734375" bestFit="1" customWidth="1"/>
    <col min="315" max="315" width="19.6640625" bestFit="1" customWidth="1"/>
    <col min="316" max="316" width="13.88671875" bestFit="1" customWidth="1"/>
    <col min="317" max="317" width="16.44140625" bestFit="1" customWidth="1"/>
    <col min="318" max="318" width="26.77734375" bestFit="1" customWidth="1"/>
    <col min="319" max="319" width="19.6640625" bestFit="1" customWidth="1"/>
    <col min="320" max="320" width="13.88671875" bestFit="1" customWidth="1"/>
    <col min="321" max="321" width="16.44140625" bestFit="1" customWidth="1"/>
    <col min="322" max="322" width="26.77734375" bestFit="1" customWidth="1"/>
    <col min="323" max="323" width="19.6640625" bestFit="1" customWidth="1"/>
    <col min="324" max="324" width="13.88671875" bestFit="1" customWidth="1"/>
    <col min="325" max="325" width="16.44140625" bestFit="1" customWidth="1"/>
    <col min="326" max="326" width="26.77734375" bestFit="1" customWidth="1"/>
    <col min="327" max="327" width="19.6640625" bestFit="1" customWidth="1"/>
    <col min="328" max="328" width="13.88671875" bestFit="1" customWidth="1"/>
    <col min="329" max="329" width="16.44140625" bestFit="1" customWidth="1"/>
    <col min="330" max="330" width="26.77734375" bestFit="1" customWidth="1"/>
    <col min="331" max="331" width="19.6640625" bestFit="1" customWidth="1"/>
    <col min="332" max="332" width="13.88671875" bestFit="1" customWidth="1"/>
    <col min="333" max="333" width="16.44140625" bestFit="1" customWidth="1"/>
    <col min="334" max="334" width="26.77734375" bestFit="1" customWidth="1"/>
    <col min="335" max="335" width="19.6640625" bestFit="1" customWidth="1"/>
    <col min="336" max="336" width="13.88671875" bestFit="1" customWidth="1"/>
    <col min="337" max="337" width="16.44140625" bestFit="1" customWidth="1"/>
    <col min="338" max="338" width="26.77734375" bestFit="1" customWidth="1"/>
    <col min="339" max="339" width="19.6640625" bestFit="1" customWidth="1"/>
    <col min="340" max="340" width="13.88671875" bestFit="1" customWidth="1"/>
    <col min="341" max="341" width="16.44140625" bestFit="1" customWidth="1"/>
    <col min="342" max="342" width="26.77734375" bestFit="1" customWidth="1"/>
    <col min="343" max="343" width="19.6640625" bestFit="1" customWidth="1"/>
    <col min="344" max="344" width="13.88671875" bestFit="1" customWidth="1"/>
    <col min="345" max="345" width="16.44140625" bestFit="1" customWidth="1"/>
    <col min="346" max="346" width="26.77734375" bestFit="1" customWidth="1"/>
    <col min="347" max="347" width="19.6640625" bestFit="1" customWidth="1"/>
    <col min="348" max="348" width="13.88671875" bestFit="1" customWidth="1"/>
    <col min="349" max="349" width="16.44140625" bestFit="1" customWidth="1"/>
    <col min="350" max="350" width="26.77734375" bestFit="1" customWidth="1"/>
    <col min="351" max="351" width="19.6640625" bestFit="1" customWidth="1"/>
    <col min="352" max="352" width="13.88671875" bestFit="1" customWidth="1"/>
    <col min="353" max="353" width="16.44140625" bestFit="1" customWidth="1"/>
    <col min="354" max="354" width="26.77734375" bestFit="1" customWidth="1"/>
    <col min="355" max="355" width="19.6640625" bestFit="1" customWidth="1"/>
    <col min="356" max="356" width="13.88671875" bestFit="1" customWidth="1"/>
    <col min="357" max="357" width="16.44140625" bestFit="1" customWidth="1"/>
    <col min="358" max="358" width="26.77734375" bestFit="1" customWidth="1"/>
    <col min="359" max="359" width="19.6640625" bestFit="1" customWidth="1"/>
    <col min="360" max="360" width="13.88671875" bestFit="1" customWidth="1"/>
    <col min="361" max="361" width="16.44140625" bestFit="1" customWidth="1"/>
    <col min="362" max="362" width="26.77734375" bestFit="1" customWidth="1"/>
    <col min="363" max="363" width="19.6640625" bestFit="1" customWidth="1"/>
    <col min="364" max="364" width="13.88671875" bestFit="1" customWidth="1"/>
    <col min="365" max="365" width="16.44140625" bestFit="1" customWidth="1"/>
    <col min="366" max="366" width="26.77734375" bestFit="1" customWidth="1"/>
    <col min="367" max="367" width="19.6640625" bestFit="1" customWidth="1"/>
    <col min="368" max="368" width="13.88671875" bestFit="1" customWidth="1"/>
    <col min="369" max="369" width="16.44140625" bestFit="1" customWidth="1"/>
    <col min="370" max="370" width="26.77734375" bestFit="1" customWidth="1"/>
    <col min="371" max="371" width="19.6640625" bestFit="1" customWidth="1"/>
    <col min="372" max="372" width="13.88671875" bestFit="1" customWidth="1"/>
    <col min="373" max="373" width="16.44140625" bestFit="1" customWidth="1"/>
    <col min="374" max="374" width="26.77734375" bestFit="1" customWidth="1"/>
    <col min="375" max="375" width="19.6640625" bestFit="1" customWidth="1"/>
    <col min="376" max="376" width="13.88671875" bestFit="1" customWidth="1"/>
    <col min="377" max="377" width="16.44140625" bestFit="1" customWidth="1"/>
    <col min="378" max="378" width="26.77734375" bestFit="1" customWidth="1"/>
    <col min="379" max="379" width="19.6640625" bestFit="1" customWidth="1"/>
    <col min="380" max="380" width="13.88671875" bestFit="1" customWidth="1"/>
    <col min="381" max="381" width="16.44140625" bestFit="1" customWidth="1"/>
    <col min="382" max="382" width="26.77734375" bestFit="1" customWidth="1"/>
    <col min="383" max="383" width="19.6640625" bestFit="1" customWidth="1"/>
    <col min="384" max="384" width="13.88671875" bestFit="1" customWidth="1"/>
    <col min="385" max="385" width="16.44140625" bestFit="1" customWidth="1"/>
    <col min="386" max="386" width="26.77734375" bestFit="1" customWidth="1"/>
    <col min="387" max="387" width="19.6640625" bestFit="1" customWidth="1"/>
    <col min="388" max="388" width="13.88671875" bestFit="1" customWidth="1"/>
    <col min="389" max="389" width="16.44140625" bestFit="1" customWidth="1"/>
    <col min="390" max="390" width="26.77734375" bestFit="1" customWidth="1"/>
    <col min="391" max="391" width="19.6640625" bestFit="1" customWidth="1"/>
    <col min="392" max="392" width="13.88671875" bestFit="1" customWidth="1"/>
    <col min="393" max="393" width="16.44140625" bestFit="1" customWidth="1"/>
    <col min="394" max="394" width="26.77734375" bestFit="1" customWidth="1"/>
    <col min="395" max="395" width="19.6640625" bestFit="1" customWidth="1"/>
    <col min="396" max="396" width="13.88671875" bestFit="1" customWidth="1"/>
    <col min="397" max="397" width="16.44140625" bestFit="1" customWidth="1"/>
    <col min="398" max="398" width="26.77734375" bestFit="1" customWidth="1"/>
    <col min="399" max="399" width="19.6640625" bestFit="1" customWidth="1"/>
    <col min="400" max="400" width="13.88671875" bestFit="1" customWidth="1"/>
    <col min="401" max="401" width="16.44140625" bestFit="1" customWidth="1"/>
    <col min="402" max="402" width="26.77734375" bestFit="1" customWidth="1"/>
    <col min="403" max="403" width="19.6640625" bestFit="1" customWidth="1"/>
    <col min="404" max="404" width="13.88671875" bestFit="1" customWidth="1"/>
    <col min="405" max="405" width="16.44140625" bestFit="1" customWidth="1"/>
    <col min="406" max="406" width="26.77734375" bestFit="1" customWidth="1"/>
    <col min="407" max="407" width="19.6640625" bestFit="1" customWidth="1"/>
    <col min="408" max="408" width="13.88671875" bestFit="1" customWidth="1"/>
    <col min="409" max="409" width="16.44140625" bestFit="1" customWidth="1"/>
    <col min="410" max="410" width="26.77734375" bestFit="1" customWidth="1"/>
    <col min="411" max="411" width="19.6640625" bestFit="1" customWidth="1"/>
    <col min="412" max="412" width="13.88671875" bestFit="1" customWidth="1"/>
    <col min="413" max="413" width="16.44140625" bestFit="1" customWidth="1"/>
    <col min="414" max="414" width="26.77734375" bestFit="1" customWidth="1"/>
    <col min="415" max="415" width="19.6640625" bestFit="1" customWidth="1"/>
    <col min="416" max="416" width="13.88671875" bestFit="1" customWidth="1"/>
    <col min="417" max="417" width="16.44140625" bestFit="1" customWidth="1"/>
    <col min="418" max="418" width="26.77734375" bestFit="1" customWidth="1"/>
    <col min="419" max="419" width="19.6640625" bestFit="1" customWidth="1"/>
    <col min="420" max="420" width="13.88671875" bestFit="1" customWidth="1"/>
    <col min="421" max="421" width="16.44140625" bestFit="1" customWidth="1"/>
    <col min="422" max="422" width="26.77734375" bestFit="1" customWidth="1"/>
    <col min="423" max="423" width="19.6640625" bestFit="1" customWidth="1"/>
    <col min="424" max="424" width="13.88671875" bestFit="1" customWidth="1"/>
    <col min="425" max="425" width="16.44140625" bestFit="1" customWidth="1"/>
    <col min="426" max="426" width="26.77734375" bestFit="1" customWidth="1"/>
    <col min="427" max="427" width="19.6640625" bestFit="1" customWidth="1"/>
    <col min="428" max="428" width="13.88671875" bestFit="1" customWidth="1"/>
    <col min="429" max="429" width="16.44140625" bestFit="1" customWidth="1"/>
    <col min="430" max="430" width="26.77734375" bestFit="1" customWidth="1"/>
    <col min="431" max="431" width="19.6640625" bestFit="1" customWidth="1"/>
    <col min="432" max="432" width="13.88671875" bestFit="1" customWidth="1"/>
    <col min="433" max="433" width="16.44140625" bestFit="1" customWidth="1"/>
    <col min="434" max="434" width="26.77734375" bestFit="1" customWidth="1"/>
    <col min="435" max="435" width="19.6640625" bestFit="1" customWidth="1"/>
    <col min="436" max="436" width="13.88671875" bestFit="1" customWidth="1"/>
    <col min="437" max="437" width="16.44140625" bestFit="1" customWidth="1"/>
    <col min="438" max="438" width="26.77734375" bestFit="1" customWidth="1"/>
    <col min="439" max="439" width="19.6640625" bestFit="1" customWidth="1"/>
    <col min="440" max="440" width="13.88671875" bestFit="1" customWidth="1"/>
    <col min="441" max="441" width="16.44140625" bestFit="1" customWidth="1"/>
    <col min="442" max="442" width="26.77734375" bestFit="1" customWidth="1"/>
    <col min="443" max="443" width="19.6640625" bestFit="1" customWidth="1"/>
    <col min="444" max="444" width="13.88671875" bestFit="1" customWidth="1"/>
    <col min="445" max="445" width="16.44140625" bestFit="1" customWidth="1"/>
    <col min="446" max="446" width="26.77734375" bestFit="1" customWidth="1"/>
    <col min="447" max="447" width="19.6640625" bestFit="1" customWidth="1"/>
    <col min="448" max="448" width="13.88671875" bestFit="1" customWidth="1"/>
    <col min="449" max="449" width="16.44140625" bestFit="1" customWidth="1"/>
    <col min="450" max="450" width="26.77734375" bestFit="1" customWidth="1"/>
    <col min="451" max="451" width="19.6640625" bestFit="1" customWidth="1"/>
    <col min="452" max="452" width="13.88671875" bestFit="1" customWidth="1"/>
    <col min="453" max="453" width="16.44140625" bestFit="1" customWidth="1"/>
    <col min="454" max="454" width="26.77734375" bestFit="1" customWidth="1"/>
    <col min="455" max="455" width="19.6640625" bestFit="1" customWidth="1"/>
    <col min="456" max="456" width="13.88671875" bestFit="1" customWidth="1"/>
    <col min="457" max="457" width="16.44140625" bestFit="1" customWidth="1"/>
    <col min="458" max="458" width="26.77734375" bestFit="1" customWidth="1"/>
    <col min="459" max="459" width="19.6640625" bestFit="1" customWidth="1"/>
    <col min="460" max="460" width="13.88671875" bestFit="1" customWidth="1"/>
    <col min="461" max="461" width="16.44140625" bestFit="1" customWidth="1"/>
    <col min="462" max="462" width="26.77734375" bestFit="1" customWidth="1"/>
    <col min="463" max="463" width="19.6640625" bestFit="1" customWidth="1"/>
    <col min="464" max="464" width="13.88671875" bestFit="1" customWidth="1"/>
    <col min="465" max="465" width="16.44140625" bestFit="1" customWidth="1"/>
    <col min="466" max="466" width="26.77734375" bestFit="1" customWidth="1"/>
    <col min="467" max="467" width="19.6640625" bestFit="1" customWidth="1"/>
    <col min="468" max="468" width="13.88671875" bestFit="1" customWidth="1"/>
    <col min="469" max="469" width="16.44140625" bestFit="1" customWidth="1"/>
    <col min="470" max="470" width="26.77734375" bestFit="1" customWidth="1"/>
    <col min="471" max="471" width="19.6640625" bestFit="1" customWidth="1"/>
    <col min="472" max="472" width="13.88671875" bestFit="1" customWidth="1"/>
    <col min="473" max="473" width="16.44140625" bestFit="1" customWidth="1"/>
    <col min="474" max="474" width="26.77734375" bestFit="1" customWidth="1"/>
    <col min="475" max="475" width="19.6640625" bestFit="1" customWidth="1"/>
    <col min="476" max="476" width="13.88671875" bestFit="1" customWidth="1"/>
    <col min="477" max="477" width="16.44140625" bestFit="1" customWidth="1"/>
    <col min="478" max="478" width="26.77734375" bestFit="1" customWidth="1"/>
    <col min="479" max="479" width="19.6640625" bestFit="1" customWidth="1"/>
    <col min="480" max="480" width="13.88671875" bestFit="1" customWidth="1"/>
    <col min="481" max="481" width="16.44140625" bestFit="1" customWidth="1"/>
    <col min="482" max="482" width="26.77734375" bestFit="1" customWidth="1"/>
    <col min="483" max="483" width="19.6640625" bestFit="1" customWidth="1"/>
    <col min="484" max="484" width="13.88671875" bestFit="1" customWidth="1"/>
    <col min="485" max="485" width="16.44140625" bestFit="1" customWidth="1"/>
    <col min="486" max="486" width="26.77734375" bestFit="1" customWidth="1"/>
    <col min="487" max="487" width="19.6640625" bestFit="1" customWidth="1"/>
    <col min="488" max="488" width="13.88671875" bestFit="1" customWidth="1"/>
    <col min="489" max="489" width="16.44140625" bestFit="1" customWidth="1"/>
    <col min="490" max="490" width="26.77734375" bestFit="1" customWidth="1"/>
    <col min="491" max="491" width="19.6640625" bestFit="1" customWidth="1"/>
    <col min="492" max="492" width="13.88671875" bestFit="1" customWidth="1"/>
    <col min="493" max="493" width="16.44140625" bestFit="1" customWidth="1"/>
    <col min="494" max="494" width="26.77734375" bestFit="1" customWidth="1"/>
    <col min="495" max="495" width="19.6640625" bestFit="1" customWidth="1"/>
    <col min="496" max="496" width="13.88671875" bestFit="1" customWidth="1"/>
    <col min="497" max="497" width="16.44140625" bestFit="1" customWidth="1"/>
    <col min="498" max="498" width="26.77734375" bestFit="1" customWidth="1"/>
    <col min="499" max="499" width="19.6640625" bestFit="1" customWidth="1"/>
    <col min="500" max="500" width="13.88671875" bestFit="1" customWidth="1"/>
    <col min="501" max="501" width="16.44140625" bestFit="1" customWidth="1"/>
    <col min="502" max="502" width="26.77734375" bestFit="1" customWidth="1"/>
    <col min="503" max="503" width="19.6640625" bestFit="1" customWidth="1"/>
    <col min="504" max="504" width="13.88671875" bestFit="1" customWidth="1"/>
    <col min="505" max="505" width="16.44140625" bestFit="1" customWidth="1"/>
    <col min="506" max="506" width="26.77734375" bestFit="1" customWidth="1"/>
    <col min="507" max="507" width="19.6640625" bestFit="1" customWidth="1"/>
    <col min="508" max="508" width="13.88671875" bestFit="1" customWidth="1"/>
    <col min="509" max="509" width="16.44140625" bestFit="1" customWidth="1"/>
    <col min="510" max="510" width="26.77734375" bestFit="1" customWidth="1"/>
    <col min="511" max="511" width="19.6640625" bestFit="1" customWidth="1"/>
    <col min="512" max="512" width="13.88671875" bestFit="1" customWidth="1"/>
    <col min="513" max="513" width="16.44140625" bestFit="1" customWidth="1"/>
    <col min="514" max="514" width="26.77734375" bestFit="1" customWidth="1"/>
    <col min="515" max="515" width="19.6640625" bestFit="1" customWidth="1"/>
    <col min="516" max="516" width="13.88671875" bestFit="1" customWidth="1"/>
    <col min="517" max="517" width="16.44140625" bestFit="1" customWidth="1"/>
    <col min="518" max="518" width="26.77734375" bestFit="1" customWidth="1"/>
    <col min="519" max="519" width="19.6640625" bestFit="1" customWidth="1"/>
    <col min="520" max="520" width="13.88671875" bestFit="1" customWidth="1"/>
    <col min="521" max="521" width="16.44140625" bestFit="1" customWidth="1"/>
    <col min="522" max="522" width="26.77734375" bestFit="1" customWidth="1"/>
    <col min="523" max="523" width="19.6640625" bestFit="1" customWidth="1"/>
    <col min="524" max="524" width="13.88671875" bestFit="1" customWidth="1"/>
    <col min="525" max="525" width="16.44140625" bestFit="1" customWidth="1"/>
    <col min="526" max="526" width="26.77734375" bestFit="1" customWidth="1"/>
    <col min="527" max="527" width="19.6640625" bestFit="1" customWidth="1"/>
    <col min="528" max="528" width="13.88671875" bestFit="1" customWidth="1"/>
    <col min="529" max="529" width="16.44140625" bestFit="1" customWidth="1"/>
    <col min="530" max="530" width="26.77734375" bestFit="1" customWidth="1"/>
    <col min="531" max="531" width="19.6640625" bestFit="1" customWidth="1"/>
    <col min="532" max="532" width="13.88671875" bestFit="1" customWidth="1"/>
    <col min="533" max="533" width="16.44140625" bestFit="1" customWidth="1"/>
    <col min="534" max="534" width="26.77734375" bestFit="1" customWidth="1"/>
    <col min="535" max="535" width="19.6640625" bestFit="1" customWidth="1"/>
    <col min="536" max="536" width="13.88671875" bestFit="1" customWidth="1"/>
    <col min="537" max="537" width="16.44140625" bestFit="1" customWidth="1"/>
    <col min="538" max="538" width="26.77734375" bestFit="1" customWidth="1"/>
    <col min="539" max="539" width="19.6640625" bestFit="1" customWidth="1"/>
    <col min="540" max="540" width="13.88671875" bestFit="1" customWidth="1"/>
    <col min="541" max="541" width="16.44140625" bestFit="1" customWidth="1"/>
    <col min="542" max="542" width="26.77734375" bestFit="1" customWidth="1"/>
    <col min="543" max="543" width="19.6640625" bestFit="1" customWidth="1"/>
    <col min="544" max="544" width="13.88671875" bestFit="1" customWidth="1"/>
    <col min="545" max="545" width="16.44140625" bestFit="1" customWidth="1"/>
    <col min="546" max="546" width="26.77734375" bestFit="1" customWidth="1"/>
    <col min="547" max="547" width="19.6640625" bestFit="1" customWidth="1"/>
    <col min="548" max="548" width="13.88671875" bestFit="1" customWidth="1"/>
    <col min="549" max="549" width="16.44140625" bestFit="1" customWidth="1"/>
    <col min="550" max="550" width="26.77734375" bestFit="1" customWidth="1"/>
    <col min="551" max="551" width="19.6640625" bestFit="1" customWidth="1"/>
    <col min="552" max="552" width="13.88671875" bestFit="1" customWidth="1"/>
    <col min="553" max="553" width="16.44140625" bestFit="1" customWidth="1"/>
    <col min="554" max="554" width="26.77734375" bestFit="1" customWidth="1"/>
    <col min="555" max="555" width="19.6640625" bestFit="1" customWidth="1"/>
    <col min="556" max="556" width="13.88671875" bestFit="1" customWidth="1"/>
    <col min="557" max="557" width="16.44140625" bestFit="1" customWidth="1"/>
    <col min="558" max="558" width="26.77734375" bestFit="1" customWidth="1"/>
    <col min="559" max="559" width="19.6640625" bestFit="1" customWidth="1"/>
    <col min="560" max="560" width="13.88671875" bestFit="1" customWidth="1"/>
    <col min="561" max="561" width="16.44140625" bestFit="1" customWidth="1"/>
    <col min="562" max="562" width="26.77734375" bestFit="1" customWidth="1"/>
    <col min="563" max="563" width="19.6640625" bestFit="1" customWidth="1"/>
    <col min="564" max="564" width="13.88671875" bestFit="1" customWidth="1"/>
    <col min="565" max="565" width="16.44140625" bestFit="1" customWidth="1"/>
    <col min="566" max="566" width="26.77734375" bestFit="1" customWidth="1"/>
    <col min="567" max="567" width="19.6640625" bestFit="1" customWidth="1"/>
    <col min="568" max="568" width="13.88671875" bestFit="1" customWidth="1"/>
    <col min="569" max="569" width="16.44140625" bestFit="1" customWidth="1"/>
    <col min="570" max="570" width="26.77734375" bestFit="1" customWidth="1"/>
    <col min="571" max="571" width="19.6640625" bestFit="1" customWidth="1"/>
    <col min="572" max="572" width="13.88671875" bestFit="1" customWidth="1"/>
    <col min="573" max="573" width="16.44140625" bestFit="1" customWidth="1"/>
    <col min="574" max="574" width="26.77734375" bestFit="1" customWidth="1"/>
    <col min="575" max="575" width="19.6640625" bestFit="1" customWidth="1"/>
    <col min="576" max="576" width="13.88671875" bestFit="1" customWidth="1"/>
    <col min="577" max="577" width="16.44140625" bestFit="1" customWidth="1"/>
    <col min="578" max="578" width="26.77734375" bestFit="1" customWidth="1"/>
    <col min="579" max="579" width="19.6640625" bestFit="1" customWidth="1"/>
    <col min="580" max="580" width="13.88671875" bestFit="1" customWidth="1"/>
    <col min="581" max="581" width="16.44140625" bestFit="1" customWidth="1"/>
    <col min="582" max="582" width="26.77734375" bestFit="1" customWidth="1"/>
    <col min="583" max="583" width="19.6640625" bestFit="1" customWidth="1"/>
    <col min="584" max="584" width="13.88671875" bestFit="1" customWidth="1"/>
    <col min="585" max="585" width="16.44140625" bestFit="1" customWidth="1"/>
    <col min="586" max="586" width="26.77734375" bestFit="1" customWidth="1"/>
    <col min="587" max="587" width="19.6640625" bestFit="1" customWidth="1"/>
    <col min="588" max="588" width="13.88671875" bestFit="1" customWidth="1"/>
    <col min="589" max="589" width="16.44140625" bestFit="1" customWidth="1"/>
    <col min="590" max="590" width="26.77734375" bestFit="1" customWidth="1"/>
    <col min="591" max="591" width="19.6640625" bestFit="1" customWidth="1"/>
    <col min="592" max="592" width="13.88671875" bestFit="1" customWidth="1"/>
    <col min="593" max="593" width="16.44140625" bestFit="1" customWidth="1"/>
    <col min="594" max="594" width="26.77734375" bestFit="1" customWidth="1"/>
    <col min="595" max="595" width="19.6640625" bestFit="1" customWidth="1"/>
    <col min="596" max="596" width="13.88671875" bestFit="1" customWidth="1"/>
    <col min="597" max="597" width="16.44140625" bestFit="1" customWidth="1"/>
    <col min="598" max="598" width="26.77734375" bestFit="1" customWidth="1"/>
    <col min="599" max="599" width="19.6640625" bestFit="1" customWidth="1"/>
    <col min="600" max="600" width="13.88671875" bestFit="1" customWidth="1"/>
    <col min="601" max="601" width="16.44140625" bestFit="1" customWidth="1"/>
    <col min="602" max="602" width="26.77734375" bestFit="1" customWidth="1"/>
    <col min="603" max="603" width="19.6640625" bestFit="1" customWidth="1"/>
    <col min="604" max="604" width="13.88671875" bestFit="1" customWidth="1"/>
    <col min="605" max="605" width="16.44140625" bestFit="1" customWidth="1"/>
    <col min="606" max="606" width="26.77734375" bestFit="1" customWidth="1"/>
    <col min="607" max="607" width="19.6640625" bestFit="1" customWidth="1"/>
    <col min="608" max="608" width="13.88671875" bestFit="1" customWidth="1"/>
    <col min="609" max="609" width="16.44140625" bestFit="1" customWidth="1"/>
    <col min="610" max="610" width="26.77734375" bestFit="1" customWidth="1"/>
    <col min="611" max="611" width="19.6640625" bestFit="1" customWidth="1"/>
    <col min="612" max="612" width="13.88671875" bestFit="1" customWidth="1"/>
    <col min="613" max="613" width="16.44140625" bestFit="1" customWidth="1"/>
    <col min="614" max="614" width="26.77734375" bestFit="1" customWidth="1"/>
    <col min="615" max="615" width="19.6640625" bestFit="1" customWidth="1"/>
    <col min="616" max="616" width="13.88671875" bestFit="1" customWidth="1"/>
    <col min="617" max="617" width="16.44140625" bestFit="1" customWidth="1"/>
    <col min="618" max="618" width="26.77734375" bestFit="1" customWidth="1"/>
    <col min="619" max="619" width="19.6640625" bestFit="1" customWidth="1"/>
    <col min="620" max="620" width="13.88671875" bestFit="1" customWidth="1"/>
    <col min="621" max="621" width="16.44140625" bestFit="1" customWidth="1"/>
    <col min="622" max="622" width="26.77734375" bestFit="1" customWidth="1"/>
    <col min="623" max="623" width="19.6640625" bestFit="1" customWidth="1"/>
    <col min="624" max="624" width="13.88671875" bestFit="1" customWidth="1"/>
    <col min="625" max="625" width="16.44140625" bestFit="1" customWidth="1"/>
    <col min="626" max="626" width="26.77734375" bestFit="1" customWidth="1"/>
    <col min="627" max="627" width="19.6640625" bestFit="1" customWidth="1"/>
    <col min="628" max="628" width="13.88671875" bestFit="1" customWidth="1"/>
    <col min="629" max="629" width="16.44140625" bestFit="1" customWidth="1"/>
    <col min="630" max="630" width="26.77734375" bestFit="1" customWidth="1"/>
    <col min="631" max="631" width="19.6640625" bestFit="1" customWidth="1"/>
    <col min="632" max="632" width="13.88671875" bestFit="1" customWidth="1"/>
    <col min="633" max="633" width="16.44140625" bestFit="1" customWidth="1"/>
    <col min="634" max="634" width="26.77734375" bestFit="1" customWidth="1"/>
    <col min="635" max="635" width="19.6640625" bestFit="1" customWidth="1"/>
    <col min="636" max="636" width="13.88671875" bestFit="1" customWidth="1"/>
    <col min="637" max="637" width="16.44140625" bestFit="1" customWidth="1"/>
    <col min="638" max="638" width="26.77734375" bestFit="1" customWidth="1"/>
    <col min="639" max="639" width="19.6640625" bestFit="1" customWidth="1"/>
    <col min="640" max="640" width="13.88671875" bestFit="1" customWidth="1"/>
    <col min="641" max="641" width="16.44140625" bestFit="1" customWidth="1"/>
    <col min="642" max="642" width="26.77734375" bestFit="1" customWidth="1"/>
    <col min="643" max="643" width="19.6640625" bestFit="1" customWidth="1"/>
    <col min="644" max="644" width="13.88671875" bestFit="1" customWidth="1"/>
    <col min="645" max="645" width="16.44140625" bestFit="1" customWidth="1"/>
    <col min="646" max="646" width="26.77734375" bestFit="1" customWidth="1"/>
    <col min="647" max="647" width="19.6640625" bestFit="1" customWidth="1"/>
    <col min="648" max="648" width="13.88671875" bestFit="1" customWidth="1"/>
    <col min="649" max="649" width="16.44140625" bestFit="1" customWidth="1"/>
    <col min="650" max="650" width="26.77734375" bestFit="1" customWidth="1"/>
    <col min="651" max="651" width="19.6640625" bestFit="1" customWidth="1"/>
    <col min="652" max="652" width="13.88671875" bestFit="1" customWidth="1"/>
    <col min="653" max="653" width="16.44140625" bestFit="1" customWidth="1"/>
    <col min="654" max="654" width="26.77734375" bestFit="1" customWidth="1"/>
    <col min="655" max="655" width="19.6640625" bestFit="1" customWidth="1"/>
    <col min="656" max="656" width="13.88671875" bestFit="1" customWidth="1"/>
    <col min="657" max="657" width="16.44140625" bestFit="1" customWidth="1"/>
    <col min="658" max="658" width="26.77734375" bestFit="1" customWidth="1"/>
    <col min="659" max="659" width="19.6640625" bestFit="1" customWidth="1"/>
    <col min="660" max="660" width="13.88671875" bestFit="1" customWidth="1"/>
    <col min="661" max="661" width="16.44140625" bestFit="1" customWidth="1"/>
    <col min="662" max="662" width="26.77734375" bestFit="1" customWidth="1"/>
    <col min="663" max="663" width="19.6640625" bestFit="1" customWidth="1"/>
    <col min="664" max="664" width="13.88671875" bestFit="1" customWidth="1"/>
    <col min="665" max="665" width="16.44140625" bestFit="1" customWidth="1"/>
    <col min="666" max="666" width="26.77734375" bestFit="1" customWidth="1"/>
    <col min="667" max="667" width="19.6640625" bestFit="1" customWidth="1"/>
    <col min="668" max="668" width="13.88671875" bestFit="1" customWidth="1"/>
    <col min="669" max="669" width="16.44140625" bestFit="1" customWidth="1"/>
    <col min="670" max="670" width="26.77734375" bestFit="1" customWidth="1"/>
    <col min="671" max="671" width="19.6640625" bestFit="1" customWidth="1"/>
    <col min="672" max="672" width="13.88671875" bestFit="1" customWidth="1"/>
    <col min="673" max="673" width="16.44140625" bestFit="1" customWidth="1"/>
    <col min="674" max="674" width="26.77734375" bestFit="1" customWidth="1"/>
    <col min="675" max="675" width="19.6640625" bestFit="1" customWidth="1"/>
    <col min="676" max="676" width="13.88671875" bestFit="1" customWidth="1"/>
    <col min="677" max="677" width="16.44140625" bestFit="1" customWidth="1"/>
    <col min="678" max="678" width="26.77734375" bestFit="1" customWidth="1"/>
    <col min="679" max="679" width="19.6640625" bestFit="1" customWidth="1"/>
    <col min="680" max="680" width="13.88671875" bestFit="1" customWidth="1"/>
    <col min="681" max="681" width="16.44140625" bestFit="1" customWidth="1"/>
    <col min="682" max="682" width="26.77734375" bestFit="1" customWidth="1"/>
    <col min="683" max="683" width="19.6640625" bestFit="1" customWidth="1"/>
    <col min="684" max="684" width="13.88671875" bestFit="1" customWidth="1"/>
    <col min="685" max="685" width="16.44140625" bestFit="1" customWidth="1"/>
    <col min="686" max="686" width="26.77734375" bestFit="1" customWidth="1"/>
    <col min="687" max="687" width="19.6640625" bestFit="1" customWidth="1"/>
    <col min="688" max="688" width="13.88671875" bestFit="1" customWidth="1"/>
    <col min="689" max="689" width="16.44140625" bestFit="1" customWidth="1"/>
    <col min="690" max="690" width="26.77734375" bestFit="1" customWidth="1"/>
    <col min="691" max="691" width="19.6640625" bestFit="1" customWidth="1"/>
    <col min="692" max="692" width="13.88671875" bestFit="1" customWidth="1"/>
    <col min="693" max="693" width="16.44140625" bestFit="1" customWidth="1"/>
    <col min="694" max="694" width="26.77734375" bestFit="1" customWidth="1"/>
    <col min="695" max="695" width="19.6640625" bestFit="1" customWidth="1"/>
    <col min="696" max="696" width="13.88671875" bestFit="1" customWidth="1"/>
    <col min="697" max="697" width="16.44140625" bestFit="1" customWidth="1"/>
    <col min="698" max="698" width="26.77734375" bestFit="1" customWidth="1"/>
    <col min="699" max="699" width="19.6640625" bestFit="1" customWidth="1"/>
    <col min="700" max="700" width="13.88671875" bestFit="1" customWidth="1"/>
    <col min="701" max="701" width="16.44140625" bestFit="1" customWidth="1"/>
    <col min="702" max="702" width="26.77734375" bestFit="1" customWidth="1"/>
    <col min="703" max="703" width="19.6640625" bestFit="1" customWidth="1"/>
    <col min="704" max="704" width="13.88671875" bestFit="1" customWidth="1"/>
    <col min="705" max="705" width="16.44140625" bestFit="1" customWidth="1"/>
    <col min="706" max="706" width="26.77734375" bestFit="1" customWidth="1"/>
    <col min="707" max="707" width="19.6640625" bestFit="1" customWidth="1"/>
    <col min="708" max="708" width="13.88671875" bestFit="1" customWidth="1"/>
    <col min="709" max="709" width="16.44140625" bestFit="1" customWidth="1"/>
    <col min="710" max="710" width="26.77734375" bestFit="1" customWidth="1"/>
    <col min="711" max="711" width="19.6640625" bestFit="1" customWidth="1"/>
    <col min="712" max="712" width="13.88671875" bestFit="1" customWidth="1"/>
    <col min="713" max="713" width="16.44140625" bestFit="1" customWidth="1"/>
    <col min="714" max="714" width="26.77734375" bestFit="1" customWidth="1"/>
    <col min="715" max="715" width="19.6640625" bestFit="1" customWidth="1"/>
    <col min="716" max="716" width="13.88671875" bestFit="1" customWidth="1"/>
    <col min="717" max="717" width="16.44140625" bestFit="1" customWidth="1"/>
    <col min="718" max="718" width="26.77734375" bestFit="1" customWidth="1"/>
    <col min="719" max="719" width="19.6640625" bestFit="1" customWidth="1"/>
    <col min="720" max="720" width="13.88671875" bestFit="1" customWidth="1"/>
    <col min="721" max="721" width="16.44140625" bestFit="1" customWidth="1"/>
    <col min="722" max="722" width="26.77734375" bestFit="1" customWidth="1"/>
    <col min="723" max="723" width="19.6640625" bestFit="1" customWidth="1"/>
    <col min="724" max="724" width="13.88671875" bestFit="1" customWidth="1"/>
    <col min="725" max="725" width="16.44140625" bestFit="1" customWidth="1"/>
    <col min="726" max="726" width="26.77734375" bestFit="1" customWidth="1"/>
    <col min="727" max="727" width="19.6640625" bestFit="1" customWidth="1"/>
    <col min="728" max="728" width="13.88671875" bestFit="1" customWidth="1"/>
    <col min="729" max="729" width="16.44140625" bestFit="1" customWidth="1"/>
    <col min="730" max="730" width="26.77734375" bestFit="1" customWidth="1"/>
    <col min="731" max="731" width="19.6640625" bestFit="1" customWidth="1"/>
    <col min="732" max="732" width="13.88671875" bestFit="1" customWidth="1"/>
    <col min="733" max="733" width="16.44140625" bestFit="1" customWidth="1"/>
    <col min="734" max="734" width="26.77734375" bestFit="1" customWidth="1"/>
    <col min="735" max="735" width="19.6640625" bestFit="1" customWidth="1"/>
    <col min="736" max="736" width="13.88671875" bestFit="1" customWidth="1"/>
    <col min="737" max="737" width="16.44140625" bestFit="1" customWidth="1"/>
    <col min="738" max="738" width="26.77734375" bestFit="1" customWidth="1"/>
    <col min="739" max="739" width="19.6640625" bestFit="1" customWidth="1"/>
    <col min="740" max="740" width="13.88671875" bestFit="1" customWidth="1"/>
    <col min="741" max="741" width="16.44140625" bestFit="1" customWidth="1"/>
    <col min="742" max="742" width="26.77734375" bestFit="1" customWidth="1"/>
    <col min="743" max="743" width="19.6640625" bestFit="1" customWidth="1"/>
    <col min="744" max="744" width="13.88671875" bestFit="1" customWidth="1"/>
    <col min="745" max="745" width="16.44140625" bestFit="1" customWidth="1"/>
    <col min="746" max="746" width="26.77734375" bestFit="1" customWidth="1"/>
    <col min="747" max="747" width="19.6640625" bestFit="1" customWidth="1"/>
    <col min="748" max="748" width="13.88671875" bestFit="1" customWidth="1"/>
    <col min="749" max="749" width="16.44140625" bestFit="1" customWidth="1"/>
    <col min="750" max="750" width="26.77734375" bestFit="1" customWidth="1"/>
    <col min="751" max="751" width="19.6640625" bestFit="1" customWidth="1"/>
    <col min="752" max="752" width="13.88671875" bestFit="1" customWidth="1"/>
    <col min="753" max="753" width="16.44140625" bestFit="1" customWidth="1"/>
    <col min="754" max="754" width="26.77734375" bestFit="1" customWidth="1"/>
    <col min="755" max="755" width="19.6640625" bestFit="1" customWidth="1"/>
    <col min="756" max="756" width="13.88671875" bestFit="1" customWidth="1"/>
    <col min="757" max="757" width="16.44140625" bestFit="1" customWidth="1"/>
    <col min="758" max="758" width="26.77734375" bestFit="1" customWidth="1"/>
    <col min="759" max="759" width="19.6640625" bestFit="1" customWidth="1"/>
    <col min="760" max="760" width="13.88671875" bestFit="1" customWidth="1"/>
    <col min="761" max="761" width="16.44140625" bestFit="1" customWidth="1"/>
    <col min="762" max="762" width="26.77734375" bestFit="1" customWidth="1"/>
    <col min="763" max="763" width="19.6640625" bestFit="1" customWidth="1"/>
    <col min="764" max="764" width="13.88671875" bestFit="1" customWidth="1"/>
    <col min="765" max="765" width="16.44140625" bestFit="1" customWidth="1"/>
    <col min="766" max="766" width="26.77734375" bestFit="1" customWidth="1"/>
    <col min="767" max="767" width="19.6640625" bestFit="1" customWidth="1"/>
    <col min="768" max="768" width="13.88671875" bestFit="1" customWidth="1"/>
    <col min="769" max="769" width="16.44140625" bestFit="1" customWidth="1"/>
    <col min="770" max="770" width="26.77734375" bestFit="1" customWidth="1"/>
    <col min="771" max="771" width="19.6640625" bestFit="1" customWidth="1"/>
    <col min="772" max="772" width="13.88671875" bestFit="1" customWidth="1"/>
    <col min="773" max="773" width="16.44140625" bestFit="1" customWidth="1"/>
    <col min="774" max="774" width="26.77734375" bestFit="1" customWidth="1"/>
    <col min="775" max="775" width="19.6640625" bestFit="1" customWidth="1"/>
    <col min="776" max="776" width="13.88671875" bestFit="1" customWidth="1"/>
    <col min="777" max="777" width="16.44140625" bestFit="1" customWidth="1"/>
    <col min="778" max="778" width="26.77734375" bestFit="1" customWidth="1"/>
    <col min="779" max="779" width="19.6640625" bestFit="1" customWidth="1"/>
    <col min="780" max="780" width="13.88671875" bestFit="1" customWidth="1"/>
    <col min="781" max="781" width="16.44140625" bestFit="1" customWidth="1"/>
    <col min="782" max="782" width="26.77734375" bestFit="1" customWidth="1"/>
    <col min="783" max="783" width="19.6640625" bestFit="1" customWidth="1"/>
    <col min="784" max="784" width="13.88671875" bestFit="1" customWidth="1"/>
    <col min="785" max="785" width="16.44140625" bestFit="1" customWidth="1"/>
    <col min="786" max="786" width="26.77734375" bestFit="1" customWidth="1"/>
    <col min="787" max="787" width="19.6640625" bestFit="1" customWidth="1"/>
    <col min="788" max="788" width="13.88671875" bestFit="1" customWidth="1"/>
    <col min="789" max="789" width="16.44140625" bestFit="1" customWidth="1"/>
    <col min="790" max="790" width="26.77734375" bestFit="1" customWidth="1"/>
    <col min="791" max="791" width="19.6640625" bestFit="1" customWidth="1"/>
    <col min="792" max="792" width="13.88671875" bestFit="1" customWidth="1"/>
    <col min="793" max="793" width="16.44140625" bestFit="1" customWidth="1"/>
    <col min="794" max="794" width="26.77734375" bestFit="1" customWidth="1"/>
    <col min="795" max="795" width="19.6640625" bestFit="1" customWidth="1"/>
    <col min="796" max="796" width="13.88671875" bestFit="1" customWidth="1"/>
    <col min="797" max="797" width="16.44140625" bestFit="1" customWidth="1"/>
    <col min="798" max="798" width="26.77734375" bestFit="1" customWidth="1"/>
    <col min="799" max="799" width="19.6640625" bestFit="1" customWidth="1"/>
    <col min="800" max="800" width="13.88671875" bestFit="1" customWidth="1"/>
    <col min="801" max="801" width="16.44140625" bestFit="1" customWidth="1"/>
    <col min="802" max="802" width="26.77734375" bestFit="1" customWidth="1"/>
    <col min="803" max="803" width="19.6640625" bestFit="1" customWidth="1"/>
    <col min="804" max="804" width="13.88671875" bestFit="1" customWidth="1"/>
    <col min="805" max="805" width="16.44140625" bestFit="1" customWidth="1"/>
    <col min="806" max="806" width="26.77734375" bestFit="1" customWidth="1"/>
    <col min="807" max="807" width="19.6640625" bestFit="1" customWidth="1"/>
    <col min="808" max="808" width="13.88671875" bestFit="1" customWidth="1"/>
    <col min="809" max="809" width="16.44140625" bestFit="1" customWidth="1"/>
    <col min="810" max="810" width="26.77734375" bestFit="1" customWidth="1"/>
    <col min="811" max="811" width="19.6640625" bestFit="1" customWidth="1"/>
    <col min="812" max="812" width="13.88671875" bestFit="1" customWidth="1"/>
    <col min="813" max="813" width="16.44140625" bestFit="1" customWidth="1"/>
    <col min="814" max="814" width="26.77734375" bestFit="1" customWidth="1"/>
    <col min="815" max="815" width="19.6640625" bestFit="1" customWidth="1"/>
    <col min="816" max="816" width="13.88671875" bestFit="1" customWidth="1"/>
    <col min="817" max="817" width="16.44140625" bestFit="1" customWidth="1"/>
    <col min="818" max="818" width="26.77734375" bestFit="1" customWidth="1"/>
    <col min="819" max="819" width="19.6640625" bestFit="1" customWidth="1"/>
    <col min="820" max="820" width="13.88671875" bestFit="1" customWidth="1"/>
    <col min="821" max="821" width="16.44140625" bestFit="1" customWidth="1"/>
    <col min="822" max="822" width="26.77734375" bestFit="1" customWidth="1"/>
    <col min="823" max="823" width="19.6640625" bestFit="1" customWidth="1"/>
    <col min="824" max="824" width="13.88671875" bestFit="1" customWidth="1"/>
    <col min="825" max="825" width="16.44140625" bestFit="1" customWidth="1"/>
    <col min="826" max="826" width="26.77734375" bestFit="1" customWidth="1"/>
    <col min="827" max="827" width="19.6640625" bestFit="1" customWidth="1"/>
    <col min="828" max="828" width="13.88671875" bestFit="1" customWidth="1"/>
    <col min="829" max="829" width="16.44140625" bestFit="1" customWidth="1"/>
    <col min="830" max="830" width="26.77734375" bestFit="1" customWidth="1"/>
    <col min="831" max="831" width="19.6640625" bestFit="1" customWidth="1"/>
    <col min="832" max="832" width="13.88671875" bestFit="1" customWidth="1"/>
    <col min="833" max="833" width="16.44140625" bestFit="1" customWidth="1"/>
    <col min="834" max="834" width="26.77734375" bestFit="1" customWidth="1"/>
    <col min="835" max="835" width="19.6640625" bestFit="1" customWidth="1"/>
    <col min="836" max="836" width="13.88671875" bestFit="1" customWidth="1"/>
    <col min="837" max="837" width="16.44140625" bestFit="1" customWidth="1"/>
    <col min="838" max="838" width="26.77734375" bestFit="1" customWidth="1"/>
    <col min="839" max="839" width="19.6640625" bestFit="1" customWidth="1"/>
    <col min="840" max="840" width="13.88671875" bestFit="1" customWidth="1"/>
    <col min="841" max="841" width="16.44140625" bestFit="1" customWidth="1"/>
    <col min="842" max="842" width="26.77734375" bestFit="1" customWidth="1"/>
    <col min="843" max="843" width="19.6640625" bestFit="1" customWidth="1"/>
    <col min="844" max="844" width="13.88671875" bestFit="1" customWidth="1"/>
    <col min="845" max="845" width="16.44140625" bestFit="1" customWidth="1"/>
    <col min="846" max="846" width="26.77734375" bestFit="1" customWidth="1"/>
    <col min="847" max="847" width="19.6640625" bestFit="1" customWidth="1"/>
    <col min="848" max="848" width="13.88671875" bestFit="1" customWidth="1"/>
    <col min="849" max="849" width="16.44140625" bestFit="1" customWidth="1"/>
    <col min="850" max="850" width="26.77734375" bestFit="1" customWidth="1"/>
    <col min="851" max="851" width="19.6640625" bestFit="1" customWidth="1"/>
    <col min="852" max="852" width="13.88671875" bestFit="1" customWidth="1"/>
    <col min="853" max="853" width="16.44140625" bestFit="1" customWidth="1"/>
    <col min="854" max="854" width="26.77734375" bestFit="1" customWidth="1"/>
    <col min="855" max="855" width="19.6640625" bestFit="1" customWidth="1"/>
    <col min="856" max="856" width="13.88671875" bestFit="1" customWidth="1"/>
    <col min="857" max="857" width="16.44140625" bestFit="1" customWidth="1"/>
    <col min="858" max="858" width="26.77734375" bestFit="1" customWidth="1"/>
    <col min="859" max="859" width="19.6640625" bestFit="1" customWidth="1"/>
    <col min="860" max="860" width="13.88671875" bestFit="1" customWidth="1"/>
    <col min="861" max="861" width="16.44140625" bestFit="1" customWidth="1"/>
    <col min="862" max="862" width="26.77734375" bestFit="1" customWidth="1"/>
    <col min="863" max="863" width="19.6640625" bestFit="1" customWidth="1"/>
    <col min="864" max="864" width="13.88671875" bestFit="1" customWidth="1"/>
    <col min="865" max="865" width="16.44140625" bestFit="1" customWidth="1"/>
    <col min="866" max="866" width="26.77734375" bestFit="1" customWidth="1"/>
    <col min="867" max="867" width="19.6640625" bestFit="1" customWidth="1"/>
    <col min="868" max="868" width="13.88671875" bestFit="1" customWidth="1"/>
    <col min="869" max="869" width="16.44140625" bestFit="1" customWidth="1"/>
    <col min="870" max="870" width="26.77734375" bestFit="1" customWidth="1"/>
    <col min="871" max="871" width="19.6640625" bestFit="1" customWidth="1"/>
    <col min="872" max="872" width="13.88671875" bestFit="1" customWidth="1"/>
    <col min="873" max="873" width="16.44140625" bestFit="1" customWidth="1"/>
    <col min="874" max="874" width="26.77734375" bestFit="1" customWidth="1"/>
    <col min="875" max="875" width="19.6640625" bestFit="1" customWidth="1"/>
    <col min="876" max="876" width="13.88671875" bestFit="1" customWidth="1"/>
    <col min="877" max="877" width="16.44140625" bestFit="1" customWidth="1"/>
    <col min="878" max="878" width="26.77734375" bestFit="1" customWidth="1"/>
    <col min="879" max="879" width="19.6640625" bestFit="1" customWidth="1"/>
    <col min="880" max="880" width="13.88671875" bestFit="1" customWidth="1"/>
    <col min="881" max="881" width="16.44140625" bestFit="1" customWidth="1"/>
    <col min="882" max="882" width="26.77734375" bestFit="1" customWidth="1"/>
    <col min="883" max="883" width="19.6640625" bestFit="1" customWidth="1"/>
    <col min="884" max="884" width="13.88671875" bestFit="1" customWidth="1"/>
    <col min="885" max="885" width="16.44140625" bestFit="1" customWidth="1"/>
    <col min="886" max="886" width="26.77734375" bestFit="1" customWidth="1"/>
    <col min="887" max="887" width="19.6640625" bestFit="1" customWidth="1"/>
    <col min="888" max="888" width="13.88671875" bestFit="1" customWidth="1"/>
    <col min="889" max="889" width="16.44140625" bestFit="1" customWidth="1"/>
    <col min="890" max="890" width="26.77734375" bestFit="1" customWidth="1"/>
    <col min="891" max="891" width="19.6640625" bestFit="1" customWidth="1"/>
    <col min="892" max="892" width="13.88671875" bestFit="1" customWidth="1"/>
    <col min="893" max="893" width="16.44140625" bestFit="1" customWidth="1"/>
    <col min="894" max="894" width="26.77734375" bestFit="1" customWidth="1"/>
    <col min="895" max="895" width="19.6640625" bestFit="1" customWidth="1"/>
    <col min="896" max="896" width="13.88671875" bestFit="1" customWidth="1"/>
    <col min="897" max="897" width="16.44140625" bestFit="1" customWidth="1"/>
    <col min="898" max="898" width="26.77734375" bestFit="1" customWidth="1"/>
    <col min="899" max="899" width="19.6640625" bestFit="1" customWidth="1"/>
    <col min="900" max="900" width="13.88671875" bestFit="1" customWidth="1"/>
    <col min="901" max="901" width="16.44140625" bestFit="1" customWidth="1"/>
    <col min="902" max="902" width="26.77734375" bestFit="1" customWidth="1"/>
    <col min="903" max="903" width="19.6640625" bestFit="1" customWidth="1"/>
    <col min="904" max="904" width="13.88671875" bestFit="1" customWidth="1"/>
    <col min="905" max="905" width="16.44140625" bestFit="1" customWidth="1"/>
    <col min="906" max="906" width="26.77734375" bestFit="1" customWidth="1"/>
    <col min="907" max="907" width="19.6640625" bestFit="1" customWidth="1"/>
    <col min="908" max="908" width="13.88671875" bestFit="1" customWidth="1"/>
    <col min="909" max="909" width="16.44140625" bestFit="1" customWidth="1"/>
    <col min="910" max="910" width="26.77734375" bestFit="1" customWidth="1"/>
    <col min="911" max="911" width="19.6640625" bestFit="1" customWidth="1"/>
    <col min="912" max="912" width="13.88671875" bestFit="1" customWidth="1"/>
    <col min="913" max="913" width="16.44140625" bestFit="1" customWidth="1"/>
    <col min="914" max="914" width="26.77734375" bestFit="1" customWidth="1"/>
    <col min="915" max="915" width="19.6640625" bestFit="1" customWidth="1"/>
    <col min="916" max="916" width="13.88671875" bestFit="1" customWidth="1"/>
    <col min="917" max="917" width="16.44140625" bestFit="1" customWidth="1"/>
    <col min="918" max="918" width="26.77734375" bestFit="1" customWidth="1"/>
    <col min="919" max="919" width="19.6640625" bestFit="1" customWidth="1"/>
    <col min="920" max="920" width="13.88671875" bestFit="1" customWidth="1"/>
    <col min="921" max="921" width="16.44140625" bestFit="1" customWidth="1"/>
    <col min="922" max="922" width="26.77734375" bestFit="1" customWidth="1"/>
    <col min="923" max="923" width="19.6640625" bestFit="1" customWidth="1"/>
    <col min="924" max="924" width="13.88671875" bestFit="1" customWidth="1"/>
    <col min="925" max="925" width="16.44140625" bestFit="1" customWidth="1"/>
    <col min="926" max="926" width="26.77734375" bestFit="1" customWidth="1"/>
    <col min="927" max="927" width="19.6640625" bestFit="1" customWidth="1"/>
    <col min="928" max="928" width="13.88671875" bestFit="1" customWidth="1"/>
    <col min="929" max="929" width="16.44140625" bestFit="1" customWidth="1"/>
    <col min="930" max="930" width="26.77734375" bestFit="1" customWidth="1"/>
    <col min="931" max="931" width="19.6640625" bestFit="1" customWidth="1"/>
    <col min="932" max="932" width="13.88671875" bestFit="1" customWidth="1"/>
    <col min="933" max="933" width="16.44140625" bestFit="1" customWidth="1"/>
    <col min="934" max="934" width="26.77734375" bestFit="1" customWidth="1"/>
    <col min="935" max="935" width="19.6640625" bestFit="1" customWidth="1"/>
    <col min="936" max="936" width="13.88671875" bestFit="1" customWidth="1"/>
    <col min="937" max="937" width="16.44140625" bestFit="1" customWidth="1"/>
    <col min="938" max="938" width="26.77734375" bestFit="1" customWidth="1"/>
    <col min="939" max="939" width="19.6640625" bestFit="1" customWidth="1"/>
    <col min="940" max="940" width="13.88671875" bestFit="1" customWidth="1"/>
    <col min="941" max="941" width="16.44140625" bestFit="1" customWidth="1"/>
    <col min="942" max="942" width="26.77734375" bestFit="1" customWidth="1"/>
    <col min="943" max="943" width="19.6640625" bestFit="1" customWidth="1"/>
    <col min="944" max="944" width="13.88671875" bestFit="1" customWidth="1"/>
    <col min="945" max="945" width="16.44140625" bestFit="1" customWidth="1"/>
    <col min="946" max="946" width="26.77734375" bestFit="1" customWidth="1"/>
    <col min="947" max="947" width="19.6640625" bestFit="1" customWidth="1"/>
    <col min="948" max="948" width="13.88671875" bestFit="1" customWidth="1"/>
    <col min="949" max="949" width="16.44140625" bestFit="1" customWidth="1"/>
    <col min="950" max="950" width="26.77734375" bestFit="1" customWidth="1"/>
    <col min="951" max="951" width="19.6640625" bestFit="1" customWidth="1"/>
    <col min="952" max="952" width="13.88671875" bestFit="1" customWidth="1"/>
    <col min="953" max="953" width="16.44140625" bestFit="1" customWidth="1"/>
    <col min="954" max="954" width="26.77734375" bestFit="1" customWidth="1"/>
    <col min="955" max="955" width="19.6640625" bestFit="1" customWidth="1"/>
    <col min="956" max="956" width="13.88671875" bestFit="1" customWidth="1"/>
    <col min="957" max="957" width="16.44140625" bestFit="1" customWidth="1"/>
    <col min="958" max="958" width="26.77734375" bestFit="1" customWidth="1"/>
    <col min="959" max="959" width="19.6640625" bestFit="1" customWidth="1"/>
    <col min="960" max="960" width="13.88671875" bestFit="1" customWidth="1"/>
    <col min="961" max="961" width="16.44140625" bestFit="1" customWidth="1"/>
    <col min="962" max="962" width="26.77734375" bestFit="1" customWidth="1"/>
    <col min="963" max="963" width="19.6640625" bestFit="1" customWidth="1"/>
    <col min="964" max="964" width="13.88671875" bestFit="1" customWidth="1"/>
    <col min="965" max="965" width="16.44140625" bestFit="1" customWidth="1"/>
    <col min="966" max="966" width="26.77734375" bestFit="1" customWidth="1"/>
    <col min="967" max="967" width="19.6640625" bestFit="1" customWidth="1"/>
    <col min="968" max="968" width="13.88671875" bestFit="1" customWidth="1"/>
    <col min="969" max="969" width="16.44140625" bestFit="1" customWidth="1"/>
    <col min="970" max="970" width="26.77734375" bestFit="1" customWidth="1"/>
    <col min="971" max="971" width="19.6640625" bestFit="1" customWidth="1"/>
    <col min="972" max="972" width="13.88671875" bestFit="1" customWidth="1"/>
    <col min="973" max="973" width="16.44140625" bestFit="1" customWidth="1"/>
    <col min="974" max="974" width="26.77734375" bestFit="1" customWidth="1"/>
    <col min="975" max="975" width="19.6640625" bestFit="1" customWidth="1"/>
    <col min="976" max="976" width="13.88671875" bestFit="1" customWidth="1"/>
    <col min="977" max="977" width="16.44140625" bestFit="1" customWidth="1"/>
    <col min="978" max="978" width="26.77734375" bestFit="1" customWidth="1"/>
    <col min="979" max="979" width="19.6640625" bestFit="1" customWidth="1"/>
    <col min="980" max="980" width="13.88671875" bestFit="1" customWidth="1"/>
    <col min="981" max="981" width="16.44140625" bestFit="1" customWidth="1"/>
    <col min="982" max="982" width="26.77734375" bestFit="1" customWidth="1"/>
    <col min="983" max="983" width="19.6640625" bestFit="1" customWidth="1"/>
    <col min="984" max="984" width="13.88671875" bestFit="1" customWidth="1"/>
    <col min="985" max="985" width="16.44140625" bestFit="1" customWidth="1"/>
    <col min="986" max="986" width="26.77734375" bestFit="1" customWidth="1"/>
    <col min="987" max="987" width="19.6640625" bestFit="1" customWidth="1"/>
    <col min="988" max="988" width="13.88671875" bestFit="1" customWidth="1"/>
    <col min="989" max="989" width="16.44140625" bestFit="1" customWidth="1"/>
    <col min="990" max="990" width="26.77734375" bestFit="1" customWidth="1"/>
    <col min="991" max="991" width="19.6640625" bestFit="1" customWidth="1"/>
    <col min="992" max="992" width="13.88671875" bestFit="1" customWidth="1"/>
    <col min="993" max="993" width="16.44140625" bestFit="1" customWidth="1"/>
    <col min="994" max="994" width="26.77734375" bestFit="1" customWidth="1"/>
    <col min="995" max="995" width="19.6640625" bestFit="1" customWidth="1"/>
    <col min="996" max="996" width="13.88671875" bestFit="1" customWidth="1"/>
    <col min="997" max="997" width="16.44140625" bestFit="1" customWidth="1"/>
    <col min="998" max="998" width="26.77734375" bestFit="1" customWidth="1"/>
    <col min="999" max="999" width="19.6640625" bestFit="1" customWidth="1"/>
    <col min="1000" max="1000" width="13.88671875" bestFit="1" customWidth="1"/>
    <col min="1001" max="1001" width="16.44140625" bestFit="1" customWidth="1"/>
    <col min="1002" max="1002" width="26.77734375" bestFit="1" customWidth="1"/>
    <col min="1003" max="1003" width="19.6640625" bestFit="1" customWidth="1"/>
    <col min="1004" max="1004" width="13.88671875" bestFit="1" customWidth="1"/>
    <col min="1005" max="1005" width="16.44140625" bestFit="1" customWidth="1"/>
    <col min="1006" max="1006" width="26.77734375" bestFit="1" customWidth="1"/>
    <col min="1007" max="1007" width="19.6640625" bestFit="1" customWidth="1"/>
    <col min="1008" max="1008" width="13.88671875" bestFit="1" customWidth="1"/>
    <col min="1009" max="1009" width="16.44140625" bestFit="1" customWidth="1"/>
    <col min="1010" max="1010" width="26.77734375" bestFit="1" customWidth="1"/>
    <col min="1011" max="1011" width="19.6640625" bestFit="1" customWidth="1"/>
    <col min="1012" max="1012" width="13.88671875" bestFit="1" customWidth="1"/>
    <col min="1013" max="1013" width="16.44140625" bestFit="1" customWidth="1"/>
    <col min="1014" max="1014" width="26.77734375" bestFit="1" customWidth="1"/>
    <col min="1015" max="1015" width="19.6640625" bestFit="1" customWidth="1"/>
    <col min="1016" max="1016" width="13.88671875" bestFit="1" customWidth="1"/>
    <col min="1017" max="1017" width="16.44140625" bestFit="1" customWidth="1"/>
    <col min="1018" max="1018" width="26.77734375" bestFit="1" customWidth="1"/>
    <col min="1019" max="1019" width="19.6640625" bestFit="1" customWidth="1"/>
    <col min="1020" max="1020" width="13.88671875" bestFit="1" customWidth="1"/>
    <col min="1021" max="1021" width="16.44140625" bestFit="1" customWidth="1"/>
    <col min="1022" max="1022" width="26.77734375" bestFit="1" customWidth="1"/>
    <col min="1023" max="1023" width="19.6640625" bestFit="1" customWidth="1"/>
    <col min="1024" max="1024" width="13.88671875" bestFit="1" customWidth="1"/>
    <col min="1025" max="1025" width="16.44140625" bestFit="1" customWidth="1"/>
    <col min="1026" max="1026" width="26.77734375" bestFit="1" customWidth="1"/>
    <col min="1027" max="1027" width="19.6640625" bestFit="1" customWidth="1"/>
    <col min="1028" max="1028" width="13.88671875" bestFit="1" customWidth="1"/>
    <col min="1029" max="1029" width="16.44140625" bestFit="1" customWidth="1"/>
    <col min="1030" max="1030" width="26.77734375" bestFit="1" customWidth="1"/>
    <col min="1031" max="1031" width="19.6640625" bestFit="1" customWidth="1"/>
    <col min="1032" max="1032" width="13.88671875" bestFit="1" customWidth="1"/>
    <col min="1033" max="1033" width="16.44140625" bestFit="1" customWidth="1"/>
    <col min="1034" max="1034" width="26.77734375" bestFit="1" customWidth="1"/>
    <col min="1035" max="1035" width="19.6640625" bestFit="1" customWidth="1"/>
    <col min="1036" max="1036" width="13.88671875" bestFit="1" customWidth="1"/>
    <col min="1037" max="1037" width="16.44140625" bestFit="1" customWidth="1"/>
    <col min="1038" max="1038" width="26.77734375" bestFit="1" customWidth="1"/>
    <col min="1039" max="1039" width="19.6640625" bestFit="1" customWidth="1"/>
    <col min="1040" max="1040" width="13.88671875" bestFit="1" customWidth="1"/>
    <col min="1041" max="1041" width="16.44140625" bestFit="1" customWidth="1"/>
    <col min="1042" max="1042" width="26.77734375" bestFit="1" customWidth="1"/>
    <col min="1043" max="1043" width="19.6640625" bestFit="1" customWidth="1"/>
    <col min="1044" max="1044" width="13.88671875" bestFit="1" customWidth="1"/>
    <col min="1045" max="1045" width="16.44140625" bestFit="1" customWidth="1"/>
    <col min="1046" max="1046" width="26.77734375" bestFit="1" customWidth="1"/>
    <col min="1047" max="1047" width="19.6640625" bestFit="1" customWidth="1"/>
    <col min="1048" max="1048" width="13.88671875" bestFit="1" customWidth="1"/>
    <col min="1049" max="1049" width="16.44140625" bestFit="1" customWidth="1"/>
    <col min="1050" max="1050" width="26.77734375" bestFit="1" customWidth="1"/>
    <col min="1051" max="1051" width="19.6640625" bestFit="1" customWidth="1"/>
    <col min="1052" max="1052" width="13.88671875" bestFit="1" customWidth="1"/>
    <col min="1053" max="1053" width="16.44140625" bestFit="1" customWidth="1"/>
    <col min="1054" max="1054" width="26.77734375" bestFit="1" customWidth="1"/>
    <col min="1055" max="1055" width="19.6640625" bestFit="1" customWidth="1"/>
    <col min="1056" max="1056" width="13.88671875" bestFit="1" customWidth="1"/>
    <col min="1057" max="1057" width="16.44140625" bestFit="1" customWidth="1"/>
    <col min="1058" max="1058" width="26.77734375" bestFit="1" customWidth="1"/>
    <col min="1059" max="1059" width="19.6640625" bestFit="1" customWidth="1"/>
    <col min="1060" max="1060" width="13.88671875" bestFit="1" customWidth="1"/>
    <col min="1061" max="1061" width="16.44140625" bestFit="1" customWidth="1"/>
    <col min="1062" max="1062" width="26.77734375" bestFit="1" customWidth="1"/>
    <col min="1063" max="1063" width="19.6640625" bestFit="1" customWidth="1"/>
    <col min="1064" max="1064" width="13.88671875" bestFit="1" customWidth="1"/>
    <col min="1065" max="1065" width="16.44140625" bestFit="1" customWidth="1"/>
    <col min="1066" max="1066" width="26.77734375" bestFit="1" customWidth="1"/>
    <col min="1067" max="1067" width="19.6640625" bestFit="1" customWidth="1"/>
    <col min="1068" max="1068" width="13.88671875" bestFit="1" customWidth="1"/>
    <col min="1069" max="1069" width="16.44140625" bestFit="1" customWidth="1"/>
    <col min="1070" max="1070" width="26.77734375" bestFit="1" customWidth="1"/>
    <col min="1071" max="1071" width="19.6640625" bestFit="1" customWidth="1"/>
    <col min="1072" max="1072" width="13.88671875" bestFit="1" customWidth="1"/>
    <col min="1073" max="1073" width="16.44140625" bestFit="1" customWidth="1"/>
    <col min="1074" max="1074" width="26.77734375" bestFit="1" customWidth="1"/>
    <col min="1075" max="1075" width="19.6640625" bestFit="1" customWidth="1"/>
    <col min="1076" max="1076" width="13.88671875" bestFit="1" customWidth="1"/>
    <col min="1077" max="1077" width="16.44140625" bestFit="1" customWidth="1"/>
    <col min="1078" max="1078" width="26.77734375" bestFit="1" customWidth="1"/>
    <col min="1079" max="1079" width="19.6640625" bestFit="1" customWidth="1"/>
    <col min="1080" max="1080" width="13.88671875" bestFit="1" customWidth="1"/>
    <col min="1081" max="1081" width="16.44140625" bestFit="1" customWidth="1"/>
    <col min="1082" max="1082" width="26.77734375" bestFit="1" customWidth="1"/>
    <col min="1083" max="1083" width="19.6640625" bestFit="1" customWidth="1"/>
    <col min="1084" max="1084" width="13.88671875" bestFit="1" customWidth="1"/>
    <col min="1085" max="1085" width="16.44140625" bestFit="1" customWidth="1"/>
    <col min="1086" max="1086" width="26.77734375" bestFit="1" customWidth="1"/>
    <col min="1087" max="1087" width="19.6640625" bestFit="1" customWidth="1"/>
    <col min="1088" max="1088" width="13.88671875" bestFit="1" customWidth="1"/>
    <col min="1089" max="1089" width="16.44140625" bestFit="1" customWidth="1"/>
    <col min="1090" max="1090" width="26.77734375" bestFit="1" customWidth="1"/>
    <col min="1091" max="1091" width="19.6640625" bestFit="1" customWidth="1"/>
    <col min="1092" max="1092" width="13.88671875" bestFit="1" customWidth="1"/>
    <col min="1093" max="1093" width="16.44140625" bestFit="1" customWidth="1"/>
    <col min="1094" max="1094" width="26.77734375" bestFit="1" customWidth="1"/>
    <col min="1095" max="1095" width="19.6640625" bestFit="1" customWidth="1"/>
    <col min="1096" max="1096" width="13.88671875" bestFit="1" customWidth="1"/>
    <col min="1097" max="1097" width="16.44140625" bestFit="1" customWidth="1"/>
    <col min="1098" max="1098" width="26.77734375" bestFit="1" customWidth="1"/>
    <col min="1099" max="1099" width="19.6640625" bestFit="1" customWidth="1"/>
    <col min="1100" max="1100" width="13.88671875" bestFit="1" customWidth="1"/>
    <col min="1101" max="1101" width="16.44140625" bestFit="1" customWidth="1"/>
    <col min="1102" max="1102" width="26.77734375" bestFit="1" customWidth="1"/>
    <col min="1103" max="1103" width="19.6640625" bestFit="1" customWidth="1"/>
    <col min="1104" max="1104" width="13.88671875" bestFit="1" customWidth="1"/>
    <col min="1105" max="1105" width="16.44140625" bestFit="1" customWidth="1"/>
    <col min="1106" max="1106" width="26.77734375" bestFit="1" customWidth="1"/>
    <col min="1107" max="1107" width="19.6640625" bestFit="1" customWidth="1"/>
    <col min="1108" max="1108" width="13.88671875" bestFit="1" customWidth="1"/>
    <col min="1109" max="1109" width="16.44140625" bestFit="1" customWidth="1"/>
    <col min="1110" max="1110" width="26.77734375" bestFit="1" customWidth="1"/>
    <col min="1111" max="1111" width="19.6640625" bestFit="1" customWidth="1"/>
    <col min="1112" max="1112" width="13.88671875" bestFit="1" customWidth="1"/>
    <col min="1113" max="1113" width="16.44140625" bestFit="1" customWidth="1"/>
    <col min="1114" max="1114" width="26.77734375" bestFit="1" customWidth="1"/>
    <col min="1115" max="1115" width="19.6640625" bestFit="1" customWidth="1"/>
    <col min="1116" max="1116" width="13.88671875" bestFit="1" customWidth="1"/>
    <col min="1117" max="1117" width="16.44140625" bestFit="1" customWidth="1"/>
    <col min="1118" max="1118" width="26.77734375" bestFit="1" customWidth="1"/>
    <col min="1119" max="1119" width="19.6640625" bestFit="1" customWidth="1"/>
    <col min="1120" max="1120" width="13.88671875" bestFit="1" customWidth="1"/>
    <col min="1121" max="1121" width="16.44140625" bestFit="1" customWidth="1"/>
    <col min="1122" max="1122" width="26.77734375" bestFit="1" customWidth="1"/>
    <col min="1123" max="1123" width="19.6640625" bestFit="1" customWidth="1"/>
    <col min="1124" max="1124" width="13.88671875" bestFit="1" customWidth="1"/>
    <col min="1125" max="1125" width="16.44140625" bestFit="1" customWidth="1"/>
    <col min="1126" max="1126" width="26.77734375" bestFit="1" customWidth="1"/>
    <col min="1127" max="1127" width="19.6640625" bestFit="1" customWidth="1"/>
    <col min="1128" max="1128" width="13.88671875" bestFit="1" customWidth="1"/>
    <col min="1129" max="1129" width="16.44140625" bestFit="1" customWidth="1"/>
    <col min="1130" max="1130" width="26.77734375" bestFit="1" customWidth="1"/>
    <col min="1131" max="1131" width="19.6640625" bestFit="1" customWidth="1"/>
    <col min="1132" max="1132" width="13.88671875" bestFit="1" customWidth="1"/>
    <col min="1133" max="1133" width="16.44140625" bestFit="1" customWidth="1"/>
    <col min="1134" max="1134" width="26.77734375" bestFit="1" customWidth="1"/>
    <col min="1135" max="1135" width="19.6640625" bestFit="1" customWidth="1"/>
    <col min="1136" max="1136" width="13.88671875" bestFit="1" customWidth="1"/>
    <col min="1137" max="1137" width="16.44140625" bestFit="1" customWidth="1"/>
    <col min="1138" max="1138" width="26.77734375" bestFit="1" customWidth="1"/>
    <col min="1139" max="1139" width="19.6640625" bestFit="1" customWidth="1"/>
    <col min="1140" max="1140" width="13.88671875" bestFit="1" customWidth="1"/>
    <col min="1141" max="1141" width="16.44140625" bestFit="1" customWidth="1"/>
    <col min="1142" max="1142" width="26.77734375" bestFit="1" customWidth="1"/>
    <col min="1143" max="1143" width="19.6640625" bestFit="1" customWidth="1"/>
    <col min="1144" max="1144" width="13.88671875" bestFit="1" customWidth="1"/>
    <col min="1145" max="1145" width="16.44140625" bestFit="1" customWidth="1"/>
    <col min="1146" max="1146" width="26.77734375" bestFit="1" customWidth="1"/>
    <col min="1147" max="1147" width="19.6640625" bestFit="1" customWidth="1"/>
    <col min="1148" max="1148" width="13.88671875" bestFit="1" customWidth="1"/>
    <col min="1149" max="1149" width="16.44140625" bestFit="1" customWidth="1"/>
    <col min="1150" max="1150" width="26.77734375" bestFit="1" customWidth="1"/>
    <col min="1151" max="1151" width="19.6640625" bestFit="1" customWidth="1"/>
    <col min="1152" max="1152" width="13.88671875" bestFit="1" customWidth="1"/>
    <col min="1153" max="1153" width="16.44140625" bestFit="1" customWidth="1"/>
    <col min="1154" max="1154" width="26.77734375" bestFit="1" customWidth="1"/>
    <col min="1155" max="1155" width="19.6640625" bestFit="1" customWidth="1"/>
    <col min="1156" max="1156" width="13.88671875" bestFit="1" customWidth="1"/>
    <col min="1157" max="1157" width="16.44140625" bestFit="1" customWidth="1"/>
    <col min="1158" max="1158" width="26.77734375" bestFit="1" customWidth="1"/>
    <col min="1159" max="1159" width="19.6640625" bestFit="1" customWidth="1"/>
    <col min="1160" max="1160" width="13.88671875" bestFit="1" customWidth="1"/>
    <col min="1161" max="1161" width="16.44140625" bestFit="1" customWidth="1"/>
    <col min="1162" max="1162" width="26.77734375" bestFit="1" customWidth="1"/>
    <col min="1163" max="1163" width="19.6640625" bestFit="1" customWidth="1"/>
    <col min="1164" max="1164" width="13.88671875" bestFit="1" customWidth="1"/>
    <col min="1165" max="1165" width="16.44140625" bestFit="1" customWidth="1"/>
    <col min="1166" max="1166" width="26.77734375" bestFit="1" customWidth="1"/>
    <col min="1167" max="1167" width="19.6640625" bestFit="1" customWidth="1"/>
    <col min="1168" max="1168" width="13.88671875" bestFit="1" customWidth="1"/>
    <col min="1169" max="1169" width="16.44140625" bestFit="1" customWidth="1"/>
    <col min="1170" max="1170" width="26.77734375" bestFit="1" customWidth="1"/>
    <col min="1171" max="1171" width="19.6640625" bestFit="1" customWidth="1"/>
    <col min="1172" max="1172" width="13.88671875" bestFit="1" customWidth="1"/>
    <col min="1173" max="1173" width="16.44140625" bestFit="1" customWidth="1"/>
    <col min="1174" max="1174" width="26.77734375" bestFit="1" customWidth="1"/>
    <col min="1175" max="1175" width="19.6640625" bestFit="1" customWidth="1"/>
    <col min="1176" max="1176" width="13.88671875" bestFit="1" customWidth="1"/>
    <col min="1177" max="1177" width="16.44140625" bestFit="1" customWidth="1"/>
    <col min="1178" max="1178" width="26.77734375" bestFit="1" customWidth="1"/>
    <col min="1179" max="1179" width="19.6640625" bestFit="1" customWidth="1"/>
    <col min="1180" max="1180" width="13.88671875" bestFit="1" customWidth="1"/>
    <col min="1181" max="1181" width="16.44140625" bestFit="1" customWidth="1"/>
    <col min="1182" max="1182" width="26.77734375" bestFit="1" customWidth="1"/>
    <col min="1183" max="1183" width="19.6640625" bestFit="1" customWidth="1"/>
    <col min="1184" max="1184" width="13.88671875" bestFit="1" customWidth="1"/>
    <col min="1185" max="1185" width="16.44140625" bestFit="1" customWidth="1"/>
    <col min="1186" max="1186" width="26.77734375" bestFit="1" customWidth="1"/>
    <col min="1187" max="1187" width="19.6640625" bestFit="1" customWidth="1"/>
    <col min="1188" max="1188" width="13.88671875" bestFit="1" customWidth="1"/>
    <col min="1189" max="1189" width="16.44140625" bestFit="1" customWidth="1"/>
    <col min="1190" max="1190" width="26.77734375" bestFit="1" customWidth="1"/>
    <col min="1191" max="1191" width="19.6640625" bestFit="1" customWidth="1"/>
    <col min="1192" max="1192" width="13.88671875" bestFit="1" customWidth="1"/>
    <col min="1193" max="1193" width="16.44140625" bestFit="1" customWidth="1"/>
    <col min="1194" max="1194" width="26.77734375" bestFit="1" customWidth="1"/>
    <col min="1195" max="1195" width="19.6640625" bestFit="1" customWidth="1"/>
    <col min="1196" max="1196" width="13.88671875" bestFit="1" customWidth="1"/>
    <col min="1197" max="1197" width="16.44140625" bestFit="1" customWidth="1"/>
    <col min="1198" max="1198" width="26.77734375" bestFit="1" customWidth="1"/>
    <col min="1199" max="1199" width="19.6640625" bestFit="1" customWidth="1"/>
    <col min="1200" max="1200" width="13.88671875" bestFit="1" customWidth="1"/>
    <col min="1201" max="1201" width="16.44140625" bestFit="1" customWidth="1"/>
    <col min="1202" max="1202" width="26.77734375" bestFit="1" customWidth="1"/>
    <col min="1203" max="1203" width="19.6640625" bestFit="1" customWidth="1"/>
    <col min="1204" max="1204" width="13.88671875" bestFit="1" customWidth="1"/>
    <col min="1205" max="1205" width="16.44140625" bestFit="1" customWidth="1"/>
    <col min="1206" max="1206" width="26.77734375" bestFit="1" customWidth="1"/>
    <col min="1207" max="1207" width="19.6640625" bestFit="1" customWidth="1"/>
    <col min="1208" max="1208" width="13.88671875" bestFit="1" customWidth="1"/>
    <col min="1209" max="1209" width="16.44140625" bestFit="1" customWidth="1"/>
    <col min="1210" max="1210" width="26.77734375" bestFit="1" customWidth="1"/>
    <col min="1211" max="1211" width="19.6640625" bestFit="1" customWidth="1"/>
    <col min="1212" max="1212" width="13.88671875" bestFit="1" customWidth="1"/>
    <col min="1213" max="1213" width="16.44140625" bestFit="1" customWidth="1"/>
    <col min="1214" max="1214" width="26.77734375" bestFit="1" customWidth="1"/>
    <col min="1215" max="1215" width="19.6640625" bestFit="1" customWidth="1"/>
    <col min="1216" max="1216" width="13.88671875" bestFit="1" customWidth="1"/>
    <col min="1217" max="1217" width="16.44140625" bestFit="1" customWidth="1"/>
    <col min="1218" max="1218" width="26.77734375" bestFit="1" customWidth="1"/>
    <col min="1219" max="1219" width="19.6640625" bestFit="1" customWidth="1"/>
    <col min="1220" max="1220" width="13.88671875" bestFit="1" customWidth="1"/>
    <col min="1221" max="1221" width="16.44140625" bestFit="1" customWidth="1"/>
    <col min="1222" max="1222" width="26.77734375" bestFit="1" customWidth="1"/>
    <col min="1223" max="1223" width="19.6640625" bestFit="1" customWidth="1"/>
    <col min="1224" max="1224" width="13.88671875" bestFit="1" customWidth="1"/>
    <col min="1225" max="1225" width="16.44140625" bestFit="1" customWidth="1"/>
    <col min="1226" max="1226" width="26.77734375" bestFit="1" customWidth="1"/>
    <col min="1227" max="1227" width="19.6640625" bestFit="1" customWidth="1"/>
    <col min="1228" max="1228" width="13.88671875" bestFit="1" customWidth="1"/>
    <col min="1229" max="1229" width="16.44140625" bestFit="1" customWidth="1"/>
    <col min="1230" max="1230" width="26.77734375" bestFit="1" customWidth="1"/>
    <col min="1231" max="1231" width="19.6640625" bestFit="1" customWidth="1"/>
    <col min="1232" max="1232" width="13.88671875" bestFit="1" customWidth="1"/>
    <col min="1233" max="1233" width="16.44140625" bestFit="1" customWidth="1"/>
    <col min="1234" max="1234" width="26.77734375" bestFit="1" customWidth="1"/>
    <col min="1235" max="1235" width="19.6640625" bestFit="1" customWidth="1"/>
    <col min="1236" max="1236" width="13.88671875" bestFit="1" customWidth="1"/>
    <col min="1237" max="1237" width="16.44140625" bestFit="1" customWidth="1"/>
    <col min="1238" max="1238" width="26.77734375" bestFit="1" customWidth="1"/>
    <col min="1239" max="1239" width="19.6640625" bestFit="1" customWidth="1"/>
    <col min="1240" max="1240" width="13.88671875" bestFit="1" customWidth="1"/>
    <col min="1241" max="1241" width="16.44140625" bestFit="1" customWidth="1"/>
    <col min="1242" max="1242" width="26.77734375" bestFit="1" customWidth="1"/>
    <col min="1243" max="1243" width="19.6640625" bestFit="1" customWidth="1"/>
    <col min="1244" max="1244" width="13.88671875" bestFit="1" customWidth="1"/>
    <col min="1245" max="1245" width="16.44140625" bestFit="1" customWidth="1"/>
    <col min="1246" max="1246" width="26.77734375" bestFit="1" customWidth="1"/>
    <col min="1247" max="1247" width="19.6640625" bestFit="1" customWidth="1"/>
    <col min="1248" max="1248" width="13.88671875" bestFit="1" customWidth="1"/>
    <col min="1249" max="1249" width="16.44140625" bestFit="1" customWidth="1"/>
    <col min="1250" max="1250" width="26.77734375" bestFit="1" customWidth="1"/>
    <col min="1251" max="1251" width="19.6640625" bestFit="1" customWidth="1"/>
    <col min="1252" max="1252" width="13.88671875" bestFit="1" customWidth="1"/>
    <col min="1253" max="1253" width="16.44140625" bestFit="1" customWidth="1"/>
    <col min="1254" max="1254" width="26.77734375" bestFit="1" customWidth="1"/>
    <col min="1255" max="1255" width="19.6640625" bestFit="1" customWidth="1"/>
    <col min="1256" max="1256" width="13.88671875" bestFit="1" customWidth="1"/>
    <col min="1257" max="1257" width="16.44140625" bestFit="1" customWidth="1"/>
    <col min="1258" max="1258" width="26.77734375" bestFit="1" customWidth="1"/>
    <col min="1259" max="1259" width="19.6640625" bestFit="1" customWidth="1"/>
    <col min="1260" max="1260" width="13.88671875" bestFit="1" customWidth="1"/>
    <col min="1261" max="1261" width="16.44140625" bestFit="1" customWidth="1"/>
    <col min="1262" max="1262" width="26.77734375" bestFit="1" customWidth="1"/>
    <col min="1263" max="1263" width="19.6640625" bestFit="1" customWidth="1"/>
    <col min="1264" max="1264" width="13.88671875" bestFit="1" customWidth="1"/>
    <col min="1265" max="1265" width="16.44140625" bestFit="1" customWidth="1"/>
    <col min="1266" max="1266" width="26.77734375" bestFit="1" customWidth="1"/>
    <col min="1267" max="1267" width="19.6640625" bestFit="1" customWidth="1"/>
    <col min="1268" max="1268" width="13.88671875" bestFit="1" customWidth="1"/>
    <col min="1269" max="1269" width="16.44140625" bestFit="1" customWidth="1"/>
    <col min="1270" max="1270" width="26.77734375" bestFit="1" customWidth="1"/>
    <col min="1271" max="1271" width="19.6640625" bestFit="1" customWidth="1"/>
    <col min="1272" max="1272" width="13.88671875" bestFit="1" customWidth="1"/>
    <col min="1273" max="1273" width="16.44140625" bestFit="1" customWidth="1"/>
    <col min="1274" max="1274" width="26.77734375" bestFit="1" customWidth="1"/>
    <col min="1275" max="1275" width="19.6640625" bestFit="1" customWidth="1"/>
    <col min="1276" max="1276" width="13.88671875" bestFit="1" customWidth="1"/>
    <col min="1277" max="1277" width="16.44140625" bestFit="1" customWidth="1"/>
    <col min="1278" max="1278" width="26.77734375" bestFit="1" customWidth="1"/>
    <col min="1279" max="1279" width="19.6640625" bestFit="1" customWidth="1"/>
    <col min="1280" max="1280" width="13.88671875" bestFit="1" customWidth="1"/>
    <col min="1281" max="1281" width="16.44140625" bestFit="1" customWidth="1"/>
    <col min="1282" max="1282" width="26.77734375" bestFit="1" customWidth="1"/>
    <col min="1283" max="1283" width="19.6640625" bestFit="1" customWidth="1"/>
    <col min="1284" max="1284" width="13.88671875" bestFit="1" customWidth="1"/>
    <col min="1285" max="1285" width="16.44140625" bestFit="1" customWidth="1"/>
    <col min="1286" max="1286" width="26.77734375" bestFit="1" customWidth="1"/>
    <col min="1287" max="1287" width="19.6640625" bestFit="1" customWidth="1"/>
    <col min="1288" max="1288" width="13.88671875" bestFit="1" customWidth="1"/>
    <col min="1289" max="1289" width="16.44140625" bestFit="1" customWidth="1"/>
    <col min="1290" max="1290" width="26.77734375" bestFit="1" customWidth="1"/>
    <col min="1291" max="1291" width="19.6640625" bestFit="1" customWidth="1"/>
    <col min="1292" max="1292" width="13.88671875" bestFit="1" customWidth="1"/>
    <col min="1293" max="1293" width="16.44140625" bestFit="1" customWidth="1"/>
    <col min="1294" max="1294" width="26.77734375" bestFit="1" customWidth="1"/>
    <col min="1295" max="1295" width="19.6640625" bestFit="1" customWidth="1"/>
    <col min="1296" max="1296" width="13.88671875" bestFit="1" customWidth="1"/>
    <col min="1297" max="1297" width="16.44140625" bestFit="1" customWidth="1"/>
    <col min="1298" max="1298" width="26.77734375" bestFit="1" customWidth="1"/>
    <col min="1299" max="1299" width="19.6640625" bestFit="1" customWidth="1"/>
    <col min="1300" max="1300" width="13.88671875" bestFit="1" customWidth="1"/>
    <col min="1301" max="1301" width="16.44140625" bestFit="1" customWidth="1"/>
    <col min="1302" max="1302" width="26.77734375" bestFit="1" customWidth="1"/>
    <col min="1303" max="1303" width="19.6640625" bestFit="1" customWidth="1"/>
    <col min="1304" max="1304" width="13.88671875" bestFit="1" customWidth="1"/>
    <col min="1305" max="1305" width="16.44140625" bestFit="1" customWidth="1"/>
    <col min="1306" max="1306" width="26.77734375" bestFit="1" customWidth="1"/>
    <col min="1307" max="1307" width="19.6640625" bestFit="1" customWidth="1"/>
    <col min="1308" max="1308" width="13.88671875" bestFit="1" customWidth="1"/>
    <col min="1309" max="1309" width="16.44140625" bestFit="1" customWidth="1"/>
    <col min="1310" max="1310" width="26.77734375" bestFit="1" customWidth="1"/>
    <col min="1311" max="1311" width="19.6640625" bestFit="1" customWidth="1"/>
    <col min="1312" max="1312" width="13.88671875" bestFit="1" customWidth="1"/>
    <col min="1313" max="1313" width="16.44140625" bestFit="1" customWidth="1"/>
    <col min="1314" max="1314" width="26.77734375" bestFit="1" customWidth="1"/>
    <col min="1315" max="1315" width="19.6640625" bestFit="1" customWidth="1"/>
    <col min="1316" max="1316" width="13.88671875" bestFit="1" customWidth="1"/>
    <col min="1317" max="1317" width="16.44140625" bestFit="1" customWidth="1"/>
    <col min="1318" max="1318" width="26.77734375" bestFit="1" customWidth="1"/>
    <col min="1319" max="1319" width="19.6640625" bestFit="1" customWidth="1"/>
    <col min="1320" max="1320" width="13.88671875" bestFit="1" customWidth="1"/>
    <col min="1321" max="1321" width="16.44140625" bestFit="1" customWidth="1"/>
    <col min="1322" max="1322" width="26.77734375" bestFit="1" customWidth="1"/>
    <col min="1323" max="1323" width="19.6640625" bestFit="1" customWidth="1"/>
    <col min="1324" max="1324" width="13.88671875" bestFit="1" customWidth="1"/>
    <col min="1325" max="1325" width="16.44140625" bestFit="1" customWidth="1"/>
    <col min="1326" max="1326" width="26.77734375" bestFit="1" customWidth="1"/>
    <col min="1327" max="1327" width="19.6640625" bestFit="1" customWidth="1"/>
    <col min="1328" max="1328" width="13.88671875" bestFit="1" customWidth="1"/>
    <col min="1329" max="1329" width="16.44140625" bestFit="1" customWidth="1"/>
    <col min="1330" max="1330" width="26.77734375" bestFit="1" customWidth="1"/>
    <col min="1331" max="1331" width="19.6640625" bestFit="1" customWidth="1"/>
    <col min="1332" max="1332" width="13.88671875" bestFit="1" customWidth="1"/>
    <col min="1333" max="1333" width="16.44140625" bestFit="1" customWidth="1"/>
    <col min="1334" max="1334" width="26.77734375" bestFit="1" customWidth="1"/>
    <col min="1335" max="1335" width="19.6640625" bestFit="1" customWidth="1"/>
    <col min="1336" max="1336" width="13.88671875" bestFit="1" customWidth="1"/>
    <col min="1337" max="1337" width="16.44140625" bestFit="1" customWidth="1"/>
    <col min="1338" max="1338" width="26.77734375" bestFit="1" customWidth="1"/>
    <col min="1339" max="1339" width="19.6640625" bestFit="1" customWidth="1"/>
    <col min="1340" max="1340" width="13.88671875" bestFit="1" customWidth="1"/>
    <col min="1341" max="1341" width="16.44140625" bestFit="1" customWidth="1"/>
    <col min="1342" max="1342" width="26.77734375" bestFit="1" customWidth="1"/>
    <col min="1343" max="1343" width="19.6640625" bestFit="1" customWidth="1"/>
    <col min="1344" max="1344" width="13.88671875" bestFit="1" customWidth="1"/>
    <col min="1345" max="1345" width="16.44140625" bestFit="1" customWidth="1"/>
    <col min="1346" max="1346" width="26.77734375" bestFit="1" customWidth="1"/>
    <col min="1347" max="1347" width="19.6640625" bestFit="1" customWidth="1"/>
    <col min="1348" max="1348" width="13.88671875" bestFit="1" customWidth="1"/>
    <col min="1349" max="1349" width="16.44140625" bestFit="1" customWidth="1"/>
    <col min="1350" max="1350" width="26.77734375" bestFit="1" customWidth="1"/>
    <col min="1351" max="1351" width="19.6640625" bestFit="1" customWidth="1"/>
    <col min="1352" max="1352" width="13.88671875" bestFit="1" customWidth="1"/>
    <col min="1353" max="1353" width="16.44140625" bestFit="1" customWidth="1"/>
    <col min="1354" max="1354" width="26.77734375" bestFit="1" customWidth="1"/>
    <col min="1355" max="1355" width="19.6640625" bestFit="1" customWidth="1"/>
    <col min="1356" max="1356" width="13.88671875" bestFit="1" customWidth="1"/>
    <col min="1357" max="1357" width="16.44140625" bestFit="1" customWidth="1"/>
    <col min="1358" max="1358" width="26.77734375" bestFit="1" customWidth="1"/>
    <col min="1359" max="1359" width="19.6640625" bestFit="1" customWidth="1"/>
    <col min="1360" max="1360" width="13.88671875" bestFit="1" customWidth="1"/>
    <col min="1361" max="1361" width="16.44140625" bestFit="1" customWidth="1"/>
    <col min="1362" max="1362" width="26.77734375" bestFit="1" customWidth="1"/>
    <col min="1363" max="1363" width="19.6640625" bestFit="1" customWidth="1"/>
    <col min="1364" max="1364" width="13.88671875" bestFit="1" customWidth="1"/>
    <col min="1365" max="1365" width="16.44140625" bestFit="1" customWidth="1"/>
    <col min="1366" max="1366" width="26.77734375" bestFit="1" customWidth="1"/>
    <col min="1367" max="1367" width="19.6640625" bestFit="1" customWidth="1"/>
    <col min="1368" max="1368" width="13.88671875" bestFit="1" customWidth="1"/>
    <col min="1369" max="1369" width="16.44140625" bestFit="1" customWidth="1"/>
    <col min="1370" max="1370" width="26.77734375" bestFit="1" customWidth="1"/>
    <col min="1371" max="1371" width="19.6640625" bestFit="1" customWidth="1"/>
    <col min="1372" max="1372" width="13.88671875" bestFit="1" customWidth="1"/>
    <col min="1373" max="1373" width="16.44140625" bestFit="1" customWidth="1"/>
    <col min="1374" max="1374" width="26.77734375" bestFit="1" customWidth="1"/>
    <col min="1375" max="1375" width="19.6640625" bestFit="1" customWidth="1"/>
    <col min="1376" max="1376" width="13.88671875" bestFit="1" customWidth="1"/>
    <col min="1377" max="1377" width="16.44140625" bestFit="1" customWidth="1"/>
    <col min="1378" max="1378" width="26.77734375" bestFit="1" customWidth="1"/>
    <col min="1379" max="1379" width="19.6640625" bestFit="1" customWidth="1"/>
    <col min="1380" max="1380" width="13.88671875" bestFit="1" customWidth="1"/>
    <col min="1381" max="1381" width="16.44140625" bestFit="1" customWidth="1"/>
    <col min="1382" max="1382" width="26.77734375" bestFit="1" customWidth="1"/>
    <col min="1383" max="1383" width="19.6640625" bestFit="1" customWidth="1"/>
    <col min="1384" max="1384" width="13.88671875" bestFit="1" customWidth="1"/>
    <col min="1385" max="1385" width="16.44140625" bestFit="1" customWidth="1"/>
    <col min="1386" max="1386" width="26.77734375" bestFit="1" customWidth="1"/>
    <col min="1387" max="1387" width="19.6640625" bestFit="1" customWidth="1"/>
    <col min="1388" max="1388" width="13.88671875" bestFit="1" customWidth="1"/>
    <col min="1389" max="1389" width="16.44140625" bestFit="1" customWidth="1"/>
    <col min="1390" max="1390" width="26.77734375" bestFit="1" customWidth="1"/>
    <col min="1391" max="1391" width="19.6640625" bestFit="1" customWidth="1"/>
    <col min="1392" max="1392" width="13.88671875" bestFit="1" customWidth="1"/>
    <col min="1393" max="1393" width="16.44140625" bestFit="1" customWidth="1"/>
    <col min="1394" max="1394" width="26.77734375" bestFit="1" customWidth="1"/>
    <col min="1395" max="1395" width="19.6640625" bestFit="1" customWidth="1"/>
    <col min="1396" max="1396" width="13.88671875" bestFit="1" customWidth="1"/>
    <col min="1397" max="1397" width="16.44140625" bestFit="1" customWidth="1"/>
    <col min="1398" max="1398" width="26.77734375" bestFit="1" customWidth="1"/>
    <col min="1399" max="1399" width="19.6640625" bestFit="1" customWidth="1"/>
    <col min="1400" max="1400" width="13.88671875" bestFit="1" customWidth="1"/>
    <col min="1401" max="1401" width="16.44140625" bestFit="1" customWidth="1"/>
    <col min="1402" max="1402" width="26.77734375" bestFit="1" customWidth="1"/>
    <col min="1403" max="1403" width="19.6640625" bestFit="1" customWidth="1"/>
    <col min="1404" max="1404" width="13.88671875" bestFit="1" customWidth="1"/>
    <col min="1405" max="1405" width="16.44140625" bestFit="1" customWidth="1"/>
    <col min="1406" max="1406" width="26.77734375" bestFit="1" customWidth="1"/>
    <col min="1407" max="1407" width="19.6640625" bestFit="1" customWidth="1"/>
    <col min="1408" max="1408" width="13.88671875" bestFit="1" customWidth="1"/>
    <col min="1409" max="1409" width="16.44140625" bestFit="1" customWidth="1"/>
    <col min="1410" max="1410" width="26.77734375" bestFit="1" customWidth="1"/>
    <col min="1411" max="1411" width="19.6640625" bestFit="1" customWidth="1"/>
    <col min="1412" max="1412" width="13.88671875" bestFit="1" customWidth="1"/>
    <col min="1413" max="1413" width="16.44140625" bestFit="1" customWidth="1"/>
    <col min="1414" max="1414" width="26.77734375" bestFit="1" customWidth="1"/>
    <col min="1415" max="1415" width="19.6640625" bestFit="1" customWidth="1"/>
    <col min="1416" max="1416" width="13.88671875" bestFit="1" customWidth="1"/>
    <col min="1417" max="1417" width="16.44140625" bestFit="1" customWidth="1"/>
    <col min="1418" max="1418" width="26.77734375" bestFit="1" customWidth="1"/>
    <col min="1419" max="1419" width="19.6640625" bestFit="1" customWidth="1"/>
    <col min="1420" max="1420" width="13.88671875" bestFit="1" customWidth="1"/>
    <col min="1421" max="1421" width="16.44140625" bestFit="1" customWidth="1"/>
    <col min="1422" max="1422" width="26.77734375" bestFit="1" customWidth="1"/>
    <col min="1423" max="1423" width="19.6640625" bestFit="1" customWidth="1"/>
    <col min="1424" max="1424" width="13.88671875" bestFit="1" customWidth="1"/>
    <col min="1425" max="1425" width="16.44140625" bestFit="1" customWidth="1"/>
    <col min="1426" max="1426" width="26.77734375" bestFit="1" customWidth="1"/>
    <col min="1427" max="1427" width="19.6640625" bestFit="1" customWidth="1"/>
    <col min="1428" max="1428" width="13.88671875" bestFit="1" customWidth="1"/>
    <col min="1429" max="1429" width="16.44140625" bestFit="1" customWidth="1"/>
    <col min="1430" max="1430" width="26.77734375" bestFit="1" customWidth="1"/>
    <col min="1431" max="1431" width="19.6640625" bestFit="1" customWidth="1"/>
    <col min="1432" max="1432" width="13.88671875" bestFit="1" customWidth="1"/>
    <col min="1433" max="1433" width="16.44140625" bestFit="1" customWidth="1"/>
    <col min="1434" max="1434" width="26.77734375" bestFit="1" customWidth="1"/>
    <col min="1435" max="1435" width="19.6640625" bestFit="1" customWidth="1"/>
    <col min="1436" max="1436" width="13.88671875" bestFit="1" customWidth="1"/>
    <col min="1437" max="1437" width="16.44140625" bestFit="1" customWidth="1"/>
    <col min="1438" max="1438" width="26.77734375" bestFit="1" customWidth="1"/>
    <col min="1439" max="1439" width="19.6640625" bestFit="1" customWidth="1"/>
    <col min="1440" max="1440" width="13.88671875" bestFit="1" customWidth="1"/>
    <col min="1441" max="1441" width="16.44140625" bestFit="1" customWidth="1"/>
    <col min="1442" max="1442" width="26.77734375" bestFit="1" customWidth="1"/>
    <col min="1443" max="1443" width="19.6640625" bestFit="1" customWidth="1"/>
    <col min="1444" max="1444" width="13.88671875" bestFit="1" customWidth="1"/>
    <col min="1445" max="1445" width="16.44140625" bestFit="1" customWidth="1"/>
    <col min="1446" max="1446" width="26.77734375" bestFit="1" customWidth="1"/>
    <col min="1447" max="1447" width="19.6640625" bestFit="1" customWidth="1"/>
    <col min="1448" max="1448" width="13.88671875" bestFit="1" customWidth="1"/>
    <col min="1449" max="1449" width="16.44140625" bestFit="1" customWidth="1"/>
    <col min="1450" max="1450" width="26.77734375" bestFit="1" customWidth="1"/>
    <col min="1451" max="1451" width="19.6640625" bestFit="1" customWidth="1"/>
    <col min="1452" max="1452" width="13.88671875" bestFit="1" customWidth="1"/>
    <col min="1453" max="1453" width="16.44140625" bestFit="1" customWidth="1"/>
    <col min="1454" max="1454" width="26.77734375" bestFit="1" customWidth="1"/>
    <col min="1455" max="1455" width="19.6640625" bestFit="1" customWidth="1"/>
    <col min="1456" max="1456" width="13.88671875" bestFit="1" customWidth="1"/>
    <col min="1457" max="1457" width="16.44140625" bestFit="1" customWidth="1"/>
    <col min="1458" max="1458" width="26.77734375" bestFit="1" customWidth="1"/>
    <col min="1459" max="1459" width="19.6640625" bestFit="1" customWidth="1"/>
    <col min="1460" max="1460" width="13.88671875" bestFit="1" customWidth="1"/>
    <col min="1461" max="1461" width="16.44140625" bestFit="1" customWidth="1"/>
    <col min="1462" max="1462" width="26.77734375" bestFit="1" customWidth="1"/>
    <col min="1463" max="1463" width="19.6640625" bestFit="1" customWidth="1"/>
    <col min="1464" max="1464" width="13.88671875" bestFit="1" customWidth="1"/>
    <col min="1465" max="1465" width="16.44140625" bestFit="1" customWidth="1"/>
    <col min="1466" max="1466" width="26.77734375" bestFit="1" customWidth="1"/>
    <col min="1467" max="1467" width="19.6640625" bestFit="1" customWidth="1"/>
    <col min="1468" max="1468" width="13.88671875" bestFit="1" customWidth="1"/>
    <col min="1469" max="1469" width="16.44140625" bestFit="1" customWidth="1"/>
    <col min="1470" max="1470" width="26.77734375" bestFit="1" customWidth="1"/>
    <col min="1471" max="1471" width="19.6640625" bestFit="1" customWidth="1"/>
    <col min="1472" max="1472" width="13.88671875" bestFit="1" customWidth="1"/>
    <col min="1473" max="1473" width="16.44140625" bestFit="1" customWidth="1"/>
    <col min="1474" max="1474" width="26.77734375" bestFit="1" customWidth="1"/>
    <col min="1475" max="1475" width="19.6640625" bestFit="1" customWidth="1"/>
    <col min="1476" max="1476" width="13.88671875" bestFit="1" customWidth="1"/>
    <col min="1477" max="1477" width="16.44140625" bestFit="1" customWidth="1"/>
    <col min="1478" max="1478" width="26.77734375" bestFit="1" customWidth="1"/>
    <col min="1479" max="1479" width="19.6640625" bestFit="1" customWidth="1"/>
    <col min="1480" max="1480" width="13.88671875" bestFit="1" customWidth="1"/>
    <col min="1481" max="1481" width="16.44140625" bestFit="1" customWidth="1"/>
    <col min="1482" max="1482" width="26.77734375" bestFit="1" customWidth="1"/>
    <col min="1483" max="1483" width="19.6640625" bestFit="1" customWidth="1"/>
    <col min="1484" max="1484" width="13.88671875" bestFit="1" customWidth="1"/>
    <col min="1485" max="1485" width="16.44140625" bestFit="1" customWidth="1"/>
    <col min="1486" max="1486" width="26.77734375" bestFit="1" customWidth="1"/>
    <col min="1487" max="1487" width="19.6640625" bestFit="1" customWidth="1"/>
    <col min="1488" max="1488" width="13.88671875" bestFit="1" customWidth="1"/>
    <col min="1489" max="1489" width="16.44140625" bestFit="1" customWidth="1"/>
    <col min="1490" max="1490" width="26.77734375" bestFit="1" customWidth="1"/>
    <col min="1491" max="1491" width="19.6640625" bestFit="1" customWidth="1"/>
    <col min="1492" max="1492" width="13.88671875" bestFit="1" customWidth="1"/>
    <col min="1493" max="1493" width="16.44140625" bestFit="1" customWidth="1"/>
    <col min="1494" max="1494" width="31.5546875" bestFit="1" customWidth="1"/>
    <col min="1495" max="1495" width="24.44140625" bestFit="1" customWidth="1"/>
    <col min="1496" max="1496" width="18.6640625" bestFit="1" customWidth="1"/>
    <col min="1497" max="1497" width="21.33203125" bestFit="1" customWidth="1"/>
  </cols>
  <sheetData>
    <row r="1" spans="1:7" x14ac:dyDescent="0.3">
      <c r="A1" s="3" t="s">
        <v>16</v>
      </c>
      <c r="B1" t="s" vm="1">
        <v>2157</v>
      </c>
    </row>
    <row r="3" spans="1:7" x14ac:dyDescent="0.3">
      <c r="A3" s="3" t="s">
        <v>2050</v>
      </c>
      <c r="B3" t="s">
        <v>2152</v>
      </c>
      <c r="C3" t="s">
        <v>2195</v>
      </c>
      <c r="D3" t="s">
        <v>2155</v>
      </c>
      <c r="E3" t="s">
        <v>2156</v>
      </c>
      <c r="F3" t="s">
        <v>2159</v>
      </c>
      <c r="G3" t="s">
        <v>2154</v>
      </c>
    </row>
    <row r="4" spans="1:7" x14ac:dyDescent="0.3">
      <c r="A4" s="4" t="s">
        <v>2098</v>
      </c>
      <c r="B4">
        <v>1</v>
      </c>
      <c r="C4">
        <v>14040.499999999996</v>
      </c>
      <c r="D4">
        <v>33</v>
      </c>
      <c r="E4">
        <v>11</v>
      </c>
      <c r="F4">
        <v>8</v>
      </c>
      <c r="G4">
        <v>14040.499999999996</v>
      </c>
    </row>
    <row r="5" spans="1:7" x14ac:dyDescent="0.3">
      <c r="A5" s="4" t="s">
        <v>2112</v>
      </c>
      <c r="B5">
        <v>1</v>
      </c>
      <c r="C5">
        <v>8918.1299999999992</v>
      </c>
      <c r="D5">
        <v>62</v>
      </c>
      <c r="E5">
        <v>10</v>
      </c>
      <c r="F5">
        <v>10</v>
      </c>
      <c r="G5">
        <v>8918.1299999999992</v>
      </c>
    </row>
    <row r="6" spans="1:7" x14ac:dyDescent="0.3">
      <c r="A6" s="4" t="s">
        <v>2123</v>
      </c>
      <c r="B6">
        <v>1</v>
      </c>
      <c r="C6">
        <v>8409.26</v>
      </c>
      <c r="D6">
        <v>55</v>
      </c>
      <c r="E6">
        <v>11</v>
      </c>
      <c r="F6">
        <v>10</v>
      </c>
      <c r="G6">
        <v>8409.26</v>
      </c>
    </row>
    <row r="7" spans="1:7" x14ac:dyDescent="0.3">
      <c r="A7" s="4" t="s">
        <v>2124</v>
      </c>
      <c r="B7">
        <v>1</v>
      </c>
      <c r="C7">
        <v>7661.22</v>
      </c>
      <c r="D7">
        <v>28</v>
      </c>
      <c r="E7">
        <v>10</v>
      </c>
      <c r="F7">
        <v>9</v>
      </c>
      <c r="G7">
        <v>7661.22</v>
      </c>
    </row>
    <row r="8" spans="1:7" x14ac:dyDescent="0.3">
      <c r="A8" s="4" t="s">
        <v>2114</v>
      </c>
      <c r="B8">
        <v>1</v>
      </c>
      <c r="C8">
        <v>7387.72</v>
      </c>
      <c r="D8">
        <v>44</v>
      </c>
      <c r="E8">
        <v>8</v>
      </c>
      <c r="F8">
        <v>8</v>
      </c>
      <c r="G8">
        <v>7387.72</v>
      </c>
    </row>
    <row r="9" spans="1:7" x14ac:dyDescent="0.3">
      <c r="A9" s="4" t="s">
        <v>2068</v>
      </c>
      <c r="B9">
        <v>1</v>
      </c>
      <c r="C9">
        <v>7072.31</v>
      </c>
      <c r="D9">
        <v>50</v>
      </c>
      <c r="E9">
        <v>10</v>
      </c>
      <c r="F9">
        <v>7</v>
      </c>
      <c r="G9">
        <v>7072.31</v>
      </c>
    </row>
    <row r="10" spans="1:7" x14ac:dyDescent="0.3">
      <c r="A10" s="4" t="s">
        <v>2097</v>
      </c>
      <c r="B10">
        <v>1</v>
      </c>
      <c r="C10">
        <v>7057.88</v>
      </c>
      <c r="D10">
        <v>19</v>
      </c>
      <c r="E10">
        <v>6</v>
      </c>
      <c r="F10">
        <v>5</v>
      </c>
      <c r="G10">
        <v>7057.88</v>
      </c>
    </row>
    <row r="11" spans="1:7" x14ac:dyDescent="0.3">
      <c r="A11" s="4" t="s">
        <v>2107</v>
      </c>
      <c r="B11">
        <v>1</v>
      </c>
      <c r="C11">
        <v>6823.2699999999995</v>
      </c>
      <c r="D11">
        <v>42</v>
      </c>
      <c r="E11">
        <v>6</v>
      </c>
      <c r="F11">
        <v>5</v>
      </c>
      <c r="G11">
        <v>6823.2699999999995</v>
      </c>
    </row>
    <row r="12" spans="1:7" x14ac:dyDescent="0.3">
      <c r="A12" s="4" t="s">
        <v>2099</v>
      </c>
      <c r="B12">
        <v>1</v>
      </c>
      <c r="C12">
        <v>6811.9500000000007</v>
      </c>
      <c r="D12">
        <v>64</v>
      </c>
      <c r="E12">
        <v>7</v>
      </c>
      <c r="F12">
        <v>6</v>
      </c>
      <c r="G12">
        <v>6811.9500000000007</v>
      </c>
    </row>
    <row r="13" spans="1:7" x14ac:dyDescent="0.3">
      <c r="A13" s="4" t="s">
        <v>2058</v>
      </c>
      <c r="B13">
        <v>1</v>
      </c>
      <c r="C13">
        <v>6799.51</v>
      </c>
      <c r="D13">
        <v>52</v>
      </c>
      <c r="E13">
        <v>10</v>
      </c>
      <c r="F13">
        <v>9</v>
      </c>
      <c r="G13">
        <v>6799.51</v>
      </c>
    </row>
    <row r="14" spans="1:7" x14ac:dyDescent="0.3">
      <c r="A14" s="4" t="s">
        <v>2052</v>
      </c>
      <c r="B14">
        <v>1</v>
      </c>
      <c r="C14">
        <v>6318.69</v>
      </c>
      <c r="D14">
        <v>70</v>
      </c>
      <c r="E14">
        <v>6</v>
      </c>
      <c r="F14">
        <v>6</v>
      </c>
      <c r="G14">
        <v>6318.69</v>
      </c>
    </row>
    <row r="15" spans="1:7" x14ac:dyDescent="0.3">
      <c r="A15" s="4" t="s">
        <v>2084</v>
      </c>
      <c r="B15">
        <v>1</v>
      </c>
      <c r="C15">
        <v>6283.51</v>
      </c>
      <c r="D15">
        <v>46</v>
      </c>
      <c r="E15">
        <v>7</v>
      </c>
      <c r="F15">
        <v>6</v>
      </c>
      <c r="G15">
        <v>6283.51</v>
      </c>
    </row>
    <row r="16" spans="1:7" x14ac:dyDescent="0.3">
      <c r="A16" s="4" t="s">
        <v>2100</v>
      </c>
      <c r="B16">
        <v>1</v>
      </c>
      <c r="C16">
        <v>6141.9</v>
      </c>
      <c r="D16">
        <v>28</v>
      </c>
      <c r="E16">
        <v>9</v>
      </c>
      <c r="F16">
        <v>8</v>
      </c>
      <c r="G16">
        <v>6141.9</v>
      </c>
    </row>
    <row r="17" spans="1:7" x14ac:dyDescent="0.3">
      <c r="A17" s="4" t="s">
        <v>2054</v>
      </c>
      <c r="B17">
        <v>1</v>
      </c>
      <c r="C17">
        <v>5841.4499999999989</v>
      </c>
      <c r="D17">
        <v>44</v>
      </c>
      <c r="E17">
        <v>8</v>
      </c>
      <c r="F17">
        <v>7</v>
      </c>
      <c r="G17">
        <v>5841.4499999999989</v>
      </c>
    </row>
    <row r="18" spans="1:7" x14ac:dyDescent="0.3">
      <c r="A18" s="4" t="s">
        <v>2067</v>
      </c>
      <c r="B18">
        <v>1</v>
      </c>
      <c r="C18">
        <v>5636.52</v>
      </c>
      <c r="D18">
        <v>32</v>
      </c>
      <c r="E18">
        <v>6</v>
      </c>
      <c r="F18">
        <v>6</v>
      </c>
      <c r="G18">
        <v>5636.52</v>
      </c>
    </row>
    <row r="19" spans="1:7" x14ac:dyDescent="0.3">
      <c r="A19" s="4" t="s">
        <v>2113</v>
      </c>
      <c r="B19">
        <v>1</v>
      </c>
      <c r="C19">
        <v>5505.0300000000007</v>
      </c>
      <c r="D19">
        <v>30</v>
      </c>
      <c r="E19">
        <v>7</v>
      </c>
      <c r="F19">
        <v>7</v>
      </c>
      <c r="G19">
        <v>5505.0300000000007</v>
      </c>
    </row>
    <row r="20" spans="1:7" x14ac:dyDescent="0.3">
      <c r="A20" s="4" t="s">
        <v>2065</v>
      </c>
      <c r="B20">
        <v>1</v>
      </c>
      <c r="C20">
        <v>5491.02</v>
      </c>
      <c r="D20">
        <v>45</v>
      </c>
      <c r="E20">
        <v>10</v>
      </c>
      <c r="F20">
        <v>10</v>
      </c>
      <c r="G20">
        <v>5491.02</v>
      </c>
    </row>
    <row r="21" spans="1:7" x14ac:dyDescent="0.3">
      <c r="A21" s="4" t="s">
        <v>2051</v>
      </c>
      <c r="B21">
        <v>1</v>
      </c>
      <c r="C21">
        <v>5427.6799999999994</v>
      </c>
      <c r="D21">
        <v>47</v>
      </c>
      <c r="E21">
        <v>6</v>
      </c>
      <c r="F21">
        <v>6</v>
      </c>
      <c r="G21">
        <v>5427.6799999999994</v>
      </c>
    </row>
    <row r="22" spans="1:7" x14ac:dyDescent="0.3">
      <c r="A22" s="4" t="s">
        <v>2082</v>
      </c>
      <c r="B22">
        <v>1</v>
      </c>
      <c r="C22">
        <v>5420.45</v>
      </c>
      <c r="D22">
        <v>70</v>
      </c>
      <c r="E22">
        <v>6</v>
      </c>
      <c r="F22">
        <v>6</v>
      </c>
      <c r="G22">
        <v>5420.45</v>
      </c>
    </row>
    <row r="23" spans="1:7" x14ac:dyDescent="0.3">
      <c r="A23" s="4" t="s">
        <v>2129</v>
      </c>
      <c r="B23">
        <v>1</v>
      </c>
      <c r="C23">
        <v>5405.98</v>
      </c>
      <c r="D23">
        <v>49</v>
      </c>
      <c r="E23">
        <v>4</v>
      </c>
      <c r="F23">
        <v>4</v>
      </c>
      <c r="G23">
        <v>5405.98</v>
      </c>
    </row>
    <row r="24" spans="1:7" x14ac:dyDescent="0.3">
      <c r="A24" s="4" t="s">
        <v>2136</v>
      </c>
      <c r="B24">
        <v>1</v>
      </c>
      <c r="C24">
        <v>5288.24</v>
      </c>
      <c r="D24">
        <v>64</v>
      </c>
      <c r="E24">
        <v>7</v>
      </c>
      <c r="F24">
        <v>7</v>
      </c>
      <c r="G24">
        <v>5288.24</v>
      </c>
    </row>
    <row r="25" spans="1:7" x14ac:dyDescent="0.3">
      <c r="A25" s="4" t="s">
        <v>2106</v>
      </c>
      <c r="B25">
        <v>1</v>
      </c>
      <c r="C25">
        <v>5226.5</v>
      </c>
      <c r="D25">
        <v>60</v>
      </c>
      <c r="E25">
        <v>4</v>
      </c>
      <c r="F25">
        <v>4</v>
      </c>
      <c r="G25">
        <v>5226.5</v>
      </c>
    </row>
    <row r="26" spans="1:7" x14ac:dyDescent="0.3">
      <c r="A26" s="4" t="s">
        <v>2055</v>
      </c>
      <c r="B26">
        <v>1</v>
      </c>
      <c r="C26">
        <v>4904.68</v>
      </c>
      <c r="D26">
        <v>29</v>
      </c>
      <c r="E26">
        <v>4</v>
      </c>
      <c r="F26">
        <v>4</v>
      </c>
      <c r="G26">
        <v>4904.68</v>
      </c>
    </row>
    <row r="27" spans="1:7" x14ac:dyDescent="0.3">
      <c r="A27" s="4" t="s">
        <v>2103</v>
      </c>
      <c r="B27">
        <v>1</v>
      </c>
      <c r="C27">
        <v>4813.6899999999996</v>
      </c>
      <c r="D27">
        <v>24</v>
      </c>
      <c r="E27">
        <v>6</v>
      </c>
      <c r="F27">
        <v>6</v>
      </c>
      <c r="G27">
        <v>4813.6899999999996</v>
      </c>
    </row>
    <row r="28" spans="1:7" x14ac:dyDescent="0.3">
      <c r="A28" s="4" t="s">
        <v>2089</v>
      </c>
      <c r="B28">
        <v>1</v>
      </c>
      <c r="C28">
        <v>4749.1600000000008</v>
      </c>
      <c r="D28">
        <v>55</v>
      </c>
      <c r="E28">
        <v>9</v>
      </c>
      <c r="F28">
        <v>8</v>
      </c>
      <c r="G28">
        <v>4749.1600000000008</v>
      </c>
    </row>
    <row r="29" spans="1:7" x14ac:dyDescent="0.3">
      <c r="A29" s="4" t="s">
        <v>2071</v>
      </c>
      <c r="B29">
        <v>1</v>
      </c>
      <c r="C29">
        <v>4737.0999999999995</v>
      </c>
      <c r="D29">
        <v>32</v>
      </c>
      <c r="E29">
        <v>4</v>
      </c>
      <c r="F29">
        <v>4</v>
      </c>
      <c r="G29">
        <v>4737.0999999999995</v>
      </c>
    </row>
    <row r="30" spans="1:7" x14ac:dyDescent="0.3">
      <c r="A30" s="4" t="s">
        <v>2064</v>
      </c>
      <c r="B30">
        <v>1</v>
      </c>
      <c r="C30">
        <v>4716.2799999999988</v>
      </c>
      <c r="D30">
        <v>43</v>
      </c>
      <c r="E30">
        <v>6</v>
      </c>
      <c r="F30">
        <v>6</v>
      </c>
      <c r="G30">
        <v>4716.2799999999988</v>
      </c>
    </row>
    <row r="31" spans="1:7" x14ac:dyDescent="0.3">
      <c r="A31" s="4" t="s">
        <v>2118</v>
      </c>
      <c r="B31">
        <v>1</v>
      </c>
      <c r="C31">
        <v>4715.5599999999995</v>
      </c>
      <c r="D31">
        <v>18</v>
      </c>
      <c r="E31">
        <v>5</v>
      </c>
      <c r="F31">
        <v>5</v>
      </c>
      <c r="G31">
        <v>4715.5599999999995</v>
      </c>
    </row>
    <row r="32" spans="1:7" x14ac:dyDescent="0.3">
      <c r="A32" s="4" t="s">
        <v>2149</v>
      </c>
      <c r="B32">
        <v>1</v>
      </c>
      <c r="C32">
        <v>4558.6099999999997</v>
      </c>
      <c r="D32">
        <v>21</v>
      </c>
      <c r="E32">
        <v>6</v>
      </c>
      <c r="F32">
        <v>6</v>
      </c>
      <c r="G32">
        <v>4558.6099999999997</v>
      </c>
    </row>
    <row r="33" spans="1:7" x14ac:dyDescent="0.3">
      <c r="A33" s="4" t="s">
        <v>2139</v>
      </c>
      <c r="B33">
        <v>1</v>
      </c>
      <c r="C33">
        <v>4554.2</v>
      </c>
      <c r="D33">
        <v>37</v>
      </c>
      <c r="E33">
        <v>4</v>
      </c>
      <c r="F33">
        <v>4</v>
      </c>
      <c r="G33">
        <v>4554.2</v>
      </c>
    </row>
    <row r="34" spans="1:7" x14ac:dyDescent="0.3">
      <c r="A34" s="4" t="s">
        <v>2128</v>
      </c>
      <c r="B34">
        <v>1</v>
      </c>
      <c r="C34">
        <v>4524.7800000000007</v>
      </c>
      <c r="D34">
        <v>39</v>
      </c>
      <c r="E34">
        <v>6</v>
      </c>
      <c r="F34">
        <v>5</v>
      </c>
      <c r="G34">
        <v>4524.7800000000007</v>
      </c>
    </row>
    <row r="35" spans="1:7" x14ac:dyDescent="0.3">
      <c r="A35" s="4" t="s">
        <v>2079</v>
      </c>
      <c r="B35">
        <v>1</v>
      </c>
      <c r="C35">
        <v>4418.45</v>
      </c>
      <c r="D35">
        <v>33</v>
      </c>
      <c r="E35">
        <v>6</v>
      </c>
      <c r="F35">
        <v>6</v>
      </c>
      <c r="G35">
        <v>4418.45</v>
      </c>
    </row>
    <row r="36" spans="1:7" x14ac:dyDescent="0.3">
      <c r="A36" s="4" t="s">
        <v>2070</v>
      </c>
      <c r="B36">
        <v>1</v>
      </c>
      <c r="C36">
        <v>4400.66</v>
      </c>
      <c r="D36">
        <v>68</v>
      </c>
      <c r="E36">
        <v>6</v>
      </c>
      <c r="F36">
        <v>6</v>
      </c>
      <c r="G36">
        <v>4400.66</v>
      </c>
    </row>
    <row r="37" spans="1:7" x14ac:dyDescent="0.3">
      <c r="A37" s="4" t="s">
        <v>2147</v>
      </c>
      <c r="B37">
        <v>1</v>
      </c>
      <c r="C37">
        <v>4388.9999999999991</v>
      </c>
      <c r="D37">
        <v>26</v>
      </c>
      <c r="E37">
        <v>7</v>
      </c>
      <c r="F37">
        <v>7</v>
      </c>
      <c r="G37">
        <v>4388.9999999999991</v>
      </c>
    </row>
    <row r="38" spans="1:7" x14ac:dyDescent="0.3">
      <c r="A38" s="4" t="s">
        <v>2078</v>
      </c>
      <c r="B38">
        <v>1</v>
      </c>
      <c r="C38">
        <v>4355.5200000000004</v>
      </c>
      <c r="D38">
        <v>23</v>
      </c>
      <c r="E38">
        <v>4</v>
      </c>
      <c r="F38">
        <v>4</v>
      </c>
      <c r="G38">
        <v>4355.5200000000004</v>
      </c>
    </row>
    <row r="39" spans="1:7" x14ac:dyDescent="0.3">
      <c r="A39" s="4" t="s">
        <v>2053</v>
      </c>
      <c r="B39">
        <v>1</v>
      </c>
      <c r="C39">
        <v>4316.62</v>
      </c>
      <c r="D39">
        <v>52</v>
      </c>
      <c r="E39">
        <v>6</v>
      </c>
      <c r="F39">
        <v>6</v>
      </c>
      <c r="G39">
        <v>4316.62</v>
      </c>
    </row>
    <row r="40" spans="1:7" x14ac:dyDescent="0.3">
      <c r="A40" s="4" t="s">
        <v>2090</v>
      </c>
      <c r="B40">
        <v>1</v>
      </c>
      <c r="C40">
        <v>4089.38</v>
      </c>
      <c r="D40">
        <v>48</v>
      </c>
      <c r="E40">
        <v>7</v>
      </c>
      <c r="F40">
        <v>7</v>
      </c>
      <c r="G40">
        <v>4089.38</v>
      </c>
    </row>
    <row r="41" spans="1:7" x14ac:dyDescent="0.3">
      <c r="A41" s="4" t="s">
        <v>2135</v>
      </c>
      <c r="B41">
        <v>1</v>
      </c>
      <c r="C41">
        <v>3970.8599999999997</v>
      </c>
      <c r="D41">
        <v>40</v>
      </c>
      <c r="E41">
        <v>4</v>
      </c>
      <c r="F41">
        <v>4</v>
      </c>
      <c r="G41">
        <v>3970.8599999999997</v>
      </c>
    </row>
    <row r="42" spans="1:7" x14ac:dyDescent="0.3">
      <c r="A42" s="4" t="s">
        <v>2094</v>
      </c>
      <c r="B42">
        <v>1</v>
      </c>
      <c r="C42">
        <v>3922.58</v>
      </c>
      <c r="D42">
        <v>40</v>
      </c>
      <c r="E42">
        <v>7</v>
      </c>
      <c r="F42">
        <v>6</v>
      </c>
      <c r="G42">
        <v>3922.58</v>
      </c>
    </row>
    <row r="43" spans="1:7" x14ac:dyDescent="0.3">
      <c r="A43" s="4" t="s">
        <v>2095</v>
      </c>
      <c r="B43">
        <v>1</v>
      </c>
      <c r="C43">
        <v>3888.5699999999997</v>
      </c>
      <c r="D43">
        <v>51</v>
      </c>
      <c r="E43">
        <v>5</v>
      </c>
      <c r="F43">
        <v>5</v>
      </c>
      <c r="G43">
        <v>3888.5699999999997</v>
      </c>
    </row>
    <row r="44" spans="1:7" x14ac:dyDescent="0.3">
      <c r="A44" s="4" t="s">
        <v>2072</v>
      </c>
      <c r="B44">
        <v>1</v>
      </c>
      <c r="C44">
        <v>3837.41</v>
      </c>
      <c r="D44">
        <v>39</v>
      </c>
      <c r="E44">
        <v>5</v>
      </c>
      <c r="F44">
        <v>5</v>
      </c>
      <c r="G44">
        <v>3837.41</v>
      </c>
    </row>
    <row r="45" spans="1:7" x14ac:dyDescent="0.3">
      <c r="A45" s="4" t="s">
        <v>2066</v>
      </c>
      <c r="B45">
        <v>1</v>
      </c>
      <c r="C45">
        <v>3796.5699999999997</v>
      </c>
      <c r="D45">
        <v>20</v>
      </c>
      <c r="E45">
        <v>5</v>
      </c>
      <c r="F45">
        <v>5</v>
      </c>
      <c r="G45">
        <v>3796.5699999999997</v>
      </c>
    </row>
    <row r="46" spans="1:7" x14ac:dyDescent="0.3">
      <c r="A46" s="4" t="s">
        <v>2056</v>
      </c>
      <c r="B46">
        <v>1</v>
      </c>
      <c r="C46">
        <v>3742.2</v>
      </c>
      <c r="D46">
        <v>44</v>
      </c>
      <c r="E46">
        <v>5</v>
      </c>
      <c r="F46">
        <v>5</v>
      </c>
      <c r="G46">
        <v>3742.2</v>
      </c>
    </row>
    <row r="47" spans="1:7" x14ac:dyDescent="0.3">
      <c r="A47" s="4" t="s">
        <v>2133</v>
      </c>
      <c r="B47">
        <v>1</v>
      </c>
      <c r="C47">
        <v>3715.5099999999998</v>
      </c>
      <c r="D47">
        <v>47</v>
      </c>
      <c r="E47">
        <v>5</v>
      </c>
      <c r="F47">
        <v>5</v>
      </c>
      <c r="G47">
        <v>3715.5099999999998</v>
      </c>
    </row>
    <row r="48" spans="1:7" x14ac:dyDescent="0.3">
      <c r="A48" s="4" t="s">
        <v>2081</v>
      </c>
      <c r="B48">
        <v>1</v>
      </c>
      <c r="C48">
        <v>3708.08</v>
      </c>
      <c r="D48">
        <v>54</v>
      </c>
      <c r="E48">
        <v>3</v>
      </c>
      <c r="F48">
        <v>3</v>
      </c>
      <c r="G48">
        <v>3708.08</v>
      </c>
    </row>
    <row r="49" spans="1:7" x14ac:dyDescent="0.3">
      <c r="A49" s="4" t="s">
        <v>2075</v>
      </c>
      <c r="B49">
        <v>1</v>
      </c>
      <c r="C49">
        <v>3601.8500000000004</v>
      </c>
      <c r="D49">
        <v>38</v>
      </c>
      <c r="E49">
        <v>5</v>
      </c>
      <c r="F49">
        <v>5</v>
      </c>
      <c r="G49">
        <v>3601.8500000000004</v>
      </c>
    </row>
    <row r="50" spans="1:7" x14ac:dyDescent="0.3">
      <c r="A50" s="4" t="s">
        <v>2102</v>
      </c>
      <c r="B50">
        <v>1</v>
      </c>
      <c r="C50">
        <v>3527.63</v>
      </c>
      <c r="D50">
        <v>30</v>
      </c>
      <c r="E50">
        <v>4</v>
      </c>
      <c r="F50">
        <v>4</v>
      </c>
      <c r="G50">
        <v>3527.63</v>
      </c>
    </row>
    <row r="51" spans="1:7" x14ac:dyDescent="0.3">
      <c r="A51" s="4" t="s">
        <v>2096</v>
      </c>
      <c r="B51">
        <v>1</v>
      </c>
      <c r="C51">
        <v>3379.62</v>
      </c>
      <c r="D51">
        <v>45</v>
      </c>
      <c r="E51">
        <v>5</v>
      </c>
      <c r="F51">
        <v>5</v>
      </c>
      <c r="G51">
        <v>3379.62</v>
      </c>
    </row>
    <row r="52" spans="1:7" x14ac:dyDescent="0.3">
      <c r="A52" s="4" t="s">
        <v>2148</v>
      </c>
      <c r="B52">
        <v>1</v>
      </c>
      <c r="C52">
        <v>3358.48</v>
      </c>
      <c r="D52">
        <v>18</v>
      </c>
      <c r="E52">
        <v>2</v>
      </c>
      <c r="F52">
        <v>2</v>
      </c>
      <c r="G52">
        <v>3358.48</v>
      </c>
    </row>
    <row r="53" spans="1:7" x14ac:dyDescent="0.3">
      <c r="A53" s="4" t="s">
        <v>2063</v>
      </c>
      <c r="B53">
        <v>1</v>
      </c>
      <c r="C53">
        <v>3335.45</v>
      </c>
      <c r="D53">
        <v>60</v>
      </c>
      <c r="E53">
        <v>4</v>
      </c>
      <c r="F53">
        <v>4</v>
      </c>
      <c r="G53">
        <v>3335.45</v>
      </c>
    </row>
    <row r="54" spans="1:7" x14ac:dyDescent="0.3">
      <c r="A54" s="4" t="s">
        <v>2083</v>
      </c>
      <c r="B54">
        <v>1</v>
      </c>
      <c r="C54">
        <v>3181.56</v>
      </c>
      <c r="D54">
        <v>42</v>
      </c>
      <c r="E54">
        <v>3</v>
      </c>
      <c r="F54">
        <v>3</v>
      </c>
      <c r="G54">
        <v>3181.56</v>
      </c>
    </row>
    <row r="55" spans="1:7" x14ac:dyDescent="0.3">
      <c r="A55" s="4" t="s">
        <v>2061</v>
      </c>
      <c r="B55">
        <v>1</v>
      </c>
      <c r="C55">
        <v>3130.45</v>
      </c>
      <c r="D55">
        <v>53</v>
      </c>
      <c r="E55">
        <v>7</v>
      </c>
      <c r="F55">
        <v>7</v>
      </c>
      <c r="G55">
        <v>3130.45</v>
      </c>
    </row>
    <row r="56" spans="1:7" x14ac:dyDescent="0.3">
      <c r="A56" s="4" t="s">
        <v>2060</v>
      </c>
      <c r="B56">
        <v>1</v>
      </c>
      <c r="C56">
        <v>3053.26</v>
      </c>
      <c r="D56">
        <v>37</v>
      </c>
      <c r="E56">
        <v>4</v>
      </c>
      <c r="F56">
        <v>3</v>
      </c>
      <c r="G56">
        <v>3053.26</v>
      </c>
    </row>
    <row r="57" spans="1:7" x14ac:dyDescent="0.3">
      <c r="A57" s="4" t="s">
        <v>2073</v>
      </c>
      <c r="B57">
        <v>1</v>
      </c>
      <c r="C57">
        <v>3033.1099999999997</v>
      </c>
      <c r="D57">
        <v>46</v>
      </c>
      <c r="E57">
        <v>3</v>
      </c>
      <c r="F57">
        <v>3</v>
      </c>
      <c r="G57">
        <v>3033.1099999999997</v>
      </c>
    </row>
    <row r="58" spans="1:7" x14ac:dyDescent="0.3">
      <c r="A58" s="4" t="s">
        <v>2117</v>
      </c>
      <c r="B58">
        <v>1</v>
      </c>
      <c r="C58">
        <v>2992.26</v>
      </c>
      <c r="D58">
        <v>70</v>
      </c>
      <c r="E58">
        <v>4</v>
      </c>
      <c r="F58">
        <v>4</v>
      </c>
      <c r="G58">
        <v>2992.26</v>
      </c>
    </row>
    <row r="59" spans="1:7" x14ac:dyDescent="0.3">
      <c r="A59" s="4" t="s">
        <v>2144</v>
      </c>
      <c r="B59">
        <v>1</v>
      </c>
      <c r="C59">
        <v>2969.5199999999995</v>
      </c>
      <c r="D59">
        <v>31</v>
      </c>
      <c r="E59">
        <v>5</v>
      </c>
      <c r="F59">
        <v>5</v>
      </c>
      <c r="G59">
        <v>2969.5199999999995</v>
      </c>
    </row>
    <row r="60" spans="1:7" x14ac:dyDescent="0.3">
      <c r="A60" s="4" t="s">
        <v>2105</v>
      </c>
      <c r="B60">
        <v>1</v>
      </c>
      <c r="C60">
        <v>2966.36</v>
      </c>
      <c r="D60">
        <v>25</v>
      </c>
      <c r="E60">
        <v>7</v>
      </c>
      <c r="F60">
        <v>7</v>
      </c>
      <c r="G60">
        <v>2966.36</v>
      </c>
    </row>
    <row r="61" spans="1:7" x14ac:dyDescent="0.3">
      <c r="A61" s="4" t="s">
        <v>2138</v>
      </c>
      <c r="B61">
        <v>1</v>
      </c>
      <c r="C61">
        <v>2964.74</v>
      </c>
      <c r="D61">
        <v>57</v>
      </c>
      <c r="E61">
        <v>5</v>
      </c>
      <c r="F61">
        <v>5</v>
      </c>
      <c r="G61">
        <v>2964.74</v>
      </c>
    </row>
    <row r="62" spans="1:7" x14ac:dyDescent="0.3">
      <c r="A62" s="4" t="s">
        <v>2146</v>
      </c>
      <c r="B62">
        <v>1</v>
      </c>
      <c r="C62">
        <v>2953.06</v>
      </c>
      <c r="D62">
        <v>68</v>
      </c>
      <c r="E62">
        <v>4</v>
      </c>
      <c r="F62">
        <v>4</v>
      </c>
      <c r="G62">
        <v>2953.06</v>
      </c>
    </row>
    <row r="63" spans="1:7" x14ac:dyDescent="0.3">
      <c r="A63" s="4" t="s">
        <v>2130</v>
      </c>
      <c r="B63">
        <v>1</v>
      </c>
      <c r="C63">
        <v>2938.32</v>
      </c>
      <c r="D63">
        <v>24</v>
      </c>
      <c r="E63">
        <v>6</v>
      </c>
      <c r="F63">
        <v>6</v>
      </c>
      <c r="G63">
        <v>2938.32</v>
      </c>
    </row>
    <row r="64" spans="1:7" x14ac:dyDescent="0.3">
      <c r="A64" s="4" t="s">
        <v>2085</v>
      </c>
      <c r="B64">
        <v>1</v>
      </c>
      <c r="C64">
        <v>2863.83</v>
      </c>
      <c r="D64">
        <v>18</v>
      </c>
      <c r="E64">
        <v>5</v>
      </c>
      <c r="F64">
        <v>5</v>
      </c>
      <c r="G64">
        <v>2863.83</v>
      </c>
    </row>
    <row r="65" spans="1:7" x14ac:dyDescent="0.3">
      <c r="A65" s="4" t="s">
        <v>2087</v>
      </c>
      <c r="B65">
        <v>1</v>
      </c>
      <c r="C65">
        <v>2848.24</v>
      </c>
      <c r="D65">
        <v>36</v>
      </c>
      <c r="E65">
        <v>6</v>
      </c>
      <c r="F65">
        <v>5</v>
      </c>
      <c r="G65">
        <v>2848.24</v>
      </c>
    </row>
    <row r="66" spans="1:7" x14ac:dyDescent="0.3">
      <c r="A66" s="4" t="s">
        <v>2116</v>
      </c>
      <c r="B66">
        <v>1</v>
      </c>
      <c r="C66">
        <v>2828.0899999999997</v>
      </c>
      <c r="D66">
        <v>32</v>
      </c>
      <c r="E66">
        <v>4</v>
      </c>
      <c r="F66">
        <v>4</v>
      </c>
      <c r="G66">
        <v>2828.0899999999997</v>
      </c>
    </row>
    <row r="67" spans="1:7" x14ac:dyDescent="0.3">
      <c r="A67" s="4" t="s">
        <v>2069</v>
      </c>
      <c r="B67">
        <v>1</v>
      </c>
      <c r="C67">
        <v>2800.5399999999995</v>
      </c>
      <c r="D67">
        <v>69</v>
      </c>
      <c r="E67">
        <v>4</v>
      </c>
      <c r="F67">
        <v>4</v>
      </c>
      <c r="G67">
        <v>2800.5399999999995</v>
      </c>
    </row>
    <row r="68" spans="1:7" x14ac:dyDescent="0.3">
      <c r="A68" s="4" t="s">
        <v>2111</v>
      </c>
      <c r="B68">
        <v>1</v>
      </c>
      <c r="C68">
        <v>2795.65</v>
      </c>
      <c r="D68">
        <v>27</v>
      </c>
      <c r="E68">
        <v>4</v>
      </c>
      <c r="F68">
        <v>4</v>
      </c>
      <c r="G68">
        <v>2795.65</v>
      </c>
    </row>
    <row r="69" spans="1:7" x14ac:dyDescent="0.3">
      <c r="A69" s="4" t="s">
        <v>2074</v>
      </c>
      <c r="B69">
        <v>1</v>
      </c>
      <c r="C69">
        <v>2640.88</v>
      </c>
      <c r="D69">
        <v>53</v>
      </c>
      <c r="E69">
        <v>2</v>
      </c>
      <c r="F69">
        <v>1</v>
      </c>
      <c r="G69">
        <v>2640.88</v>
      </c>
    </row>
    <row r="70" spans="1:7" x14ac:dyDescent="0.3">
      <c r="A70" s="4" t="s">
        <v>2101</v>
      </c>
      <c r="B70">
        <v>1</v>
      </c>
      <c r="C70">
        <v>2607.11</v>
      </c>
      <c r="D70">
        <v>47</v>
      </c>
      <c r="E70">
        <v>3</v>
      </c>
      <c r="F70">
        <v>3</v>
      </c>
      <c r="G70">
        <v>2607.11</v>
      </c>
    </row>
    <row r="71" spans="1:7" x14ac:dyDescent="0.3">
      <c r="A71" s="4" t="s">
        <v>2088</v>
      </c>
      <c r="B71">
        <v>1</v>
      </c>
      <c r="C71">
        <v>2590.0800000000004</v>
      </c>
      <c r="D71">
        <v>26</v>
      </c>
      <c r="E71">
        <v>6</v>
      </c>
      <c r="F71">
        <v>6</v>
      </c>
      <c r="G71">
        <v>2590.0800000000004</v>
      </c>
    </row>
    <row r="72" spans="1:7" x14ac:dyDescent="0.3">
      <c r="A72" s="4" t="s">
        <v>2141</v>
      </c>
      <c r="B72">
        <v>1</v>
      </c>
      <c r="C72">
        <v>2515.79</v>
      </c>
      <c r="D72">
        <v>64</v>
      </c>
      <c r="E72">
        <v>4</v>
      </c>
      <c r="F72">
        <v>4</v>
      </c>
      <c r="G72">
        <v>2515.79</v>
      </c>
    </row>
    <row r="73" spans="1:7" x14ac:dyDescent="0.3">
      <c r="A73" s="4" t="s">
        <v>2077</v>
      </c>
      <c r="B73">
        <v>1</v>
      </c>
      <c r="C73">
        <v>2411.3500000000004</v>
      </c>
      <c r="D73">
        <v>26</v>
      </c>
      <c r="E73">
        <v>4</v>
      </c>
      <c r="F73">
        <v>4</v>
      </c>
      <c r="G73">
        <v>2411.3500000000004</v>
      </c>
    </row>
    <row r="74" spans="1:7" x14ac:dyDescent="0.3">
      <c r="A74" s="4" t="s">
        <v>2076</v>
      </c>
      <c r="B74">
        <v>1</v>
      </c>
      <c r="C74">
        <v>2379.3399999999997</v>
      </c>
      <c r="D74">
        <v>29</v>
      </c>
      <c r="E74">
        <v>4</v>
      </c>
      <c r="F74">
        <v>4</v>
      </c>
      <c r="G74">
        <v>2379.3399999999997</v>
      </c>
    </row>
    <row r="75" spans="1:7" x14ac:dyDescent="0.3">
      <c r="A75" s="4" t="s">
        <v>2108</v>
      </c>
      <c r="B75">
        <v>1</v>
      </c>
      <c r="C75">
        <v>2358.79</v>
      </c>
      <c r="D75">
        <v>34</v>
      </c>
      <c r="E75">
        <v>3</v>
      </c>
      <c r="F75">
        <v>3</v>
      </c>
      <c r="G75">
        <v>2358.79</v>
      </c>
    </row>
    <row r="76" spans="1:7" x14ac:dyDescent="0.3">
      <c r="A76" s="4" t="s">
        <v>2134</v>
      </c>
      <c r="B76">
        <v>1</v>
      </c>
      <c r="C76">
        <v>2333.63</v>
      </c>
      <c r="D76">
        <v>32</v>
      </c>
      <c r="E76">
        <v>7</v>
      </c>
      <c r="F76">
        <v>6</v>
      </c>
      <c r="G76">
        <v>2333.63</v>
      </c>
    </row>
    <row r="77" spans="1:7" x14ac:dyDescent="0.3">
      <c r="A77" s="4" t="s">
        <v>2059</v>
      </c>
      <c r="B77">
        <v>1</v>
      </c>
      <c r="C77">
        <v>2313.79</v>
      </c>
      <c r="D77">
        <v>49</v>
      </c>
      <c r="E77">
        <v>5</v>
      </c>
      <c r="F77">
        <v>5</v>
      </c>
      <c r="G77">
        <v>2313.79</v>
      </c>
    </row>
    <row r="78" spans="1:7" x14ac:dyDescent="0.3">
      <c r="A78" s="4" t="s">
        <v>2093</v>
      </c>
      <c r="B78">
        <v>1</v>
      </c>
      <c r="C78">
        <v>2259.35</v>
      </c>
      <c r="D78">
        <v>43</v>
      </c>
      <c r="E78">
        <v>4</v>
      </c>
      <c r="F78">
        <v>4</v>
      </c>
      <c r="G78">
        <v>2259.35</v>
      </c>
    </row>
    <row r="79" spans="1:7" x14ac:dyDescent="0.3">
      <c r="A79" s="4" t="s">
        <v>2119</v>
      </c>
      <c r="B79">
        <v>1</v>
      </c>
      <c r="C79">
        <v>2127.04</v>
      </c>
      <c r="D79">
        <v>42</v>
      </c>
      <c r="E79">
        <v>7</v>
      </c>
      <c r="F79">
        <v>7</v>
      </c>
      <c r="G79">
        <v>2127.04</v>
      </c>
    </row>
    <row r="80" spans="1:7" x14ac:dyDescent="0.3">
      <c r="A80" s="4" t="s">
        <v>2122</v>
      </c>
      <c r="B80">
        <v>1</v>
      </c>
      <c r="C80">
        <v>2009.8100000000002</v>
      </c>
      <c r="D80">
        <v>33</v>
      </c>
      <c r="E80">
        <v>4</v>
      </c>
      <c r="F80">
        <v>4</v>
      </c>
      <c r="G80">
        <v>2009.8100000000002</v>
      </c>
    </row>
    <row r="81" spans="1:7" x14ac:dyDescent="0.3">
      <c r="A81" s="4" t="s">
        <v>2115</v>
      </c>
      <c r="B81">
        <v>1</v>
      </c>
      <c r="C81">
        <v>1950.04</v>
      </c>
      <c r="D81">
        <v>26</v>
      </c>
      <c r="E81">
        <v>3</v>
      </c>
      <c r="F81">
        <v>3</v>
      </c>
      <c r="G81">
        <v>1950.04</v>
      </c>
    </row>
    <row r="82" spans="1:7" x14ac:dyDescent="0.3">
      <c r="A82" s="4" t="s">
        <v>2104</v>
      </c>
      <c r="B82">
        <v>1</v>
      </c>
      <c r="C82">
        <v>1811.33</v>
      </c>
      <c r="D82">
        <v>23</v>
      </c>
      <c r="E82">
        <v>5</v>
      </c>
      <c r="F82">
        <v>4</v>
      </c>
      <c r="G82">
        <v>1811.33</v>
      </c>
    </row>
    <row r="83" spans="1:7" x14ac:dyDescent="0.3">
      <c r="A83" s="4" t="s">
        <v>2109</v>
      </c>
      <c r="B83">
        <v>1</v>
      </c>
      <c r="C83">
        <v>1625.59</v>
      </c>
      <c r="D83">
        <v>18</v>
      </c>
      <c r="E83">
        <v>3</v>
      </c>
      <c r="F83">
        <v>3</v>
      </c>
      <c r="G83">
        <v>1625.59</v>
      </c>
    </row>
    <row r="84" spans="1:7" x14ac:dyDescent="0.3">
      <c r="A84" s="4" t="s">
        <v>2092</v>
      </c>
      <c r="B84">
        <v>1</v>
      </c>
      <c r="C84">
        <v>1597.88</v>
      </c>
      <c r="D84">
        <v>43</v>
      </c>
      <c r="E84">
        <v>3</v>
      </c>
      <c r="F84">
        <v>3</v>
      </c>
      <c r="G84">
        <v>1597.88</v>
      </c>
    </row>
    <row r="85" spans="1:7" x14ac:dyDescent="0.3">
      <c r="A85" s="4" t="s">
        <v>2110</v>
      </c>
      <c r="B85">
        <v>1</v>
      </c>
      <c r="C85">
        <v>1576.59</v>
      </c>
      <c r="D85">
        <v>65</v>
      </c>
      <c r="E85">
        <v>2</v>
      </c>
      <c r="F85">
        <v>2</v>
      </c>
      <c r="G85">
        <v>1576.59</v>
      </c>
    </row>
    <row r="86" spans="1:7" x14ac:dyDescent="0.3">
      <c r="A86" s="4" t="s">
        <v>2132</v>
      </c>
      <c r="B86">
        <v>1</v>
      </c>
      <c r="C86">
        <v>1556.51</v>
      </c>
      <c r="D86">
        <v>63</v>
      </c>
      <c r="E86">
        <v>3</v>
      </c>
      <c r="F86">
        <v>3</v>
      </c>
      <c r="G86">
        <v>1556.51</v>
      </c>
    </row>
    <row r="87" spans="1:7" x14ac:dyDescent="0.3">
      <c r="A87" s="4" t="s">
        <v>2145</v>
      </c>
      <c r="B87">
        <v>1</v>
      </c>
      <c r="C87">
        <v>1457.0300000000002</v>
      </c>
      <c r="D87">
        <v>34</v>
      </c>
      <c r="E87">
        <v>5</v>
      </c>
      <c r="F87">
        <v>4</v>
      </c>
      <c r="G87">
        <v>1457.0300000000002</v>
      </c>
    </row>
    <row r="88" spans="1:7" x14ac:dyDescent="0.3">
      <c r="A88" s="4" t="s">
        <v>2062</v>
      </c>
      <c r="B88">
        <v>1</v>
      </c>
      <c r="C88">
        <v>1419.9</v>
      </c>
      <c r="D88">
        <v>35</v>
      </c>
      <c r="E88">
        <v>4</v>
      </c>
      <c r="F88">
        <v>4</v>
      </c>
      <c r="G88">
        <v>1419.9</v>
      </c>
    </row>
    <row r="89" spans="1:7" x14ac:dyDescent="0.3">
      <c r="A89" s="4" t="s">
        <v>2125</v>
      </c>
      <c r="B89">
        <v>1</v>
      </c>
      <c r="C89">
        <v>1416.63</v>
      </c>
      <c r="D89">
        <v>63</v>
      </c>
      <c r="E89">
        <v>2</v>
      </c>
      <c r="F89">
        <v>2</v>
      </c>
      <c r="G89">
        <v>1416.63</v>
      </c>
    </row>
    <row r="90" spans="1:7" x14ac:dyDescent="0.3">
      <c r="A90" s="4" t="s">
        <v>2142</v>
      </c>
      <c r="B90">
        <v>1</v>
      </c>
      <c r="C90">
        <v>1405.1</v>
      </c>
      <c r="D90">
        <v>50</v>
      </c>
      <c r="E90">
        <v>2</v>
      </c>
      <c r="F90">
        <v>2</v>
      </c>
      <c r="G90">
        <v>1405.1</v>
      </c>
    </row>
    <row r="91" spans="1:7" x14ac:dyDescent="0.3">
      <c r="A91" s="4" t="s">
        <v>2086</v>
      </c>
      <c r="B91">
        <v>1</v>
      </c>
      <c r="C91">
        <v>1380.1999999999998</v>
      </c>
      <c r="D91">
        <v>64</v>
      </c>
      <c r="E91">
        <v>3</v>
      </c>
      <c r="F91">
        <v>3</v>
      </c>
      <c r="G91">
        <v>1380.1999999999998</v>
      </c>
    </row>
    <row r="92" spans="1:7" x14ac:dyDescent="0.3">
      <c r="A92" s="4" t="s">
        <v>2057</v>
      </c>
      <c r="B92">
        <v>1</v>
      </c>
      <c r="C92">
        <v>1325.0700000000002</v>
      </c>
      <c r="D92">
        <v>40</v>
      </c>
      <c r="E92">
        <v>4</v>
      </c>
      <c r="F92">
        <v>4</v>
      </c>
      <c r="G92">
        <v>1325.0700000000002</v>
      </c>
    </row>
    <row r="93" spans="1:7" x14ac:dyDescent="0.3">
      <c r="A93" s="4" t="s">
        <v>2127</v>
      </c>
      <c r="B93">
        <v>1</v>
      </c>
      <c r="C93">
        <v>1121.32</v>
      </c>
      <c r="D93">
        <v>59</v>
      </c>
      <c r="E93">
        <v>2</v>
      </c>
      <c r="F93">
        <v>2</v>
      </c>
      <c r="G93">
        <v>1121.32</v>
      </c>
    </row>
    <row r="94" spans="1:7" x14ac:dyDescent="0.3">
      <c r="A94" s="4" t="s">
        <v>2091</v>
      </c>
      <c r="B94">
        <v>1</v>
      </c>
      <c r="C94">
        <v>1096.08</v>
      </c>
      <c r="D94">
        <v>60</v>
      </c>
      <c r="E94">
        <v>2</v>
      </c>
      <c r="F94">
        <v>2</v>
      </c>
      <c r="G94">
        <v>1096.08</v>
      </c>
    </row>
    <row r="95" spans="1:7" x14ac:dyDescent="0.3">
      <c r="A95" s="4" t="s">
        <v>2126</v>
      </c>
      <c r="B95">
        <v>1</v>
      </c>
      <c r="C95">
        <v>1013.7900000000001</v>
      </c>
      <c r="D95">
        <v>30</v>
      </c>
      <c r="E95">
        <v>4</v>
      </c>
      <c r="F95">
        <v>4</v>
      </c>
      <c r="G95">
        <v>1013.7900000000001</v>
      </c>
    </row>
    <row r="96" spans="1:7" x14ac:dyDescent="0.3">
      <c r="A96" s="4" t="s">
        <v>2120</v>
      </c>
      <c r="B96">
        <v>1</v>
      </c>
      <c r="C96">
        <v>1006.9</v>
      </c>
      <c r="D96">
        <v>36</v>
      </c>
      <c r="E96">
        <v>2</v>
      </c>
      <c r="F96">
        <v>2</v>
      </c>
      <c r="G96">
        <v>1006.9</v>
      </c>
    </row>
    <row r="97" spans="1:7" x14ac:dyDescent="0.3">
      <c r="A97" s="4" t="s">
        <v>2140</v>
      </c>
      <c r="B97">
        <v>1</v>
      </c>
      <c r="C97">
        <v>825.88</v>
      </c>
      <c r="D97">
        <v>54</v>
      </c>
      <c r="E97">
        <v>2</v>
      </c>
      <c r="F97">
        <v>2</v>
      </c>
      <c r="G97">
        <v>825.88</v>
      </c>
    </row>
    <row r="98" spans="1:7" x14ac:dyDescent="0.3">
      <c r="A98" s="4" t="s">
        <v>2150</v>
      </c>
      <c r="B98">
        <v>1</v>
      </c>
      <c r="C98">
        <v>792.65</v>
      </c>
      <c r="D98">
        <v>57</v>
      </c>
      <c r="E98">
        <v>1</v>
      </c>
      <c r="F98">
        <v>1</v>
      </c>
      <c r="G98">
        <v>792.65</v>
      </c>
    </row>
    <row r="99" spans="1:7" x14ac:dyDescent="0.3">
      <c r="A99" s="4" t="s">
        <v>2080</v>
      </c>
      <c r="B99">
        <v>1</v>
      </c>
      <c r="C99">
        <v>679.01</v>
      </c>
      <c r="D99">
        <v>48</v>
      </c>
      <c r="E99">
        <v>2</v>
      </c>
      <c r="F99">
        <v>2</v>
      </c>
      <c r="G99">
        <v>679.01</v>
      </c>
    </row>
    <row r="100" spans="1:7" x14ac:dyDescent="0.3">
      <c r="A100" s="4" t="s">
        <v>2143</v>
      </c>
      <c r="B100">
        <v>1</v>
      </c>
      <c r="C100">
        <v>629.91000000000008</v>
      </c>
      <c r="D100">
        <v>34</v>
      </c>
      <c r="E100">
        <v>3</v>
      </c>
      <c r="F100">
        <v>3</v>
      </c>
      <c r="G100">
        <v>629.91000000000008</v>
      </c>
    </row>
    <row r="101" spans="1:7" x14ac:dyDescent="0.3">
      <c r="A101" s="4" t="s">
        <v>2121</v>
      </c>
      <c r="B101">
        <v>1</v>
      </c>
      <c r="C101">
        <v>596.49</v>
      </c>
      <c r="D101">
        <v>39</v>
      </c>
      <c r="E101">
        <v>3</v>
      </c>
      <c r="F101">
        <v>3</v>
      </c>
      <c r="G101">
        <v>596.49</v>
      </c>
    </row>
    <row r="102" spans="1:7" x14ac:dyDescent="0.3">
      <c r="A102" s="4" t="s">
        <v>2131</v>
      </c>
      <c r="B102">
        <v>1</v>
      </c>
      <c r="C102">
        <v>80</v>
      </c>
      <c r="D102">
        <v>57</v>
      </c>
      <c r="E102">
        <v>1</v>
      </c>
      <c r="F102">
        <v>1</v>
      </c>
      <c r="G102">
        <v>80</v>
      </c>
    </row>
    <row r="103" spans="1:7" x14ac:dyDescent="0.3">
      <c r="A103" s="4" t="s">
        <v>2137</v>
      </c>
      <c r="B103">
        <v>1</v>
      </c>
      <c r="C103">
        <v>62.42</v>
      </c>
      <c r="D103">
        <v>29</v>
      </c>
      <c r="E103">
        <v>1</v>
      </c>
      <c r="F103">
        <v>1</v>
      </c>
      <c r="G103">
        <v>62.42</v>
      </c>
    </row>
    <row r="104" spans="1:7" x14ac:dyDescent="0.3">
      <c r="A104" s="4" t="s">
        <v>2151</v>
      </c>
      <c r="B104">
        <v>100</v>
      </c>
      <c r="C104">
        <v>364289.48999999982</v>
      </c>
      <c r="D104">
        <v>42.124000000000002</v>
      </c>
      <c r="E104">
        <v>500</v>
      </c>
      <c r="F104">
        <v>50</v>
      </c>
      <c r="G104">
        <v>364289.48999999982</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00"/>
  <sheetViews>
    <sheetView tabSelected="1" workbookViewId="0">
      <selection activeCell="C18" sqref="C18"/>
    </sheetView>
  </sheetViews>
  <sheetFormatPr defaultColWidth="14.44140625" defaultRowHeight="15" customHeight="1" x14ac:dyDescent="0.3"/>
  <cols>
    <col min="1" max="1" width="15.109375" customWidth="1"/>
    <col min="2" max="2" width="14.5546875" customWidth="1"/>
    <col min="3" max="3" width="14.88671875" customWidth="1"/>
    <col min="4" max="4" width="8.6640625" customWidth="1"/>
    <col min="5" max="5" width="10.33203125" customWidth="1"/>
    <col min="6" max="6" width="8.6640625" customWidth="1"/>
    <col min="7" max="7" width="31.33203125" customWidth="1"/>
    <col min="8" max="8" width="53.44140625" customWidth="1"/>
    <col min="9" max="9" width="10.88671875" customWidth="1"/>
    <col min="10" max="10" width="15.6640625" customWidth="1"/>
    <col min="11" max="11" width="15.5546875" customWidth="1"/>
    <col min="12" max="12" width="14.33203125" customWidth="1"/>
    <col min="13" max="13" width="8.6640625" customWidth="1"/>
    <col min="14" max="14" width="16.109375" customWidth="1"/>
    <col min="15" max="15" width="18.5546875" customWidth="1"/>
    <col min="16" max="16" width="27.33203125" customWidth="1"/>
    <col min="17" max="17" width="18" customWidth="1"/>
    <col min="18" max="18" width="16.44140625" customWidth="1"/>
    <col min="19" max="19" width="18.5546875" customWidth="1"/>
    <col min="20" max="20" width="16.44140625" customWidth="1"/>
    <col min="21" max="21" width="15" customWidth="1"/>
    <col min="22" max="22" width="23.21875" customWidth="1"/>
    <col min="23" max="23" width="18" style="15" customWidth="1"/>
    <col min="24" max="24" width="21" customWidth="1"/>
    <col min="25" max="25" width="20.6640625" customWidth="1"/>
    <col min="26" max="26" width="22.88671875" customWidth="1"/>
    <col min="27" max="27" width="31.5546875" customWidth="1"/>
    <col min="28" max="28" width="19.21875" customWidth="1"/>
  </cols>
  <sheetData>
    <row r="1" spans="1:29" ht="14.25" customHeight="1" x14ac:dyDescent="0.3">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10" t="s">
        <v>2049</v>
      </c>
      <c r="U1" s="10" t="s">
        <v>2153</v>
      </c>
      <c r="V1" s="8" t="s">
        <v>2162</v>
      </c>
      <c r="W1" s="14" t="s">
        <v>2165</v>
      </c>
      <c r="X1" s="11" t="s">
        <v>2163</v>
      </c>
      <c r="Y1" s="11" t="s">
        <v>2166</v>
      </c>
      <c r="Z1" s="11" t="s">
        <v>2164</v>
      </c>
      <c r="AA1" s="11" t="s">
        <v>2167</v>
      </c>
      <c r="AB1" s="11" t="s">
        <v>2168</v>
      </c>
      <c r="AC1" s="11" t="s">
        <v>2183</v>
      </c>
    </row>
    <row r="2" spans="1:29" ht="14.25" customHeight="1" x14ac:dyDescent="0.3">
      <c r="A2" s="1" t="s">
        <v>19</v>
      </c>
      <c r="B2" s="1" t="s">
        <v>20</v>
      </c>
      <c r="C2" s="1" t="s">
        <v>21</v>
      </c>
      <c r="D2" s="1">
        <v>37</v>
      </c>
      <c r="E2" s="1" t="s">
        <v>22</v>
      </c>
      <c r="F2" s="1" t="s">
        <v>23</v>
      </c>
      <c r="G2" s="1" t="s">
        <v>24</v>
      </c>
      <c r="H2" s="1" t="s">
        <v>25</v>
      </c>
      <c r="I2" s="1" t="s">
        <v>26</v>
      </c>
      <c r="J2" s="2">
        <v>45358</v>
      </c>
      <c r="K2" s="1" t="s">
        <v>27</v>
      </c>
      <c r="L2" s="1" t="s">
        <v>28</v>
      </c>
      <c r="M2" s="1">
        <v>308.88</v>
      </c>
      <c r="N2" s="1">
        <v>5</v>
      </c>
      <c r="O2" s="1" t="s">
        <v>29</v>
      </c>
      <c r="P2" s="1">
        <v>4</v>
      </c>
      <c r="Q2" s="1">
        <v>60</v>
      </c>
      <c r="R2" s="2">
        <v>45361</v>
      </c>
      <c r="S2" s="1" t="s">
        <v>30</v>
      </c>
      <c r="T2" t="str">
        <f t="shared" ref="T2:T65" si="0">_xlfn.CONCAT(B2,"  ",C2)</f>
        <v>Anne  Oconnell</v>
      </c>
      <c r="U2">
        <f t="shared" ref="U2:U65" si="1">M2*N2</f>
        <v>1544.4</v>
      </c>
      <c r="V2">
        <f>R2-J2</f>
        <v>3</v>
      </c>
      <c r="W2" s="15">
        <f t="shared" ref="W2:W65" si="2">IF(O2="FLAT8",8%,IF(O2="FLAT10",10%,IF(O2="FLAT15",15%,IF(O2="FLAT20",20%,0))))</f>
        <v>0.08</v>
      </c>
      <c r="X2">
        <f>U2-(U2*W2)+IF(O2="DEL0",0,Q2)</f>
        <v>1480.8480000000002</v>
      </c>
      <c r="Y2">
        <f>U2*W2</f>
        <v>123.55200000000001</v>
      </c>
      <c r="Z2">
        <f t="shared" ref="Z2:Z65" si="3">U2-Y2</f>
        <v>1420.8480000000002</v>
      </c>
      <c r="AA2" s="12">
        <f>Z2+IF(O2="DEL0",0,Q2)</f>
        <v>1480.8480000000002</v>
      </c>
      <c r="AB2" t="str">
        <f t="shared" ref="AB2:AB65" si="4">IF(V2&gt;5,"Late",IF(V2=5,"Intime","BeforeTime"))</f>
        <v>BeforeTime</v>
      </c>
      <c r="AC2" t="str">
        <f t="shared" ref="AC2:AC65" si="5">TEXT(J2,"mmmm")</f>
        <v>March</v>
      </c>
    </row>
    <row r="3" spans="1:29" ht="14.25" customHeight="1" x14ac:dyDescent="0.3">
      <c r="A3" s="1" t="s">
        <v>31</v>
      </c>
      <c r="B3" s="1" t="s">
        <v>32</v>
      </c>
      <c r="C3" s="1" t="s">
        <v>33</v>
      </c>
      <c r="D3" s="1">
        <v>53</v>
      </c>
      <c r="E3" s="1" t="s">
        <v>34</v>
      </c>
      <c r="F3" s="1" t="s">
        <v>35</v>
      </c>
      <c r="G3" s="1" t="s">
        <v>36</v>
      </c>
      <c r="H3" s="1" t="s">
        <v>37</v>
      </c>
      <c r="I3" s="1" t="s">
        <v>38</v>
      </c>
      <c r="J3" s="2">
        <v>45378</v>
      </c>
      <c r="K3" s="1" t="s">
        <v>39</v>
      </c>
      <c r="L3" s="1" t="s">
        <v>40</v>
      </c>
      <c r="M3" s="1">
        <v>166.28</v>
      </c>
      <c r="N3" s="1">
        <v>4</v>
      </c>
      <c r="O3" s="1" t="s">
        <v>29</v>
      </c>
      <c r="P3" s="1">
        <v>7</v>
      </c>
      <c r="Q3" s="1">
        <v>66</v>
      </c>
      <c r="R3" s="2">
        <v>45381</v>
      </c>
      <c r="S3" s="1" t="s">
        <v>41</v>
      </c>
      <c r="T3" t="str">
        <f t="shared" si="0"/>
        <v>Anthony  Thomas</v>
      </c>
      <c r="U3">
        <f t="shared" si="1"/>
        <v>665.12</v>
      </c>
      <c r="V3">
        <f t="shared" ref="V3:V66" si="6">R3-J3</f>
        <v>3</v>
      </c>
      <c r="W3" s="15">
        <f t="shared" si="2"/>
        <v>0.08</v>
      </c>
      <c r="X3">
        <f t="shared" ref="X3:X65" si="7">U3-(U3*W3)+IF(O3="DEL0",0,Q3)</f>
        <v>677.91039999999998</v>
      </c>
      <c r="Y3">
        <f>U3*W3</f>
        <v>53.209600000000002</v>
      </c>
      <c r="Z3">
        <f t="shared" si="3"/>
        <v>611.91039999999998</v>
      </c>
      <c r="AA3">
        <f t="shared" ref="AA3:AA65" si="8">Z3+IF(O3="DEL0",0,Q3)</f>
        <v>677.91039999999998</v>
      </c>
      <c r="AB3" t="str">
        <f t="shared" si="4"/>
        <v>BeforeTime</v>
      </c>
      <c r="AC3" t="str">
        <f t="shared" si="5"/>
        <v>March</v>
      </c>
    </row>
    <row r="4" spans="1:29" ht="14.25" customHeight="1" x14ac:dyDescent="0.3">
      <c r="A4" s="1" t="s">
        <v>42</v>
      </c>
      <c r="B4" s="1" t="s">
        <v>43</v>
      </c>
      <c r="C4" s="1" t="s">
        <v>44</v>
      </c>
      <c r="D4" s="1">
        <v>60</v>
      </c>
      <c r="E4" s="1" t="s">
        <v>45</v>
      </c>
      <c r="F4" s="1" t="s">
        <v>23</v>
      </c>
      <c r="G4" s="1" t="s">
        <v>46</v>
      </c>
      <c r="H4" s="1" t="s">
        <v>47</v>
      </c>
      <c r="I4" s="1" t="s">
        <v>48</v>
      </c>
      <c r="J4" s="2">
        <v>45342</v>
      </c>
      <c r="K4" s="1" t="s">
        <v>49</v>
      </c>
      <c r="L4" s="1" t="s">
        <v>50</v>
      </c>
      <c r="M4" s="1">
        <v>202.54</v>
      </c>
      <c r="N4" s="1">
        <v>1</v>
      </c>
      <c r="O4" s="1" t="s">
        <v>51</v>
      </c>
      <c r="P4" s="1">
        <v>3</v>
      </c>
      <c r="Q4" s="1">
        <v>47</v>
      </c>
      <c r="R4" s="2">
        <v>45344</v>
      </c>
      <c r="S4" s="1" t="s">
        <v>52</v>
      </c>
      <c r="T4" t="str">
        <f t="shared" si="0"/>
        <v>Karl  Gallagher</v>
      </c>
      <c r="U4">
        <f t="shared" si="1"/>
        <v>202.54</v>
      </c>
      <c r="V4">
        <f t="shared" si="6"/>
        <v>2</v>
      </c>
      <c r="W4" s="15">
        <f t="shared" si="2"/>
        <v>0.15</v>
      </c>
      <c r="X4">
        <f t="shared" si="7"/>
        <v>219.15899999999999</v>
      </c>
      <c r="Y4">
        <f t="shared" ref="Y4:Y65" si="9">U4*W4</f>
        <v>30.380999999999997</v>
      </c>
      <c r="Z4">
        <f t="shared" si="3"/>
        <v>172.15899999999999</v>
      </c>
      <c r="AA4">
        <f t="shared" si="8"/>
        <v>219.15899999999999</v>
      </c>
      <c r="AB4" t="str">
        <f t="shared" si="4"/>
        <v>BeforeTime</v>
      </c>
      <c r="AC4" t="str">
        <f t="shared" si="5"/>
        <v>February</v>
      </c>
    </row>
    <row r="5" spans="1:29" ht="14.25" customHeight="1" x14ac:dyDescent="0.3">
      <c r="A5" s="1" t="s">
        <v>42</v>
      </c>
      <c r="B5" s="1" t="s">
        <v>43</v>
      </c>
      <c r="C5" s="1" t="s">
        <v>44</v>
      </c>
      <c r="D5" s="1">
        <v>60</v>
      </c>
      <c r="E5" s="1" t="s">
        <v>45</v>
      </c>
      <c r="F5" s="1" t="s">
        <v>23</v>
      </c>
      <c r="G5" s="1" t="s">
        <v>46</v>
      </c>
      <c r="H5" s="1" t="s">
        <v>47</v>
      </c>
      <c r="I5" s="1" t="s">
        <v>53</v>
      </c>
      <c r="J5" s="2">
        <v>45426</v>
      </c>
      <c r="K5" s="1" t="s">
        <v>54</v>
      </c>
      <c r="L5" s="1" t="s">
        <v>55</v>
      </c>
      <c r="M5" s="1">
        <v>405</v>
      </c>
      <c r="N5" s="1">
        <v>5</v>
      </c>
      <c r="O5" s="1" t="s">
        <v>56</v>
      </c>
      <c r="P5" s="1">
        <v>6</v>
      </c>
      <c r="Q5" s="1">
        <v>47</v>
      </c>
      <c r="R5" s="2">
        <v>45430</v>
      </c>
      <c r="S5" s="1" t="s">
        <v>57</v>
      </c>
      <c r="T5" t="str">
        <f t="shared" si="0"/>
        <v>Karl  Gallagher</v>
      </c>
      <c r="U5">
        <f t="shared" si="1"/>
        <v>2025</v>
      </c>
      <c r="V5">
        <f t="shared" si="6"/>
        <v>4</v>
      </c>
      <c r="W5" s="15">
        <f t="shared" si="2"/>
        <v>0</v>
      </c>
      <c r="X5">
        <f t="shared" si="7"/>
        <v>2025</v>
      </c>
      <c r="Y5">
        <f t="shared" si="9"/>
        <v>0</v>
      </c>
      <c r="Z5">
        <f t="shared" si="3"/>
        <v>2025</v>
      </c>
      <c r="AA5">
        <f t="shared" si="8"/>
        <v>2025</v>
      </c>
      <c r="AB5" t="str">
        <f t="shared" si="4"/>
        <v>BeforeTime</v>
      </c>
      <c r="AC5" t="str">
        <f t="shared" si="5"/>
        <v>May</v>
      </c>
    </row>
    <row r="6" spans="1:29" ht="14.25" customHeight="1" x14ac:dyDescent="0.3">
      <c r="A6" s="1" t="s">
        <v>58</v>
      </c>
      <c r="B6" s="1" t="s">
        <v>59</v>
      </c>
      <c r="C6" s="1" t="s">
        <v>60</v>
      </c>
      <c r="D6" s="1">
        <v>49</v>
      </c>
      <c r="E6" s="1" t="s">
        <v>45</v>
      </c>
      <c r="F6" s="1" t="s">
        <v>23</v>
      </c>
      <c r="G6" s="1" t="s">
        <v>61</v>
      </c>
      <c r="H6" s="1" t="s">
        <v>62</v>
      </c>
      <c r="I6" s="1" t="s">
        <v>63</v>
      </c>
      <c r="J6" s="2">
        <v>45391</v>
      </c>
      <c r="K6" s="1" t="s">
        <v>64</v>
      </c>
      <c r="L6" s="1" t="s">
        <v>40</v>
      </c>
      <c r="M6" s="1">
        <v>166.28</v>
      </c>
      <c r="N6" s="1">
        <v>1</v>
      </c>
      <c r="O6" s="1" t="s">
        <v>29</v>
      </c>
      <c r="P6" s="1">
        <v>2</v>
      </c>
      <c r="Q6" s="1">
        <v>54</v>
      </c>
      <c r="R6" s="2">
        <v>45395</v>
      </c>
      <c r="S6" s="1" t="s">
        <v>65</v>
      </c>
      <c r="T6" t="str">
        <f t="shared" si="0"/>
        <v>Angela  Horne</v>
      </c>
      <c r="U6">
        <f t="shared" si="1"/>
        <v>166.28</v>
      </c>
      <c r="V6">
        <f t="shared" si="6"/>
        <v>4</v>
      </c>
      <c r="W6" s="15">
        <f t="shared" si="2"/>
        <v>0.08</v>
      </c>
      <c r="X6">
        <f t="shared" si="7"/>
        <v>206.9776</v>
      </c>
      <c r="Y6">
        <f t="shared" si="9"/>
        <v>13.3024</v>
      </c>
      <c r="Z6">
        <f t="shared" si="3"/>
        <v>152.9776</v>
      </c>
      <c r="AA6">
        <f t="shared" si="8"/>
        <v>206.9776</v>
      </c>
      <c r="AB6" t="str">
        <f t="shared" si="4"/>
        <v>BeforeTime</v>
      </c>
      <c r="AC6" t="str">
        <f t="shared" si="5"/>
        <v>April</v>
      </c>
    </row>
    <row r="7" spans="1:29" ht="14.25" customHeight="1" x14ac:dyDescent="0.3">
      <c r="A7" s="1" t="s">
        <v>66</v>
      </c>
      <c r="B7" s="1" t="s">
        <v>67</v>
      </c>
      <c r="C7" s="1" t="s">
        <v>68</v>
      </c>
      <c r="D7" s="1">
        <v>53</v>
      </c>
      <c r="E7" s="1" t="s">
        <v>45</v>
      </c>
      <c r="F7" s="1" t="s">
        <v>69</v>
      </c>
      <c r="G7" s="1" t="s">
        <v>70</v>
      </c>
      <c r="H7" s="1" t="s">
        <v>71</v>
      </c>
      <c r="I7" s="1" t="s">
        <v>72</v>
      </c>
      <c r="J7" s="2">
        <v>45543</v>
      </c>
      <c r="K7" s="1" t="s">
        <v>73</v>
      </c>
      <c r="L7" s="1" t="s">
        <v>74</v>
      </c>
      <c r="M7" s="1">
        <v>330.11</v>
      </c>
      <c r="N7" s="1">
        <v>4</v>
      </c>
      <c r="O7" s="1" t="s">
        <v>51</v>
      </c>
      <c r="P7" s="1">
        <v>6</v>
      </c>
      <c r="Q7" s="1">
        <v>39</v>
      </c>
      <c r="R7" s="2">
        <v>45547</v>
      </c>
      <c r="S7" s="1" t="s">
        <v>75</v>
      </c>
      <c r="T7" t="str">
        <f t="shared" si="0"/>
        <v>Christine  West</v>
      </c>
      <c r="U7">
        <f t="shared" si="1"/>
        <v>1320.44</v>
      </c>
      <c r="V7">
        <f t="shared" si="6"/>
        <v>4</v>
      </c>
      <c r="W7" s="15">
        <f t="shared" si="2"/>
        <v>0.15</v>
      </c>
      <c r="X7">
        <f t="shared" si="7"/>
        <v>1161.374</v>
      </c>
      <c r="Y7">
        <f t="shared" si="9"/>
        <v>198.066</v>
      </c>
      <c r="Z7">
        <f t="shared" si="3"/>
        <v>1122.374</v>
      </c>
      <c r="AA7">
        <f t="shared" si="8"/>
        <v>1161.374</v>
      </c>
      <c r="AB7" t="str">
        <f t="shared" si="4"/>
        <v>BeforeTime</v>
      </c>
      <c r="AC7" t="str">
        <f t="shared" si="5"/>
        <v>September</v>
      </c>
    </row>
    <row r="8" spans="1:29" ht="14.25" customHeight="1" x14ac:dyDescent="0.3">
      <c r="A8" s="1" t="s">
        <v>42</v>
      </c>
      <c r="B8" s="1" t="s">
        <v>43</v>
      </c>
      <c r="C8" s="1" t="s">
        <v>44</v>
      </c>
      <c r="D8" s="1">
        <v>60</v>
      </c>
      <c r="E8" s="1" t="s">
        <v>45</v>
      </c>
      <c r="F8" s="1" t="s">
        <v>23</v>
      </c>
      <c r="G8" s="1" t="s">
        <v>46</v>
      </c>
      <c r="H8" s="1" t="s">
        <v>47</v>
      </c>
      <c r="I8" s="1" t="s">
        <v>76</v>
      </c>
      <c r="J8" s="2">
        <v>45662</v>
      </c>
      <c r="K8" s="1" t="s">
        <v>77</v>
      </c>
      <c r="L8" s="1" t="s">
        <v>28</v>
      </c>
      <c r="M8" s="1">
        <v>308.88</v>
      </c>
      <c r="N8" s="1">
        <v>5</v>
      </c>
      <c r="O8" s="1" t="s">
        <v>78</v>
      </c>
      <c r="P8" s="1">
        <v>5</v>
      </c>
      <c r="Q8" s="1">
        <v>47</v>
      </c>
      <c r="R8" s="2">
        <v>45665</v>
      </c>
      <c r="S8" s="1" t="s">
        <v>79</v>
      </c>
      <c r="T8" t="str">
        <f t="shared" si="0"/>
        <v>Karl  Gallagher</v>
      </c>
      <c r="U8">
        <f t="shared" si="1"/>
        <v>1544.4</v>
      </c>
      <c r="V8">
        <f t="shared" si="6"/>
        <v>3</v>
      </c>
      <c r="W8" s="15">
        <f t="shared" si="2"/>
        <v>0.2</v>
      </c>
      <c r="X8">
        <f t="shared" si="7"/>
        <v>1282.52</v>
      </c>
      <c r="Y8">
        <f t="shared" si="9"/>
        <v>308.88000000000005</v>
      </c>
      <c r="Z8">
        <f t="shared" si="3"/>
        <v>1235.52</v>
      </c>
      <c r="AA8">
        <f t="shared" si="8"/>
        <v>1282.52</v>
      </c>
      <c r="AB8" t="str">
        <f t="shared" si="4"/>
        <v>BeforeTime</v>
      </c>
      <c r="AC8" t="str">
        <f t="shared" si="5"/>
        <v>January</v>
      </c>
    </row>
    <row r="9" spans="1:29" ht="14.25" customHeight="1" x14ac:dyDescent="0.3">
      <c r="A9" s="1" t="s">
        <v>80</v>
      </c>
      <c r="B9" s="1" t="s">
        <v>81</v>
      </c>
      <c r="C9" s="1" t="s">
        <v>82</v>
      </c>
      <c r="D9" s="1">
        <v>26</v>
      </c>
      <c r="E9" s="1" t="s">
        <v>34</v>
      </c>
      <c r="F9" s="1" t="s">
        <v>83</v>
      </c>
      <c r="G9" s="1" t="s">
        <v>84</v>
      </c>
      <c r="H9" s="1" t="s">
        <v>85</v>
      </c>
      <c r="I9" s="1" t="s">
        <v>86</v>
      </c>
      <c r="J9" s="2">
        <v>45459</v>
      </c>
      <c r="K9" s="1" t="s">
        <v>87</v>
      </c>
      <c r="L9" s="1" t="s">
        <v>88</v>
      </c>
      <c r="M9" s="1">
        <v>363.64</v>
      </c>
      <c r="N9" s="1">
        <v>3</v>
      </c>
      <c r="O9" s="1" t="s">
        <v>89</v>
      </c>
      <c r="P9" s="1">
        <v>2</v>
      </c>
      <c r="Q9" s="1">
        <v>70</v>
      </c>
      <c r="R9" s="2">
        <v>45464</v>
      </c>
      <c r="S9" s="1" t="s">
        <v>90</v>
      </c>
      <c r="T9" t="str">
        <f t="shared" si="0"/>
        <v>David  Delacruz</v>
      </c>
      <c r="U9">
        <f t="shared" si="1"/>
        <v>1090.92</v>
      </c>
      <c r="V9">
        <f t="shared" si="6"/>
        <v>5</v>
      </c>
      <c r="W9" s="15">
        <f t="shared" si="2"/>
        <v>0.1</v>
      </c>
      <c r="X9">
        <f t="shared" si="7"/>
        <v>1051.828</v>
      </c>
      <c r="Y9">
        <f t="shared" si="9"/>
        <v>109.09200000000001</v>
      </c>
      <c r="Z9">
        <f t="shared" si="3"/>
        <v>981.82800000000009</v>
      </c>
      <c r="AA9">
        <f t="shared" si="8"/>
        <v>1051.828</v>
      </c>
      <c r="AB9" t="str">
        <f t="shared" si="4"/>
        <v>Intime</v>
      </c>
      <c r="AC9" t="str">
        <f t="shared" si="5"/>
        <v>June</v>
      </c>
    </row>
    <row r="10" spans="1:29" ht="14.25" customHeight="1" x14ac:dyDescent="0.3">
      <c r="A10" s="1" t="s">
        <v>91</v>
      </c>
      <c r="B10" s="1" t="s">
        <v>92</v>
      </c>
      <c r="C10" s="1" t="s">
        <v>93</v>
      </c>
      <c r="D10" s="1">
        <v>39</v>
      </c>
      <c r="E10" s="1" t="s">
        <v>22</v>
      </c>
      <c r="F10" s="1" t="s">
        <v>23</v>
      </c>
      <c r="G10" s="1" t="s">
        <v>94</v>
      </c>
      <c r="H10" s="1" t="s">
        <v>95</v>
      </c>
      <c r="I10" s="1" t="s">
        <v>96</v>
      </c>
      <c r="J10" s="2">
        <v>45040</v>
      </c>
      <c r="K10" s="1" t="s">
        <v>97</v>
      </c>
      <c r="L10" s="1" t="s">
        <v>98</v>
      </c>
      <c r="M10" s="1">
        <v>275.44</v>
      </c>
      <c r="N10" s="1">
        <v>1</v>
      </c>
      <c r="O10" s="1" t="s">
        <v>29</v>
      </c>
      <c r="P10" s="1">
        <v>7</v>
      </c>
      <c r="Q10" s="1">
        <v>63</v>
      </c>
      <c r="R10" s="2">
        <v>45042</v>
      </c>
      <c r="S10" s="1" t="s">
        <v>99</v>
      </c>
      <c r="T10" t="str">
        <f t="shared" si="0"/>
        <v>Marcus  Valenzuela</v>
      </c>
      <c r="U10">
        <f t="shared" si="1"/>
        <v>275.44</v>
      </c>
      <c r="V10">
        <f t="shared" si="6"/>
        <v>2</v>
      </c>
      <c r="W10" s="15">
        <f t="shared" si="2"/>
        <v>0.08</v>
      </c>
      <c r="X10">
        <f t="shared" si="7"/>
        <v>316.40480000000002</v>
      </c>
      <c r="Y10">
        <f t="shared" si="9"/>
        <v>22.0352</v>
      </c>
      <c r="Z10">
        <f t="shared" si="3"/>
        <v>253.40479999999999</v>
      </c>
      <c r="AA10">
        <f t="shared" si="8"/>
        <v>316.40480000000002</v>
      </c>
      <c r="AB10" t="str">
        <f t="shared" si="4"/>
        <v>BeforeTime</v>
      </c>
      <c r="AC10" t="str">
        <f t="shared" si="5"/>
        <v>April</v>
      </c>
    </row>
    <row r="11" spans="1:29" ht="14.25" customHeight="1" x14ac:dyDescent="0.3">
      <c r="A11" s="1" t="s">
        <v>100</v>
      </c>
      <c r="B11" s="1" t="s">
        <v>101</v>
      </c>
      <c r="C11" s="1" t="s">
        <v>102</v>
      </c>
      <c r="D11" s="1">
        <v>48</v>
      </c>
      <c r="E11" s="1" t="s">
        <v>45</v>
      </c>
      <c r="F11" s="1" t="s">
        <v>35</v>
      </c>
      <c r="G11" s="1" t="s">
        <v>103</v>
      </c>
      <c r="H11" s="1" t="s">
        <v>104</v>
      </c>
      <c r="I11" s="1" t="s">
        <v>105</v>
      </c>
      <c r="J11" s="2">
        <v>45282</v>
      </c>
      <c r="K11" s="1" t="s">
        <v>106</v>
      </c>
      <c r="L11" s="1" t="s">
        <v>107</v>
      </c>
      <c r="M11" s="1">
        <v>48.45</v>
      </c>
      <c r="N11" s="1">
        <v>1</v>
      </c>
      <c r="O11" s="1" t="s">
        <v>51</v>
      </c>
      <c r="P11" s="1">
        <v>7</v>
      </c>
      <c r="Q11" s="1">
        <v>59</v>
      </c>
      <c r="R11" s="2">
        <v>45287</v>
      </c>
      <c r="S11" s="1" t="s">
        <v>108</v>
      </c>
      <c r="T11" t="str">
        <f t="shared" si="0"/>
        <v>Debra  Rodriguez</v>
      </c>
      <c r="U11">
        <f t="shared" si="1"/>
        <v>48.45</v>
      </c>
      <c r="V11">
        <f t="shared" si="6"/>
        <v>5</v>
      </c>
      <c r="W11" s="15">
        <f t="shared" si="2"/>
        <v>0.15</v>
      </c>
      <c r="X11">
        <f t="shared" si="7"/>
        <v>100.1825</v>
      </c>
      <c r="Y11">
        <f t="shared" si="9"/>
        <v>7.2675000000000001</v>
      </c>
      <c r="Z11">
        <f t="shared" si="3"/>
        <v>41.182500000000005</v>
      </c>
      <c r="AA11">
        <f t="shared" si="8"/>
        <v>100.1825</v>
      </c>
      <c r="AB11" t="str">
        <f t="shared" si="4"/>
        <v>Intime</v>
      </c>
      <c r="AC11" t="str">
        <f t="shared" si="5"/>
        <v>December</v>
      </c>
    </row>
    <row r="12" spans="1:29" ht="14.25" customHeight="1" x14ac:dyDescent="0.3">
      <c r="A12" s="1" t="s">
        <v>42</v>
      </c>
      <c r="B12" s="1" t="s">
        <v>43</v>
      </c>
      <c r="C12" s="1" t="s">
        <v>44</v>
      </c>
      <c r="D12" s="1">
        <v>60</v>
      </c>
      <c r="E12" s="1" t="s">
        <v>45</v>
      </c>
      <c r="F12" s="1" t="s">
        <v>23</v>
      </c>
      <c r="G12" s="1" t="s">
        <v>46</v>
      </c>
      <c r="H12" s="1" t="s">
        <v>47</v>
      </c>
      <c r="I12" s="1" t="s">
        <v>109</v>
      </c>
      <c r="J12" s="2">
        <v>45588</v>
      </c>
      <c r="K12" s="1" t="s">
        <v>110</v>
      </c>
      <c r="L12" s="1" t="s">
        <v>88</v>
      </c>
      <c r="M12" s="1">
        <v>363.64</v>
      </c>
      <c r="N12" s="1">
        <v>4</v>
      </c>
      <c r="O12" s="1" t="s">
        <v>56</v>
      </c>
      <c r="P12" s="1">
        <v>2</v>
      </c>
      <c r="Q12" s="1">
        <v>35</v>
      </c>
      <c r="R12" s="2">
        <v>45590</v>
      </c>
      <c r="S12" s="1" t="s">
        <v>111</v>
      </c>
      <c r="T12" t="str">
        <f t="shared" si="0"/>
        <v>Karl  Gallagher</v>
      </c>
      <c r="U12">
        <f t="shared" si="1"/>
        <v>1454.56</v>
      </c>
      <c r="V12">
        <f t="shared" si="6"/>
        <v>2</v>
      </c>
      <c r="W12" s="15">
        <f t="shared" si="2"/>
        <v>0</v>
      </c>
      <c r="X12">
        <f t="shared" si="7"/>
        <v>1454.56</v>
      </c>
      <c r="Y12">
        <f t="shared" si="9"/>
        <v>0</v>
      </c>
      <c r="Z12">
        <f t="shared" si="3"/>
        <v>1454.56</v>
      </c>
      <c r="AA12">
        <f t="shared" si="8"/>
        <v>1454.56</v>
      </c>
      <c r="AB12" t="str">
        <f t="shared" si="4"/>
        <v>BeforeTime</v>
      </c>
      <c r="AC12" t="str">
        <f t="shared" si="5"/>
        <v>October</v>
      </c>
    </row>
    <row r="13" spans="1:29" ht="14.25" customHeight="1" x14ac:dyDescent="0.3">
      <c r="A13" s="1" t="s">
        <v>112</v>
      </c>
      <c r="B13" s="1" t="s">
        <v>113</v>
      </c>
      <c r="C13" s="1" t="s">
        <v>114</v>
      </c>
      <c r="D13" s="1">
        <v>20</v>
      </c>
      <c r="E13" s="1" t="s">
        <v>22</v>
      </c>
      <c r="F13" s="1" t="s">
        <v>83</v>
      </c>
      <c r="G13" s="1" t="s">
        <v>115</v>
      </c>
      <c r="H13" s="1" t="s">
        <v>116</v>
      </c>
      <c r="I13" s="1" t="s">
        <v>117</v>
      </c>
      <c r="J13" s="2">
        <v>45498</v>
      </c>
      <c r="K13" s="1" t="s">
        <v>118</v>
      </c>
      <c r="L13" s="1" t="s">
        <v>119</v>
      </c>
      <c r="M13" s="1">
        <v>257.06</v>
      </c>
      <c r="N13" s="1">
        <v>3</v>
      </c>
      <c r="O13" s="1" t="s">
        <v>56</v>
      </c>
      <c r="P13" s="1">
        <v>7</v>
      </c>
      <c r="Q13" s="1">
        <v>62</v>
      </c>
      <c r="R13" s="2">
        <v>45499</v>
      </c>
      <c r="S13" s="1" t="s">
        <v>120</v>
      </c>
      <c r="T13" t="str">
        <f t="shared" si="0"/>
        <v>Bobby  Forbes</v>
      </c>
      <c r="U13">
        <f t="shared" si="1"/>
        <v>771.18000000000006</v>
      </c>
      <c r="V13">
        <f t="shared" si="6"/>
        <v>1</v>
      </c>
      <c r="W13" s="15">
        <f t="shared" si="2"/>
        <v>0</v>
      </c>
      <c r="X13">
        <f t="shared" si="7"/>
        <v>771.18000000000006</v>
      </c>
      <c r="Y13">
        <f t="shared" si="9"/>
        <v>0</v>
      </c>
      <c r="Z13">
        <f t="shared" si="3"/>
        <v>771.18000000000006</v>
      </c>
      <c r="AA13">
        <f t="shared" si="8"/>
        <v>771.18000000000006</v>
      </c>
      <c r="AB13" t="str">
        <f t="shared" si="4"/>
        <v>BeforeTime</v>
      </c>
      <c r="AC13" t="str">
        <f t="shared" si="5"/>
        <v>July</v>
      </c>
    </row>
    <row r="14" spans="1:29" ht="14.25" customHeight="1" x14ac:dyDescent="0.3">
      <c r="A14" s="1" t="s">
        <v>121</v>
      </c>
      <c r="B14" s="1" t="s">
        <v>122</v>
      </c>
      <c r="C14" s="1" t="s">
        <v>123</v>
      </c>
      <c r="D14" s="1">
        <v>30</v>
      </c>
      <c r="E14" s="1" t="s">
        <v>34</v>
      </c>
      <c r="F14" s="1" t="s">
        <v>35</v>
      </c>
      <c r="G14" s="1" t="s">
        <v>124</v>
      </c>
      <c r="H14" s="1" t="s">
        <v>125</v>
      </c>
      <c r="I14" s="1" t="s">
        <v>126</v>
      </c>
      <c r="J14" s="2">
        <v>44997</v>
      </c>
      <c r="K14" s="1" t="s">
        <v>127</v>
      </c>
      <c r="L14" s="1" t="s">
        <v>128</v>
      </c>
      <c r="M14" s="1">
        <v>175.93</v>
      </c>
      <c r="N14" s="1">
        <v>4</v>
      </c>
      <c r="O14" s="1" t="s">
        <v>29</v>
      </c>
      <c r="P14" s="1">
        <v>3</v>
      </c>
      <c r="Q14" s="1">
        <v>65</v>
      </c>
      <c r="R14" s="2">
        <v>44999</v>
      </c>
      <c r="S14" s="1" t="s">
        <v>129</v>
      </c>
      <c r="T14" t="str">
        <f t="shared" si="0"/>
        <v>Joseph  Stewart</v>
      </c>
      <c r="U14">
        <f t="shared" si="1"/>
        <v>703.72</v>
      </c>
      <c r="V14">
        <f t="shared" si="6"/>
        <v>2</v>
      </c>
      <c r="W14" s="15">
        <f t="shared" si="2"/>
        <v>0.08</v>
      </c>
      <c r="X14">
        <f>U14-(U14*W14)+IF(O14="DEL0",0,Q14)</f>
        <v>712.42240000000004</v>
      </c>
      <c r="Y14">
        <f t="shared" si="9"/>
        <v>56.297600000000003</v>
      </c>
      <c r="Z14">
        <f t="shared" si="3"/>
        <v>647.42240000000004</v>
      </c>
      <c r="AA14">
        <f t="shared" si="8"/>
        <v>712.42240000000004</v>
      </c>
      <c r="AB14" t="str">
        <f t="shared" si="4"/>
        <v>BeforeTime</v>
      </c>
      <c r="AC14" t="str">
        <f t="shared" si="5"/>
        <v>March</v>
      </c>
    </row>
    <row r="15" spans="1:29" ht="14.25" customHeight="1" x14ac:dyDescent="0.3">
      <c r="A15" s="1" t="s">
        <v>130</v>
      </c>
      <c r="B15" s="1" t="s">
        <v>131</v>
      </c>
      <c r="C15" s="1" t="s">
        <v>132</v>
      </c>
      <c r="D15" s="1">
        <v>25</v>
      </c>
      <c r="E15" s="1" t="s">
        <v>45</v>
      </c>
      <c r="F15" s="1" t="s">
        <v>133</v>
      </c>
      <c r="G15" s="1" t="s">
        <v>134</v>
      </c>
      <c r="H15" s="1" t="s">
        <v>135</v>
      </c>
      <c r="I15" s="1" t="s">
        <v>136</v>
      </c>
      <c r="J15" s="2">
        <v>45267</v>
      </c>
      <c r="K15" s="1" t="s">
        <v>137</v>
      </c>
      <c r="L15" s="1" t="s">
        <v>138</v>
      </c>
      <c r="M15" s="1">
        <v>190.1</v>
      </c>
      <c r="N15" s="1">
        <v>1</v>
      </c>
      <c r="O15" s="1" t="s">
        <v>56</v>
      </c>
      <c r="P15" s="1">
        <v>1</v>
      </c>
      <c r="Q15" s="1">
        <v>70</v>
      </c>
      <c r="R15" s="2">
        <v>45270</v>
      </c>
      <c r="S15" s="1" t="s">
        <v>139</v>
      </c>
      <c r="T15" t="str">
        <f t="shared" si="0"/>
        <v>Kara  Brennan</v>
      </c>
      <c r="U15">
        <f t="shared" si="1"/>
        <v>190.1</v>
      </c>
      <c r="V15">
        <f t="shared" si="6"/>
        <v>3</v>
      </c>
      <c r="W15" s="15">
        <f t="shared" si="2"/>
        <v>0</v>
      </c>
      <c r="X15">
        <f>U15-(U15*W15)+IF(O15="DEL0",0,Q15)</f>
        <v>190.1</v>
      </c>
      <c r="Y15">
        <f t="shared" si="9"/>
        <v>0</v>
      </c>
      <c r="Z15">
        <f t="shared" si="3"/>
        <v>190.1</v>
      </c>
      <c r="AA15">
        <f t="shared" si="8"/>
        <v>190.1</v>
      </c>
      <c r="AB15" t="str">
        <f t="shared" si="4"/>
        <v>BeforeTime</v>
      </c>
      <c r="AC15" t="str">
        <f t="shared" si="5"/>
        <v>December</v>
      </c>
    </row>
    <row r="16" spans="1:29" ht="14.25" customHeight="1" x14ac:dyDescent="0.3">
      <c r="A16" s="1" t="s">
        <v>140</v>
      </c>
      <c r="B16" s="1" t="s">
        <v>141</v>
      </c>
      <c r="C16" s="1" t="s">
        <v>142</v>
      </c>
      <c r="D16" s="1">
        <v>44</v>
      </c>
      <c r="E16" s="1" t="s">
        <v>34</v>
      </c>
      <c r="F16" s="1" t="s">
        <v>83</v>
      </c>
      <c r="G16" s="1" t="s">
        <v>143</v>
      </c>
      <c r="H16" s="1" t="s">
        <v>144</v>
      </c>
      <c r="I16" s="1" t="s">
        <v>145</v>
      </c>
      <c r="J16" s="2">
        <v>45377</v>
      </c>
      <c r="K16" s="1" t="s">
        <v>146</v>
      </c>
      <c r="L16" s="1" t="s">
        <v>147</v>
      </c>
      <c r="M16" s="1">
        <v>220.27</v>
      </c>
      <c r="N16" s="1">
        <v>2</v>
      </c>
      <c r="O16" s="1" t="s">
        <v>56</v>
      </c>
      <c r="P16" s="1">
        <v>3</v>
      </c>
      <c r="Q16" s="1">
        <v>39</v>
      </c>
      <c r="R16" s="2">
        <v>45382</v>
      </c>
      <c r="S16" s="1" t="s">
        <v>148</v>
      </c>
      <c r="T16" t="str">
        <f t="shared" si="0"/>
        <v>Amy  Reid</v>
      </c>
      <c r="U16">
        <f t="shared" si="1"/>
        <v>440.54</v>
      </c>
      <c r="V16">
        <f t="shared" si="6"/>
        <v>5</v>
      </c>
      <c r="W16" s="15">
        <f t="shared" si="2"/>
        <v>0</v>
      </c>
      <c r="X16">
        <f t="shared" si="7"/>
        <v>440.54</v>
      </c>
      <c r="Y16">
        <f t="shared" si="9"/>
        <v>0</v>
      </c>
      <c r="Z16">
        <f t="shared" si="3"/>
        <v>440.54</v>
      </c>
      <c r="AA16">
        <f t="shared" si="8"/>
        <v>440.54</v>
      </c>
      <c r="AB16" t="str">
        <f t="shared" si="4"/>
        <v>Intime</v>
      </c>
      <c r="AC16" t="str">
        <f t="shared" si="5"/>
        <v>March</v>
      </c>
    </row>
    <row r="17" spans="1:29" ht="14.25" customHeight="1" x14ac:dyDescent="0.3">
      <c r="A17" s="1" t="s">
        <v>149</v>
      </c>
      <c r="B17" s="1" t="s">
        <v>150</v>
      </c>
      <c r="C17" s="1" t="s">
        <v>151</v>
      </c>
      <c r="D17" s="1">
        <v>24</v>
      </c>
      <c r="E17" s="1" t="s">
        <v>22</v>
      </c>
      <c r="F17" s="1" t="s">
        <v>152</v>
      </c>
      <c r="G17" s="1" t="s">
        <v>153</v>
      </c>
      <c r="H17" s="1" t="s">
        <v>154</v>
      </c>
      <c r="I17" s="1" t="s">
        <v>155</v>
      </c>
      <c r="J17" s="2">
        <v>45079</v>
      </c>
      <c r="K17" s="1" t="s">
        <v>156</v>
      </c>
      <c r="L17" s="1" t="s">
        <v>74</v>
      </c>
      <c r="M17" s="1">
        <v>330.11</v>
      </c>
      <c r="N17" s="1">
        <v>4</v>
      </c>
      <c r="O17" s="1" t="s">
        <v>56</v>
      </c>
      <c r="P17" s="1">
        <v>1</v>
      </c>
      <c r="Q17" s="1">
        <v>58</v>
      </c>
      <c r="R17" s="2">
        <v>45080</v>
      </c>
      <c r="S17" s="1" t="s">
        <v>157</v>
      </c>
      <c r="T17" t="str">
        <f t="shared" si="0"/>
        <v>Joshua  Campbell</v>
      </c>
      <c r="U17">
        <f t="shared" si="1"/>
        <v>1320.44</v>
      </c>
      <c r="V17">
        <f t="shared" si="6"/>
        <v>1</v>
      </c>
      <c r="W17" s="15">
        <f t="shared" si="2"/>
        <v>0</v>
      </c>
      <c r="X17">
        <f t="shared" si="7"/>
        <v>1320.44</v>
      </c>
      <c r="Y17">
        <f t="shared" si="9"/>
        <v>0</v>
      </c>
      <c r="Z17">
        <f t="shared" si="3"/>
        <v>1320.44</v>
      </c>
      <c r="AA17">
        <f t="shared" si="8"/>
        <v>1320.44</v>
      </c>
      <c r="AB17" t="str">
        <f t="shared" si="4"/>
        <v>BeforeTime</v>
      </c>
      <c r="AC17" t="str">
        <f t="shared" si="5"/>
        <v>June</v>
      </c>
    </row>
    <row r="18" spans="1:29" ht="14.25" customHeight="1" x14ac:dyDescent="0.3">
      <c r="A18" s="1" t="s">
        <v>158</v>
      </c>
      <c r="B18" s="1" t="s">
        <v>159</v>
      </c>
      <c r="C18" s="1" t="s">
        <v>160</v>
      </c>
      <c r="D18" s="1">
        <v>46</v>
      </c>
      <c r="E18" s="1" t="s">
        <v>22</v>
      </c>
      <c r="F18" s="1" t="s">
        <v>161</v>
      </c>
      <c r="G18" s="1" t="s">
        <v>162</v>
      </c>
      <c r="H18" s="1" t="s">
        <v>163</v>
      </c>
      <c r="I18" s="1" t="s">
        <v>164</v>
      </c>
      <c r="J18" s="2">
        <v>44966</v>
      </c>
      <c r="K18" s="1" t="s">
        <v>165</v>
      </c>
      <c r="L18" s="1" t="s">
        <v>166</v>
      </c>
      <c r="M18" s="1">
        <v>272.51</v>
      </c>
      <c r="N18" s="1">
        <v>4</v>
      </c>
      <c r="O18" s="1" t="s">
        <v>89</v>
      </c>
      <c r="P18" s="1">
        <v>5</v>
      </c>
      <c r="Q18" s="1">
        <v>40</v>
      </c>
      <c r="R18" s="2">
        <v>44970</v>
      </c>
      <c r="S18" s="1" t="s">
        <v>167</v>
      </c>
      <c r="T18" t="str">
        <f t="shared" si="0"/>
        <v>Erin  Miller</v>
      </c>
      <c r="U18">
        <f t="shared" si="1"/>
        <v>1090.04</v>
      </c>
      <c r="V18">
        <f t="shared" si="6"/>
        <v>4</v>
      </c>
      <c r="W18" s="15">
        <f t="shared" si="2"/>
        <v>0.1</v>
      </c>
      <c r="X18">
        <f t="shared" si="7"/>
        <v>1021.0359999999999</v>
      </c>
      <c r="Y18">
        <f t="shared" si="9"/>
        <v>109.004</v>
      </c>
      <c r="Z18">
        <f t="shared" si="3"/>
        <v>981.03599999999994</v>
      </c>
      <c r="AA18">
        <f t="shared" si="8"/>
        <v>1021.0359999999999</v>
      </c>
      <c r="AB18" t="str">
        <f t="shared" si="4"/>
        <v>BeforeTime</v>
      </c>
      <c r="AC18" t="str">
        <f t="shared" si="5"/>
        <v>February</v>
      </c>
    </row>
    <row r="19" spans="1:29" ht="14.25" customHeight="1" x14ac:dyDescent="0.3">
      <c r="A19" s="1" t="s">
        <v>168</v>
      </c>
      <c r="B19" s="1" t="s">
        <v>169</v>
      </c>
      <c r="C19" s="1" t="s">
        <v>170</v>
      </c>
      <c r="D19" s="1">
        <v>36</v>
      </c>
      <c r="E19" s="1" t="s">
        <v>45</v>
      </c>
      <c r="F19" s="1" t="s">
        <v>133</v>
      </c>
      <c r="G19" s="1" t="s">
        <v>171</v>
      </c>
      <c r="H19" s="1" t="s">
        <v>172</v>
      </c>
      <c r="I19" s="1" t="s">
        <v>173</v>
      </c>
      <c r="J19" s="2">
        <v>45542</v>
      </c>
      <c r="K19" s="1" t="s">
        <v>174</v>
      </c>
      <c r="L19" s="1" t="s">
        <v>175</v>
      </c>
      <c r="M19" s="1">
        <v>104.18</v>
      </c>
      <c r="N19" s="1">
        <v>2</v>
      </c>
      <c r="O19" s="1" t="s">
        <v>56</v>
      </c>
      <c r="P19" s="1">
        <v>4</v>
      </c>
      <c r="Q19" s="1">
        <v>44</v>
      </c>
      <c r="R19" s="2">
        <v>45545</v>
      </c>
      <c r="S19" s="1" t="s">
        <v>176</v>
      </c>
      <c r="T19" t="str">
        <f t="shared" si="0"/>
        <v>Gina  Moreno</v>
      </c>
      <c r="U19">
        <f t="shared" si="1"/>
        <v>208.36</v>
      </c>
      <c r="V19">
        <f t="shared" si="6"/>
        <v>3</v>
      </c>
      <c r="W19" s="15">
        <f t="shared" si="2"/>
        <v>0</v>
      </c>
      <c r="X19">
        <f t="shared" si="7"/>
        <v>208.36</v>
      </c>
      <c r="Y19">
        <f t="shared" si="9"/>
        <v>0</v>
      </c>
      <c r="Z19">
        <f t="shared" si="3"/>
        <v>208.36</v>
      </c>
      <c r="AA19">
        <f t="shared" si="8"/>
        <v>208.36</v>
      </c>
      <c r="AB19" t="str">
        <f t="shared" si="4"/>
        <v>BeforeTime</v>
      </c>
      <c r="AC19" t="str">
        <f t="shared" si="5"/>
        <v>September</v>
      </c>
    </row>
    <row r="20" spans="1:29" ht="14.25" customHeight="1" x14ac:dyDescent="0.3">
      <c r="A20" s="1" t="s">
        <v>177</v>
      </c>
      <c r="B20" s="1" t="s">
        <v>178</v>
      </c>
      <c r="C20" s="1" t="s">
        <v>179</v>
      </c>
      <c r="D20" s="1">
        <v>42</v>
      </c>
      <c r="E20" s="1" t="s">
        <v>34</v>
      </c>
      <c r="F20" s="1" t="s">
        <v>161</v>
      </c>
      <c r="G20" s="1" t="s">
        <v>180</v>
      </c>
      <c r="H20" s="1" t="s">
        <v>181</v>
      </c>
      <c r="I20" s="1" t="s">
        <v>182</v>
      </c>
      <c r="J20" s="2">
        <v>45665</v>
      </c>
      <c r="K20" s="1" t="s">
        <v>183</v>
      </c>
      <c r="L20" s="1" t="s">
        <v>107</v>
      </c>
      <c r="M20" s="1">
        <v>48.45</v>
      </c>
      <c r="N20" s="1">
        <v>4</v>
      </c>
      <c r="O20" s="1" t="s">
        <v>89</v>
      </c>
      <c r="P20" s="1">
        <v>1</v>
      </c>
      <c r="Q20" s="1">
        <v>70</v>
      </c>
      <c r="R20" s="2">
        <v>45670</v>
      </c>
      <c r="S20" s="1" t="s">
        <v>184</v>
      </c>
      <c r="T20" t="str">
        <f t="shared" si="0"/>
        <v>Mallory  Mitchell</v>
      </c>
      <c r="U20">
        <f t="shared" si="1"/>
        <v>193.8</v>
      </c>
      <c r="V20">
        <f t="shared" si="6"/>
        <v>5</v>
      </c>
      <c r="W20" s="15">
        <f t="shared" si="2"/>
        <v>0.1</v>
      </c>
      <c r="X20">
        <f t="shared" si="7"/>
        <v>244.42000000000002</v>
      </c>
      <c r="Y20">
        <f t="shared" si="9"/>
        <v>19.380000000000003</v>
      </c>
      <c r="Z20">
        <f t="shared" si="3"/>
        <v>174.42000000000002</v>
      </c>
      <c r="AA20">
        <f t="shared" si="8"/>
        <v>244.42000000000002</v>
      </c>
      <c r="AB20" t="str">
        <f t="shared" si="4"/>
        <v>Intime</v>
      </c>
      <c r="AC20" t="str">
        <f t="shared" si="5"/>
        <v>January</v>
      </c>
    </row>
    <row r="21" spans="1:29" ht="14.25" customHeight="1" x14ac:dyDescent="0.3">
      <c r="A21" s="1" t="s">
        <v>185</v>
      </c>
      <c r="B21" s="1" t="s">
        <v>186</v>
      </c>
      <c r="C21" s="1" t="s">
        <v>187</v>
      </c>
      <c r="D21" s="1">
        <v>34</v>
      </c>
      <c r="E21" s="1" t="s">
        <v>22</v>
      </c>
      <c r="F21" s="1" t="s">
        <v>83</v>
      </c>
      <c r="G21" s="1" t="s">
        <v>188</v>
      </c>
      <c r="H21" s="1" t="s">
        <v>189</v>
      </c>
      <c r="I21" s="1" t="s">
        <v>190</v>
      </c>
      <c r="J21" s="2">
        <v>45556</v>
      </c>
      <c r="K21" s="1" t="s">
        <v>191</v>
      </c>
      <c r="L21" s="1" t="s">
        <v>192</v>
      </c>
      <c r="M21" s="1">
        <v>20.7</v>
      </c>
      <c r="N21" s="1">
        <v>5</v>
      </c>
      <c r="O21" s="1" t="s">
        <v>56</v>
      </c>
      <c r="P21" s="1">
        <v>7</v>
      </c>
      <c r="Q21" s="1">
        <v>38</v>
      </c>
      <c r="R21" s="2">
        <v>45561</v>
      </c>
      <c r="S21" s="1" t="s">
        <v>193</v>
      </c>
      <c r="T21" t="str">
        <f t="shared" si="0"/>
        <v>Traci  Jones</v>
      </c>
      <c r="U21">
        <f t="shared" si="1"/>
        <v>103.5</v>
      </c>
      <c r="V21">
        <f t="shared" si="6"/>
        <v>5</v>
      </c>
      <c r="W21" s="15">
        <f t="shared" si="2"/>
        <v>0</v>
      </c>
      <c r="X21">
        <f t="shared" si="7"/>
        <v>103.5</v>
      </c>
      <c r="Y21">
        <f t="shared" si="9"/>
        <v>0</v>
      </c>
      <c r="Z21">
        <f t="shared" si="3"/>
        <v>103.5</v>
      </c>
      <c r="AA21">
        <f t="shared" si="8"/>
        <v>103.5</v>
      </c>
      <c r="AB21" t="str">
        <f t="shared" si="4"/>
        <v>Intime</v>
      </c>
      <c r="AC21" t="str">
        <f t="shared" si="5"/>
        <v>September</v>
      </c>
    </row>
    <row r="22" spans="1:29" ht="14.25" customHeight="1" x14ac:dyDescent="0.3">
      <c r="A22" s="1" t="s">
        <v>194</v>
      </c>
      <c r="B22" s="1" t="s">
        <v>195</v>
      </c>
      <c r="C22" s="1" t="s">
        <v>196</v>
      </c>
      <c r="D22" s="1">
        <v>23</v>
      </c>
      <c r="E22" s="1" t="s">
        <v>22</v>
      </c>
      <c r="F22" s="1" t="s">
        <v>83</v>
      </c>
      <c r="G22" s="1" t="s">
        <v>197</v>
      </c>
      <c r="H22" s="1" t="s">
        <v>198</v>
      </c>
      <c r="I22" s="1" t="s">
        <v>199</v>
      </c>
      <c r="J22" s="2">
        <v>45520</v>
      </c>
      <c r="K22" s="1" t="s">
        <v>200</v>
      </c>
      <c r="L22" s="1" t="s">
        <v>28</v>
      </c>
      <c r="M22" s="1">
        <v>308.88</v>
      </c>
      <c r="N22" s="1">
        <v>3</v>
      </c>
      <c r="O22" s="1" t="s">
        <v>89</v>
      </c>
      <c r="P22" s="1">
        <v>7</v>
      </c>
      <c r="Q22" s="1">
        <v>43</v>
      </c>
      <c r="R22" s="2">
        <v>45521</v>
      </c>
      <c r="S22" s="1" t="s">
        <v>201</v>
      </c>
      <c r="T22" t="str">
        <f t="shared" si="0"/>
        <v>Deborah  Bates</v>
      </c>
      <c r="U22">
        <f t="shared" si="1"/>
        <v>926.64</v>
      </c>
      <c r="V22">
        <f t="shared" si="6"/>
        <v>1</v>
      </c>
      <c r="W22" s="15">
        <f t="shared" si="2"/>
        <v>0.1</v>
      </c>
      <c r="X22">
        <f t="shared" si="7"/>
        <v>876.976</v>
      </c>
      <c r="Y22">
        <f t="shared" si="9"/>
        <v>92.664000000000001</v>
      </c>
      <c r="Z22">
        <f t="shared" si="3"/>
        <v>833.976</v>
      </c>
      <c r="AA22">
        <f t="shared" si="8"/>
        <v>876.976</v>
      </c>
      <c r="AB22" t="str">
        <f t="shared" si="4"/>
        <v>BeforeTime</v>
      </c>
      <c r="AC22" t="str">
        <f t="shared" si="5"/>
        <v>August</v>
      </c>
    </row>
    <row r="23" spans="1:29" ht="14.25" customHeight="1" x14ac:dyDescent="0.3">
      <c r="A23" s="1" t="s">
        <v>202</v>
      </c>
      <c r="B23" s="1" t="s">
        <v>203</v>
      </c>
      <c r="C23" s="1" t="s">
        <v>204</v>
      </c>
      <c r="D23" s="1">
        <v>39</v>
      </c>
      <c r="E23" s="1" t="s">
        <v>34</v>
      </c>
      <c r="F23" s="1" t="s">
        <v>152</v>
      </c>
      <c r="G23" s="1" t="s">
        <v>205</v>
      </c>
      <c r="H23" s="1" t="s">
        <v>206</v>
      </c>
      <c r="I23" s="1" t="s">
        <v>207</v>
      </c>
      <c r="J23" s="2">
        <v>45352</v>
      </c>
      <c r="K23" s="1" t="s">
        <v>208</v>
      </c>
      <c r="L23" s="1" t="s">
        <v>175</v>
      </c>
      <c r="M23" s="1">
        <v>104.18</v>
      </c>
      <c r="N23" s="1">
        <v>5</v>
      </c>
      <c r="O23" s="1" t="s">
        <v>29</v>
      </c>
      <c r="P23" s="1">
        <v>5</v>
      </c>
      <c r="Q23" s="1">
        <v>58</v>
      </c>
      <c r="R23" s="2">
        <v>45356</v>
      </c>
      <c r="S23" s="1" t="s">
        <v>209</v>
      </c>
      <c r="T23" t="str">
        <f t="shared" si="0"/>
        <v>Christian  Clayton</v>
      </c>
      <c r="U23">
        <f t="shared" si="1"/>
        <v>520.90000000000009</v>
      </c>
      <c r="V23">
        <f t="shared" si="6"/>
        <v>4</v>
      </c>
      <c r="W23" s="15">
        <f t="shared" si="2"/>
        <v>0.08</v>
      </c>
      <c r="X23">
        <f t="shared" si="7"/>
        <v>537.22800000000007</v>
      </c>
      <c r="Y23">
        <f t="shared" si="9"/>
        <v>41.672000000000011</v>
      </c>
      <c r="Z23">
        <f t="shared" si="3"/>
        <v>479.22800000000007</v>
      </c>
      <c r="AA23">
        <f t="shared" si="8"/>
        <v>537.22800000000007</v>
      </c>
      <c r="AB23" t="str">
        <f t="shared" si="4"/>
        <v>BeforeTime</v>
      </c>
      <c r="AC23" t="str">
        <f t="shared" si="5"/>
        <v>March</v>
      </c>
    </row>
    <row r="24" spans="1:29" ht="14.25" customHeight="1" x14ac:dyDescent="0.3">
      <c r="A24" s="1" t="s">
        <v>210</v>
      </c>
      <c r="B24" s="1" t="s">
        <v>211</v>
      </c>
      <c r="C24" s="1" t="s">
        <v>212</v>
      </c>
      <c r="D24" s="1">
        <v>33</v>
      </c>
      <c r="E24" s="1" t="s">
        <v>45</v>
      </c>
      <c r="F24" s="1" t="s">
        <v>213</v>
      </c>
      <c r="G24" s="1" t="s">
        <v>214</v>
      </c>
      <c r="H24" s="1" t="s">
        <v>215</v>
      </c>
      <c r="I24" s="1" t="s">
        <v>216</v>
      </c>
      <c r="J24" s="2">
        <v>45125</v>
      </c>
      <c r="K24" s="1" t="s">
        <v>217</v>
      </c>
      <c r="L24" s="1" t="s">
        <v>218</v>
      </c>
      <c r="M24" s="1">
        <v>461.07</v>
      </c>
      <c r="N24" s="1">
        <v>1</v>
      </c>
      <c r="O24" s="1" t="s">
        <v>29</v>
      </c>
      <c r="P24" s="1">
        <v>1</v>
      </c>
      <c r="Q24" s="1">
        <v>56</v>
      </c>
      <c r="R24" s="2">
        <v>45126</v>
      </c>
      <c r="S24" s="1" t="s">
        <v>219</v>
      </c>
      <c r="T24" t="str">
        <f t="shared" si="0"/>
        <v>Mark  Henderson</v>
      </c>
      <c r="U24">
        <f t="shared" si="1"/>
        <v>461.07</v>
      </c>
      <c r="V24">
        <f t="shared" si="6"/>
        <v>1</v>
      </c>
      <c r="W24" s="15">
        <f t="shared" si="2"/>
        <v>0.08</v>
      </c>
      <c r="X24">
        <f t="shared" si="7"/>
        <v>480.18439999999998</v>
      </c>
      <c r="Y24">
        <f t="shared" si="9"/>
        <v>36.885600000000004</v>
      </c>
      <c r="Z24">
        <f t="shared" si="3"/>
        <v>424.18439999999998</v>
      </c>
      <c r="AA24">
        <f t="shared" si="8"/>
        <v>480.18439999999998</v>
      </c>
      <c r="AB24" t="str">
        <f t="shared" si="4"/>
        <v>BeforeTime</v>
      </c>
      <c r="AC24" t="str">
        <f t="shared" si="5"/>
        <v>July</v>
      </c>
    </row>
    <row r="25" spans="1:29" ht="14.25" customHeight="1" x14ac:dyDescent="0.3">
      <c r="A25" s="1" t="s">
        <v>220</v>
      </c>
      <c r="B25" s="1" t="s">
        <v>221</v>
      </c>
      <c r="C25" s="1" t="s">
        <v>222</v>
      </c>
      <c r="D25" s="1">
        <v>64</v>
      </c>
      <c r="E25" s="1" t="s">
        <v>34</v>
      </c>
      <c r="F25" s="1" t="s">
        <v>35</v>
      </c>
      <c r="G25" s="1" t="s">
        <v>223</v>
      </c>
      <c r="H25" s="1" t="s">
        <v>224</v>
      </c>
      <c r="I25" s="1" t="s">
        <v>225</v>
      </c>
      <c r="J25" s="2">
        <v>45194</v>
      </c>
      <c r="K25" s="1" t="s">
        <v>226</v>
      </c>
      <c r="L25" s="1" t="s">
        <v>227</v>
      </c>
      <c r="M25" s="1">
        <v>132.97</v>
      </c>
      <c r="N25" s="1">
        <v>1</v>
      </c>
      <c r="O25" s="1" t="s">
        <v>51</v>
      </c>
      <c r="P25" s="1">
        <v>4</v>
      </c>
      <c r="Q25" s="1">
        <v>55</v>
      </c>
      <c r="R25" s="2">
        <v>45198</v>
      </c>
      <c r="S25" s="1" t="s">
        <v>228</v>
      </c>
      <c r="T25" t="str">
        <f t="shared" si="0"/>
        <v>John  Herrera</v>
      </c>
      <c r="U25">
        <f t="shared" si="1"/>
        <v>132.97</v>
      </c>
      <c r="V25">
        <f t="shared" si="6"/>
        <v>4</v>
      </c>
      <c r="W25" s="15">
        <f t="shared" si="2"/>
        <v>0.15</v>
      </c>
      <c r="X25">
        <f t="shared" si="7"/>
        <v>168.02449999999999</v>
      </c>
      <c r="Y25">
        <f t="shared" si="9"/>
        <v>19.945499999999999</v>
      </c>
      <c r="Z25">
        <f t="shared" si="3"/>
        <v>113.0245</v>
      </c>
      <c r="AA25">
        <f t="shared" si="8"/>
        <v>168.02449999999999</v>
      </c>
      <c r="AB25" t="str">
        <f t="shared" si="4"/>
        <v>BeforeTime</v>
      </c>
      <c r="AC25" t="str">
        <f t="shared" si="5"/>
        <v>September</v>
      </c>
    </row>
    <row r="26" spans="1:29" ht="14.25" customHeight="1" x14ac:dyDescent="0.3">
      <c r="A26" s="1" t="s">
        <v>229</v>
      </c>
      <c r="B26" s="1" t="s">
        <v>59</v>
      </c>
      <c r="C26" s="1" t="s">
        <v>230</v>
      </c>
      <c r="D26" s="1">
        <v>52</v>
      </c>
      <c r="E26" s="1" t="s">
        <v>45</v>
      </c>
      <c r="F26" s="1" t="s">
        <v>35</v>
      </c>
      <c r="G26" s="1" t="s">
        <v>231</v>
      </c>
      <c r="H26" s="1" t="s">
        <v>232</v>
      </c>
      <c r="I26" s="1" t="s">
        <v>233</v>
      </c>
      <c r="J26" s="2">
        <v>45146</v>
      </c>
      <c r="K26" s="1" t="s">
        <v>234</v>
      </c>
      <c r="L26" s="1" t="s">
        <v>235</v>
      </c>
      <c r="M26" s="1">
        <v>126.19</v>
      </c>
      <c r="N26" s="1">
        <v>2</v>
      </c>
      <c r="O26" s="1" t="s">
        <v>56</v>
      </c>
      <c r="P26" s="1">
        <v>3</v>
      </c>
      <c r="Q26" s="1">
        <v>63</v>
      </c>
      <c r="R26" s="2">
        <v>45150</v>
      </c>
      <c r="S26" s="1" t="s">
        <v>236</v>
      </c>
      <c r="T26" t="str">
        <f t="shared" si="0"/>
        <v>Angela  Evans</v>
      </c>
      <c r="U26">
        <f t="shared" si="1"/>
        <v>252.38</v>
      </c>
      <c r="V26">
        <f t="shared" si="6"/>
        <v>4</v>
      </c>
      <c r="W26" s="15">
        <f t="shared" si="2"/>
        <v>0</v>
      </c>
      <c r="X26">
        <f t="shared" si="7"/>
        <v>252.38</v>
      </c>
      <c r="Y26">
        <f t="shared" si="9"/>
        <v>0</v>
      </c>
      <c r="Z26">
        <f t="shared" si="3"/>
        <v>252.38</v>
      </c>
      <c r="AA26">
        <f t="shared" si="8"/>
        <v>252.38</v>
      </c>
      <c r="AB26" t="str">
        <f t="shared" si="4"/>
        <v>BeforeTime</v>
      </c>
      <c r="AC26" t="str">
        <f t="shared" si="5"/>
        <v>August</v>
      </c>
    </row>
    <row r="27" spans="1:29" ht="14.25" customHeight="1" x14ac:dyDescent="0.3">
      <c r="A27" s="1" t="s">
        <v>229</v>
      </c>
      <c r="B27" s="1" t="s">
        <v>59</v>
      </c>
      <c r="C27" s="1" t="s">
        <v>230</v>
      </c>
      <c r="D27" s="1">
        <v>52</v>
      </c>
      <c r="E27" s="1" t="s">
        <v>45</v>
      </c>
      <c r="F27" s="1" t="s">
        <v>35</v>
      </c>
      <c r="G27" s="1" t="s">
        <v>231</v>
      </c>
      <c r="H27" s="1" t="s">
        <v>232</v>
      </c>
      <c r="I27" s="1" t="s">
        <v>237</v>
      </c>
      <c r="J27" s="2">
        <v>45138</v>
      </c>
      <c r="K27" s="1" t="s">
        <v>238</v>
      </c>
      <c r="L27" s="1" t="s">
        <v>239</v>
      </c>
      <c r="M27" s="1">
        <v>282.63</v>
      </c>
      <c r="N27" s="1">
        <v>3</v>
      </c>
      <c r="O27" s="1" t="s">
        <v>56</v>
      </c>
      <c r="P27" s="1">
        <v>2</v>
      </c>
      <c r="Q27" s="1">
        <v>40</v>
      </c>
      <c r="R27" s="2">
        <v>45142</v>
      </c>
      <c r="S27" s="1" t="s">
        <v>240</v>
      </c>
      <c r="T27" t="str">
        <f t="shared" si="0"/>
        <v>Angela  Evans</v>
      </c>
      <c r="U27">
        <f t="shared" si="1"/>
        <v>847.89</v>
      </c>
      <c r="V27">
        <f t="shared" si="6"/>
        <v>4</v>
      </c>
      <c r="W27" s="15">
        <f t="shared" si="2"/>
        <v>0</v>
      </c>
      <c r="X27">
        <f t="shared" si="7"/>
        <v>847.89</v>
      </c>
      <c r="Y27">
        <f t="shared" si="9"/>
        <v>0</v>
      </c>
      <c r="Z27">
        <f t="shared" si="3"/>
        <v>847.89</v>
      </c>
      <c r="AA27">
        <f t="shared" si="8"/>
        <v>847.89</v>
      </c>
      <c r="AB27" t="str">
        <f t="shared" si="4"/>
        <v>BeforeTime</v>
      </c>
      <c r="AC27" t="str">
        <f t="shared" si="5"/>
        <v>July</v>
      </c>
    </row>
    <row r="28" spans="1:29" ht="14.25" customHeight="1" x14ac:dyDescent="0.3">
      <c r="A28" s="1" t="s">
        <v>112</v>
      </c>
      <c r="B28" s="1" t="s">
        <v>113</v>
      </c>
      <c r="C28" s="1" t="s">
        <v>114</v>
      </c>
      <c r="D28" s="1">
        <v>20</v>
      </c>
      <c r="E28" s="1" t="s">
        <v>22</v>
      </c>
      <c r="F28" s="1" t="s">
        <v>83</v>
      </c>
      <c r="G28" s="1" t="s">
        <v>115</v>
      </c>
      <c r="H28" s="1" t="s">
        <v>116</v>
      </c>
      <c r="I28" s="1" t="s">
        <v>241</v>
      </c>
      <c r="J28" s="2">
        <v>45066</v>
      </c>
      <c r="K28" s="1" t="s">
        <v>242</v>
      </c>
      <c r="L28" s="1" t="s">
        <v>243</v>
      </c>
      <c r="M28" s="1">
        <v>128.13999999999999</v>
      </c>
      <c r="N28" s="1">
        <v>3</v>
      </c>
      <c r="O28" s="1" t="s">
        <v>29</v>
      </c>
      <c r="P28" s="1">
        <v>4</v>
      </c>
      <c r="Q28" s="1">
        <v>70</v>
      </c>
      <c r="R28" s="2">
        <v>45069</v>
      </c>
      <c r="S28" s="1" t="s">
        <v>244</v>
      </c>
      <c r="T28" t="str">
        <f t="shared" si="0"/>
        <v>Bobby  Forbes</v>
      </c>
      <c r="U28">
        <f t="shared" si="1"/>
        <v>384.41999999999996</v>
      </c>
      <c r="V28">
        <f t="shared" si="6"/>
        <v>3</v>
      </c>
      <c r="W28" s="15">
        <f t="shared" si="2"/>
        <v>0.08</v>
      </c>
      <c r="X28">
        <f t="shared" si="7"/>
        <v>423.66639999999995</v>
      </c>
      <c r="Y28">
        <f t="shared" si="9"/>
        <v>30.753599999999999</v>
      </c>
      <c r="Z28">
        <f t="shared" si="3"/>
        <v>353.66639999999995</v>
      </c>
      <c r="AA28">
        <f t="shared" si="8"/>
        <v>423.66639999999995</v>
      </c>
      <c r="AB28" t="str">
        <f t="shared" si="4"/>
        <v>BeforeTime</v>
      </c>
      <c r="AC28" t="str">
        <f t="shared" si="5"/>
        <v>May</v>
      </c>
    </row>
    <row r="29" spans="1:29" ht="14.25" customHeight="1" x14ac:dyDescent="0.3">
      <c r="A29" s="1" t="s">
        <v>112</v>
      </c>
      <c r="B29" s="1" t="s">
        <v>113</v>
      </c>
      <c r="C29" s="1" t="s">
        <v>114</v>
      </c>
      <c r="D29" s="1">
        <v>20</v>
      </c>
      <c r="E29" s="1" t="s">
        <v>22</v>
      </c>
      <c r="F29" s="1" t="s">
        <v>83</v>
      </c>
      <c r="G29" s="1" t="s">
        <v>115</v>
      </c>
      <c r="H29" s="1" t="s">
        <v>116</v>
      </c>
      <c r="I29" s="1" t="s">
        <v>245</v>
      </c>
      <c r="J29" s="2">
        <v>45185</v>
      </c>
      <c r="K29" s="1" t="s">
        <v>246</v>
      </c>
      <c r="L29" s="1" t="s">
        <v>88</v>
      </c>
      <c r="M29" s="1">
        <v>363.64</v>
      </c>
      <c r="N29" s="1">
        <v>3</v>
      </c>
      <c r="O29" s="1" t="s">
        <v>78</v>
      </c>
      <c r="P29" s="1">
        <v>5</v>
      </c>
      <c r="Q29" s="1">
        <v>39</v>
      </c>
      <c r="R29" s="2">
        <v>45189</v>
      </c>
      <c r="S29" s="1" t="s">
        <v>247</v>
      </c>
      <c r="T29" t="str">
        <f t="shared" si="0"/>
        <v>Bobby  Forbes</v>
      </c>
      <c r="U29">
        <f t="shared" si="1"/>
        <v>1090.92</v>
      </c>
      <c r="V29">
        <f t="shared" si="6"/>
        <v>4</v>
      </c>
      <c r="W29" s="15">
        <f t="shared" si="2"/>
        <v>0.2</v>
      </c>
      <c r="X29">
        <f t="shared" si="7"/>
        <v>911.7360000000001</v>
      </c>
      <c r="Y29">
        <f t="shared" si="9"/>
        <v>218.18400000000003</v>
      </c>
      <c r="Z29">
        <f t="shared" si="3"/>
        <v>872.7360000000001</v>
      </c>
      <c r="AA29">
        <f t="shared" si="8"/>
        <v>911.7360000000001</v>
      </c>
      <c r="AB29" t="str">
        <f t="shared" si="4"/>
        <v>BeforeTime</v>
      </c>
      <c r="AC29" t="str">
        <f t="shared" si="5"/>
        <v>September</v>
      </c>
    </row>
    <row r="30" spans="1:29" ht="14.25" customHeight="1" x14ac:dyDescent="0.3">
      <c r="A30" s="1" t="s">
        <v>248</v>
      </c>
      <c r="B30" s="1" t="s">
        <v>249</v>
      </c>
      <c r="C30" s="1" t="s">
        <v>250</v>
      </c>
      <c r="D30" s="1">
        <v>60</v>
      </c>
      <c r="E30" s="1" t="s">
        <v>45</v>
      </c>
      <c r="F30" s="1" t="s">
        <v>23</v>
      </c>
      <c r="G30" s="1" t="s">
        <v>251</v>
      </c>
      <c r="H30" s="1" t="s">
        <v>252</v>
      </c>
      <c r="I30" s="1" t="s">
        <v>253</v>
      </c>
      <c r="J30" s="2">
        <v>44987</v>
      </c>
      <c r="K30" s="1" t="s">
        <v>254</v>
      </c>
      <c r="L30" s="1" t="s">
        <v>88</v>
      </c>
      <c r="M30" s="1">
        <v>363.64</v>
      </c>
      <c r="N30" s="1">
        <v>2</v>
      </c>
      <c r="O30" s="1" t="s">
        <v>51</v>
      </c>
      <c r="P30" s="1">
        <v>1</v>
      </c>
      <c r="Q30" s="1">
        <v>43</v>
      </c>
      <c r="R30" s="2">
        <v>44988</v>
      </c>
      <c r="S30" s="1" t="s">
        <v>255</v>
      </c>
      <c r="T30" t="str">
        <f t="shared" si="0"/>
        <v>Ashley  Rose</v>
      </c>
      <c r="U30">
        <f t="shared" si="1"/>
        <v>727.28</v>
      </c>
      <c r="V30">
        <f t="shared" si="6"/>
        <v>1</v>
      </c>
      <c r="W30" s="15">
        <f t="shared" si="2"/>
        <v>0.15</v>
      </c>
      <c r="X30">
        <f t="shared" si="7"/>
        <v>661.18799999999999</v>
      </c>
      <c r="Y30">
        <f t="shared" si="9"/>
        <v>109.092</v>
      </c>
      <c r="Z30">
        <f t="shared" si="3"/>
        <v>618.18799999999999</v>
      </c>
      <c r="AA30">
        <f t="shared" si="8"/>
        <v>661.18799999999999</v>
      </c>
      <c r="AB30" t="str">
        <f t="shared" si="4"/>
        <v>BeforeTime</v>
      </c>
      <c r="AC30" t="str">
        <f t="shared" si="5"/>
        <v>March</v>
      </c>
    </row>
    <row r="31" spans="1:29" ht="14.25" customHeight="1" x14ac:dyDescent="0.3">
      <c r="A31" s="1" t="s">
        <v>256</v>
      </c>
      <c r="B31" s="1" t="s">
        <v>257</v>
      </c>
      <c r="C31" s="1" t="s">
        <v>258</v>
      </c>
      <c r="D31" s="1">
        <v>54</v>
      </c>
      <c r="E31" s="1" t="s">
        <v>34</v>
      </c>
      <c r="F31" s="1" t="s">
        <v>23</v>
      </c>
      <c r="G31" s="1" t="s">
        <v>259</v>
      </c>
      <c r="H31" s="1" t="s">
        <v>260</v>
      </c>
      <c r="I31" s="1" t="s">
        <v>261</v>
      </c>
      <c r="J31" s="2">
        <v>45224</v>
      </c>
      <c r="K31" s="1" t="s">
        <v>262</v>
      </c>
      <c r="L31" s="1" t="s">
        <v>263</v>
      </c>
      <c r="M31" s="1">
        <v>62.42</v>
      </c>
      <c r="N31" s="1">
        <v>1</v>
      </c>
      <c r="O31" s="1" t="s">
        <v>56</v>
      </c>
      <c r="P31" s="1">
        <v>3</v>
      </c>
      <c r="Q31" s="1">
        <v>58</v>
      </c>
      <c r="R31" s="2">
        <v>45229</v>
      </c>
      <c r="S31" s="1" t="s">
        <v>264</v>
      </c>
      <c r="T31" t="str">
        <f t="shared" si="0"/>
        <v>Taylor  Davis</v>
      </c>
      <c r="U31">
        <f t="shared" si="1"/>
        <v>62.42</v>
      </c>
      <c r="V31">
        <f t="shared" si="6"/>
        <v>5</v>
      </c>
      <c r="W31" s="15">
        <f t="shared" si="2"/>
        <v>0</v>
      </c>
      <c r="X31">
        <f t="shared" si="7"/>
        <v>62.42</v>
      </c>
      <c r="Y31">
        <f t="shared" si="9"/>
        <v>0</v>
      </c>
      <c r="Z31">
        <f t="shared" si="3"/>
        <v>62.42</v>
      </c>
      <c r="AA31">
        <f t="shared" si="8"/>
        <v>62.42</v>
      </c>
      <c r="AB31" t="str">
        <f t="shared" si="4"/>
        <v>Intime</v>
      </c>
      <c r="AC31" t="str">
        <f t="shared" si="5"/>
        <v>October</v>
      </c>
    </row>
    <row r="32" spans="1:29" ht="14.25" customHeight="1" x14ac:dyDescent="0.3">
      <c r="A32" s="1" t="s">
        <v>265</v>
      </c>
      <c r="B32" s="1" t="s">
        <v>266</v>
      </c>
      <c r="C32" s="1" t="s">
        <v>267</v>
      </c>
      <c r="D32" s="1">
        <v>44</v>
      </c>
      <c r="E32" s="1" t="s">
        <v>22</v>
      </c>
      <c r="F32" s="1" t="s">
        <v>213</v>
      </c>
      <c r="G32" s="1" t="s">
        <v>268</v>
      </c>
      <c r="H32" s="1" t="s">
        <v>269</v>
      </c>
      <c r="I32" s="1" t="s">
        <v>270</v>
      </c>
      <c r="J32" s="2">
        <v>45389</v>
      </c>
      <c r="K32" s="1" t="s">
        <v>271</v>
      </c>
      <c r="L32" s="1" t="s">
        <v>227</v>
      </c>
      <c r="M32" s="1">
        <v>132.97</v>
      </c>
      <c r="N32" s="1">
        <v>1</v>
      </c>
      <c r="O32" s="1" t="s">
        <v>56</v>
      </c>
      <c r="P32" s="1">
        <v>6</v>
      </c>
      <c r="Q32" s="1">
        <v>57</v>
      </c>
      <c r="R32" s="2">
        <v>45396</v>
      </c>
      <c r="S32" s="1" t="s">
        <v>272</v>
      </c>
      <c r="T32" t="str">
        <f t="shared" si="0"/>
        <v>Lauren  Long</v>
      </c>
      <c r="U32">
        <f t="shared" si="1"/>
        <v>132.97</v>
      </c>
      <c r="V32">
        <f t="shared" si="6"/>
        <v>7</v>
      </c>
      <c r="W32" s="15">
        <f t="shared" si="2"/>
        <v>0</v>
      </c>
      <c r="X32">
        <f t="shared" si="7"/>
        <v>132.97</v>
      </c>
      <c r="Y32">
        <f t="shared" si="9"/>
        <v>0</v>
      </c>
      <c r="Z32">
        <f t="shared" si="3"/>
        <v>132.97</v>
      </c>
      <c r="AA32">
        <f t="shared" si="8"/>
        <v>132.97</v>
      </c>
      <c r="AB32" t="str">
        <f t="shared" si="4"/>
        <v>Late</v>
      </c>
      <c r="AC32" t="str">
        <f t="shared" si="5"/>
        <v>April</v>
      </c>
    </row>
    <row r="33" spans="1:29" ht="14.25" customHeight="1" x14ac:dyDescent="0.3">
      <c r="A33" s="1" t="s">
        <v>273</v>
      </c>
      <c r="B33" s="1" t="s">
        <v>274</v>
      </c>
      <c r="C33" s="1" t="s">
        <v>275</v>
      </c>
      <c r="D33" s="1">
        <v>64</v>
      </c>
      <c r="E33" s="1" t="s">
        <v>45</v>
      </c>
      <c r="F33" s="1" t="s">
        <v>23</v>
      </c>
      <c r="G33" s="1" t="s">
        <v>276</v>
      </c>
      <c r="H33" s="1" t="s">
        <v>277</v>
      </c>
      <c r="I33" s="1" t="s">
        <v>278</v>
      </c>
      <c r="J33" s="2">
        <v>45039</v>
      </c>
      <c r="K33" s="1" t="s">
        <v>279</v>
      </c>
      <c r="L33" s="1" t="s">
        <v>280</v>
      </c>
      <c r="M33" s="1">
        <v>157.63999999999999</v>
      </c>
      <c r="N33" s="1">
        <v>4</v>
      </c>
      <c r="O33" s="1" t="s">
        <v>78</v>
      </c>
      <c r="P33" s="1">
        <v>7</v>
      </c>
      <c r="Q33" s="1">
        <v>59</v>
      </c>
      <c r="R33" s="2">
        <v>45046</v>
      </c>
      <c r="S33" s="1" t="s">
        <v>281</v>
      </c>
      <c r="T33" t="str">
        <f t="shared" si="0"/>
        <v>Teresa  Harvey</v>
      </c>
      <c r="U33">
        <f t="shared" si="1"/>
        <v>630.55999999999995</v>
      </c>
      <c r="V33">
        <f t="shared" si="6"/>
        <v>7</v>
      </c>
      <c r="W33" s="15">
        <f t="shared" si="2"/>
        <v>0.2</v>
      </c>
      <c r="X33">
        <f t="shared" si="7"/>
        <v>563.44799999999998</v>
      </c>
      <c r="Y33">
        <f t="shared" si="9"/>
        <v>126.11199999999999</v>
      </c>
      <c r="Z33">
        <f t="shared" si="3"/>
        <v>504.44799999999998</v>
      </c>
      <c r="AA33">
        <f t="shared" si="8"/>
        <v>563.44799999999998</v>
      </c>
      <c r="AB33" t="str">
        <f t="shared" si="4"/>
        <v>Late</v>
      </c>
      <c r="AC33" t="str">
        <f t="shared" si="5"/>
        <v>April</v>
      </c>
    </row>
    <row r="34" spans="1:29" ht="14.25" customHeight="1" x14ac:dyDescent="0.3">
      <c r="A34" s="1" t="s">
        <v>265</v>
      </c>
      <c r="B34" s="1" t="s">
        <v>266</v>
      </c>
      <c r="C34" s="1" t="s">
        <v>267</v>
      </c>
      <c r="D34" s="1">
        <v>44</v>
      </c>
      <c r="E34" s="1" t="s">
        <v>22</v>
      </c>
      <c r="F34" s="1" t="s">
        <v>213</v>
      </c>
      <c r="G34" s="1" t="s">
        <v>268</v>
      </c>
      <c r="H34" s="1" t="s">
        <v>269</v>
      </c>
      <c r="I34" s="1" t="s">
        <v>282</v>
      </c>
      <c r="J34" s="2">
        <v>45548</v>
      </c>
      <c r="K34" s="1" t="s">
        <v>283</v>
      </c>
      <c r="L34" s="1" t="s">
        <v>284</v>
      </c>
      <c r="M34" s="1">
        <v>158.53</v>
      </c>
      <c r="N34" s="1">
        <v>5</v>
      </c>
      <c r="O34" s="1" t="s">
        <v>78</v>
      </c>
      <c r="P34" s="1">
        <v>3</v>
      </c>
      <c r="Q34" s="1">
        <v>42</v>
      </c>
      <c r="R34" s="2">
        <v>45553</v>
      </c>
      <c r="S34" s="1" t="s">
        <v>285</v>
      </c>
      <c r="T34" t="str">
        <f t="shared" si="0"/>
        <v>Lauren  Long</v>
      </c>
      <c r="U34">
        <f t="shared" si="1"/>
        <v>792.65</v>
      </c>
      <c r="V34">
        <f t="shared" si="6"/>
        <v>5</v>
      </c>
      <c r="W34" s="15">
        <f t="shared" si="2"/>
        <v>0.2</v>
      </c>
      <c r="X34">
        <f t="shared" si="7"/>
        <v>676.12</v>
      </c>
      <c r="Y34">
        <f t="shared" si="9"/>
        <v>158.53</v>
      </c>
      <c r="Z34">
        <f t="shared" si="3"/>
        <v>634.12</v>
      </c>
      <c r="AA34">
        <f t="shared" si="8"/>
        <v>676.12</v>
      </c>
      <c r="AB34" t="str">
        <f t="shared" si="4"/>
        <v>Intime</v>
      </c>
      <c r="AC34" t="str">
        <f t="shared" si="5"/>
        <v>September</v>
      </c>
    </row>
    <row r="35" spans="1:29" ht="14.25" customHeight="1" x14ac:dyDescent="0.3">
      <c r="A35" s="1" t="s">
        <v>286</v>
      </c>
      <c r="B35" s="1" t="s">
        <v>287</v>
      </c>
      <c r="C35" s="1" t="s">
        <v>288</v>
      </c>
      <c r="D35" s="1">
        <v>48</v>
      </c>
      <c r="E35" s="1" t="s">
        <v>34</v>
      </c>
      <c r="F35" s="1" t="s">
        <v>83</v>
      </c>
      <c r="G35" s="1" t="s">
        <v>289</v>
      </c>
      <c r="H35" s="1" t="s">
        <v>290</v>
      </c>
      <c r="I35" s="1" t="s">
        <v>291</v>
      </c>
      <c r="J35" s="2">
        <v>45407</v>
      </c>
      <c r="K35" s="1" t="s">
        <v>292</v>
      </c>
      <c r="L35" s="1" t="s">
        <v>263</v>
      </c>
      <c r="M35" s="1">
        <v>62.42</v>
      </c>
      <c r="N35" s="1">
        <v>3</v>
      </c>
      <c r="O35" s="1" t="s">
        <v>29</v>
      </c>
      <c r="P35" s="1">
        <v>4</v>
      </c>
      <c r="Q35" s="1">
        <v>36</v>
      </c>
      <c r="R35" s="2">
        <v>45414</v>
      </c>
      <c r="S35" s="1" t="s">
        <v>293</v>
      </c>
      <c r="T35" t="str">
        <f t="shared" si="0"/>
        <v>Heather  Schneider</v>
      </c>
      <c r="U35">
        <f t="shared" si="1"/>
        <v>187.26</v>
      </c>
      <c r="V35">
        <f t="shared" si="6"/>
        <v>7</v>
      </c>
      <c r="W35" s="15">
        <f t="shared" si="2"/>
        <v>0.08</v>
      </c>
      <c r="X35">
        <f t="shared" si="7"/>
        <v>208.2792</v>
      </c>
      <c r="Y35">
        <f t="shared" si="9"/>
        <v>14.9808</v>
      </c>
      <c r="Z35">
        <f t="shared" si="3"/>
        <v>172.2792</v>
      </c>
      <c r="AA35">
        <f t="shared" si="8"/>
        <v>208.2792</v>
      </c>
      <c r="AB35" t="str">
        <f t="shared" si="4"/>
        <v>Late</v>
      </c>
      <c r="AC35" t="str">
        <f t="shared" si="5"/>
        <v>April</v>
      </c>
    </row>
    <row r="36" spans="1:29" ht="14.25" customHeight="1" x14ac:dyDescent="0.3">
      <c r="A36" s="1" t="s">
        <v>294</v>
      </c>
      <c r="B36" s="1" t="s">
        <v>295</v>
      </c>
      <c r="C36" s="1" t="s">
        <v>296</v>
      </c>
      <c r="D36" s="1">
        <v>26</v>
      </c>
      <c r="E36" s="1" t="s">
        <v>45</v>
      </c>
      <c r="F36" s="1" t="s">
        <v>161</v>
      </c>
      <c r="G36" s="1" t="s">
        <v>297</v>
      </c>
      <c r="H36" s="1" t="s">
        <v>298</v>
      </c>
      <c r="I36" s="1" t="s">
        <v>299</v>
      </c>
      <c r="J36" s="2">
        <v>45168</v>
      </c>
      <c r="K36" s="1" t="s">
        <v>300</v>
      </c>
      <c r="L36" s="1" t="s">
        <v>301</v>
      </c>
      <c r="M36" s="1">
        <v>129.75</v>
      </c>
      <c r="N36" s="1">
        <v>1</v>
      </c>
      <c r="O36" s="1" t="s">
        <v>89</v>
      </c>
      <c r="P36" s="1">
        <v>5</v>
      </c>
      <c r="Q36" s="1">
        <v>70</v>
      </c>
      <c r="R36" s="2">
        <v>45172</v>
      </c>
      <c r="S36" s="1" t="s">
        <v>302</v>
      </c>
      <c r="T36" t="str">
        <f t="shared" si="0"/>
        <v>Valerie  Carr</v>
      </c>
      <c r="U36">
        <f t="shared" si="1"/>
        <v>129.75</v>
      </c>
      <c r="V36">
        <f t="shared" si="6"/>
        <v>4</v>
      </c>
      <c r="W36" s="15">
        <f t="shared" si="2"/>
        <v>0.1</v>
      </c>
      <c r="X36">
        <f t="shared" si="7"/>
        <v>186.77500000000001</v>
      </c>
      <c r="Y36">
        <f t="shared" si="9"/>
        <v>12.975000000000001</v>
      </c>
      <c r="Z36">
        <f t="shared" si="3"/>
        <v>116.77500000000001</v>
      </c>
      <c r="AA36">
        <f t="shared" si="8"/>
        <v>186.77500000000001</v>
      </c>
      <c r="AB36" t="str">
        <f t="shared" si="4"/>
        <v>BeforeTime</v>
      </c>
      <c r="AC36" t="str">
        <f t="shared" si="5"/>
        <v>August</v>
      </c>
    </row>
    <row r="37" spans="1:29" ht="14.25" customHeight="1" x14ac:dyDescent="0.3">
      <c r="A37" s="1" t="s">
        <v>229</v>
      </c>
      <c r="B37" s="1" t="s">
        <v>59</v>
      </c>
      <c r="C37" s="1" t="s">
        <v>230</v>
      </c>
      <c r="D37" s="1">
        <v>52</v>
      </c>
      <c r="E37" s="1" t="s">
        <v>45</v>
      </c>
      <c r="F37" s="1" t="s">
        <v>35</v>
      </c>
      <c r="G37" s="1" t="s">
        <v>231</v>
      </c>
      <c r="H37" s="1" t="s">
        <v>232</v>
      </c>
      <c r="I37" s="1" t="s">
        <v>303</v>
      </c>
      <c r="J37" s="2">
        <v>45244</v>
      </c>
      <c r="K37" s="1" t="s">
        <v>304</v>
      </c>
      <c r="L37" s="1" t="s">
        <v>280</v>
      </c>
      <c r="M37" s="1">
        <v>157.63999999999999</v>
      </c>
      <c r="N37" s="1">
        <v>5</v>
      </c>
      <c r="O37" s="1" t="s">
        <v>29</v>
      </c>
      <c r="P37" s="1">
        <v>4</v>
      </c>
      <c r="Q37" s="1">
        <v>53</v>
      </c>
      <c r="R37" s="2">
        <v>45246</v>
      </c>
      <c r="S37" s="1" t="s">
        <v>305</v>
      </c>
      <c r="T37" t="str">
        <f t="shared" si="0"/>
        <v>Angela  Evans</v>
      </c>
      <c r="U37">
        <f t="shared" si="1"/>
        <v>788.19999999999993</v>
      </c>
      <c r="V37">
        <f t="shared" si="6"/>
        <v>2</v>
      </c>
      <c r="W37" s="15">
        <f t="shared" si="2"/>
        <v>0.08</v>
      </c>
      <c r="X37">
        <f t="shared" si="7"/>
        <v>778.14399999999989</v>
      </c>
      <c r="Y37">
        <f t="shared" si="9"/>
        <v>63.055999999999997</v>
      </c>
      <c r="Z37">
        <f t="shared" si="3"/>
        <v>725.14399999999989</v>
      </c>
      <c r="AA37">
        <f t="shared" si="8"/>
        <v>778.14399999999989</v>
      </c>
      <c r="AB37" t="str">
        <f t="shared" si="4"/>
        <v>BeforeTime</v>
      </c>
      <c r="AC37" t="str">
        <f t="shared" si="5"/>
        <v>November</v>
      </c>
    </row>
    <row r="38" spans="1:29" ht="14.25" customHeight="1" x14ac:dyDescent="0.3">
      <c r="A38" s="1" t="s">
        <v>58</v>
      </c>
      <c r="B38" s="1" t="s">
        <v>59</v>
      </c>
      <c r="C38" s="1" t="s">
        <v>60</v>
      </c>
      <c r="D38" s="1">
        <v>49</v>
      </c>
      <c r="E38" s="1" t="s">
        <v>45</v>
      </c>
      <c r="F38" s="1" t="s">
        <v>23</v>
      </c>
      <c r="G38" s="1" t="s">
        <v>61</v>
      </c>
      <c r="H38" s="1" t="s">
        <v>62</v>
      </c>
      <c r="I38" s="1" t="s">
        <v>306</v>
      </c>
      <c r="J38" s="2">
        <v>45242</v>
      </c>
      <c r="K38" s="1" t="s">
        <v>307</v>
      </c>
      <c r="L38" s="1" t="s">
        <v>192</v>
      </c>
      <c r="M38" s="1">
        <v>20.7</v>
      </c>
      <c r="N38" s="1">
        <v>5</v>
      </c>
      <c r="O38" s="1" t="s">
        <v>56</v>
      </c>
      <c r="P38" s="1">
        <v>2</v>
      </c>
      <c r="Q38" s="1">
        <v>64</v>
      </c>
      <c r="R38" s="2">
        <v>45248</v>
      </c>
      <c r="S38" s="1" t="s">
        <v>308</v>
      </c>
      <c r="T38" t="str">
        <f t="shared" si="0"/>
        <v>Angela  Horne</v>
      </c>
      <c r="U38">
        <f t="shared" si="1"/>
        <v>103.5</v>
      </c>
      <c r="V38">
        <f t="shared" si="6"/>
        <v>6</v>
      </c>
      <c r="W38" s="15">
        <f t="shared" si="2"/>
        <v>0</v>
      </c>
      <c r="X38">
        <f t="shared" si="7"/>
        <v>103.5</v>
      </c>
      <c r="Y38">
        <f t="shared" si="9"/>
        <v>0</v>
      </c>
      <c r="Z38">
        <f t="shared" si="3"/>
        <v>103.5</v>
      </c>
      <c r="AA38">
        <f t="shared" si="8"/>
        <v>103.5</v>
      </c>
      <c r="AB38" t="str">
        <f t="shared" si="4"/>
        <v>Late</v>
      </c>
      <c r="AC38" t="str">
        <f t="shared" si="5"/>
        <v>November</v>
      </c>
    </row>
    <row r="39" spans="1:29" ht="14.25" customHeight="1" x14ac:dyDescent="0.3">
      <c r="A39" s="1" t="s">
        <v>309</v>
      </c>
      <c r="B39" s="1" t="s">
        <v>310</v>
      </c>
      <c r="C39" s="1" t="s">
        <v>311</v>
      </c>
      <c r="D39" s="1">
        <v>45</v>
      </c>
      <c r="E39" s="1" t="s">
        <v>22</v>
      </c>
      <c r="F39" s="1" t="s">
        <v>35</v>
      </c>
      <c r="G39" s="1" t="s">
        <v>312</v>
      </c>
      <c r="H39" s="1" t="s">
        <v>313</v>
      </c>
      <c r="I39" s="1" t="s">
        <v>314</v>
      </c>
      <c r="J39" s="2">
        <v>45193</v>
      </c>
      <c r="K39" s="1" t="s">
        <v>315</v>
      </c>
      <c r="L39" s="1" t="s">
        <v>316</v>
      </c>
      <c r="M39" s="1">
        <v>481.48</v>
      </c>
      <c r="N39" s="1">
        <v>2</v>
      </c>
      <c r="O39" s="1" t="s">
        <v>51</v>
      </c>
      <c r="P39" s="1">
        <v>3</v>
      </c>
      <c r="Q39" s="1">
        <v>50</v>
      </c>
      <c r="R39" s="2">
        <v>45196</v>
      </c>
      <c r="S39" s="1" t="s">
        <v>317</v>
      </c>
      <c r="T39" t="str">
        <f t="shared" si="0"/>
        <v>Jenny  Estrada</v>
      </c>
      <c r="U39">
        <f t="shared" si="1"/>
        <v>962.96</v>
      </c>
      <c r="V39">
        <f t="shared" si="6"/>
        <v>3</v>
      </c>
      <c r="W39" s="15">
        <f t="shared" si="2"/>
        <v>0.15</v>
      </c>
      <c r="X39">
        <f t="shared" si="7"/>
        <v>868.51600000000008</v>
      </c>
      <c r="Y39">
        <f t="shared" si="9"/>
        <v>144.44399999999999</v>
      </c>
      <c r="Z39">
        <f t="shared" si="3"/>
        <v>818.51600000000008</v>
      </c>
      <c r="AA39">
        <f t="shared" si="8"/>
        <v>868.51600000000008</v>
      </c>
      <c r="AB39" t="str">
        <f t="shared" si="4"/>
        <v>BeforeTime</v>
      </c>
      <c r="AC39" t="str">
        <f t="shared" si="5"/>
        <v>September</v>
      </c>
    </row>
    <row r="40" spans="1:29" ht="14.25" customHeight="1" x14ac:dyDescent="0.3">
      <c r="A40" s="1" t="s">
        <v>318</v>
      </c>
      <c r="B40" s="1" t="s">
        <v>319</v>
      </c>
      <c r="C40" s="1" t="s">
        <v>320</v>
      </c>
      <c r="D40" s="1">
        <v>29</v>
      </c>
      <c r="E40" s="1" t="s">
        <v>45</v>
      </c>
      <c r="F40" s="1" t="s">
        <v>83</v>
      </c>
      <c r="G40" s="1" t="s">
        <v>321</v>
      </c>
      <c r="H40" s="1" t="s">
        <v>322</v>
      </c>
      <c r="I40" s="1" t="s">
        <v>323</v>
      </c>
      <c r="J40" s="2">
        <v>45656</v>
      </c>
      <c r="K40" s="1" t="s">
        <v>324</v>
      </c>
      <c r="L40" s="1" t="s">
        <v>55</v>
      </c>
      <c r="M40" s="1">
        <v>405</v>
      </c>
      <c r="N40" s="1">
        <v>1</v>
      </c>
      <c r="O40" s="1" t="s">
        <v>56</v>
      </c>
      <c r="P40" s="1">
        <v>7</v>
      </c>
      <c r="Q40" s="1">
        <v>36</v>
      </c>
      <c r="R40" s="2">
        <v>45661</v>
      </c>
      <c r="S40" s="1" t="s">
        <v>325</v>
      </c>
      <c r="T40" t="str">
        <f t="shared" si="0"/>
        <v>Courtney  Parker</v>
      </c>
      <c r="U40">
        <f t="shared" si="1"/>
        <v>405</v>
      </c>
      <c r="V40">
        <f t="shared" si="6"/>
        <v>5</v>
      </c>
      <c r="W40" s="15">
        <f t="shared" si="2"/>
        <v>0</v>
      </c>
      <c r="X40">
        <f t="shared" si="7"/>
        <v>405</v>
      </c>
      <c r="Y40">
        <f t="shared" si="9"/>
        <v>0</v>
      </c>
      <c r="Z40">
        <f t="shared" si="3"/>
        <v>405</v>
      </c>
      <c r="AA40">
        <f t="shared" si="8"/>
        <v>405</v>
      </c>
      <c r="AB40" t="str">
        <f t="shared" si="4"/>
        <v>Intime</v>
      </c>
      <c r="AC40" t="str">
        <f t="shared" si="5"/>
        <v>December</v>
      </c>
    </row>
    <row r="41" spans="1:29" ht="14.25" customHeight="1" x14ac:dyDescent="0.3">
      <c r="A41" s="1" t="s">
        <v>326</v>
      </c>
      <c r="B41" s="1" t="s">
        <v>327</v>
      </c>
      <c r="C41" s="1" t="s">
        <v>328</v>
      </c>
      <c r="D41" s="1">
        <v>23</v>
      </c>
      <c r="E41" s="1" t="s">
        <v>22</v>
      </c>
      <c r="F41" s="1" t="s">
        <v>23</v>
      </c>
      <c r="G41" s="1" t="s">
        <v>329</v>
      </c>
      <c r="H41" s="1" t="s">
        <v>330</v>
      </c>
      <c r="I41" s="1" t="s">
        <v>331</v>
      </c>
      <c r="J41" s="2">
        <v>45574</v>
      </c>
      <c r="K41" s="1" t="s">
        <v>332</v>
      </c>
      <c r="L41" s="1" t="s">
        <v>333</v>
      </c>
      <c r="M41" s="1">
        <v>77.84</v>
      </c>
      <c r="N41" s="1">
        <v>5</v>
      </c>
      <c r="O41" s="1" t="s">
        <v>56</v>
      </c>
      <c r="P41" s="1">
        <v>4</v>
      </c>
      <c r="Q41" s="1">
        <v>47</v>
      </c>
      <c r="R41" s="2">
        <v>45575</v>
      </c>
      <c r="S41" s="1" t="s">
        <v>334</v>
      </c>
      <c r="T41" t="str">
        <f t="shared" si="0"/>
        <v>Julie  Meyer</v>
      </c>
      <c r="U41">
        <f t="shared" si="1"/>
        <v>389.20000000000005</v>
      </c>
      <c r="V41">
        <f t="shared" si="6"/>
        <v>1</v>
      </c>
      <c r="W41" s="15">
        <f t="shared" si="2"/>
        <v>0</v>
      </c>
      <c r="X41">
        <f t="shared" si="7"/>
        <v>389.20000000000005</v>
      </c>
      <c r="Y41">
        <f t="shared" si="9"/>
        <v>0</v>
      </c>
      <c r="Z41">
        <f t="shared" si="3"/>
        <v>389.20000000000005</v>
      </c>
      <c r="AA41">
        <f t="shared" si="8"/>
        <v>389.20000000000005</v>
      </c>
      <c r="AB41" t="str">
        <f t="shared" si="4"/>
        <v>BeforeTime</v>
      </c>
      <c r="AC41" t="str">
        <f t="shared" si="5"/>
        <v>October</v>
      </c>
    </row>
    <row r="42" spans="1:29" ht="14.25" customHeight="1" x14ac:dyDescent="0.3">
      <c r="A42" s="1" t="s">
        <v>58</v>
      </c>
      <c r="B42" s="1" t="s">
        <v>59</v>
      </c>
      <c r="C42" s="1" t="s">
        <v>60</v>
      </c>
      <c r="D42" s="1">
        <v>49</v>
      </c>
      <c r="E42" s="1" t="s">
        <v>45</v>
      </c>
      <c r="F42" s="1" t="s">
        <v>23</v>
      </c>
      <c r="G42" s="1" t="s">
        <v>61</v>
      </c>
      <c r="H42" s="1" t="s">
        <v>62</v>
      </c>
      <c r="I42" s="1" t="s">
        <v>335</v>
      </c>
      <c r="J42" s="2">
        <v>45557</v>
      </c>
      <c r="K42" s="1" t="s">
        <v>336</v>
      </c>
      <c r="L42" s="1" t="s">
        <v>337</v>
      </c>
      <c r="M42" s="1">
        <v>372.62</v>
      </c>
      <c r="N42" s="1">
        <v>3</v>
      </c>
      <c r="O42" s="1" t="s">
        <v>29</v>
      </c>
      <c r="P42" s="1">
        <v>3</v>
      </c>
      <c r="Q42" s="1">
        <v>59</v>
      </c>
      <c r="R42" s="2">
        <v>45564</v>
      </c>
      <c r="S42" s="1" t="s">
        <v>338</v>
      </c>
      <c r="T42" t="str">
        <f t="shared" si="0"/>
        <v>Angela  Horne</v>
      </c>
      <c r="U42">
        <f t="shared" si="1"/>
        <v>1117.8600000000001</v>
      </c>
      <c r="V42">
        <f t="shared" si="6"/>
        <v>7</v>
      </c>
      <c r="W42" s="15">
        <f t="shared" si="2"/>
        <v>0.08</v>
      </c>
      <c r="X42">
        <f t="shared" si="7"/>
        <v>1087.4312000000002</v>
      </c>
      <c r="Y42">
        <f t="shared" si="9"/>
        <v>89.42880000000001</v>
      </c>
      <c r="Z42">
        <f t="shared" si="3"/>
        <v>1028.4312000000002</v>
      </c>
      <c r="AA42">
        <f t="shared" si="8"/>
        <v>1087.4312000000002</v>
      </c>
      <c r="AB42" t="str">
        <f t="shared" si="4"/>
        <v>Late</v>
      </c>
      <c r="AC42" t="str">
        <f t="shared" si="5"/>
        <v>September</v>
      </c>
    </row>
    <row r="43" spans="1:29" ht="14.25" customHeight="1" x14ac:dyDescent="0.3">
      <c r="A43" s="1" t="s">
        <v>140</v>
      </c>
      <c r="B43" s="1" t="s">
        <v>141</v>
      </c>
      <c r="C43" s="1" t="s">
        <v>142</v>
      </c>
      <c r="D43" s="1">
        <v>44</v>
      </c>
      <c r="E43" s="1" t="s">
        <v>34</v>
      </c>
      <c r="F43" s="1" t="s">
        <v>83</v>
      </c>
      <c r="G43" s="1" t="s">
        <v>143</v>
      </c>
      <c r="H43" s="1" t="s">
        <v>144</v>
      </c>
      <c r="I43" s="1" t="s">
        <v>339</v>
      </c>
      <c r="J43" s="2">
        <v>45568</v>
      </c>
      <c r="K43" s="1" t="s">
        <v>340</v>
      </c>
      <c r="L43" s="1" t="s">
        <v>337</v>
      </c>
      <c r="M43" s="1">
        <v>372.62</v>
      </c>
      <c r="N43" s="1">
        <v>3</v>
      </c>
      <c r="O43" s="1" t="s">
        <v>29</v>
      </c>
      <c r="P43" s="1">
        <v>1</v>
      </c>
      <c r="Q43" s="1">
        <v>52</v>
      </c>
      <c r="R43" s="2">
        <v>45575</v>
      </c>
      <c r="S43" s="1" t="s">
        <v>341</v>
      </c>
      <c r="T43" t="str">
        <f t="shared" si="0"/>
        <v>Amy  Reid</v>
      </c>
      <c r="U43">
        <f t="shared" si="1"/>
        <v>1117.8600000000001</v>
      </c>
      <c r="V43">
        <f t="shared" si="6"/>
        <v>7</v>
      </c>
      <c r="W43" s="15">
        <f t="shared" si="2"/>
        <v>0.08</v>
      </c>
      <c r="X43">
        <f t="shared" si="7"/>
        <v>1080.4312000000002</v>
      </c>
      <c r="Y43">
        <f t="shared" si="9"/>
        <v>89.42880000000001</v>
      </c>
      <c r="Z43">
        <f t="shared" si="3"/>
        <v>1028.4312000000002</v>
      </c>
      <c r="AA43">
        <f t="shared" si="8"/>
        <v>1080.4312000000002</v>
      </c>
      <c r="AB43" t="str">
        <f t="shared" si="4"/>
        <v>Late</v>
      </c>
      <c r="AC43" t="str">
        <f t="shared" si="5"/>
        <v>October</v>
      </c>
    </row>
    <row r="44" spans="1:29" ht="14.25" customHeight="1" x14ac:dyDescent="0.3">
      <c r="A44" s="1" t="s">
        <v>342</v>
      </c>
      <c r="B44" s="1" t="s">
        <v>343</v>
      </c>
      <c r="C44" s="1" t="s">
        <v>344</v>
      </c>
      <c r="D44" s="1">
        <v>70</v>
      </c>
      <c r="E44" s="1" t="s">
        <v>22</v>
      </c>
      <c r="F44" s="1" t="s">
        <v>161</v>
      </c>
      <c r="G44" s="1" t="s">
        <v>345</v>
      </c>
      <c r="H44" s="1" t="s">
        <v>346</v>
      </c>
      <c r="I44" s="1" t="s">
        <v>347</v>
      </c>
      <c r="J44" s="2">
        <v>45151</v>
      </c>
      <c r="K44" s="1" t="s">
        <v>348</v>
      </c>
      <c r="L44" s="1" t="s">
        <v>349</v>
      </c>
      <c r="M44" s="1">
        <v>496.59</v>
      </c>
      <c r="N44" s="1">
        <v>3</v>
      </c>
      <c r="O44" s="1" t="s">
        <v>51</v>
      </c>
      <c r="P44" s="1">
        <v>4</v>
      </c>
      <c r="Q44" s="1">
        <v>49</v>
      </c>
      <c r="R44" s="2">
        <v>45152</v>
      </c>
      <c r="S44" s="1" t="s">
        <v>350</v>
      </c>
      <c r="T44" t="str">
        <f t="shared" si="0"/>
        <v>Donna  Oneill</v>
      </c>
      <c r="U44">
        <f t="shared" si="1"/>
        <v>1489.77</v>
      </c>
      <c r="V44">
        <f t="shared" si="6"/>
        <v>1</v>
      </c>
      <c r="W44" s="15">
        <f t="shared" si="2"/>
        <v>0.15</v>
      </c>
      <c r="X44">
        <f t="shared" si="7"/>
        <v>1315.3045</v>
      </c>
      <c r="Y44">
        <f t="shared" si="9"/>
        <v>223.46549999999999</v>
      </c>
      <c r="Z44">
        <f t="shared" si="3"/>
        <v>1266.3045</v>
      </c>
      <c r="AA44">
        <f t="shared" si="8"/>
        <v>1315.3045</v>
      </c>
      <c r="AB44" t="str">
        <f t="shared" si="4"/>
        <v>BeforeTime</v>
      </c>
      <c r="AC44" t="str">
        <f t="shared" si="5"/>
        <v>August</v>
      </c>
    </row>
    <row r="45" spans="1:29" ht="14.25" customHeight="1" x14ac:dyDescent="0.3">
      <c r="A45" s="1" t="s">
        <v>351</v>
      </c>
      <c r="B45" s="1" t="s">
        <v>352</v>
      </c>
      <c r="C45" s="1" t="s">
        <v>353</v>
      </c>
      <c r="D45" s="1">
        <v>32</v>
      </c>
      <c r="E45" s="1" t="s">
        <v>34</v>
      </c>
      <c r="F45" s="1" t="s">
        <v>161</v>
      </c>
      <c r="G45" s="1" t="s">
        <v>354</v>
      </c>
      <c r="H45" s="1" t="s">
        <v>355</v>
      </c>
      <c r="I45" s="1" t="s">
        <v>356</v>
      </c>
      <c r="J45" s="2">
        <v>45020</v>
      </c>
      <c r="K45" s="1" t="s">
        <v>357</v>
      </c>
      <c r="L45" s="1" t="s">
        <v>301</v>
      </c>
      <c r="M45" s="1">
        <v>129.75</v>
      </c>
      <c r="N45" s="1">
        <v>1</v>
      </c>
      <c r="O45" s="1" t="s">
        <v>89</v>
      </c>
      <c r="P45" s="1">
        <v>6</v>
      </c>
      <c r="Q45" s="1">
        <v>43</v>
      </c>
      <c r="R45" s="2">
        <v>45026</v>
      </c>
      <c r="S45" s="1" t="s">
        <v>358</v>
      </c>
      <c r="T45" t="str">
        <f t="shared" si="0"/>
        <v>Robert  Castillo</v>
      </c>
      <c r="U45">
        <f t="shared" si="1"/>
        <v>129.75</v>
      </c>
      <c r="V45">
        <f t="shared" si="6"/>
        <v>6</v>
      </c>
      <c r="W45" s="15">
        <f t="shared" si="2"/>
        <v>0.1</v>
      </c>
      <c r="X45">
        <f t="shared" si="7"/>
        <v>159.77500000000001</v>
      </c>
      <c r="Y45">
        <f t="shared" si="9"/>
        <v>12.975000000000001</v>
      </c>
      <c r="Z45">
        <f t="shared" si="3"/>
        <v>116.77500000000001</v>
      </c>
      <c r="AA45">
        <f t="shared" si="8"/>
        <v>159.77500000000001</v>
      </c>
      <c r="AB45" t="str">
        <f t="shared" si="4"/>
        <v>Late</v>
      </c>
      <c r="AC45" t="str">
        <f t="shared" si="5"/>
        <v>April</v>
      </c>
    </row>
    <row r="46" spans="1:29" ht="14.25" customHeight="1" x14ac:dyDescent="0.3">
      <c r="A46" s="1" t="s">
        <v>359</v>
      </c>
      <c r="B46" s="1" t="s">
        <v>360</v>
      </c>
      <c r="C46" s="1" t="s">
        <v>361</v>
      </c>
      <c r="D46" s="1">
        <v>31</v>
      </c>
      <c r="E46" s="1" t="s">
        <v>45</v>
      </c>
      <c r="F46" s="1" t="s">
        <v>133</v>
      </c>
      <c r="G46" s="1" t="s">
        <v>362</v>
      </c>
      <c r="H46" s="1" t="s">
        <v>363</v>
      </c>
      <c r="I46" s="1" t="s">
        <v>364</v>
      </c>
      <c r="J46" s="2">
        <v>45336</v>
      </c>
      <c r="K46" s="1" t="s">
        <v>365</v>
      </c>
      <c r="L46" s="1" t="s">
        <v>138</v>
      </c>
      <c r="M46" s="1">
        <v>190.1</v>
      </c>
      <c r="N46" s="1">
        <v>5</v>
      </c>
      <c r="O46" s="1" t="s">
        <v>29</v>
      </c>
      <c r="P46" s="1">
        <v>5</v>
      </c>
      <c r="Q46" s="1">
        <v>35</v>
      </c>
      <c r="R46" s="2">
        <v>45341</v>
      </c>
      <c r="S46" s="1" t="s">
        <v>366</v>
      </c>
      <c r="T46" t="str">
        <f t="shared" si="0"/>
        <v>Timothy  Hicks</v>
      </c>
      <c r="U46">
        <f t="shared" si="1"/>
        <v>950.5</v>
      </c>
      <c r="V46">
        <f t="shared" si="6"/>
        <v>5</v>
      </c>
      <c r="W46" s="15">
        <f t="shared" si="2"/>
        <v>0.08</v>
      </c>
      <c r="X46">
        <f t="shared" si="7"/>
        <v>909.46</v>
      </c>
      <c r="Y46">
        <f t="shared" si="9"/>
        <v>76.040000000000006</v>
      </c>
      <c r="Z46">
        <f t="shared" si="3"/>
        <v>874.46</v>
      </c>
      <c r="AA46">
        <f t="shared" si="8"/>
        <v>909.46</v>
      </c>
      <c r="AB46" t="str">
        <f t="shared" si="4"/>
        <v>Intime</v>
      </c>
      <c r="AC46" t="str">
        <f t="shared" si="5"/>
        <v>February</v>
      </c>
    </row>
    <row r="47" spans="1:29" ht="14.25" customHeight="1" x14ac:dyDescent="0.3">
      <c r="A47" s="1" t="s">
        <v>367</v>
      </c>
      <c r="B47" s="1" t="s">
        <v>33</v>
      </c>
      <c r="C47" s="1" t="s">
        <v>368</v>
      </c>
      <c r="D47" s="1">
        <v>50</v>
      </c>
      <c r="E47" s="1" t="s">
        <v>45</v>
      </c>
      <c r="F47" s="1" t="s">
        <v>133</v>
      </c>
      <c r="G47" s="1" t="s">
        <v>369</v>
      </c>
      <c r="H47" s="1" t="s">
        <v>370</v>
      </c>
      <c r="I47" s="1" t="s">
        <v>371</v>
      </c>
      <c r="J47" s="2">
        <v>44987</v>
      </c>
      <c r="K47" s="1" t="s">
        <v>372</v>
      </c>
      <c r="L47" s="1" t="s">
        <v>138</v>
      </c>
      <c r="M47" s="1">
        <v>190.1</v>
      </c>
      <c r="N47" s="1">
        <v>1</v>
      </c>
      <c r="O47" s="1" t="s">
        <v>78</v>
      </c>
      <c r="P47" s="1">
        <v>4</v>
      </c>
      <c r="Q47" s="1">
        <v>63</v>
      </c>
      <c r="R47" s="2">
        <v>44992</v>
      </c>
      <c r="S47" s="1" t="s">
        <v>373</v>
      </c>
      <c r="T47" t="str">
        <f t="shared" si="0"/>
        <v>Thomas  Andersen</v>
      </c>
      <c r="U47">
        <f t="shared" si="1"/>
        <v>190.1</v>
      </c>
      <c r="V47">
        <f t="shared" si="6"/>
        <v>5</v>
      </c>
      <c r="W47" s="15">
        <f t="shared" si="2"/>
        <v>0.2</v>
      </c>
      <c r="X47">
        <f t="shared" si="7"/>
        <v>215.07999999999998</v>
      </c>
      <c r="Y47">
        <f t="shared" si="9"/>
        <v>38.020000000000003</v>
      </c>
      <c r="Z47">
        <f t="shared" si="3"/>
        <v>152.07999999999998</v>
      </c>
      <c r="AA47">
        <f t="shared" si="8"/>
        <v>215.07999999999998</v>
      </c>
      <c r="AB47" t="str">
        <f t="shared" si="4"/>
        <v>Intime</v>
      </c>
      <c r="AC47" t="str">
        <f t="shared" si="5"/>
        <v>March</v>
      </c>
    </row>
    <row r="48" spans="1:29" ht="14.25" customHeight="1" x14ac:dyDescent="0.3">
      <c r="A48" s="1" t="s">
        <v>294</v>
      </c>
      <c r="B48" s="1" t="s">
        <v>295</v>
      </c>
      <c r="C48" s="1" t="s">
        <v>296</v>
      </c>
      <c r="D48" s="1">
        <v>26</v>
      </c>
      <c r="E48" s="1" t="s">
        <v>45</v>
      </c>
      <c r="F48" s="1" t="s">
        <v>161</v>
      </c>
      <c r="G48" s="1" t="s">
        <v>297</v>
      </c>
      <c r="H48" s="1" t="s">
        <v>298</v>
      </c>
      <c r="I48" s="1" t="s">
        <v>374</v>
      </c>
      <c r="J48" s="2">
        <v>45313</v>
      </c>
      <c r="K48" s="1" t="s">
        <v>375</v>
      </c>
      <c r="L48" s="1" t="s">
        <v>376</v>
      </c>
      <c r="M48" s="1">
        <v>431.44</v>
      </c>
      <c r="N48" s="1">
        <v>5</v>
      </c>
      <c r="O48" s="1" t="s">
        <v>29</v>
      </c>
      <c r="P48" s="1">
        <v>2</v>
      </c>
      <c r="Q48" s="1">
        <v>57</v>
      </c>
      <c r="R48" s="2">
        <v>45318</v>
      </c>
      <c r="S48" s="1" t="s">
        <v>377</v>
      </c>
      <c r="T48" t="str">
        <f t="shared" si="0"/>
        <v>Valerie  Carr</v>
      </c>
      <c r="U48">
        <f t="shared" si="1"/>
        <v>2157.1999999999998</v>
      </c>
      <c r="V48">
        <f t="shared" si="6"/>
        <v>5</v>
      </c>
      <c r="W48" s="15">
        <f t="shared" si="2"/>
        <v>0.08</v>
      </c>
      <c r="X48">
        <f t="shared" si="7"/>
        <v>2041.6239999999998</v>
      </c>
      <c r="Y48">
        <f t="shared" si="9"/>
        <v>172.57599999999999</v>
      </c>
      <c r="Z48">
        <f t="shared" si="3"/>
        <v>1984.6239999999998</v>
      </c>
      <c r="AA48">
        <f t="shared" si="8"/>
        <v>2041.6239999999998</v>
      </c>
      <c r="AB48" t="str">
        <f t="shared" si="4"/>
        <v>Intime</v>
      </c>
      <c r="AC48" t="str">
        <f t="shared" si="5"/>
        <v>January</v>
      </c>
    </row>
    <row r="49" spans="1:29" ht="14.25" customHeight="1" x14ac:dyDescent="0.3">
      <c r="A49" s="1" t="s">
        <v>378</v>
      </c>
      <c r="B49" s="1" t="s">
        <v>379</v>
      </c>
      <c r="C49" s="1" t="s">
        <v>380</v>
      </c>
      <c r="D49" s="1">
        <v>47</v>
      </c>
      <c r="E49" s="1" t="s">
        <v>34</v>
      </c>
      <c r="F49" s="1" t="s">
        <v>83</v>
      </c>
      <c r="G49" s="1" t="s">
        <v>381</v>
      </c>
      <c r="H49" s="1" t="s">
        <v>382</v>
      </c>
      <c r="I49" s="1" t="s">
        <v>383</v>
      </c>
      <c r="J49" s="2">
        <v>45054</v>
      </c>
      <c r="K49" s="1" t="s">
        <v>384</v>
      </c>
      <c r="L49" s="1" t="s">
        <v>280</v>
      </c>
      <c r="M49" s="1">
        <v>157.63999999999999</v>
      </c>
      <c r="N49" s="1">
        <v>4</v>
      </c>
      <c r="O49" s="1" t="s">
        <v>29</v>
      </c>
      <c r="P49" s="1">
        <v>4</v>
      </c>
      <c r="Q49" s="1">
        <v>44</v>
      </c>
      <c r="R49" s="2">
        <v>45061</v>
      </c>
      <c r="S49" s="1" t="s">
        <v>385</v>
      </c>
      <c r="T49" t="str">
        <f t="shared" si="0"/>
        <v>Aaron  Thompson</v>
      </c>
      <c r="U49">
        <f t="shared" si="1"/>
        <v>630.55999999999995</v>
      </c>
      <c r="V49">
        <f t="shared" si="6"/>
        <v>7</v>
      </c>
      <c r="W49" s="15">
        <f t="shared" si="2"/>
        <v>0.08</v>
      </c>
      <c r="X49">
        <f t="shared" si="7"/>
        <v>624.11519999999996</v>
      </c>
      <c r="Y49">
        <f t="shared" si="9"/>
        <v>50.444799999999994</v>
      </c>
      <c r="Z49">
        <f t="shared" si="3"/>
        <v>580.11519999999996</v>
      </c>
      <c r="AA49">
        <f t="shared" si="8"/>
        <v>624.11519999999996</v>
      </c>
      <c r="AB49" t="str">
        <f t="shared" si="4"/>
        <v>Late</v>
      </c>
      <c r="AC49" t="str">
        <f t="shared" si="5"/>
        <v>May</v>
      </c>
    </row>
    <row r="50" spans="1:29" ht="14.25" customHeight="1" x14ac:dyDescent="0.3">
      <c r="A50" s="1" t="s">
        <v>386</v>
      </c>
      <c r="B50" s="1" t="s">
        <v>387</v>
      </c>
      <c r="C50" s="1" t="s">
        <v>388</v>
      </c>
      <c r="D50" s="1">
        <v>40</v>
      </c>
      <c r="E50" s="1" t="s">
        <v>45</v>
      </c>
      <c r="F50" s="1" t="s">
        <v>161</v>
      </c>
      <c r="G50" s="1" t="s">
        <v>389</v>
      </c>
      <c r="H50" s="1" t="s">
        <v>390</v>
      </c>
      <c r="I50" s="1" t="s">
        <v>391</v>
      </c>
      <c r="J50" s="2">
        <v>45620</v>
      </c>
      <c r="K50" s="1" t="s">
        <v>392</v>
      </c>
      <c r="L50" s="1" t="s">
        <v>40</v>
      </c>
      <c r="M50" s="1">
        <v>166.28</v>
      </c>
      <c r="N50" s="1">
        <v>4</v>
      </c>
      <c r="O50" s="1" t="s">
        <v>56</v>
      </c>
      <c r="P50" s="1">
        <v>3</v>
      </c>
      <c r="Q50" s="1">
        <v>41</v>
      </c>
      <c r="R50" s="2">
        <v>45626</v>
      </c>
      <c r="S50" s="1" t="s">
        <v>393</v>
      </c>
      <c r="T50" t="str">
        <f t="shared" si="0"/>
        <v>Jason  Lopez</v>
      </c>
      <c r="U50">
        <f t="shared" si="1"/>
        <v>665.12</v>
      </c>
      <c r="V50">
        <f t="shared" si="6"/>
        <v>6</v>
      </c>
      <c r="W50" s="15">
        <f t="shared" si="2"/>
        <v>0</v>
      </c>
      <c r="X50">
        <f t="shared" si="7"/>
        <v>665.12</v>
      </c>
      <c r="Y50">
        <f t="shared" si="9"/>
        <v>0</v>
      </c>
      <c r="Z50">
        <f t="shared" si="3"/>
        <v>665.12</v>
      </c>
      <c r="AA50">
        <f t="shared" si="8"/>
        <v>665.12</v>
      </c>
      <c r="AB50" t="str">
        <f t="shared" si="4"/>
        <v>Late</v>
      </c>
      <c r="AC50" t="str">
        <f t="shared" si="5"/>
        <v>November</v>
      </c>
    </row>
    <row r="51" spans="1:29" ht="14.25" customHeight="1" x14ac:dyDescent="0.3">
      <c r="A51" s="1" t="s">
        <v>394</v>
      </c>
      <c r="B51" s="1" t="s">
        <v>395</v>
      </c>
      <c r="C51" s="1" t="s">
        <v>396</v>
      </c>
      <c r="D51" s="1">
        <v>70</v>
      </c>
      <c r="E51" s="1" t="s">
        <v>22</v>
      </c>
      <c r="F51" s="1" t="s">
        <v>23</v>
      </c>
      <c r="G51" s="1" t="s">
        <v>397</v>
      </c>
      <c r="H51" s="1" t="s">
        <v>398</v>
      </c>
      <c r="I51" s="1" t="s">
        <v>399</v>
      </c>
      <c r="J51" s="2">
        <v>45545</v>
      </c>
      <c r="K51" s="1" t="s">
        <v>400</v>
      </c>
      <c r="L51" s="1" t="s">
        <v>192</v>
      </c>
      <c r="M51" s="1">
        <v>20.7</v>
      </c>
      <c r="N51" s="1">
        <v>2</v>
      </c>
      <c r="O51" s="1" t="s">
        <v>89</v>
      </c>
      <c r="P51" s="1">
        <v>2</v>
      </c>
      <c r="Q51" s="1">
        <v>50</v>
      </c>
      <c r="R51" s="2">
        <v>45547</v>
      </c>
      <c r="S51" s="1" t="s">
        <v>401</v>
      </c>
      <c r="T51" t="str">
        <f t="shared" si="0"/>
        <v>Alexandra  Smith</v>
      </c>
      <c r="U51">
        <f t="shared" si="1"/>
        <v>41.4</v>
      </c>
      <c r="V51">
        <f t="shared" si="6"/>
        <v>2</v>
      </c>
      <c r="W51" s="15">
        <f t="shared" si="2"/>
        <v>0.1</v>
      </c>
      <c r="X51">
        <f t="shared" si="7"/>
        <v>87.259999999999991</v>
      </c>
      <c r="Y51">
        <f t="shared" si="9"/>
        <v>4.1399999999999997</v>
      </c>
      <c r="Z51">
        <f t="shared" si="3"/>
        <v>37.26</v>
      </c>
      <c r="AA51">
        <f t="shared" si="8"/>
        <v>87.259999999999991</v>
      </c>
      <c r="AB51" t="str">
        <f t="shared" si="4"/>
        <v>BeforeTime</v>
      </c>
      <c r="AC51" t="str">
        <f t="shared" si="5"/>
        <v>September</v>
      </c>
    </row>
    <row r="52" spans="1:29" ht="14.25" customHeight="1" x14ac:dyDescent="0.3">
      <c r="A52" s="1" t="s">
        <v>342</v>
      </c>
      <c r="B52" s="1" t="s">
        <v>343</v>
      </c>
      <c r="C52" s="1" t="s">
        <v>344</v>
      </c>
      <c r="D52" s="1">
        <v>70</v>
      </c>
      <c r="E52" s="1" t="s">
        <v>22</v>
      </c>
      <c r="F52" s="1" t="s">
        <v>161</v>
      </c>
      <c r="G52" s="1" t="s">
        <v>345</v>
      </c>
      <c r="H52" s="1" t="s">
        <v>346</v>
      </c>
      <c r="I52" s="1" t="s">
        <v>402</v>
      </c>
      <c r="J52" s="2">
        <v>45224</v>
      </c>
      <c r="K52" s="1" t="s">
        <v>403</v>
      </c>
      <c r="L52" s="1" t="s">
        <v>301</v>
      </c>
      <c r="M52" s="1">
        <v>129.75</v>
      </c>
      <c r="N52" s="1">
        <v>2</v>
      </c>
      <c r="O52" s="1" t="s">
        <v>78</v>
      </c>
      <c r="P52" s="1">
        <v>5</v>
      </c>
      <c r="Q52" s="1">
        <v>42</v>
      </c>
      <c r="R52" s="2">
        <v>45227</v>
      </c>
      <c r="S52" s="1" t="s">
        <v>404</v>
      </c>
      <c r="T52" t="str">
        <f t="shared" si="0"/>
        <v>Donna  Oneill</v>
      </c>
      <c r="U52">
        <f t="shared" si="1"/>
        <v>259.5</v>
      </c>
      <c r="V52">
        <f t="shared" si="6"/>
        <v>3</v>
      </c>
      <c r="W52" s="15">
        <f t="shared" si="2"/>
        <v>0.2</v>
      </c>
      <c r="X52">
        <f t="shared" si="7"/>
        <v>249.6</v>
      </c>
      <c r="Y52">
        <f t="shared" si="9"/>
        <v>51.900000000000006</v>
      </c>
      <c r="Z52">
        <f t="shared" si="3"/>
        <v>207.6</v>
      </c>
      <c r="AA52">
        <f t="shared" si="8"/>
        <v>249.6</v>
      </c>
      <c r="AB52" t="str">
        <f t="shared" si="4"/>
        <v>BeforeTime</v>
      </c>
      <c r="AC52" t="str">
        <f t="shared" si="5"/>
        <v>October</v>
      </c>
    </row>
    <row r="53" spans="1:29" ht="14.25" customHeight="1" x14ac:dyDescent="0.3">
      <c r="A53" s="1" t="s">
        <v>405</v>
      </c>
      <c r="B53" s="1" t="s">
        <v>221</v>
      </c>
      <c r="C53" s="1" t="s">
        <v>406</v>
      </c>
      <c r="D53" s="1">
        <v>28</v>
      </c>
      <c r="E53" s="1" t="s">
        <v>45</v>
      </c>
      <c r="F53" s="1" t="s">
        <v>133</v>
      </c>
      <c r="G53" s="1" t="s">
        <v>407</v>
      </c>
      <c r="H53" s="1" t="s">
        <v>408</v>
      </c>
      <c r="I53" s="1" t="s">
        <v>409</v>
      </c>
      <c r="J53" s="2">
        <v>45365</v>
      </c>
      <c r="K53" s="1" t="s">
        <v>410</v>
      </c>
      <c r="L53" s="1" t="s">
        <v>411</v>
      </c>
      <c r="M53" s="1">
        <v>44.5</v>
      </c>
      <c r="N53" s="1">
        <v>4</v>
      </c>
      <c r="O53" s="1" t="s">
        <v>29</v>
      </c>
      <c r="P53" s="1">
        <v>2</v>
      </c>
      <c r="Q53" s="1">
        <v>40</v>
      </c>
      <c r="R53" s="2">
        <v>45368</v>
      </c>
      <c r="S53" s="1" t="s">
        <v>412</v>
      </c>
      <c r="T53" t="str">
        <f t="shared" si="0"/>
        <v>John  Ramirez</v>
      </c>
      <c r="U53">
        <f t="shared" si="1"/>
        <v>178</v>
      </c>
      <c r="V53">
        <f t="shared" si="6"/>
        <v>3</v>
      </c>
      <c r="W53" s="15">
        <f t="shared" si="2"/>
        <v>0.08</v>
      </c>
      <c r="X53">
        <f t="shared" si="7"/>
        <v>203.76</v>
      </c>
      <c r="Y53">
        <f t="shared" si="9"/>
        <v>14.24</v>
      </c>
      <c r="Z53">
        <f t="shared" si="3"/>
        <v>163.76</v>
      </c>
      <c r="AA53">
        <f t="shared" si="8"/>
        <v>203.76</v>
      </c>
      <c r="AB53" t="str">
        <f t="shared" si="4"/>
        <v>BeforeTime</v>
      </c>
      <c r="AC53" t="str">
        <f t="shared" si="5"/>
        <v>March</v>
      </c>
    </row>
    <row r="54" spans="1:29" ht="14.25" customHeight="1" x14ac:dyDescent="0.3">
      <c r="A54" s="1" t="s">
        <v>413</v>
      </c>
      <c r="B54" s="1" t="s">
        <v>414</v>
      </c>
      <c r="C54" s="1" t="s">
        <v>415</v>
      </c>
      <c r="D54" s="1">
        <v>52</v>
      </c>
      <c r="E54" s="1" t="s">
        <v>45</v>
      </c>
      <c r="F54" s="1" t="s">
        <v>213</v>
      </c>
      <c r="G54" s="1" t="s">
        <v>416</v>
      </c>
      <c r="H54" s="1" t="s">
        <v>417</v>
      </c>
      <c r="I54" s="1" t="s">
        <v>418</v>
      </c>
      <c r="J54" s="2">
        <v>45145</v>
      </c>
      <c r="K54" s="1" t="s">
        <v>419</v>
      </c>
      <c r="L54" s="1" t="s">
        <v>243</v>
      </c>
      <c r="M54" s="1">
        <v>128.13999999999999</v>
      </c>
      <c r="N54" s="1">
        <v>5</v>
      </c>
      <c r="O54" s="1" t="s">
        <v>51</v>
      </c>
      <c r="P54" s="1">
        <v>2</v>
      </c>
      <c r="Q54" s="1">
        <v>57</v>
      </c>
      <c r="R54" s="2">
        <v>45147</v>
      </c>
      <c r="S54" s="1" t="s">
        <v>420</v>
      </c>
      <c r="T54" t="str">
        <f t="shared" si="0"/>
        <v>Amanda  Howard</v>
      </c>
      <c r="U54">
        <f t="shared" si="1"/>
        <v>640.69999999999993</v>
      </c>
      <c r="V54">
        <f t="shared" si="6"/>
        <v>2</v>
      </c>
      <c r="W54" s="15">
        <f t="shared" si="2"/>
        <v>0.15</v>
      </c>
      <c r="X54">
        <f t="shared" si="7"/>
        <v>601.59499999999991</v>
      </c>
      <c r="Y54">
        <f t="shared" si="9"/>
        <v>96.10499999999999</v>
      </c>
      <c r="Z54">
        <f t="shared" si="3"/>
        <v>544.59499999999991</v>
      </c>
      <c r="AA54">
        <f t="shared" si="8"/>
        <v>601.59499999999991</v>
      </c>
      <c r="AB54" t="str">
        <f t="shared" si="4"/>
        <v>BeforeTime</v>
      </c>
      <c r="AC54" t="str">
        <f t="shared" si="5"/>
        <v>August</v>
      </c>
    </row>
    <row r="55" spans="1:29" ht="14.25" customHeight="1" x14ac:dyDescent="0.3">
      <c r="A55" s="1" t="s">
        <v>294</v>
      </c>
      <c r="B55" s="1" t="s">
        <v>295</v>
      </c>
      <c r="C55" s="1" t="s">
        <v>296</v>
      </c>
      <c r="D55" s="1">
        <v>26</v>
      </c>
      <c r="E55" s="1" t="s">
        <v>45</v>
      </c>
      <c r="F55" s="1" t="s">
        <v>161</v>
      </c>
      <c r="G55" s="1" t="s">
        <v>297</v>
      </c>
      <c r="H55" s="1" t="s">
        <v>298</v>
      </c>
      <c r="I55" s="1" t="s">
        <v>421</v>
      </c>
      <c r="J55" s="2">
        <v>45312</v>
      </c>
      <c r="K55" s="1" t="s">
        <v>422</v>
      </c>
      <c r="L55" s="1" t="s">
        <v>423</v>
      </c>
      <c r="M55" s="1">
        <v>369.03</v>
      </c>
      <c r="N55" s="1">
        <v>2</v>
      </c>
      <c r="O55" s="1" t="s">
        <v>89</v>
      </c>
      <c r="P55" s="1">
        <v>4</v>
      </c>
      <c r="Q55" s="1">
        <v>46</v>
      </c>
      <c r="R55" s="2">
        <v>45318</v>
      </c>
      <c r="S55" s="1" t="s">
        <v>424</v>
      </c>
      <c r="T55" t="str">
        <f t="shared" si="0"/>
        <v>Valerie  Carr</v>
      </c>
      <c r="U55">
        <f t="shared" si="1"/>
        <v>738.06</v>
      </c>
      <c r="V55">
        <f t="shared" si="6"/>
        <v>6</v>
      </c>
      <c r="W55" s="15">
        <f t="shared" si="2"/>
        <v>0.1</v>
      </c>
      <c r="X55">
        <f t="shared" si="7"/>
        <v>710.25399999999991</v>
      </c>
      <c r="Y55">
        <f t="shared" si="9"/>
        <v>73.805999999999997</v>
      </c>
      <c r="Z55">
        <f t="shared" si="3"/>
        <v>664.25399999999991</v>
      </c>
      <c r="AA55">
        <f t="shared" si="8"/>
        <v>710.25399999999991</v>
      </c>
      <c r="AB55" t="str">
        <f t="shared" si="4"/>
        <v>Late</v>
      </c>
      <c r="AC55" t="str">
        <f t="shared" si="5"/>
        <v>January</v>
      </c>
    </row>
    <row r="56" spans="1:29" ht="14.25" customHeight="1" x14ac:dyDescent="0.3">
      <c r="A56" s="1" t="s">
        <v>405</v>
      </c>
      <c r="B56" s="1" t="s">
        <v>221</v>
      </c>
      <c r="C56" s="1" t="s">
        <v>406</v>
      </c>
      <c r="D56" s="1">
        <v>28</v>
      </c>
      <c r="E56" s="1" t="s">
        <v>45</v>
      </c>
      <c r="F56" s="1" t="s">
        <v>133</v>
      </c>
      <c r="G56" s="1" t="s">
        <v>407</v>
      </c>
      <c r="H56" s="1" t="s">
        <v>408</v>
      </c>
      <c r="I56" s="1" t="s">
        <v>425</v>
      </c>
      <c r="J56" s="2">
        <v>45599</v>
      </c>
      <c r="K56" s="1" t="s">
        <v>426</v>
      </c>
      <c r="L56" s="1" t="s">
        <v>88</v>
      </c>
      <c r="M56" s="1">
        <v>363.64</v>
      </c>
      <c r="N56" s="1">
        <v>1</v>
      </c>
      <c r="O56" s="1" t="s">
        <v>89</v>
      </c>
      <c r="P56" s="1">
        <v>3</v>
      </c>
      <c r="Q56" s="1">
        <v>70</v>
      </c>
      <c r="R56" s="2">
        <v>45606</v>
      </c>
      <c r="S56" s="1" t="s">
        <v>427</v>
      </c>
      <c r="T56" t="str">
        <f t="shared" si="0"/>
        <v>John  Ramirez</v>
      </c>
      <c r="U56">
        <f t="shared" si="1"/>
        <v>363.64</v>
      </c>
      <c r="V56">
        <f t="shared" si="6"/>
        <v>7</v>
      </c>
      <c r="W56" s="15">
        <f t="shared" si="2"/>
        <v>0.1</v>
      </c>
      <c r="X56">
        <f t="shared" si="7"/>
        <v>397.27600000000001</v>
      </c>
      <c r="Y56">
        <f t="shared" si="9"/>
        <v>36.363999999999997</v>
      </c>
      <c r="Z56">
        <f t="shared" si="3"/>
        <v>327.27600000000001</v>
      </c>
      <c r="AA56">
        <f t="shared" si="8"/>
        <v>397.27600000000001</v>
      </c>
      <c r="AB56" t="str">
        <f t="shared" si="4"/>
        <v>Late</v>
      </c>
      <c r="AC56" t="str">
        <f t="shared" si="5"/>
        <v>November</v>
      </c>
    </row>
    <row r="57" spans="1:29" ht="14.25" customHeight="1" x14ac:dyDescent="0.3">
      <c r="A57" s="1" t="s">
        <v>428</v>
      </c>
      <c r="B57" s="1" t="s">
        <v>429</v>
      </c>
      <c r="C57" s="1" t="s">
        <v>430</v>
      </c>
      <c r="D57" s="1">
        <v>28</v>
      </c>
      <c r="E57" s="1" t="s">
        <v>45</v>
      </c>
      <c r="F57" s="1" t="s">
        <v>69</v>
      </c>
      <c r="G57" s="1" t="s">
        <v>431</v>
      </c>
      <c r="H57" s="1" t="s">
        <v>432</v>
      </c>
      <c r="I57" s="1" t="s">
        <v>433</v>
      </c>
      <c r="J57" s="2">
        <v>45229</v>
      </c>
      <c r="K57" s="1" t="s">
        <v>434</v>
      </c>
      <c r="L57" s="1" t="s">
        <v>55</v>
      </c>
      <c r="M57" s="1">
        <v>405</v>
      </c>
      <c r="N57" s="1">
        <v>1</v>
      </c>
      <c r="O57" s="1" t="s">
        <v>56</v>
      </c>
      <c r="P57" s="1">
        <v>5</v>
      </c>
      <c r="Q57" s="1">
        <v>44</v>
      </c>
      <c r="R57" s="2">
        <v>45233</v>
      </c>
      <c r="S57" s="1" t="s">
        <v>435</v>
      </c>
      <c r="T57" t="str">
        <f t="shared" si="0"/>
        <v>Mary  Knight</v>
      </c>
      <c r="U57">
        <f t="shared" si="1"/>
        <v>405</v>
      </c>
      <c r="V57">
        <f t="shared" si="6"/>
        <v>4</v>
      </c>
      <c r="W57" s="15">
        <f t="shared" si="2"/>
        <v>0</v>
      </c>
      <c r="X57">
        <f t="shared" si="7"/>
        <v>405</v>
      </c>
      <c r="Y57">
        <f t="shared" si="9"/>
        <v>0</v>
      </c>
      <c r="Z57">
        <f t="shared" si="3"/>
        <v>405</v>
      </c>
      <c r="AA57">
        <f t="shared" si="8"/>
        <v>405</v>
      </c>
      <c r="AB57" t="str">
        <f t="shared" si="4"/>
        <v>BeforeTime</v>
      </c>
      <c r="AC57" t="str">
        <f t="shared" si="5"/>
        <v>October</v>
      </c>
    </row>
    <row r="58" spans="1:29" ht="14.25" customHeight="1" x14ac:dyDescent="0.3">
      <c r="A58" s="1" t="s">
        <v>436</v>
      </c>
      <c r="B58" s="1" t="s">
        <v>92</v>
      </c>
      <c r="C58" s="1" t="s">
        <v>437</v>
      </c>
      <c r="D58" s="1">
        <v>36</v>
      </c>
      <c r="E58" s="1" t="s">
        <v>34</v>
      </c>
      <c r="F58" s="1" t="s">
        <v>23</v>
      </c>
      <c r="G58" s="1" t="s">
        <v>438</v>
      </c>
      <c r="H58" s="1" t="s">
        <v>439</v>
      </c>
      <c r="I58" s="1" t="s">
        <v>440</v>
      </c>
      <c r="J58" s="2">
        <v>45149</v>
      </c>
      <c r="K58" s="1" t="s">
        <v>441</v>
      </c>
      <c r="L58" s="1" t="s">
        <v>263</v>
      </c>
      <c r="M58" s="1">
        <v>62.42</v>
      </c>
      <c r="N58" s="1">
        <v>2</v>
      </c>
      <c r="O58" s="1" t="s">
        <v>51</v>
      </c>
      <c r="P58" s="1">
        <v>1</v>
      </c>
      <c r="Q58" s="1">
        <v>53</v>
      </c>
      <c r="R58" s="2">
        <v>45154</v>
      </c>
      <c r="S58" s="1" t="s">
        <v>442</v>
      </c>
      <c r="T58" t="str">
        <f t="shared" si="0"/>
        <v>Marcus  Rogers</v>
      </c>
      <c r="U58">
        <f t="shared" si="1"/>
        <v>124.84</v>
      </c>
      <c r="V58">
        <f t="shared" si="6"/>
        <v>5</v>
      </c>
      <c r="W58" s="15">
        <f t="shared" si="2"/>
        <v>0.15</v>
      </c>
      <c r="X58">
        <f t="shared" si="7"/>
        <v>159.114</v>
      </c>
      <c r="Y58">
        <f t="shared" si="9"/>
        <v>18.725999999999999</v>
      </c>
      <c r="Z58">
        <f t="shared" si="3"/>
        <v>106.114</v>
      </c>
      <c r="AA58">
        <f t="shared" si="8"/>
        <v>159.114</v>
      </c>
      <c r="AB58" t="str">
        <f t="shared" si="4"/>
        <v>Intime</v>
      </c>
      <c r="AC58" t="str">
        <f t="shared" si="5"/>
        <v>August</v>
      </c>
    </row>
    <row r="59" spans="1:29" ht="14.25" customHeight="1" x14ac:dyDescent="0.3">
      <c r="A59" s="1" t="s">
        <v>443</v>
      </c>
      <c r="B59" s="1" t="s">
        <v>444</v>
      </c>
      <c r="C59" s="1" t="s">
        <v>445</v>
      </c>
      <c r="D59" s="1">
        <v>69</v>
      </c>
      <c r="E59" s="1" t="s">
        <v>22</v>
      </c>
      <c r="F59" s="1" t="s">
        <v>23</v>
      </c>
      <c r="G59" s="1" t="s">
        <v>446</v>
      </c>
      <c r="H59" s="1" t="s">
        <v>447</v>
      </c>
      <c r="I59" s="1" t="s">
        <v>448</v>
      </c>
      <c r="J59" s="2">
        <v>45213</v>
      </c>
      <c r="K59" s="1" t="s">
        <v>449</v>
      </c>
      <c r="L59" s="1" t="s">
        <v>192</v>
      </c>
      <c r="M59" s="1">
        <v>20.7</v>
      </c>
      <c r="N59" s="1">
        <v>5</v>
      </c>
      <c r="O59" s="1" t="s">
        <v>51</v>
      </c>
      <c r="P59" s="1">
        <v>7</v>
      </c>
      <c r="Q59" s="1">
        <v>57</v>
      </c>
      <c r="R59" s="2">
        <v>45218</v>
      </c>
      <c r="S59" s="1" t="s">
        <v>450</v>
      </c>
      <c r="T59" t="str">
        <f t="shared" si="0"/>
        <v>Brian  Kennedy</v>
      </c>
      <c r="U59">
        <f t="shared" si="1"/>
        <v>103.5</v>
      </c>
      <c r="V59">
        <f t="shared" si="6"/>
        <v>5</v>
      </c>
      <c r="W59" s="15">
        <f t="shared" si="2"/>
        <v>0.15</v>
      </c>
      <c r="X59">
        <f t="shared" si="7"/>
        <v>144.97499999999999</v>
      </c>
      <c r="Y59">
        <f t="shared" si="9"/>
        <v>15.524999999999999</v>
      </c>
      <c r="Z59">
        <f t="shared" si="3"/>
        <v>87.974999999999994</v>
      </c>
      <c r="AA59">
        <f t="shared" si="8"/>
        <v>144.97499999999999</v>
      </c>
      <c r="AB59" t="str">
        <f t="shared" si="4"/>
        <v>Intime</v>
      </c>
      <c r="AC59" t="str">
        <f t="shared" si="5"/>
        <v>October</v>
      </c>
    </row>
    <row r="60" spans="1:29" ht="14.25" customHeight="1" x14ac:dyDescent="0.3">
      <c r="A60" s="1" t="s">
        <v>451</v>
      </c>
      <c r="B60" s="1" t="s">
        <v>452</v>
      </c>
      <c r="C60" s="1" t="s">
        <v>453</v>
      </c>
      <c r="D60" s="1">
        <v>63</v>
      </c>
      <c r="E60" s="1" t="s">
        <v>22</v>
      </c>
      <c r="F60" s="1" t="s">
        <v>133</v>
      </c>
      <c r="G60" s="1" t="s">
        <v>454</v>
      </c>
      <c r="H60" s="1" t="s">
        <v>455</v>
      </c>
      <c r="I60" s="1" t="s">
        <v>456</v>
      </c>
      <c r="J60" s="2">
        <v>45655</v>
      </c>
      <c r="K60" s="1" t="s">
        <v>457</v>
      </c>
      <c r="L60" s="1" t="s">
        <v>88</v>
      </c>
      <c r="M60" s="1">
        <v>363.64</v>
      </c>
      <c r="N60" s="1">
        <v>3</v>
      </c>
      <c r="O60" s="1" t="s">
        <v>89</v>
      </c>
      <c r="P60" s="1">
        <v>6</v>
      </c>
      <c r="Q60" s="1">
        <v>69</v>
      </c>
      <c r="R60" s="2">
        <v>45662</v>
      </c>
      <c r="S60" s="1" t="s">
        <v>458</v>
      </c>
      <c r="T60" t="str">
        <f t="shared" si="0"/>
        <v>Rebecca  Figueroa</v>
      </c>
      <c r="U60">
        <f t="shared" si="1"/>
        <v>1090.92</v>
      </c>
      <c r="V60">
        <f t="shared" si="6"/>
        <v>7</v>
      </c>
      <c r="W60" s="15">
        <f t="shared" si="2"/>
        <v>0.1</v>
      </c>
      <c r="X60">
        <f t="shared" si="7"/>
        <v>1050.828</v>
      </c>
      <c r="Y60">
        <f t="shared" si="9"/>
        <v>109.09200000000001</v>
      </c>
      <c r="Z60">
        <f t="shared" si="3"/>
        <v>981.82800000000009</v>
      </c>
      <c r="AA60">
        <f t="shared" si="8"/>
        <v>1050.828</v>
      </c>
      <c r="AB60" t="str">
        <f t="shared" si="4"/>
        <v>Late</v>
      </c>
      <c r="AC60" t="str">
        <f t="shared" si="5"/>
        <v>December</v>
      </c>
    </row>
    <row r="61" spans="1:29" ht="14.25" customHeight="1" x14ac:dyDescent="0.3">
      <c r="A61" s="1" t="s">
        <v>459</v>
      </c>
      <c r="B61" s="1" t="s">
        <v>460</v>
      </c>
      <c r="C61" s="1" t="s">
        <v>461</v>
      </c>
      <c r="D61" s="1">
        <v>18</v>
      </c>
      <c r="E61" s="1" t="s">
        <v>34</v>
      </c>
      <c r="F61" s="1" t="s">
        <v>35</v>
      </c>
      <c r="G61" s="1" t="s">
        <v>462</v>
      </c>
      <c r="H61" s="1" t="s">
        <v>463</v>
      </c>
      <c r="I61" s="1" t="s">
        <v>464</v>
      </c>
      <c r="J61" s="2">
        <v>44972</v>
      </c>
      <c r="K61" s="1" t="s">
        <v>465</v>
      </c>
      <c r="L61" s="1" t="s">
        <v>466</v>
      </c>
      <c r="M61" s="1">
        <v>286.07</v>
      </c>
      <c r="N61" s="1">
        <v>3</v>
      </c>
      <c r="O61" s="1" t="s">
        <v>78</v>
      </c>
      <c r="P61" s="1">
        <v>2</v>
      </c>
      <c r="Q61" s="1">
        <v>54</v>
      </c>
      <c r="R61" s="2">
        <v>44977</v>
      </c>
      <c r="S61" s="1" t="s">
        <v>467</v>
      </c>
      <c r="T61" t="str">
        <f t="shared" si="0"/>
        <v>Lori  Cook</v>
      </c>
      <c r="U61">
        <f t="shared" si="1"/>
        <v>858.21</v>
      </c>
      <c r="V61">
        <f t="shared" si="6"/>
        <v>5</v>
      </c>
      <c r="W61" s="15">
        <f t="shared" si="2"/>
        <v>0.2</v>
      </c>
      <c r="X61">
        <f t="shared" si="7"/>
        <v>740.56799999999998</v>
      </c>
      <c r="Y61">
        <f t="shared" si="9"/>
        <v>171.64200000000002</v>
      </c>
      <c r="Z61">
        <f t="shared" si="3"/>
        <v>686.56799999999998</v>
      </c>
      <c r="AA61">
        <f t="shared" si="8"/>
        <v>740.56799999999998</v>
      </c>
      <c r="AB61" t="str">
        <f t="shared" si="4"/>
        <v>Intime</v>
      </c>
      <c r="AC61" t="str">
        <f t="shared" si="5"/>
        <v>February</v>
      </c>
    </row>
    <row r="62" spans="1:29" ht="14.25" customHeight="1" x14ac:dyDescent="0.3">
      <c r="A62" s="1" t="s">
        <v>468</v>
      </c>
      <c r="B62" s="1" t="s">
        <v>101</v>
      </c>
      <c r="C62" s="1" t="s">
        <v>469</v>
      </c>
      <c r="D62" s="1">
        <v>33</v>
      </c>
      <c r="E62" s="1" t="s">
        <v>22</v>
      </c>
      <c r="F62" s="1" t="s">
        <v>161</v>
      </c>
      <c r="G62" s="1" t="s">
        <v>470</v>
      </c>
      <c r="H62" s="1" t="s">
        <v>471</v>
      </c>
      <c r="I62" s="1" t="s">
        <v>472</v>
      </c>
      <c r="J62" s="2">
        <v>45435</v>
      </c>
      <c r="K62" s="1" t="s">
        <v>473</v>
      </c>
      <c r="L62" s="1" t="s">
        <v>474</v>
      </c>
      <c r="M62" s="1">
        <v>87.09</v>
      </c>
      <c r="N62" s="1">
        <v>4</v>
      </c>
      <c r="O62" s="1" t="s">
        <v>56</v>
      </c>
      <c r="P62" s="1">
        <v>6</v>
      </c>
      <c r="Q62" s="1">
        <v>63</v>
      </c>
      <c r="R62" s="2">
        <v>45439</v>
      </c>
      <c r="S62" s="1" t="s">
        <v>475</v>
      </c>
      <c r="T62" t="str">
        <f t="shared" si="0"/>
        <v>Debra  Hayes</v>
      </c>
      <c r="U62">
        <f t="shared" si="1"/>
        <v>348.36</v>
      </c>
      <c r="V62">
        <f t="shared" si="6"/>
        <v>4</v>
      </c>
      <c r="W62" s="15">
        <f t="shared" si="2"/>
        <v>0</v>
      </c>
      <c r="X62">
        <f t="shared" si="7"/>
        <v>348.36</v>
      </c>
      <c r="Y62">
        <f t="shared" si="9"/>
        <v>0</v>
      </c>
      <c r="Z62">
        <f t="shared" si="3"/>
        <v>348.36</v>
      </c>
      <c r="AA62">
        <f t="shared" si="8"/>
        <v>348.36</v>
      </c>
      <c r="AB62" t="str">
        <f t="shared" si="4"/>
        <v>BeforeTime</v>
      </c>
      <c r="AC62" t="str">
        <f t="shared" si="5"/>
        <v>May</v>
      </c>
    </row>
    <row r="63" spans="1:29" ht="14.25" customHeight="1" x14ac:dyDescent="0.3">
      <c r="A63" s="1" t="s">
        <v>476</v>
      </c>
      <c r="B63" s="1" t="s">
        <v>477</v>
      </c>
      <c r="C63" s="1" t="s">
        <v>123</v>
      </c>
      <c r="D63" s="1">
        <v>68</v>
      </c>
      <c r="E63" s="1" t="s">
        <v>45</v>
      </c>
      <c r="F63" s="1" t="s">
        <v>213</v>
      </c>
      <c r="G63" s="1" t="s">
        <v>478</v>
      </c>
      <c r="H63" s="1" t="s">
        <v>479</v>
      </c>
      <c r="I63" s="1" t="s">
        <v>480</v>
      </c>
      <c r="J63" s="2">
        <v>45002</v>
      </c>
      <c r="K63" s="1" t="s">
        <v>481</v>
      </c>
      <c r="L63" s="1" t="s">
        <v>98</v>
      </c>
      <c r="M63" s="1">
        <v>275.44</v>
      </c>
      <c r="N63" s="1">
        <v>4</v>
      </c>
      <c r="O63" s="1" t="s">
        <v>29</v>
      </c>
      <c r="P63" s="1">
        <v>4</v>
      </c>
      <c r="Q63" s="1">
        <v>40</v>
      </c>
      <c r="R63" s="2">
        <v>45007</v>
      </c>
      <c r="S63" s="1" t="s">
        <v>482</v>
      </c>
      <c r="T63" t="str">
        <f t="shared" si="0"/>
        <v>Brittany  Stewart</v>
      </c>
      <c r="U63">
        <f t="shared" si="1"/>
        <v>1101.76</v>
      </c>
      <c r="V63">
        <f t="shared" si="6"/>
        <v>5</v>
      </c>
      <c r="W63" s="15">
        <f t="shared" si="2"/>
        <v>0.08</v>
      </c>
      <c r="X63">
        <f t="shared" si="7"/>
        <v>1053.6192000000001</v>
      </c>
      <c r="Y63">
        <f t="shared" si="9"/>
        <v>88.140799999999999</v>
      </c>
      <c r="Z63">
        <f t="shared" si="3"/>
        <v>1013.6192</v>
      </c>
      <c r="AA63">
        <f t="shared" si="8"/>
        <v>1053.6192000000001</v>
      </c>
      <c r="AB63" t="str">
        <f t="shared" si="4"/>
        <v>Intime</v>
      </c>
      <c r="AC63" t="str">
        <f t="shared" si="5"/>
        <v>March</v>
      </c>
    </row>
    <row r="64" spans="1:29" ht="14.25" customHeight="1" x14ac:dyDescent="0.3">
      <c r="A64" s="1" t="s">
        <v>483</v>
      </c>
      <c r="B64" s="1" t="s">
        <v>179</v>
      </c>
      <c r="C64" s="1" t="s">
        <v>320</v>
      </c>
      <c r="D64" s="1">
        <v>39</v>
      </c>
      <c r="E64" s="1" t="s">
        <v>45</v>
      </c>
      <c r="F64" s="1" t="s">
        <v>35</v>
      </c>
      <c r="G64" s="1" t="s">
        <v>484</v>
      </c>
      <c r="H64" s="1" t="s">
        <v>485</v>
      </c>
      <c r="I64" s="1" t="s">
        <v>486</v>
      </c>
      <c r="J64" s="2">
        <v>45680</v>
      </c>
      <c r="K64" s="1" t="s">
        <v>487</v>
      </c>
      <c r="L64" s="1" t="s">
        <v>488</v>
      </c>
      <c r="M64" s="1">
        <v>421.7</v>
      </c>
      <c r="N64" s="1">
        <v>1</v>
      </c>
      <c r="O64" s="1" t="s">
        <v>89</v>
      </c>
      <c r="P64" s="1">
        <v>3</v>
      </c>
      <c r="Q64" s="1">
        <v>59</v>
      </c>
      <c r="R64" s="2">
        <v>45684</v>
      </c>
      <c r="S64" s="1" t="s">
        <v>489</v>
      </c>
      <c r="T64" t="str">
        <f t="shared" si="0"/>
        <v>Mitchell  Parker</v>
      </c>
      <c r="U64">
        <f t="shared" si="1"/>
        <v>421.7</v>
      </c>
      <c r="V64">
        <f t="shared" si="6"/>
        <v>4</v>
      </c>
      <c r="W64" s="15">
        <f t="shared" si="2"/>
        <v>0.1</v>
      </c>
      <c r="X64">
        <f t="shared" si="7"/>
        <v>438.53</v>
      </c>
      <c r="Y64">
        <f t="shared" si="9"/>
        <v>42.17</v>
      </c>
      <c r="Z64">
        <f t="shared" si="3"/>
        <v>379.53</v>
      </c>
      <c r="AA64">
        <f t="shared" si="8"/>
        <v>438.53</v>
      </c>
      <c r="AB64" t="str">
        <f t="shared" si="4"/>
        <v>BeforeTime</v>
      </c>
      <c r="AC64" t="str">
        <f t="shared" si="5"/>
        <v>January</v>
      </c>
    </row>
    <row r="65" spans="1:29" ht="14.25" customHeight="1" x14ac:dyDescent="0.3">
      <c r="A65" s="1" t="s">
        <v>220</v>
      </c>
      <c r="B65" s="1" t="s">
        <v>221</v>
      </c>
      <c r="C65" s="1" t="s">
        <v>222</v>
      </c>
      <c r="D65" s="1">
        <v>64</v>
      </c>
      <c r="E65" s="1" t="s">
        <v>34</v>
      </c>
      <c r="F65" s="1" t="s">
        <v>35</v>
      </c>
      <c r="G65" s="1" t="s">
        <v>223</v>
      </c>
      <c r="H65" s="1" t="s">
        <v>224</v>
      </c>
      <c r="I65" s="1" t="s">
        <v>490</v>
      </c>
      <c r="J65" s="2">
        <v>45629</v>
      </c>
      <c r="K65" s="1" t="s">
        <v>491</v>
      </c>
      <c r="L65" s="1" t="s">
        <v>166</v>
      </c>
      <c r="M65" s="1">
        <v>272.51</v>
      </c>
      <c r="N65" s="1">
        <v>1</v>
      </c>
      <c r="O65" s="1" t="s">
        <v>78</v>
      </c>
      <c r="P65" s="1">
        <v>4</v>
      </c>
      <c r="Q65" s="1">
        <v>43</v>
      </c>
      <c r="R65" s="2">
        <v>45630</v>
      </c>
      <c r="S65" s="1" t="s">
        <v>492</v>
      </c>
      <c r="T65" t="str">
        <f t="shared" si="0"/>
        <v>John  Herrera</v>
      </c>
      <c r="U65">
        <f t="shared" si="1"/>
        <v>272.51</v>
      </c>
      <c r="V65">
        <f t="shared" si="6"/>
        <v>1</v>
      </c>
      <c r="W65" s="15">
        <f t="shared" si="2"/>
        <v>0.2</v>
      </c>
      <c r="X65">
        <f t="shared" si="7"/>
        <v>261.00799999999998</v>
      </c>
      <c r="Y65">
        <f t="shared" si="9"/>
        <v>54.502000000000002</v>
      </c>
      <c r="Z65">
        <f t="shared" si="3"/>
        <v>218.00799999999998</v>
      </c>
      <c r="AA65">
        <f t="shared" si="8"/>
        <v>261.00799999999998</v>
      </c>
      <c r="AB65" t="str">
        <f t="shared" si="4"/>
        <v>BeforeTime</v>
      </c>
      <c r="AC65" t="str">
        <f t="shared" si="5"/>
        <v>December</v>
      </c>
    </row>
    <row r="66" spans="1:29" ht="14.25" customHeight="1" x14ac:dyDescent="0.3">
      <c r="A66" s="1" t="s">
        <v>493</v>
      </c>
      <c r="B66" s="1" t="s">
        <v>494</v>
      </c>
      <c r="C66" s="1" t="s">
        <v>380</v>
      </c>
      <c r="D66" s="1">
        <v>57</v>
      </c>
      <c r="E66" s="1" t="s">
        <v>34</v>
      </c>
      <c r="F66" s="1" t="s">
        <v>213</v>
      </c>
      <c r="G66" s="1" t="s">
        <v>495</v>
      </c>
      <c r="H66" s="1" t="s">
        <v>496</v>
      </c>
      <c r="I66" s="1" t="s">
        <v>497</v>
      </c>
      <c r="J66" s="2">
        <v>45346</v>
      </c>
      <c r="K66" s="1" t="s">
        <v>498</v>
      </c>
      <c r="L66" s="1" t="s">
        <v>128</v>
      </c>
      <c r="M66" s="1">
        <v>175.93</v>
      </c>
      <c r="N66" s="1">
        <v>3</v>
      </c>
      <c r="O66" s="1" t="s">
        <v>29</v>
      </c>
      <c r="P66" s="1">
        <v>4</v>
      </c>
      <c r="Q66" s="1">
        <v>46</v>
      </c>
      <c r="R66" s="2">
        <v>45351</v>
      </c>
      <c r="S66" s="1" t="s">
        <v>499</v>
      </c>
      <c r="T66" t="str">
        <f t="shared" ref="T66:T129" si="10">_xlfn.CONCAT(B66,"  ",C66)</f>
        <v>Sharon  Thompson</v>
      </c>
      <c r="U66">
        <f t="shared" ref="U66:U129" si="11">M66*N66</f>
        <v>527.79</v>
      </c>
      <c r="V66">
        <f t="shared" si="6"/>
        <v>5</v>
      </c>
      <c r="W66" s="15">
        <f t="shared" ref="W66:W129" si="12">IF(O66="FLAT8",8%,IF(O66="FLAT10",10%,IF(O66="FLAT15",15%,IF(O66="FLAT20",20%,0))))</f>
        <v>0.08</v>
      </c>
      <c r="X66">
        <f t="shared" ref="X66:X129" si="13">U66-(U66*W66)+IF(O66="DEL0",0,Q66)</f>
        <v>531.56679999999994</v>
      </c>
      <c r="Y66">
        <f t="shared" ref="Y66:Y129" si="14">U66*W66</f>
        <v>42.223199999999999</v>
      </c>
      <c r="Z66">
        <f t="shared" ref="Z66:Z129" si="15">U66-Y66</f>
        <v>485.56679999999994</v>
      </c>
      <c r="AA66">
        <f t="shared" ref="AA66:AA129" si="16">Z66+IF(O66="DEL0",0,Q66)</f>
        <v>531.56679999999994</v>
      </c>
      <c r="AB66" t="str">
        <f t="shared" ref="AB66:AB129" si="17">IF(V66&gt;5,"Late",IF(V66=5,"Intime","BeforeTime"))</f>
        <v>Intime</v>
      </c>
      <c r="AC66" t="str">
        <f t="shared" ref="AC66:AC129" si="18">TEXT(J66,"mmmm")</f>
        <v>February</v>
      </c>
    </row>
    <row r="67" spans="1:29" ht="14.25" customHeight="1" x14ac:dyDescent="0.3">
      <c r="A67" s="1" t="s">
        <v>500</v>
      </c>
      <c r="B67" s="1" t="s">
        <v>501</v>
      </c>
      <c r="C67" s="1" t="s">
        <v>502</v>
      </c>
      <c r="D67" s="1">
        <v>64</v>
      </c>
      <c r="E67" s="1" t="s">
        <v>22</v>
      </c>
      <c r="F67" s="1" t="s">
        <v>23</v>
      </c>
      <c r="G67" s="1" t="s">
        <v>503</v>
      </c>
      <c r="H67" s="1" t="s">
        <v>504</v>
      </c>
      <c r="I67" s="1" t="s">
        <v>505</v>
      </c>
      <c r="J67" s="2">
        <v>45503</v>
      </c>
      <c r="K67" s="1" t="s">
        <v>506</v>
      </c>
      <c r="L67" s="1" t="s">
        <v>507</v>
      </c>
      <c r="M67" s="1">
        <v>136.30000000000001</v>
      </c>
      <c r="N67" s="1">
        <v>5</v>
      </c>
      <c r="O67" s="1" t="s">
        <v>51</v>
      </c>
      <c r="P67" s="1">
        <v>6</v>
      </c>
      <c r="Q67" s="1">
        <v>39</v>
      </c>
      <c r="R67" s="2">
        <v>45510</v>
      </c>
      <c r="S67" s="1" t="s">
        <v>508</v>
      </c>
      <c r="T67" t="str">
        <f t="shared" si="10"/>
        <v>Sarah  Butler</v>
      </c>
      <c r="U67">
        <f t="shared" si="11"/>
        <v>681.5</v>
      </c>
      <c r="V67">
        <f t="shared" ref="V67:V130" si="19">R67-J67</f>
        <v>7</v>
      </c>
      <c r="W67" s="15">
        <f t="shared" si="12"/>
        <v>0.15</v>
      </c>
      <c r="X67">
        <f t="shared" si="13"/>
        <v>618.27499999999998</v>
      </c>
      <c r="Y67">
        <f t="shared" si="14"/>
        <v>102.22499999999999</v>
      </c>
      <c r="Z67">
        <f t="shared" si="15"/>
        <v>579.27499999999998</v>
      </c>
      <c r="AA67">
        <f t="shared" si="16"/>
        <v>618.27499999999998</v>
      </c>
      <c r="AB67" t="str">
        <f t="shared" si="17"/>
        <v>Late</v>
      </c>
      <c r="AC67" t="str">
        <f t="shared" si="18"/>
        <v>July</v>
      </c>
    </row>
    <row r="68" spans="1:29" ht="14.25" customHeight="1" x14ac:dyDescent="0.3">
      <c r="A68" s="1" t="s">
        <v>248</v>
      </c>
      <c r="B68" s="1" t="s">
        <v>249</v>
      </c>
      <c r="C68" s="1" t="s">
        <v>250</v>
      </c>
      <c r="D68" s="1">
        <v>60</v>
      </c>
      <c r="E68" s="1" t="s">
        <v>45</v>
      </c>
      <c r="F68" s="1" t="s">
        <v>23</v>
      </c>
      <c r="G68" s="1" t="s">
        <v>251</v>
      </c>
      <c r="H68" s="1" t="s">
        <v>252</v>
      </c>
      <c r="I68" s="1" t="s">
        <v>509</v>
      </c>
      <c r="J68" s="2">
        <v>45451</v>
      </c>
      <c r="K68" s="1" t="s">
        <v>510</v>
      </c>
      <c r="L68" s="1" t="s">
        <v>511</v>
      </c>
      <c r="M68" s="1">
        <v>441.03</v>
      </c>
      <c r="N68" s="1">
        <v>2</v>
      </c>
      <c r="O68" s="1" t="s">
        <v>89</v>
      </c>
      <c r="P68" s="1">
        <v>3</v>
      </c>
      <c r="Q68" s="1">
        <v>49</v>
      </c>
      <c r="R68" s="2">
        <v>45458</v>
      </c>
      <c r="S68" s="1" t="s">
        <v>512</v>
      </c>
      <c r="T68" t="str">
        <f t="shared" si="10"/>
        <v>Ashley  Rose</v>
      </c>
      <c r="U68">
        <f t="shared" si="11"/>
        <v>882.06</v>
      </c>
      <c r="V68">
        <f t="shared" si="19"/>
        <v>7</v>
      </c>
      <c r="W68" s="15">
        <f t="shared" si="12"/>
        <v>0.1</v>
      </c>
      <c r="X68">
        <f t="shared" si="13"/>
        <v>842.85399999999993</v>
      </c>
      <c r="Y68">
        <f t="shared" si="14"/>
        <v>88.206000000000003</v>
      </c>
      <c r="Z68">
        <f t="shared" si="15"/>
        <v>793.85399999999993</v>
      </c>
      <c r="AA68">
        <f t="shared" si="16"/>
        <v>842.85399999999993</v>
      </c>
      <c r="AB68" t="str">
        <f t="shared" si="17"/>
        <v>Late</v>
      </c>
      <c r="AC68" t="str">
        <f t="shared" si="18"/>
        <v>June</v>
      </c>
    </row>
    <row r="69" spans="1:29" ht="14.25" customHeight="1" x14ac:dyDescent="0.3">
      <c r="A69" s="1" t="s">
        <v>513</v>
      </c>
      <c r="B69" s="1" t="s">
        <v>514</v>
      </c>
      <c r="C69" s="1" t="s">
        <v>515</v>
      </c>
      <c r="D69" s="1">
        <v>42</v>
      </c>
      <c r="E69" s="1" t="s">
        <v>45</v>
      </c>
      <c r="F69" s="1" t="s">
        <v>69</v>
      </c>
      <c r="G69" s="1" t="s">
        <v>516</v>
      </c>
      <c r="H69" s="1" t="s">
        <v>517</v>
      </c>
      <c r="I69" s="1" t="s">
        <v>518</v>
      </c>
      <c r="J69" s="2">
        <v>45322</v>
      </c>
      <c r="K69" s="1" t="s">
        <v>519</v>
      </c>
      <c r="L69" s="1" t="s">
        <v>423</v>
      </c>
      <c r="M69" s="1">
        <v>369.03</v>
      </c>
      <c r="N69" s="1">
        <v>4</v>
      </c>
      <c r="O69" s="1" t="s">
        <v>78</v>
      </c>
      <c r="P69" s="1">
        <v>7</v>
      </c>
      <c r="Q69" s="1">
        <v>52</v>
      </c>
      <c r="R69" s="2">
        <v>45327</v>
      </c>
      <c r="S69" s="1" t="s">
        <v>520</v>
      </c>
      <c r="T69" t="str">
        <f t="shared" si="10"/>
        <v>Katherine  Weber</v>
      </c>
      <c r="U69">
        <f t="shared" si="11"/>
        <v>1476.12</v>
      </c>
      <c r="V69">
        <f t="shared" si="19"/>
        <v>5</v>
      </c>
      <c r="W69" s="15">
        <f t="shared" si="12"/>
        <v>0.2</v>
      </c>
      <c r="X69">
        <f t="shared" si="13"/>
        <v>1232.896</v>
      </c>
      <c r="Y69">
        <f t="shared" si="14"/>
        <v>295.22399999999999</v>
      </c>
      <c r="Z69">
        <f t="shared" si="15"/>
        <v>1180.896</v>
      </c>
      <c r="AA69">
        <f t="shared" si="16"/>
        <v>1232.896</v>
      </c>
      <c r="AB69" t="str">
        <f t="shared" si="17"/>
        <v>Intime</v>
      </c>
      <c r="AC69" t="str">
        <f t="shared" si="18"/>
        <v>January</v>
      </c>
    </row>
    <row r="70" spans="1:29" ht="14.25" customHeight="1" x14ac:dyDescent="0.3">
      <c r="A70" s="1" t="s">
        <v>521</v>
      </c>
      <c r="B70" s="1" t="s">
        <v>387</v>
      </c>
      <c r="C70" s="1" t="s">
        <v>522</v>
      </c>
      <c r="D70" s="1">
        <v>51</v>
      </c>
      <c r="E70" s="1" t="s">
        <v>45</v>
      </c>
      <c r="F70" s="1" t="s">
        <v>133</v>
      </c>
      <c r="G70" s="1" t="s">
        <v>523</v>
      </c>
      <c r="H70" s="1" t="s">
        <v>524</v>
      </c>
      <c r="I70" s="1" t="s">
        <v>525</v>
      </c>
      <c r="J70" s="2">
        <v>45277</v>
      </c>
      <c r="K70" s="1" t="s">
        <v>526</v>
      </c>
      <c r="L70" s="1" t="s">
        <v>349</v>
      </c>
      <c r="M70" s="1">
        <v>496.59</v>
      </c>
      <c r="N70" s="1">
        <v>4</v>
      </c>
      <c r="O70" s="1" t="s">
        <v>51</v>
      </c>
      <c r="P70" s="1">
        <v>7</v>
      </c>
      <c r="Q70" s="1">
        <v>36</v>
      </c>
      <c r="R70" s="2">
        <v>45280</v>
      </c>
      <c r="S70" s="1" t="s">
        <v>527</v>
      </c>
      <c r="T70" t="str">
        <f t="shared" si="10"/>
        <v>Jason  Nguyen</v>
      </c>
      <c r="U70">
        <f t="shared" si="11"/>
        <v>1986.36</v>
      </c>
      <c r="V70">
        <f t="shared" si="19"/>
        <v>3</v>
      </c>
      <c r="W70" s="15">
        <f t="shared" si="12"/>
        <v>0.15</v>
      </c>
      <c r="X70">
        <f t="shared" si="13"/>
        <v>1724.4059999999999</v>
      </c>
      <c r="Y70">
        <f t="shared" si="14"/>
        <v>297.95399999999995</v>
      </c>
      <c r="Z70">
        <f t="shared" si="15"/>
        <v>1688.4059999999999</v>
      </c>
      <c r="AA70">
        <f t="shared" si="16"/>
        <v>1724.4059999999999</v>
      </c>
      <c r="AB70" t="str">
        <f t="shared" si="17"/>
        <v>BeforeTime</v>
      </c>
      <c r="AC70" t="str">
        <f t="shared" si="18"/>
        <v>December</v>
      </c>
    </row>
    <row r="71" spans="1:29" ht="14.25" customHeight="1" x14ac:dyDescent="0.3">
      <c r="A71" s="1" t="s">
        <v>528</v>
      </c>
      <c r="B71" s="1" t="s">
        <v>529</v>
      </c>
      <c r="C71" s="1" t="s">
        <v>530</v>
      </c>
      <c r="D71" s="1">
        <v>32</v>
      </c>
      <c r="E71" s="1" t="s">
        <v>45</v>
      </c>
      <c r="F71" s="1" t="s">
        <v>83</v>
      </c>
      <c r="G71" s="1" t="s">
        <v>531</v>
      </c>
      <c r="H71" s="1" t="s">
        <v>532</v>
      </c>
      <c r="I71" s="1" t="s">
        <v>533</v>
      </c>
      <c r="J71" s="2">
        <v>45586</v>
      </c>
      <c r="K71" s="1" t="s">
        <v>534</v>
      </c>
      <c r="L71" s="1" t="s">
        <v>349</v>
      </c>
      <c r="M71" s="1">
        <v>496.59</v>
      </c>
      <c r="N71" s="1">
        <v>2</v>
      </c>
      <c r="O71" s="1" t="s">
        <v>29</v>
      </c>
      <c r="P71" s="1">
        <v>5</v>
      </c>
      <c r="Q71" s="1">
        <v>41</v>
      </c>
      <c r="R71" s="2">
        <v>45588</v>
      </c>
      <c r="S71" s="1" t="s">
        <v>535</v>
      </c>
      <c r="T71" t="str">
        <f t="shared" si="10"/>
        <v>Brandon  Cruz</v>
      </c>
      <c r="U71">
        <f t="shared" si="11"/>
        <v>993.18</v>
      </c>
      <c r="V71">
        <f t="shared" si="19"/>
        <v>2</v>
      </c>
      <c r="W71" s="15">
        <f t="shared" si="12"/>
        <v>0.08</v>
      </c>
      <c r="X71">
        <f t="shared" si="13"/>
        <v>954.72559999999999</v>
      </c>
      <c r="Y71">
        <f t="shared" si="14"/>
        <v>79.454399999999993</v>
      </c>
      <c r="Z71">
        <f t="shared" si="15"/>
        <v>913.72559999999999</v>
      </c>
      <c r="AA71">
        <f t="shared" si="16"/>
        <v>954.72559999999999</v>
      </c>
      <c r="AB71" t="str">
        <f t="shared" si="17"/>
        <v>BeforeTime</v>
      </c>
      <c r="AC71" t="str">
        <f t="shared" si="18"/>
        <v>October</v>
      </c>
    </row>
    <row r="72" spans="1:29" ht="14.25" customHeight="1" x14ac:dyDescent="0.3">
      <c r="A72" s="1" t="s">
        <v>19</v>
      </c>
      <c r="B72" s="1" t="s">
        <v>20</v>
      </c>
      <c r="C72" s="1" t="s">
        <v>21</v>
      </c>
      <c r="D72" s="1">
        <v>37</v>
      </c>
      <c r="E72" s="1" t="s">
        <v>22</v>
      </c>
      <c r="F72" s="1" t="s">
        <v>23</v>
      </c>
      <c r="G72" s="1" t="s">
        <v>24</v>
      </c>
      <c r="H72" s="1" t="s">
        <v>25</v>
      </c>
      <c r="I72" s="1" t="s">
        <v>536</v>
      </c>
      <c r="J72" s="2">
        <v>45567</v>
      </c>
      <c r="K72" s="1" t="s">
        <v>537</v>
      </c>
      <c r="L72" s="1" t="s">
        <v>28</v>
      </c>
      <c r="M72" s="1">
        <v>308.88</v>
      </c>
      <c r="N72" s="1">
        <v>1</v>
      </c>
      <c r="O72" s="1" t="s">
        <v>56</v>
      </c>
      <c r="P72" s="1">
        <v>6</v>
      </c>
      <c r="Q72" s="1">
        <v>62</v>
      </c>
      <c r="R72" s="2">
        <v>45569</v>
      </c>
      <c r="S72" s="1" t="s">
        <v>538</v>
      </c>
      <c r="T72" t="str">
        <f t="shared" si="10"/>
        <v>Anne  Oconnell</v>
      </c>
      <c r="U72">
        <f t="shared" si="11"/>
        <v>308.88</v>
      </c>
      <c r="V72">
        <f t="shared" si="19"/>
        <v>2</v>
      </c>
      <c r="W72" s="15">
        <f t="shared" si="12"/>
        <v>0</v>
      </c>
      <c r="X72">
        <f t="shared" si="13"/>
        <v>308.88</v>
      </c>
      <c r="Y72">
        <f t="shared" si="14"/>
        <v>0</v>
      </c>
      <c r="Z72">
        <f t="shared" si="15"/>
        <v>308.88</v>
      </c>
      <c r="AA72">
        <f t="shared" si="16"/>
        <v>308.88</v>
      </c>
      <c r="AB72" t="str">
        <f t="shared" si="17"/>
        <v>BeforeTime</v>
      </c>
      <c r="AC72" t="str">
        <f t="shared" si="18"/>
        <v>October</v>
      </c>
    </row>
    <row r="73" spans="1:29" ht="14.25" customHeight="1" x14ac:dyDescent="0.3">
      <c r="A73" s="1" t="s">
        <v>539</v>
      </c>
      <c r="B73" s="1" t="s">
        <v>540</v>
      </c>
      <c r="C73" s="1" t="s">
        <v>541</v>
      </c>
      <c r="D73" s="1">
        <v>33</v>
      </c>
      <c r="E73" s="1" t="s">
        <v>45</v>
      </c>
      <c r="F73" s="1" t="s">
        <v>161</v>
      </c>
      <c r="G73" s="1" t="s">
        <v>542</v>
      </c>
      <c r="H73" s="1" t="s">
        <v>543</v>
      </c>
      <c r="I73" s="1" t="s">
        <v>544</v>
      </c>
      <c r="J73" s="2">
        <v>45495</v>
      </c>
      <c r="K73" s="1" t="s">
        <v>545</v>
      </c>
      <c r="L73" s="1" t="s">
        <v>546</v>
      </c>
      <c r="M73" s="1">
        <v>425.59</v>
      </c>
      <c r="N73" s="1">
        <v>4</v>
      </c>
      <c r="O73" s="1" t="s">
        <v>56</v>
      </c>
      <c r="P73" s="1">
        <v>6</v>
      </c>
      <c r="Q73" s="1">
        <v>53</v>
      </c>
      <c r="R73" s="2">
        <v>45496</v>
      </c>
      <c r="S73" s="1" t="s">
        <v>547</v>
      </c>
      <c r="T73" t="str">
        <f t="shared" si="10"/>
        <v>Jodi  Whitney</v>
      </c>
      <c r="U73">
        <f t="shared" si="11"/>
        <v>1702.36</v>
      </c>
      <c r="V73">
        <f t="shared" si="19"/>
        <v>1</v>
      </c>
      <c r="W73" s="15">
        <f t="shared" si="12"/>
        <v>0</v>
      </c>
      <c r="X73">
        <f t="shared" si="13"/>
        <v>1702.36</v>
      </c>
      <c r="Y73">
        <f t="shared" si="14"/>
        <v>0</v>
      </c>
      <c r="Z73">
        <f t="shared" si="15"/>
        <v>1702.36</v>
      </c>
      <c r="AA73">
        <f t="shared" si="16"/>
        <v>1702.36</v>
      </c>
      <c r="AB73" t="str">
        <f t="shared" si="17"/>
        <v>BeforeTime</v>
      </c>
      <c r="AC73" t="str">
        <f t="shared" si="18"/>
        <v>July</v>
      </c>
    </row>
    <row r="74" spans="1:29" ht="14.25" customHeight="1" x14ac:dyDescent="0.3">
      <c r="A74" s="1" t="s">
        <v>210</v>
      </c>
      <c r="B74" s="1" t="s">
        <v>211</v>
      </c>
      <c r="C74" s="1" t="s">
        <v>212</v>
      </c>
      <c r="D74" s="1">
        <v>33</v>
      </c>
      <c r="E74" s="1" t="s">
        <v>45</v>
      </c>
      <c r="F74" s="1" t="s">
        <v>213</v>
      </c>
      <c r="G74" s="1" t="s">
        <v>214</v>
      </c>
      <c r="H74" s="1" t="s">
        <v>215</v>
      </c>
      <c r="I74" s="1" t="s">
        <v>548</v>
      </c>
      <c r="J74" s="2">
        <v>45355</v>
      </c>
      <c r="K74" s="1" t="s">
        <v>549</v>
      </c>
      <c r="L74" s="1" t="s">
        <v>28</v>
      </c>
      <c r="M74" s="1">
        <v>308.88</v>
      </c>
      <c r="N74" s="1">
        <v>1</v>
      </c>
      <c r="O74" s="1" t="s">
        <v>89</v>
      </c>
      <c r="P74" s="1">
        <v>1</v>
      </c>
      <c r="Q74" s="1">
        <v>56</v>
      </c>
      <c r="R74" s="2">
        <v>45360</v>
      </c>
      <c r="S74" s="1" t="s">
        <v>550</v>
      </c>
      <c r="T74" t="str">
        <f t="shared" si="10"/>
        <v>Mark  Henderson</v>
      </c>
      <c r="U74">
        <f t="shared" si="11"/>
        <v>308.88</v>
      </c>
      <c r="V74">
        <f t="shared" si="19"/>
        <v>5</v>
      </c>
      <c r="W74" s="15">
        <f t="shared" si="12"/>
        <v>0.1</v>
      </c>
      <c r="X74">
        <f t="shared" si="13"/>
        <v>333.99200000000002</v>
      </c>
      <c r="Y74">
        <f t="shared" si="14"/>
        <v>30.888000000000002</v>
      </c>
      <c r="Z74">
        <f t="shared" si="15"/>
        <v>277.99200000000002</v>
      </c>
      <c r="AA74">
        <f t="shared" si="16"/>
        <v>333.99200000000002</v>
      </c>
      <c r="AB74" t="str">
        <f t="shared" si="17"/>
        <v>Intime</v>
      </c>
      <c r="AC74" t="str">
        <f t="shared" si="18"/>
        <v>March</v>
      </c>
    </row>
    <row r="75" spans="1:29" ht="14.25" customHeight="1" x14ac:dyDescent="0.3">
      <c r="A75" s="1" t="s">
        <v>443</v>
      </c>
      <c r="B75" s="1" t="s">
        <v>444</v>
      </c>
      <c r="C75" s="1" t="s">
        <v>445</v>
      </c>
      <c r="D75" s="1">
        <v>69</v>
      </c>
      <c r="E75" s="1" t="s">
        <v>22</v>
      </c>
      <c r="F75" s="1" t="s">
        <v>23</v>
      </c>
      <c r="G75" s="1" t="s">
        <v>446</v>
      </c>
      <c r="H75" s="1" t="s">
        <v>447</v>
      </c>
      <c r="I75" s="1" t="s">
        <v>551</v>
      </c>
      <c r="J75" s="2">
        <v>45132</v>
      </c>
      <c r="K75" s="1" t="s">
        <v>552</v>
      </c>
      <c r="L75" s="1" t="s">
        <v>376</v>
      </c>
      <c r="M75" s="1">
        <v>431.44</v>
      </c>
      <c r="N75" s="1">
        <v>5</v>
      </c>
      <c r="O75" s="1" t="s">
        <v>51</v>
      </c>
      <c r="P75" s="1">
        <v>6</v>
      </c>
      <c r="Q75" s="1">
        <v>59</v>
      </c>
      <c r="R75" s="2">
        <v>45139</v>
      </c>
      <c r="S75" s="1" t="s">
        <v>553</v>
      </c>
      <c r="T75" t="str">
        <f t="shared" si="10"/>
        <v>Brian  Kennedy</v>
      </c>
      <c r="U75">
        <f t="shared" si="11"/>
        <v>2157.1999999999998</v>
      </c>
      <c r="V75">
        <f t="shared" si="19"/>
        <v>7</v>
      </c>
      <c r="W75" s="15">
        <f t="shared" si="12"/>
        <v>0.15</v>
      </c>
      <c r="X75">
        <f t="shared" si="13"/>
        <v>1892.62</v>
      </c>
      <c r="Y75">
        <f t="shared" si="14"/>
        <v>323.58</v>
      </c>
      <c r="Z75">
        <f t="shared" si="15"/>
        <v>1833.62</v>
      </c>
      <c r="AA75">
        <f t="shared" si="16"/>
        <v>1892.62</v>
      </c>
      <c r="AB75" t="str">
        <f t="shared" si="17"/>
        <v>Late</v>
      </c>
      <c r="AC75" t="str">
        <f t="shared" si="18"/>
        <v>July</v>
      </c>
    </row>
    <row r="76" spans="1:29" ht="14.25" customHeight="1" x14ac:dyDescent="0.3">
      <c r="A76" s="1" t="s">
        <v>443</v>
      </c>
      <c r="B76" s="1" t="s">
        <v>444</v>
      </c>
      <c r="C76" s="1" t="s">
        <v>445</v>
      </c>
      <c r="D76" s="1">
        <v>69</v>
      </c>
      <c r="E76" s="1" t="s">
        <v>22</v>
      </c>
      <c r="F76" s="1" t="s">
        <v>23</v>
      </c>
      <c r="G76" s="1" t="s">
        <v>446</v>
      </c>
      <c r="H76" s="1" t="s">
        <v>447</v>
      </c>
      <c r="I76" s="1" t="s">
        <v>554</v>
      </c>
      <c r="J76" s="2">
        <v>45650</v>
      </c>
      <c r="K76" s="1" t="s">
        <v>555</v>
      </c>
      <c r="L76" s="1" t="s">
        <v>556</v>
      </c>
      <c r="M76" s="1">
        <v>133.62</v>
      </c>
      <c r="N76" s="1">
        <v>2</v>
      </c>
      <c r="O76" s="1" t="s">
        <v>89</v>
      </c>
      <c r="P76" s="1">
        <v>4</v>
      </c>
      <c r="Q76" s="1">
        <v>50</v>
      </c>
      <c r="R76" s="2">
        <v>45651</v>
      </c>
      <c r="S76" s="1" t="s">
        <v>557</v>
      </c>
      <c r="T76" t="str">
        <f t="shared" si="10"/>
        <v>Brian  Kennedy</v>
      </c>
      <c r="U76">
        <f t="shared" si="11"/>
        <v>267.24</v>
      </c>
      <c r="V76">
        <f t="shared" si="19"/>
        <v>1</v>
      </c>
      <c r="W76" s="15">
        <f t="shared" si="12"/>
        <v>0.1</v>
      </c>
      <c r="X76">
        <f t="shared" si="13"/>
        <v>290.51600000000002</v>
      </c>
      <c r="Y76">
        <f t="shared" si="14"/>
        <v>26.724000000000004</v>
      </c>
      <c r="Z76">
        <f t="shared" si="15"/>
        <v>240.51600000000002</v>
      </c>
      <c r="AA76">
        <f t="shared" si="16"/>
        <v>290.51600000000002</v>
      </c>
      <c r="AB76" t="str">
        <f t="shared" si="17"/>
        <v>BeforeTime</v>
      </c>
      <c r="AC76" t="str">
        <f t="shared" si="18"/>
        <v>December</v>
      </c>
    </row>
    <row r="77" spans="1:29" ht="14.25" customHeight="1" x14ac:dyDescent="0.3">
      <c r="A77" s="1" t="s">
        <v>273</v>
      </c>
      <c r="B77" s="1" t="s">
        <v>274</v>
      </c>
      <c r="C77" s="1" t="s">
        <v>275</v>
      </c>
      <c r="D77" s="1">
        <v>64</v>
      </c>
      <c r="E77" s="1" t="s">
        <v>45</v>
      </c>
      <c r="F77" s="1" t="s">
        <v>23</v>
      </c>
      <c r="G77" s="1" t="s">
        <v>276</v>
      </c>
      <c r="H77" s="1" t="s">
        <v>277</v>
      </c>
      <c r="I77" s="1" t="s">
        <v>558</v>
      </c>
      <c r="J77" s="2">
        <v>45459</v>
      </c>
      <c r="K77" s="1" t="s">
        <v>559</v>
      </c>
      <c r="L77" s="1" t="s">
        <v>88</v>
      </c>
      <c r="M77" s="1">
        <v>363.64</v>
      </c>
      <c r="N77" s="1">
        <v>3</v>
      </c>
      <c r="O77" s="1" t="s">
        <v>56</v>
      </c>
      <c r="P77" s="1">
        <v>7</v>
      </c>
      <c r="Q77" s="1">
        <v>41</v>
      </c>
      <c r="R77" s="2">
        <v>45461</v>
      </c>
      <c r="S77" s="1" t="s">
        <v>560</v>
      </c>
      <c r="T77" t="str">
        <f t="shared" si="10"/>
        <v>Teresa  Harvey</v>
      </c>
      <c r="U77">
        <f t="shared" si="11"/>
        <v>1090.92</v>
      </c>
      <c r="V77">
        <f t="shared" si="19"/>
        <v>2</v>
      </c>
      <c r="W77" s="15">
        <f t="shared" si="12"/>
        <v>0</v>
      </c>
      <c r="X77">
        <f t="shared" si="13"/>
        <v>1090.92</v>
      </c>
      <c r="Y77">
        <f t="shared" si="14"/>
        <v>0</v>
      </c>
      <c r="Z77">
        <f t="shared" si="15"/>
        <v>1090.92</v>
      </c>
      <c r="AA77">
        <f t="shared" si="16"/>
        <v>1090.92</v>
      </c>
      <c r="AB77" t="str">
        <f t="shared" si="17"/>
        <v>BeforeTime</v>
      </c>
      <c r="AC77" t="str">
        <f t="shared" si="18"/>
        <v>June</v>
      </c>
    </row>
    <row r="78" spans="1:29" ht="14.25" customHeight="1" x14ac:dyDescent="0.3">
      <c r="A78" s="1" t="s">
        <v>31</v>
      </c>
      <c r="B78" s="1" t="s">
        <v>32</v>
      </c>
      <c r="C78" s="1" t="s">
        <v>33</v>
      </c>
      <c r="D78" s="1">
        <v>53</v>
      </c>
      <c r="E78" s="1" t="s">
        <v>34</v>
      </c>
      <c r="F78" s="1" t="s">
        <v>35</v>
      </c>
      <c r="G78" s="1" t="s">
        <v>36</v>
      </c>
      <c r="H78" s="1" t="s">
        <v>37</v>
      </c>
      <c r="I78" s="1" t="s">
        <v>561</v>
      </c>
      <c r="J78" s="2">
        <v>45041</v>
      </c>
      <c r="K78" s="1" t="s">
        <v>562</v>
      </c>
      <c r="L78" s="1" t="s">
        <v>243</v>
      </c>
      <c r="M78" s="1">
        <v>128.13999999999999</v>
      </c>
      <c r="N78" s="1">
        <v>1</v>
      </c>
      <c r="O78" s="1" t="s">
        <v>29</v>
      </c>
      <c r="P78" s="1">
        <v>7</v>
      </c>
      <c r="Q78" s="1">
        <v>70</v>
      </c>
      <c r="R78" s="2">
        <v>45045</v>
      </c>
      <c r="S78" s="1" t="s">
        <v>563</v>
      </c>
      <c r="T78" t="str">
        <f t="shared" si="10"/>
        <v>Anthony  Thomas</v>
      </c>
      <c r="U78">
        <f t="shared" si="11"/>
        <v>128.13999999999999</v>
      </c>
      <c r="V78">
        <f t="shared" si="19"/>
        <v>4</v>
      </c>
      <c r="W78" s="15">
        <f t="shared" si="12"/>
        <v>0.08</v>
      </c>
      <c r="X78">
        <f t="shared" si="13"/>
        <v>187.8888</v>
      </c>
      <c r="Y78">
        <f t="shared" si="14"/>
        <v>10.251199999999999</v>
      </c>
      <c r="Z78">
        <f t="shared" si="15"/>
        <v>117.88879999999999</v>
      </c>
      <c r="AA78">
        <f t="shared" si="16"/>
        <v>187.8888</v>
      </c>
      <c r="AB78" t="str">
        <f t="shared" si="17"/>
        <v>BeforeTime</v>
      </c>
      <c r="AC78" t="str">
        <f t="shared" si="18"/>
        <v>April</v>
      </c>
    </row>
    <row r="79" spans="1:29" ht="14.25" customHeight="1" x14ac:dyDescent="0.3">
      <c r="A79" s="1" t="s">
        <v>378</v>
      </c>
      <c r="B79" s="1" t="s">
        <v>379</v>
      </c>
      <c r="C79" s="1" t="s">
        <v>380</v>
      </c>
      <c r="D79" s="1">
        <v>47</v>
      </c>
      <c r="E79" s="1" t="s">
        <v>34</v>
      </c>
      <c r="F79" s="1" t="s">
        <v>83</v>
      </c>
      <c r="G79" s="1" t="s">
        <v>381</v>
      </c>
      <c r="H79" s="1" t="s">
        <v>382</v>
      </c>
      <c r="I79" s="1" t="s">
        <v>564</v>
      </c>
      <c r="J79" s="2">
        <v>45683</v>
      </c>
      <c r="K79" s="1" t="s">
        <v>565</v>
      </c>
      <c r="L79" s="1" t="s">
        <v>566</v>
      </c>
      <c r="M79" s="1">
        <v>477.52</v>
      </c>
      <c r="N79" s="1">
        <v>2</v>
      </c>
      <c r="O79" s="1" t="s">
        <v>29</v>
      </c>
      <c r="P79" s="1">
        <v>6</v>
      </c>
      <c r="Q79" s="1">
        <v>55</v>
      </c>
      <c r="R79" s="2">
        <v>45685</v>
      </c>
      <c r="S79" s="1" t="s">
        <v>567</v>
      </c>
      <c r="T79" t="str">
        <f t="shared" si="10"/>
        <v>Aaron  Thompson</v>
      </c>
      <c r="U79">
        <f t="shared" si="11"/>
        <v>955.04</v>
      </c>
      <c r="V79">
        <f t="shared" si="19"/>
        <v>2</v>
      </c>
      <c r="W79" s="15">
        <f t="shared" si="12"/>
        <v>0.08</v>
      </c>
      <c r="X79">
        <f t="shared" si="13"/>
        <v>933.63679999999999</v>
      </c>
      <c r="Y79">
        <f t="shared" si="14"/>
        <v>76.403199999999998</v>
      </c>
      <c r="Z79">
        <f t="shared" si="15"/>
        <v>878.63679999999999</v>
      </c>
      <c r="AA79">
        <f t="shared" si="16"/>
        <v>933.63679999999999</v>
      </c>
      <c r="AB79" t="str">
        <f t="shared" si="17"/>
        <v>BeforeTime</v>
      </c>
      <c r="AC79" t="str">
        <f t="shared" si="18"/>
        <v>January</v>
      </c>
    </row>
    <row r="80" spans="1:29" ht="14.25" customHeight="1" x14ac:dyDescent="0.3">
      <c r="A80" s="1" t="s">
        <v>568</v>
      </c>
      <c r="B80" s="1" t="s">
        <v>249</v>
      </c>
      <c r="C80" s="1" t="s">
        <v>569</v>
      </c>
      <c r="D80" s="1">
        <v>35</v>
      </c>
      <c r="E80" s="1" t="s">
        <v>22</v>
      </c>
      <c r="F80" s="1" t="s">
        <v>23</v>
      </c>
      <c r="G80" s="1" t="s">
        <v>570</v>
      </c>
      <c r="H80" s="1" t="s">
        <v>571</v>
      </c>
      <c r="I80" s="1" t="s">
        <v>572</v>
      </c>
      <c r="J80" s="2">
        <v>45054</v>
      </c>
      <c r="K80" s="1" t="s">
        <v>573</v>
      </c>
      <c r="L80" s="1" t="s">
        <v>235</v>
      </c>
      <c r="M80" s="1">
        <v>126.19</v>
      </c>
      <c r="N80" s="1">
        <v>3</v>
      </c>
      <c r="O80" s="1" t="s">
        <v>56</v>
      </c>
      <c r="P80" s="1">
        <v>5</v>
      </c>
      <c r="Q80" s="1">
        <v>40</v>
      </c>
      <c r="R80" s="2">
        <v>45058</v>
      </c>
      <c r="S80" s="1" t="s">
        <v>574</v>
      </c>
      <c r="T80" t="str">
        <f t="shared" si="10"/>
        <v>Ashley  Romero</v>
      </c>
      <c r="U80">
        <f t="shared" si="11"/>
        <v>378.57</v>
      </c>
      <c r="V80">
        <f t="shared" si="19"/>
        <v>4</v>
      </c>
      <c r="W80" s="15">
        <f t="shared" si="12"/>
        <v>0</v>
      </c>
      <c r="X80">
        <f t="shared" si="13"/>
        <v>378.57</v>
      </c>
      <c r="Y80">
        <f t="shared" si="14"/>
        <v>0</v>
      </c>
      <c r="Z80">
        <f t="shared" si="15"/>
        <v>378.57</v>
      </c>
      <c r="AA80">
        <f t="shared" si="16"/>
        <v>378.57</v>
      </c>
      <c r="AB80" t="str">
        <f t="shared" si="17"/>
        <v>BeforeTime</v>
      </c>
      <c r="AC80" t="str">
        <f t="shared" si="18"/>
        <v>May</v>
      </c>
    </row>
    <row r="81" spans="1:29" ht="14.25" customHeight="1" x14ac:dyDescent="0.3">
      <c r="A81" s="1" t="s">
        <v>405</v>
      </c>
      <c r="B81" s="1" t="s">
        <v>221</v>
      </c>
      <c r="C81" s="1" t="s">
        <v>406</v>
      </c>
      <c r="D81" s="1">
        <v>28</v>
      </c>
      <c r="E81" s="1" t="s">
        <v>45</v>
      </c>
      <c r="F81" s="1" t="s">
        <v>133</v>
      </c>
      <c r="G81" s="1" t="s">
        <v>407</v>
      </c>
      <c r="H81" s="1" t="s">
        <v>408</v>
      </c>
      <c r="I81" s="1" t="s">
        <v>575</v>
      </c>
      <c r="J81" s="2">
        <v>45443</v>
      </c>
      <c r="K81" s="1" t="s">
        <v>576</v>
      </c>
      <c r="L81" s="1" t="s">
        <v>316</v>
      </c>
      <c r="M81" s="1">
        <v>481.48</v>
      </c>
      <c r="N81" s="1">
        <v>4</v>
      </c>
      <c r="O81" s="1" t="s">
        <v>89</v>
      </c>
      <c r="P81" s="1">
        <v>1</v>
      </c>
      <c r="Q81" s="1">
        <v>36</v>
      </c>
      <c r="R81" s="2">
        <v>45447</v>
      </c>
      <c r="S81" s="1" t="s">
        <v>577</v>
      </c>
      <c r="T81" t="str">
        <f t="shared" si="10"/>
        <v>John  Ramirez</v>
      </c>
      <c r="U81">
        <f t="shared" si="11"/>
        <v>1925.92</v>
      </c>
      <c r="V81">
        <f t="shared" si="19"/>
        <v>4</v>
      </c>
      <c r="W81" s="15">
        <f t="shared" si="12"/>
        <v>0.1</v>
      </c>
      <c r="X81">
        <f t="shared" si="13"/>
        <v>1769.328</v>
      </c>
      <c r="Y81">
        <f t="shared" si="14"/>
        <v>192.59200000000001</v>
      </c>
      <c r="Z81">
        <f t="shared" si="15"/>
        <v>1733.328</v>
      </c>
      <c r="AA81">
        <f t="shared" si="16"/>
        <v>1769.328</v>
      </c>
      <c r="AB81" t="str">
        <f t="shared" si="17"/>
        <v>BeforeTime</v>
      </c>
      <c r="AC81" t="str">
        <f t="shared" si="18"/>
        <v>May</v>
      </c>
    </row>
    <row r="82" spans="1:29" ht="14.25" customHeight="1" x14ac:dyDescent="0.3">
      <c r="A82" s="1" t="s">
        <v>468</v>
      </c>
      <c r="B82" s="1" t="s">
        <v>101</v>
      </c>
      <c r="C82" s="1" t="s">
        <v>469</v>
      </c>
      <c r="D82" s="1">
        <v>33</v>
      </c>
      <c r="E82" s="1" t="s">
        <v>22</v>
      </c>
      <c r="F82" s="1" t="s">
        <v>161</v>
      </c>
      <c r="G82" s="1" t="s">
        <v>470</v>
      </c>
      <c r="H82" s="1" t="s">
        <v>471</v>
      </c>
      <c r="I82" s="1" t="s">
        <v>578</v>
      </c>
      <c r="J82" s="2">
        <v>45675</v>
      </c>
      <c r="K82" s="1" t="s">
        <v>579</v>
      </c>
      <c r="L82" s="1" t="s">
        <v>28</v>
      </c>
      <c r="M82" s="1">
        <v>308.88</v>
      </c>
      <c r="N82" s="1">
        <v>3</v>
      </c>
      <c r="O82" s="1" t="s">
        <v>51</v>
      </c>
      <c r="P82" s="1">
        <v>4</v>
      </c>
      <c r="Q82" s="1">
        <v>48</v>
      </c>
      <c r="R82" s="2">
        <v>45678</v>
      </c>
      <c r="S82" s="1" t="s">
        <v>580</v>
      </c>
      <c r="T82" t="str">
        <f t="shared" si="10"/>
        <v>Debra  Hayes</v>
      </c>
      <c r="U82">
        <f t="shared" si="11"/>
        <v>926.64</v>
      </c>
      <c r="V82">
        <f t="shared" si="19"/>
        <v>3</v>
      </c>
      <c r="W82" s="15">
        <f t="shared" si="12"/>
        <v>0.15</v>
      </c>
      <c r="X82">
        <f t="shared" si="13"/>
        <v>835.64400000000001</v>
      </c>
      <c r="Y82">
        <f t="shared" si="14"/>
        <v>138.99599999999998</v>
      </c>
      <c r="Z82">
        <f t="shared" si="15"/>
        <v>787.64400000000001</v>
      </c>
      <c r="AA82">
        <f t="shared" si="16"/>
        <v>835.64400000000001</v>
      </c>
      <c r="AB82" t="str">
        <f t="shared" si="17"/>
        <v>BeforeTime</v>
      </c>
      <c r="AC82" t="str">
        <f t="shared" si="18"/>
        <v>January</v>
      </c>
    </row>
    <row r="83" spans="1:29" ht="14.25" customHeight="1" x14ac:dyDescent="0.3">
      <c r="A83" s="1" t="s">
        <v>202</v>
      </c>
      <c r="B83" s="1" t="s">
        <v>203</v>
      </c>
      <c r="C83" s="1" t="s">
        <v>204</v>
      </c>
      <c r="D83" s="1">
        <v>39</v>
      </c>
      <c r="E83" s="1" t="s">
        <v>34</v>
      </c>
      <c r="F83" s="1" t="s">
        <v>152</v>
      </c>
      <c r="G83" s="1" t="s">
        <v>205</v>
      </c>
      <c r="H83" s="1" t="s">
        <v>206</v>
      </c>
      <c r="I83" s="1" t="s">
        <v>581</v>
      </c>
      <c r="J83" s="2">
        <v>45525</v>
      </c>
      <c r="K83" s="1" t="s">
        <v>582</v>
      </c>
      <c r="L83" s="1" t="s">
        <v>583</v>
      </c>
      <c r="M83" s="1">
        <v>403.03</v>
      </c>
      <c r="N83" s="1">
        <v>1</v>
      </c>
      <c r="O83" s="1" t="s">
        <v>78</v>
      </c>
      <c r="P83" s="1">
        <v>3</v>
      </c>
      <c r="Q83" s="1">
        <v>52</v>
      </c>
      <c r="R83" s="2">
        <v>45526</v>
      </c>
      <c r="S83" s="1" t="s">
        <v>584</v>
      </c>
      <c r="T83" t="str">
        <f t="shared" si="10"/>
        <v>Christian  Clayton</v>
      </c>
      <c r="U83">
        <f t="shared" si="11"/>
        <v>403.03</v>
      </c>
      <c r="V83">
        <f t="shared" si="19"/>
        <v>1</v>
      </c>
      <c r="W83" s="15">
        <f t="shared" si="12"/>
        <v>0.2</v>
      </c>
      <c r="X83">
        <f t="shared" si="13"/>
        <v>374.42399999999998</v>
      </c>
      <c r="Y83">
        <f t="shared" si="14"/>
        <v>80.605999999999995</v>
      </c>
      <c r="Z83">
        <f t="shared" si="15"/>
        <v>322.42399999999998</v>
      </c>
      <c r="AA83">
        <f t="shared" si="16"/>
        <v>374.42399999999998</v>
      </c>
      <c r="AB83" t="str">
        <f t="shared" si="17"/>
        <v>BeforeTime</v>
      </c>
      <c r="AC83" t="str">
        <f t="shared" si="18"/>
        <v>August</v>
      </c>
    </row>
    <row r="84" spans="1:29" ht="14.25" customHeight="1" x14ac:dyDescent="0.3">
      <c r="A84" s="1" t="s">
        <v>585</v>
      </c>
      <c r="B84" s="1" t="s">
        <v>586</v>
      </c>
      <c r="C84" s="1" t="s">
        <v>587</v>
      </c>
      <c r="D84" s="1">
        <v>21</v>
      </c>
      <c r="E84" s="1" t="s">
        <v>22</v>
      </c>
      <c r="F84" s="1" t="s">
        <v>35</v>
      </c>
      <c r="G84" s="1" t="s">
        <v>588</v>
      </c>
      <c r="H84" s="1" t="s">
        <v>589</v>
      </c>
      <c r="I84" s="1" t="s">
        <v>590</v>
      </c>
      <c r="J84" s="2">
        <v>45041</v>
      </c>
      <c r="K84" s="1" t="s">
        <v>591</v>
      </c>
      <c r="L84" s="1" t="s">
        <v>74</v>
      </c>
      <c r="M84" s="1">
        <v>330.11</v>
      </c>
      <c r="N84" s="1">
        <v>2</v>
      </c>
      <c r="O84" s="1" t="s">
        <v>29</v>
      </c>
      <c r="P84" s="1">
        <v>3</v>
      </c>
      <c r="Q84" s="1">
        <v>64</v>
      </c>
      <c r="R84" s="2">
        <v>45046</v>
      </c>
      <c r="S84" s="1" t="s">
        <v>592</v>
      </c>
      <c r="T84" t="str">
        <f t="shared" si="10"/>
        <v>William  Mann</v>
      </c>
      <c r="U84">
        <f t="shared" si="11"/>
        <v>660.22</v>
      </c>
      <c r="V84">
        <f t="shared" si="19"/>
        <v>5</v>
      </c>
      <c r="W84" s="15">
        <f t="shared" si="12"/>
        <v>0.08</v>
      </c>
      <c r="X84">
        <f t="shared" si="13"/>
        <v>671.40240000000006</v>
      </c>
      <c r="Y84">
        <f t="shared" si="14"/>
        <v>52.817600000000006</v>
      </c>
      <c r="Z84">
        <f t="shared" si="15"/>
        <v>607.40240000000006</v>
      </c>
      <c r="AA84">
        <f t="shared" si="16"/>
        <v>671.40240000000006</v>
      </c>
      <c r="AB84" t="str">
        <f t="shared" si="17"/>
        <v>Intime</v>
      </c>
      <c r="AC84" t="str">
        <f t="shared" si="18"/>
        <v>April</v>
      </c>
    </row>
    <row r="85" spans="1:29" ht="14.25" customHeight="1" x14ac:dyDescent="0.3">
      <c r="A85" s="1" t="s">
        <v>405</v>
      </c>
      <c r="B85" s="1" t="s">
        <v>221</v>
      </c>
      <c r="C85" s="1" t="s">
        <v>406</v>
      </c>
      <c r="D85" s="1">
        <v>28</v>
      </c>
      <c r="E85" s="1" t="s">
        <v>45</v>
      </c>
      <c r="F85" s="1" t="s">
        <v>133</v>
      </c>
      <c r="G85" s="1" t="s">
        <v>407</v>
      </c>
      <c r="H85" s="1" t="s">
        <v>408</v>
      </c>
      <c r="I85" s="1" t="s">
        <v>593</v>
      </c>
      <c r="J85" s="2">
        <v>45322</v>
      </c>
      <c r="K85" s="1" t="s">
        <v>594</v>
      </c>
      <c r="L85" s="1" t="s">
        <v>263</v>
      </c>
      <c r="M85" s="1">
        <v>62.42</v>
      </c>
      <c r="N85" s="1">
        <v>1</v>
      </c>
      <c r="O85" s="1" t="s">
        <v>78</v>
      </c>
      <c r="P85" s="1">
        <v>6</v>
      </c>
      <c r="Q85" s="1">
        <v>53</v>
      </c>
      <c r="R85" s="2">
        <v>45329</v>
      </c>
      <c r="S85" s="1" t="s">
        <v>595</v>
      </c>
      <c r="T85" t="str">
        <f t="shared" si="10"/>
        <v>John  Ramirez</v>
      </c>
      <c r="U85">
        <f t="shared" si="11"/>
        <v>62.42</v>
      </c>
      <c r="V85">
        <f t="shared" si="19"/>
        <v>7</v>
      </c>
      <c r="W85" s="15">
        <f t="shared" si="12"/>
        <v>0.2</v>
      </c>
      <c r="X85">
        <f t="shared" si="13"/>
        <v>102.93600000000001</v>
      </c>
      <c r="Y85">
        <f t="shared" si="14"/>
        <v>12.484000000000002</v>
      </c>
      <c r="Z85">
        <f t="shared" si="15"/>
        <v>49.936</v>
      </c>
      <c r="AA85">
        <f t="shared" si="16"/>
        <v>102.93600000000001</v>
      </c>
      <c r="AB85" t="str">
        <f t="shared" si="17"/>
        <v>Late</v>
      </c>
      <c r="AC85" t="str">
        <f t="shared" si="18"/>
        <v>January</v>
      </c>
    </row>
    <row r="86" spans="1:29" ht="14.25" customHeight="1" x14ac:dyDescent="0.3">
      <c r="A86" s="1" t="s">
        <v>596</v>
      </c>
      <c r="B86" s="1" t="s">
        <v>597</v>
      </c>
      <c r="C86" s="1" t="s">
        <v>396</v>
      </c>
      <c r="D86" s="1">
        <v>18</v>
      </c>
      <c r="E86" s="1" t="s">
        <v>34</v>
      </c>
      <c r="F86" s="1" t="s">
        <v>35</v>
      </c>
      <c r="G86" s="1" t="s">
        <v>598</v>
      </c>
      <c r="H86" s="1" t="s">
        <v>599</v>
      </c>
      <c r="I86" s="1" t="s">
        <v>600</v>
      </c>
      <c r="J86" s="2">
        <v>45625</v>
      </c>
      <c r="K86" s="1" t="s">
        <v>601</v>
      </c>
      <c r="L86" s="1" t="s">
        <v>74</v>
      </c>
      <c r="M86" s="1">
        <v>330.11</v>
      </c>
      <c r="N86" s="1">
        <v>1</v>
      </c>
      <c r="O86" s="1" t="s">
        <v>78</v>
      </c>
      <c r="P86" s="1">
        <v>4</v>
      </c>
      <c r="Q86" s="1">
        <v>67</v>
      </c>
      <c r="R86" s="2">
        <v>45627</v>
      </c>
      <c r="S86" s="1" t="s">
        <v>602</v>
      </c>
      <c r="T86" t="str">
        <f t="shared" si="10"/>
        <v>Kelli  Smith</v>
      </c>
      <c r="U86">
        <f t="shared" si="11"/>
        <v>330.11</v>
      </c>
      <c r="V86">
        <f t="shared" si="19"/>
        <v>2</v>
      </c>
      <c r="W86" s="15">
        <f t="shared" si="12"/>
        <v>0.2</v>
      </c>
      <c r="X86">
        <f t="shared" si="13"/>
        <v>331.08800000000002</v>
      </c>
      <c r="Y86">
        <f t="shared" si="14"/>
        <v>66.022000000000006</v>
      </c>
      <c r="Z86">
        <f t="shared" si="15"/>
        <v>264.08800000000002</v>
      </c>
      <c r="AA86">
        <f t="shared" si="16"/>
        <v>331.08800000000002</v>
      </c>
      <c r="AB86" t="str">
        <f t="shared" si="17"/>
        <v>BeforeTime</v>
      </c>
      <c r="AC86" t="str">
        <f t="shared" si="18"/>
        <v>November</v>
      </c>
    </row>
    <row r="87" spans="1:29" ht="14.25" customHeight="1" x14ac:dyDescent="0.3">
      <c r="A87" s="1" t="s">
        <v>286</v>
      </c>
      <c r="B87" s="1" t="s">
        <v>287</v>
      </c>
      <c r="C87" s="1" t="s">
        <v>288</v>
      </c>
      <c r="D87" s="1">
        <v>48</v>
      </c>
      <c r="E87" s="1" t="s">
        <v>34</v>
      </c>
      <c r="F87" s="1" t="s">
        <v>83</v>
      </c>
      <c r="G87" s="1" t="s">
        <v>289</v>
      </c>
      <c r="H87" s="1" t="s">
        <v>290</v>
      </c>
      <c r="I87" s="1" t="s">
        <v>603</v>
      </c>
      <c r="J87" s="2">
        <v>45505</v>
      </c>
      <c r="K87" s="1" t="s">
        <v>604</v>
      </c>
      <c r="L87" s="1" t="s">
        <v>107</v>
      </c>
      <c r="M87" s="1">
        <v>48.45</v>
      </c>
      <c r="N87" s="1">
        <v>1</v>
      </c>
      <c r="O87" s="1" t="s">
        <v>51</v>
      </c>
      <c r="P87" s="1">
        <v>6</v>
      </c>
      <c r="Q87" s="1">
        <v>66</v>
      </c>
      <c r="R87" s="2">
        <v>45512</v>
      </c>
      <c r="S87" s="1" t="s">
        <v>605</v>
      </c>
      <c r="T87" t="str">
        <f t="shared" si="10"/>
        <v>Heather  Schneider</v>
      </c>
      <c r="U87">
        <f t="shared" si="11"/>
        <v>48.45</v>
      </c>
      <c r="V87">
        <f t="shared" si="19"/>
        <v>7</v>
      </c>
      <c r="W87" s="15">
        <f t="shared" si="12"/>
        <v>0.15</v>
      </c>
      <c r="X87">
        <f t="shared" si="13"/>
        <v>107.1825</v>
      </c>
      <c r="Y87">
        <f t="shared" si="14"/>
        <v>7.2675000000000001</v>
      </c>
      <c r="Z87">
        <f t="shared" si="15"/>
        <v>41.182500000000005</v>
      </c>
      <c r="AA87">
        <f t="shared" si="16"/>
        <v>107.1825</v>
      </c>
      <c r="AB87" t="str">
        <f t="shared" si="17"/>
        <v>Late</v>
      </c>
      <c r="AC87" t="str">
        <f t="shared" si="18"/>
        <v>August</v>
      </c>
    </row>
    <row r="88" spans="1:29" ht="14.25" customHeight="1" x14ac:dyDescent="0.3">
      <c r="A88" s="1" t="s">
        <v>493</v>
      </c>
      <c r="B88" s="1" t="s">
        <v>494</v>
      </c>
      <c r="C88" s="1" t="s">
        <v>380</v>
      </c>
      <c r="D88" s="1">
        <v>57</v>
      </c>
      <c r="E88" s="1" t="s">
        <v>34</v>
      </c>
      <c r="F88" s="1" t="s">
        <v>213</v>
      </c>
      <c r="G88" s="1" t="s">
        <v>495</v>
      </c>
      <c r="H88" s="1" t="s">
        <v>496</v>
      </c>
      <c r="I88" s="1" t="s">
        <v>606</v>
      </c>
      <c r="J88" s="2">
        <v>45252</v>
      </c>
      <c r="K88" s="1" t="s">
        <v>607</v>
      </c>
      <c r="L88" s="1" t="s">
        <v>55</v>
      </c>
      <c r="M88" s="1">
        <v>405</v>
      </c>
      <c r="N88" s="1">
        <v>2</v>
      </c>
      <c r="O88" s="1" t="s">
        <v>56</v>
      </c>
      <c r="P88" s="1">
        <v>4</v>
      </c>
      <c r="Q88" s="1">
        <v>70</v>
      </c>
      <c r="R88" s="2">
        <v>45257</v>
      </c>
      <c r="S88" s="1" t="s">
        <v>608</v>
      </c>
      <c r="T88" t="str">
        <f t="shared" si="10"/>
        <v>Sharon  Thompson</v>
      </c>
      <c r="U88">
        <f t="shared" si="11"/>
        <v>810</v>
      </c>
      <c r="V88">
        <f t="shared" si="19"/>
        <v>5</v>
      </c>
      <c r="W88" s="15">
        <f t="shared" si="12"/>
        <v>0</v>
      </c>
      <c r="X88">
        <f t="shared" si="13"/>
        <v>810</v>
      </c>
      <c r="Y88">
        <f t="shared" si="14"/>
        <v>0</v>
      </c>
      <c r="Z88">
        <f t="shared" si="15"/>
        <v>810</v>
      </c>
      <c r="AA88">
        <f t="shared" si="16"/>
        <v>810</v>
      </c>
      <c r="AB88" t="str">
        <f t="shared" si="17"/>
        <v>Intime</v>
      </c>
      <c r="AC88" t="str">
        <f t="shared" si="18"/>
        <v>November</v>
      </c>
    </row>
    <row r="89" spans="1:29" ht="14.25" customHeight="1" x14ac:dyDescent="0.3">
      <c r="A89" s="1" t="s">
        <v>493</v>
      </c>
      <c r="B89" s="1" t="s">
        <v>494</v>
      </c>
      <c r="C89" s="1" t="s">
        <v>380</v>
      </c>
      <c r="D89" s="1">
        <v>57</v>
      </c>
      <c r="E89" s="1" t="s">
        <v>34</v>
      </c>
      <c r="F89" s="1" t="s">
        <v>213</v>
      </c>
      <c r="G89" s="1" t="s">
        <v>495</v>
      </c>
      <c r="H89" s="1" t="s">
        <v>496</v>
      </c>
      <c r="I89" s="1" t="s">
        <v>609</v>
      </c>
      <c r="J89" s="2">
        <v>45595</v>
      </c>
      <c r="K89" s="1" t="s">
        <v>610</v>
      </c>
      <c r="L89" s="1" t="s">
        <v>349</v>
      </c>
      <c r="M89" s="1">
        <v>496.59</v>
      </c>
      <c r="N89" s="1">
        <v>2</v>
      </c>
      <c r="O89" s="1" t="s">
        <v>89</v>
      </c>
      <c r="P89" s="1">
        <v>1</v>
      </c>
      <c r="Q89" s="1">
        <v>46</v>
      </c>
      <c r="R89" s="2">
        <v>45598</v>
      </c>
      <c r="S89" s="1" t="s">
        <v>611</v>
      </c>
      <c r="T89" t="str">
        <f t="shared" si="10"/>
        <v>Sharon  Thompson</v>
      </c>
      <c r="U89">
        <f t="shared" si="11"/>
        <v>993.18</v>
      </c>
      <c r="V89">
        <f t="shared" si="19"/>
        <v>3</v>
      </c>
      <c r="W89" s="15">
        <f t="shared" si="12"/>
        <v>0.1</v>
      </c>
      <c r="X89">
        <f t="shared" si="13"/>
        <v>939.86199999999997</v>
      </c>
      <c r="Y89">
        <f t="shared" si="14"/>
        <v>99.317999999999998</v>
      </c>
      <c r="Z89">
        <f t="shared" si="15"/>
        <v>893.86199999999997</v>
      </c>
      <c r="AA89">
        <f t="shared" si="16"/>
        <v>939.86199999999997</v>
      </c>
      <c r="AB89" t="str">
        <f t="shared" si="17"/>
        <v>BeforeTime</v>
      </c>
      <c r="AC89" t="str">
        <f t="shared" si="18"/>
        <v>October</v>
      </c>
    </row>
    <row r="90" spans="1:29" ht="14.25" customHeight="1" x14ac:dyDescent="0.3">
      <c r="A90" s="1" t="s">
        <v>91</v>
      </c>
      <c r="B90" s="1" t="s">
        <v>92</v>
      </c>
      <c r="C90" s="1" t="s">
        <v>93</v>
      </c>
      <c r="D90" s="1">
        <v>39</v>
      </c>
      <c r="E90" s="1" t="s">
        <v>22</v>
      </c>
      <c r="F90" s="1" t="s">
        <v>23</v>
      </c>
      <c r="G90" s="1" t="s">
        <v>94</v>
      </c>
      <c r="H90" s="1" t="s">
        <v>95</v>
      </c>
      <c r="I90" s="1" t="s">
        <v>612</v>
      </c>
      <c r="J90" s="2">
        <v>45227</v>
      </c>
      <c r="K90" s="1" t="s">
        <v>613</v>
      </c>
      <c r="L90" s="1" t="s">
        <v>107</v>
      </c>
      <c r="M90" s="1">
        <v>48.45</v>
      </c>
      <c r="N90" s="1">
        <v>1</v>
      </c>
      <c r="O90" s="1" t="s">
        <v>78</v>
      </c>
      <c r="P90" s="1">
        <v>4</v>
      </c>
      <c r="Q90" s="1">
        <v>66</v>
      </c>
      <c r="R90" s="2">
        <v>45228</v>
      </c>
      <c r="S90" s="1" t="s">
        <v>614</v>
      </c>
      <c r="T90" t="str">
        <f t="shared" si="10"/>
        <v>Marcus  Valenzuela</v>
      </c>
      <c r="U90">
        <f t="shared" si="11"/>
        <v>48.45</v>
      </c>
      <c r="V90">
        <f t="shared" si="19"/>
        <v>1</v>
      </c>
      <c r="W90" s="15">
        <f t="shared" si="12"/>
        <v>0.2</v>
      </c>
      <c r="X90">
        <f t="shared" si="13"/>
        <v>104.76</v>
      </c>
      <c r="Y90">
        <f t="shared" si="14"/>
        <v>9.6900000000000013</v>
      </c>
      <c r="Z90">
        <f t="shared" si="15"/>
        <v>38.760000000000005</v>
      </c>
      <c r="AA90">
        <f t="shared" si="16"/>
        <v>104.76</v>
      </c>
      <c r="AB90" t="str">
        <f t="shared" si="17"/>
        <v>BeforeTime</v>
      </c>
      <c r="AC90" t="str">
        <f t="shared" si="18"/>
        <v>October</v>
      </c>
    </row>
    <row r="91" spans="1:29" ht="14.25" customHeight="1" x14ac:dyDescent="0.3">
      <c r="A91" s="1" t="s">
        <v>615</v>
      </c>
      <c r="B91" s="1" t="s">
        <v>122</v>
      </c>
      <c r="C91" s="1" t="s">
        <v>616</v>
      </c>
      <c r="D91" s="1">
        <v>47</v>
      </c>
      <c r="E91" s="1" t="s">
        <v>45</v>
      </c>
      <c r="F91" s="1" t="s">
        <v>69</v>
      </c>
      <c r="G91" s="1" t="s">
        <v>617</v>
      </c>
      <c r="H91" s="1" t="s">
        <v>618</v>
      </c>
      <c r="I91" s="1" t="s">
        <v>619</v>
      </c>
      <c r="J91" s="2">
        <v>45076</v>
      </c>
      <c r="K91" s="1" t="s">
        <v>620</v>
      </c>
      <c r="L91" s="1" t="s">
        <v>376</v>
      </c>
      <c r="M91" s="1">
        <v>431.44</v>
      </c>
      <c r="N91" s="1">
        <v>1</v>
      </c>
      <c r="O91" s="1" t="s">
        <v>56</v>
      </c>
      <c r="P91" s="1">
        <v>7</v>
      </c>
      <c r="Q91" s="1">
        <v>35</v>
      </c>
      <c r="R91" s="2">
        <v>45080</v>
      </c>
      <c r="S91" s="1" t="s">
        <v>621</v>
      </c>
      <c r="T91" t="str">
        <f t="shared" si="10"/>
        <v>Joseph  Gaines</v>
      </c>
      <c r="U91">
        <f t="shared" si="11"/>
        <v>431.44</v>
      </c>
      <c r="V91">
        <f t="shared" si="19"/>
        <v>4</v>
      </c>
      <c r="W91" s="15">
        <f t="shared" si="12"/>
        <v>0</v>
      </c>
      <c r="X91">
        <f t="shared" si="13"/>
        <v>431.44</v>
      </c>
      <c r="Y91">
        <f t="shared" si="14"/>
        <v>0</v>
      </c>
      <c r="Z91">
        <f t="shared" si="15"/>
        <v>431.44</v>
      </c>
      <c r="AA91">
        <f t="shared" si="16"/>
        <v>431.44</v>
      </c>
      <c r="AB91" t="str">
        <f t="shared" si="17"/>
        <v>BeforeTime</v>
      </c>
      <c r="AC91" t="str">
        <f t="shared" si="18"/>
        <v>May</v>
      </c>
    </row>
    <row r="92" spans="1:29" ht="14.25" customHeight="1" x14ac:dyDescent="0.3">
      <c r="A92" s="1" t="s">
        <v>149</v>
      </c>
      <c r="B92" s="1" t="s">
        <v>150</v>
      </c>
      <c r="C92" s="1" t="s">
        <v>151</v>
      </c>
      <c r="D92" s="1">
        <v>24</v>
      </c>
      <c r="E92" s="1" t="s">
        <v>22</v>
      </c>
      <c r="F92" s="1" t="s">
        <v>152</v>
      </c>
      <c r="G92" s="1" t="s">
        <v>153</v>
      </c>
      <c r="H92" s="1" t="s">
        <v>154</v>
      </c>
      <c r="I92" s="1" t="s">
        <v>622</v>
      </c>
      <c r="J92" s="2">
        <v>45555</v>
      </c>
      <c r="K92" s="1" t="s">
        <v>623</v>
      </c>
      <c r="L92" s="1" t="s">
        <v>466</v>
      </c>
      <c r="M92" s="1">
        <v>286.07</v>
      </c>
      <c r="N92" s="1">
        <v>5</v>
      </c>
      <c r="O92" s="1" t="s">
        <v>51</v>
      </c>
      <c r="P92" s="1">
        <v>5</v>
      </c>
      <c r="Q92" s="1">
        <v>65</v>
      </c>
      <c r="R92" s="2">
        <v>45558</v>
      </c>
      <c r="S92" s="1" t="s">
        <v>624</v>
      </c>
      <c r="T92" t="str">
        <f t="shared" si="10"/>
        <v>Joshua  Campbell</v>
      </c>
      <c r="U92">
        <f t="shared" si="11"/>
        <v>1430.35</v>
      </c>
      <c r="V92">
        <f t="shared" si="19"/>
        <v>3</v>
      </c>
      <c r="W92" s="15">
        <f t="shared" si="12"/>
        <v>0.15</v>
      </c>
      <c r="X92">
        <f t="shared" si="13"/>
        <v>1280.7974999999999</v>
      </c>
      <c r="Y92">
        <f t="shared" si="14"/>
        <v>214.55249999999998</v>
      </c>
      <c r="Z92">
        <f t="shared" si="15"/>
        <v>1215.7974999999999</v>
      </c>
      <c r="AA92">
        <f t="shared" si="16"/>
        <v>1280.7974999999999</v>
      </c>
      <c r="AB92" t="str">
        <f t="shared" si="17"/>
        <v>BeforeTime</v>
      </c>
      <c r="AC92" t="str">
        <f t="shared" si="18"/>
        <v>September</v>
      </c>
    </row>
    <row r="93" spans="1:29" ht="14.25" customHeight="1" x14ac:dyDescent="0.3">
      <c r="A93" s="1" t="s">
        <v>405</v>
      </c>
      <c r="B93" s="1" t="s">
        <v>221</v>
      </c>
      <c r="C93" s="1" t="s">
        <v>406</v>
      </c>
      <c r="D93" s="1">
        <v>28</v>
      </c>
      <c r="E93" s="1" t="s">
        <v>45</v>
      </c>
      <c r="F93" s="1" t="s">
        <v>133</v>
      </c>
      <c r="G93" s="1" t="s">
        <v>407</v>
      </c>
      <c r="H93" s="1" t="s">
        <v>408</v>
      </c>
      <c r="I93" s="1" t="s">
        <v>625</v>
      </c>
      <c r="J93" s="2">
        <v>45495</v>
      </c>
      <c r="K93" s="1" t="s">
        <v>626</v>
      </c>
      <c r="L93" s="1" t="s">
        <v>235</v>
      </c>
      <c r="M93" s="1">
        <v>126.19</v>
      </c>
      <c r="N93" s="1">
        <v>2</v>
      </c>
      <c r="O93" s="1" t="s">
        <v>29</v>
      </c>
      <c r="P93" s="1">
        <v>7</v>
      </c>
      <c r="Q93" s="1">
        <v>48</v>
      </c>
      <c r="R93" s="2">
        <v>45496</v>
      </c>
      <c r="S93" s="1" t="s">
        <v>627</v>
      </c>
      <c r="T93" t="str">
        <f t="shared" si="10"/>
        <v>John  Ramirez</v>
      </c>
      <c r="U93">
        <f t="shared" si="11"/>
        <v>252.38</v>
      </c>
      <c r="V93">
        <f t="shared" si="19"/>
        <v>1</v>
      </c>
      <c r="W93" s="15">
        <f t="shared" si="12"/>
        <v>0.08</v>
      </c>
      <c r="X93">
        <f t="shared" si="13"/>
        <v>280.18959999999998</v>
      </c>
      <c r="Y93">
        <f t="shared" si="14"/>
        <v>20.1904</v>
      </c>
      <c r="Z93">
        <f t="shared" si="15"/>
        <v>232.18959999999998</v>
      </c>
      <c r="AA93">
        <f t="shared" si="16"/>
        <v>280.18959999999998</v>
      </c>
      <c r="AB93" t="str">
        <f t="shared" si="17"/>
        <v>BeforeTime</v>
      </c>
      <c r="AC93" t="str">
        <f t="shared" si="18"/>
        <v>July</v>
      </c>
    </row>
    <row r="94" spans="1:29" ht="14.25" customHeight="1" x14ac:dyDescent="0.3">
      <c r="A94" s="1" t="s">
        <v>265</v>
      </c>
      <c r="B94" s="1" t="s">
        <v>266</v>
      </c>
      <c r="C94" s="1" t="s">
        <v>267</v>
      </c>
      <c r="D94" s="1">
        <v>44</v>
      </c>
      <c r="E94" s="1" t="s">
        <v>22</v>
      </c>
      <c r="F94" s="1" t="s">
        <v>213</v>
      </c>
      <c r="G94" s="1" t="s">
        <v>268</v>
      </c>
      <c r="H94" s="1" t="s">
        <v>269</v>
      </c>
      <c r="I94" s="1" t="s">
        <v>628</v>
      </c>
      <c r="J94" s="2">
        <v>45307</v>
      </c>
      <c r="K94" s="1" t="s">
        <v>629</v>
      </c>
      <c r="L94" s="1" t="s">
        <v>630</v>
      </c>
      <c r="M94" s="1">
        <v>445.81</v>
      </c>
      <c r="N94" s="1">
        <v>5</v>
      </c>
      <c r="O94" s="1" t="s">
        <v>51</v>
      </c>
      <c r="P94" s="1">
        <v>1</v>
      </c>
      <c r="Q94" s="1">
        <v>56</v>
      </c>
      <c r="R94" s="2">
        <v>45313</v>
      </c>
      <c r="S94" s="1" t="s">
        <v>631</v>
      </c>
      <c r="T94" t="str">
        <f t="shared" si="10"/>
        <v>Lauren  Long</v>
      </c>
      <c r="U94">
        <f t="shared" si="11"/>
        <v>2229.0500000000002</v>
      </c>
      <c r="V94">
        <f t="shared" si="19"/>
        <v>6</v>
      </c>
      <c r="W94" s="15">
        <f t="shared" si="12"/>
        <v>0.15</v>
      </c>
      <c r="X94">
        <f t="shared" si="13"/>
        <v>1950.6925000000001</v>
      </c>
      <c r="Y94">
        <f t="shared" si="14"/>
        <v>334.35750000000002</v>
      </c>
      <c r="Z94">
        <f t="shared" si="15"/>
        <v>1894.6925000000001</v>
      </c>
      <c r="AA94">
        <f t="shared" si="16"/>
        <v>1950.6925000000001</v>
      </c>
      <c r="AB94" t="str">
        <f t="shared" si="17"/>
        <v>Late</v>
      </c>
      <c r="AC94" t="str">
        <f t="shared" si="18"/>
        <v>January</v>
      </c>
    </row>
    <row r="95" spans="1:29" ht="14.25" customHeight="1" x14ac:dyDescent="0.3">
      <c r="A95" s="1" t="s">
        <v>632</v>
      </c>
      <c r="B95" s="1" t="s">
        <v>141</v>
      </c>
      <c r="C95" s="1" t="s">
        <v>633</v>
      </c>
      <c r="D95" s="1">
        <v>44</v>
      </c>
      <c r="E95" s="1" t="s">
        <v>45</v>
      </c>
      <c r="F95" s="1" t="s">
        <v>83</v>
      </c>
      <c r="G95" s="1" t="s">
        <v>634</v>
      </c>
      <c r="H95" s="1" t="s">
        <v>635</v>
      </c>
      <c r="I95" s="1" t="s">
        <v>636</v>
      </c>
      <c r="J95" s="2">
        <v>45625</v>
      </c>
      <c r="K95" s="1" t="s">
        <v>637</v>
      </c>
      <c r="L95" s="1" t="s">
        <v>423</v>
      </c>
      <c r="M95" s="1">
        <v>369.03</v>
      </c>
      <c r="N95" s="1">
        <v>4</v>
      </c>
      <c r="O95" s="1" t="s">
        <v>78</v>
      </c>
      <c r="P95" s="1">
        <v>4</v>
      </c>
      <c r="Q95" s="1">
        <v>56</v>
      </c>
      <c r="R95" s="2">
        <v>45630</v>
      </c>
      <c r="S95" s="1" t="s">
        <v>638</v>
      </c>
      <c r="T95" t="str">
        <f t="shared" si="10"/>
        <v>Amy  Ellis</v>
      </c>
      <c r="U95">
        <f t="shared" si="11"/>
        <v>1476.12</v>
      </c>
      <c r="V95">
        <f t="shared" si="19"/>
        <v>5</v>
      </c>
      <c r="W95" s="15">
        <f t="shared" si="12"/>
        <v>0.2</v>
      </c>
      <c r="X95">
        <f t="shared" si="13"/>
        <v>1236.896</v>
      </c>
      <c r="Y95">
        <f t="shared" si="14"/>
        <v>295.22399999999999</v>
      </c>
      <c r="Z95">
        <f t="shared" si="15"/>
        <v>1180.896</v>
      </c>
      <c r="AA95">
        <f t="shared" si="16"/>
        <v>1236.896</v>
      </c>
      <c r="AB95" t="str">
        <f t="shared" si="17"/>
        <v>Intime</v>
      </c>
      <c r="AC95" t="str">
        <f t="shared" si="18"/>
        <v>November</v>
      </c>
    </row>
    <row r="96" spans="1:29" ht="14.25" customHeight="1" x14ac:dyDescent="0.3">
      <c r="A96" s="1" t="s">
        <v>639</v>
      </c>
      <c r="B96" s="1" t="s">
        <v>640</v>
      </c>
      <c r="C96" s="1" t="s">
        <v>641</v>
      </c>
      <c r="D96" s="1">
        <v>45</v>
      </c>
      <c r="E96" s="1" t="s">
        <v>45</v>
      </c>
      <c r="F96" s="1" t="s">
        <v>83</v>
      </c>
      <c r="G96" s="1" t="s">
        <v>642</v>
      </c>
      <c r="H96" s="1" t="s">
        <v>643</v>
      </c>
      <c r="I96" s="1" t="s">
        <v>644</v>
      </c>
      <c r="J96" s="2">
        <v>45504</v>
      </c>
      <c r="K96" s="1" t="s">
        <v>645</v>
      </c>
      <c r="L96" s="1" t="s">
        <v>646</v>
      </c>
      <c r="M96" s="1">
        <v>433.62</v>
      </c>
      <c r="N96" s="1">
        <v>2</v>
      </c>
      <c r="O96" s="1" t="s">
        <v>78</v>
      </c>
      <c r="P96" s="1">
        <v>1</v>
      </c>
      <c r="Q96" s="1">
        <v>41</v>
      </c>
      <c r="R96" s="2">
        <v>45510</v>
      </c>
      <c r="S96" s="1" t="s">
        <v>647</v>
      </c>
      <c r="T96" t="str">
        <f t="shared" si="10"/>
        <v>Beth  Mason</v>
      </c>
      <c r="U96">
        <f t="shared" si="11"/>
        <v>867.24</v>
      </c>
      <c r="V96">
        <f t="shared" si="19"/>
        <v>6</v>
      </c>
      <c r="W96" s="15">
        <f t="shared" si="12"/>
        <v>0.2</v>
      </c>
      <c r="X96">
        <f t="shared" si="13"/>
        <v>734.79200000000003</v>
      </c>
      <c r="Y96">
        <f t="shared" si="14"/>
        <v>173.44800000000001</v>
      </c>
      <c r="Z96">
        <f t="shared" si="15"/>
        <v>693.79200000000003</v>
      </c>
      <c r="AA96">
        <f t="shared" si="16"/>
        <v>734.79200000000003</v>
      </c>
      <c r="AB96" t="str">
        <f t="shared" si="17"/>
        <v>Late</v>
      </c>
      <c r="AC96" t="str">
        <f t="shared" si="18"/>
        <v>July</v>
      </c>
    </row>
    <row r="97" spans="1:29" ht="14.25" customHeight="1" x14ac:dyDescent="0.3">
      <c r="A97" s="1" t="s">
        <v>500</v>
      </c>
      <c r="B97" s="1" t="s">
        <v>501</v>
      </c>
      <c r="C97" s="1" t="s">
        <v>502</v>
      </c>
      <c r="D97" s="1">
        <v>64</v>
      </c>
      <c r="E97" s="1" t="s">
        <v>22</v>
      </c>
      <c r="F97" s="1" t="s">
        <v>23</v>
      </c>
      <c r="G97" s="1" t="s">
        <v>503</v>
      </c>
      <c r="H97" s="1" t="s">
        <v>504</v>
      </c>
      <c r="I97" s="1" t="s">
        <v>648</v>
      </c>
      <c r="J97" s="2">
        <v>45488</v>
      </c>
      <c r="K97" s="1" t="s">
        <v>649</v>
      </c>
      <c r="L97" s="1" t="s">
        <v>650</v>
      </c>
      <c r="M97" s="1">
        <v>235.63</v>
      </c>
      <c r="N97" s="1">
        <v>4</v>
      </c>
      <c r="O97" s="1" t="s">
        <v>78</v>
      </c>
      <c r="P97" s="1">
        <v>2</v>
      </c>
      <c r="Q97" s="1">
        <v>60</v>
      </c>
      <c r="R97" s="2">
        <v>45495</v>
      </c>
      <c r="S97" s="1" t="s">
        <v>651</v>
      </c>
      <c r="T97" t="str">
        <f t="shared" si="10"/>
        <v>Sarah  Butler</v>
      </c>
      <c r="U97">
        <f t="shared" si="11"/>
        <v>942.52</v>
      </c>
      <c r="V97">
        <f t="shared" si="19"/>
        <v>7</v>
      </c>
      <c r="W97" s="15">
        <f t="shared" si="12"/>
        <v>0.2</v>
      </c>
      <c r="X97">
        <f t="shared" si="13"/>
        <v>814.01599999999996</v>
      </c>
      <c r="Y97">
        <f t="shared" si="14"/>
        <v>188.50400000000002</v>
      </c>
      <c r="Z97">
        <f t="shared" si="15"/>
        <v>754.01599999999996</v>
      </c>
      <c r="AA97">
        <f t="shared" si="16"/>
        <v>814.01599999999996</v>
      </c>
      <c r="AB97" t="str">
        <f t="shared" si="17"/>
        <v>Late</v>
      </c>
      <c r="AC97" t="str">
        <f t="shared" si="18"/>
        <v>July</v>
      </c>
    </row>
    <row r="98" spans="1:29" ht="14.25" customHeight="1" x14ac:dyDescent="0.3">
      <c r="A98" s="1" t="s">
        <v>220</v>
      </c>
      <c r="B98" s="1" t="s">
        <v>221</v>
      </c>
      <c r="C98" s="1" t="s">
        <v>222</v>
      </c>
      <c r="D98" s="1">
        <v>64</v>
      </c>
      <c r="E98" s="1" t="s">
        <v>34</v>
      </c>
      <c r="F98" s="1" t="s">
        <v>35</v>
      </c>
      <c r="G98" s="1" t="s">
        <v>223</v>
      </c>
      <c r="H98" s="1" t="s">
        <v>224</v>
      </c>
      <c r="I98" s="1" t="s">
        <v>652</v>
      </c>
      <c r="J98" s="2">
        <v>45118</v>
      </c>
      <c r="K98" s="1" t="s">
        <v>653</v>
      </c>
      <c r="L98" s="1" t="s">
        <v>284</v>
      </c>
      <c r="M98" s="1">
        <v>158.53</v>
      </c>
      <c r="N98" s="1">
        <v>5</v>
      </c>
      <c r="O98" s="1" t="s">
        <v>78</v>
      </c>
      <c r="P98" s="1">
        <v>1</v>
      </c>
      <c r="Q98" s="1">
        <v>57</v>
      </c>
      <c r="R98" s="2">
        <v>45125</v>
      </c>
      <c r="S98" s="1" t="s">
        <v>654</v>
      </c>
      <c r="T98" t="str">
        <f t="shared" si="10"/>
        <v>John  Herrera</v>
      </c>
      <c r="U98">
        <f t="shared" si="11"/>
        <v>792.65</v>
      </c>
      <c r="V98">
        <f t="shared" si="19"/>
        <v>7</v>
      </c>
      <c r="W98" s="15">
        <f t="shared" si="12"/>
        <v>0.2</v>
      </c>
      <c r="X98">
        <f t="shared" si="13"/>
        <v>691.12</v>
      </c>
      <c r="Y98">
        <f t="shared" si="14"/>
        <v>158.53</v>
      </c>
      <c r="Z98">
        <f t="shared" si="15"/>
        <v>634.12</v>
      </c>
      <c r="AA98">
        <f t="shared" si="16"/>
        <v>691.12</v>
      </c>
      <c r="AB98" t="str">
        <f t="shared" si="17"/>
        <v>Late</v>
      </c>
      <c r="AC98" t="str">
        <f t="shared" si="18"/>
        <v>July</v>
      </c>
    </row>
    <row r="99" spans="1:29" ht="14.25" customHeight="1" x14ac:dyDescent="0.3">
      <c r="A99" s="1" t="s">
        <v>220</v>
      </c>
      <c r="B99" s="1" t="s">
        <v>221</v>
      </c>
      <c r="C99" s="1" t="s">
        <v>222</v>
      </c>
      <c r="D99" s="1">
        <v>64</v>
      </c>
      <c r="E99" s="1" t="s">
        <v>34</v>
      </c>
      <c r="F99" s="1" t="s">
        <v>35</v>
      </c>
      <c r="G99" s="1" t="s">
        <v>223</v>
      </c>
      <c r="H99" s="1" t="s">
        <v>224</v>
      </c>
      <c r="I99" s="1" t="s">
        <v>655</v>
      </c>
      <c r="J99" s="2">
        <v>45183</v>
      </c>
      <c r="K99" s="1" t="s">
        <v>656</v>
      </c>
      <c r="L99" s="1" t="s">
        <v>74</v>
      </c>
      <c r="M99" s="1">
        <v>330.11</v>
      </c>
      <c r="N99" s="1">
        <v>3</v>
      </c>
      <c r="O99" s="1" t="s">
        <v>51</v>
      </c>
      <c r="P99" s="1">
        <v>3</v>
      </c>
      <c r="Q99" s="1">
        <v>65</v>
      </c>
      <c r="R99" s="2">
        <v>45186</v>
      </c>
      <c r="S99" s="1" t="s">
        <v>657</v>
      </c>
      <c r="T99" t="str">
        <f t="shared" si="10"/>
        <v>John  Herrera</v>
      </c>
      <c r="U99">
        <f t="shared" si="11"/>
        <v>990.33</v>
      </c>
      <c r="V99">
        <f t="shared" si="19"/>
        <v>3</v>
      </c>
      <c r="W99" s="15">
        <f t="shared" si="12"/>
        <v>0.15</v>
      </c>
      <c r="X99">
        <f t="shared" si="13"/>
        <v>906.78050000000007</v>
      </c>
      <c r="Y99">
        <f t="shared" si="14"/>
        <v>148.54949999999999</v>
      </c>
      <c r="Z99">
        <f t="shared" si="15"/>
        <v>841.78050000000007</v>
      </c>
      <c r="AA99">
        <f t="shared" si="16"/>
        <v>906.78050000000007</v>
      </c>
      <c r="AB99" t="str">
        <f t="shared" si="17"/>
        <v>BeforeTime</v>
      </c>
      <c r="AC99" t="str">
        <f t="shared" si="18"/>
        <v>September</v>
      </c>
    </row>
    <row r="100" spans="1:29" ht="14.25" customHeight="1" x14ac:dyDescent="0.3">
      <c r="A100" s="1" t="s">
        <v>639</v>
      </c>
      <c r="B100" s="1" t="s">
        <v>640</v>
      </c>
      <c r="C100" s="1" t="s">
        <v>641</v>
      </c>
      <c r="D100" s="1">
        <v>45</v>
      </c>
      <c r="E100" s="1" t="s">
        <v>45</v>
      </c>
      <c r="F100" s="1" t="s">
        <v>83</v>
      </c>
      <c r="G100" s="1" t="s">
        <v>642</v>
      </c>
      <c r="H100" s="1" t="s">
        <v>643</v>
      </c>
      <c r="I100" s="1" t="s">
        <v>658</v>
      </c>
      <c r="J100" s="2">
        <v>45673</v>
      </c>
      <c r="K100" s="1" t="s">
        <v>659</v>
      </c>
      <c r="L100" s="1" t="s">
        <v>147</v>
      </c>
      <c r="M100" s="1">
        <v>220.27</v>
      </c>
      <c r="N100" s="1">
        <v>2</v>
      </c>
      <c r="O100" s="1" t="s">
        <v>78</v>
      </c>
      <c r="P100" s="1">
        <v>1</v>
      </c>
      <c r="Q100" s="1">
        <v>63</v>
      </c>
      <c r="R100" s="2">
        <v>45675</v>
      </c>
      <c r="S100" s="1" t="s">
        <v>660</v>
      </c>
      <c r="T100" t="str">
        <f t="shared" si="10"/>
        <v>Beth  Mason</v>
      </c>
      <c r="U100">
        <f t="shared" si="11"/>
        <v>440.54</v>
      </c>
      <c r="V100">
        <f t="shared" si="19"/>
        <v>2</v>
      </c>
      <c r="W100" s="15">
        <f t="shared" si="12"/>
        <v>0.2</v>
      </c>
      <c r="X100">
        <f t="shared" si="13"/>
        <v>415.43200000000002</v>
      </c>
      <c r="Y100">
        <f t="shared" si="14"/>
        <v>88.108000000000004</v>
      </c>
      <c r="Z100">
        <f t="shared" si="15"/>
        <v>352.43200000000002</v>
      </c>
      <c r="AA100">
        <f t="shared" si="16"/>
        <v>415.43200000000002</v>
      </c>
      <c r="AB100" t="str">
        <f t="shared" si="17"/>
        <v>BeforeTime</v>
      </c>
      <c r="AC100" t="str">
        <f t="shared" si="18"/>
        <v>January</v>
      </c>
    </row>
    <row r="101" spans="1:29" ht="14.25" customHeight="1" x14ac:dyDescent="0.3">
      <c r="A101" s="1" t="s">
        <v>585</v>
      </c>
      <c r="B101" s="1" t="s">
        <v>586</v>
      </c>
      <c r="C101" s="1" t="s">
        <v>587</v>
      </c>
      <c r="D101" s="1">
        <v>21</v>
      </c>
      <c r="E101" s="1" t="s">
        <v>22</v>
      </c>
      <c r="F101" s="1" t="s">
        <v>35</v>
      </c>
      <c r="G101" s="1" t="s">
        <v>588</v>
      </c>
      <c r="H101" s="1" t="s">
        <v>589</v>
      </c>
      <c r="I101" s="1" t="s">
        <v>661</v>
      </c>
      <c r="J101" s="2">
        <v>45321</v>
      </c>
      <c r="K101" s="1" t="s">
        <v>662</v>
      </c>
      <c r="L101" s="1" t="s">
        <v>98</v>
      </c>
      <c r="M101" s="1">
        <v>275.44</v>
      </c>
      <c r="N101" s="1">
        <v>3</v>
      </c>
      <c r="O101" s="1" t="s">
        <v>51</v>
      </c>
      <c r="P101" s="1">
        <v>7</v>
      </c>
      <c r="Q101" s="1">
        <v>47</v>
      </c>
      <c r="R101" s="2">
        <v>45322</v>
      </c>
      <c r="S101" s="1" t="s">
        <v>663</v>
      </c>
      <c r="T101" t="str">
        <f t="shared" si="10"/>
        <v>William  Mann</v>
      </c>
      <c r="U101">
        <f t="shared" si="11"/>
        <v>826.31999999999994</v>
      </c>
      <c r="V101">
        <f t="shared" si="19"/>
        <v>1</v>
      </c>
      <c r="W101" s="15">
        <f t="shared" si="12"/>
        <v>0.15</v>
      </c>
      <c r="X101">
        <f t="shared" si="13"/>
        <v>749.37199999999996</v>
      </c>
      <c r="Y101">
        <f t="shared" si="14"/>
        <v>123.94799999999998</v>
      </c>
      <c r="Z101">
        <f t="shared" si="15"/>
        <v>702.37199999999996</v>
      </c>
      <c r="AA101">
        <f t="shared" si="16"/>
        <v>749.37199999999996</v>
      </c>
      <c r="AB101" t="str">
        <f t="shared" si="17"/>
        <v>BeforeTime</v>
      </c>
      <c r="AC101" t="str">
        <f t="shared" si="18"/>
        <v>January</v>
      </c>
    </row>
    <row r="102" spans="1:29" ht="14.25" customHeight="1" x14ac:dyDescent="0.3">
      <c r="A102" s="1" t="s">
        <v>664</v>
      </c>
      <c r="B102" s="1" t="s">
        <v>665</v>
      </c>
      <c r="C102" s="1" t="s">
        <v>666</v>
      </c>
      <c r="D102" s="1">
        <v>38</v>
      </c>
      <c r="E102" s="1" t="s">
        <v>34</v>
      </c>
      <c r="F102" s="1" t="s">
        <v>213</v>
      </c>
      <c r="G102" s="1" t="s">
        <v>667</v>
      </c>
      <c r="H102" s="1" t="s">
        <v>668</v>
      </c>
      <c r="I102" s="1" t="s">
        <v>669</v>
      </c>
      <c r="J102" s="2">
        <v>45203</v>
      </c>
      <c r="K102" s="1" t="s">
        <v>670</v>
      </c>
      <c r="L102" s="1" t="s">
        <v>566</v>
      </c>
      <c r="M102" s="1">
        <v>477.52</v>
      </c>
      <c r="N102" s="1">
        <v>3</v>
      </c>
      <c r="O102" s="1" t="s">
        <v>29</v>
      </c>
      <c r="P102" s="1">
        <v>7</v>
      </c>
      <c r="Q102" s="1">
        <v>66</v>
      </c>
      <c r="R102" s="2">
        <v>45208</v>
      </c>
      <c r="S102" s="1" t="s">
        <v>671</v>
      </c>
      <c r="T102" t="str">
        <f t="shared" si="10"/>
        <v>Christy  Chang</v>
      </c>
      <c r="U102">
        <f t="shared" si="11"/>
        <v>1432.56</v>
      </c>
      <c r="V102">
        <f t="shared" si="19"/>
        <v>5</v>
      </c>
      <c r="W102" s="15">
        <f t="shared" si="12"/>
        <v>0.08</v>
      </c>
      <c r="X102">
        <f t="shared" si="13"/>
        <v>1383.9551999999999</v>
      </c>
      <c r="Y102">
        <f t="shared" si="14"/>
        <v>114.6048</v>
      </c>
      <c r="Z102">
        <f t="shared" si="15"/>
        <v>1317.9551999999999</v>
      </c>
      <c r="AA102">
        <f t="shared" si="16"/>
        <v>1383.9551999999999</v>
      </c>
      <c r="AB102" t="str">
        <f t="shared" si="17"/>
        <v>Intime</v>
      </c>
      <c r="AC102" t="str">
        <f t="shared" si="18"/>
        <v>October</v>
      </c>
    </row>
    <row r="103" spans="1:29" ht="14.25" customHeight="1" x14ac:dyDescent="0.3">
      <c r="A103" s="1" t="s">
        <v>672</v>
      </c>
      <c r="B103" s="1" t="s">
        <v>673</v>
      </c>
      <c r="C103" s="1" t="s">
        <v>674</v>
      </c>
      <c r="D103" s="1">
        <v>68</v>
      </c>
      <c r="E103" s="1" t="s">
        <v>22</v>
      </c>
      <c r="F103" s="1" t="s">
        <v>213</v>
      </c>
      <c r="G103" s="1" t="s">
        <v>675</v>
      </c>
      <c r="H103" s="1" t="s">
        <v>676</v>
      </c>
      <c r="I103" s="1" t="s">
        <v>677</v>
      </c>
      <c r="J103" s="2">
        <v>45636</v>
      </c>
      <c r="K103" s="1" t="s">
        <v>678</v>
      </c>
      <c r="L103" s="1" t="s">
        <v>679</v>
      </c>
      <c r="M103" s="1">
        <v>424.82</v>
      </c>
      <c r="N103" s="1">
        <v>1</v>
      </c>
      <c r="O103" s="1" t="s">
        <v>56</v>
      </c>
      <c r="P103" s="1">
        <v>6</v>
      </c>
      <c r="Q103" s="1">
        <v>44</v>
      </c>
      <c r="R103" s="2">
        <v>45638</v>
      </c>
      <c r="S103" s="1" t="s">
        <v>680</v>
      </c>
      <c r="T103" t="str">
        <f t="shared" si="10"/>
        <v>Troy  Gomez</v>
      </c>
      <c r="U103">
        <f t="shared" si="11"/>
        <v>424.82</v>
      </c>
      <c r="V103">
        <f t="shared" si="19"/>
        <v>2</v>
      </c>
      <c r="W103" s="15">
        <f t="shared" si="12"/>
        <v>0</v>
      </c>
      <c r="X103">
        <f t="shared" si="13"/>
        <v>424.82</v>
      </c>
      <c r="Y103">
        <f t="shared" si="14"/>
        <v>0</v>
      </c>
      <c r="Z103">
        <f t="shared" si="15"/>
        <v>424.82</v>
      </c>
      <c r="AA103">
        <f t="shared" si="16"/>
        <v>424.82</v>
      </c>
      <c r="AB103" t="str">
        <f t="shared" si="17"/>
        <v>BeforeTime</v>
      </c>
      <c r="AC103" t="str">
        <f t="shared" si="18"/>
        <v>December</v>
      </c>
    </row>
    <row r="104" spans="1:29" ht="14.25" customHeight="1" x14ac:dyDescent="0.3">
      <c r="A104" s="1" t="s">
        <v>681</v>
      </c>
      <c r="B104" s="1" t="s">
        <v>682</v>
      </c>
      <c r="C104" s="1" t="s">
        <v>683</v>
      </c>
      <c r="D104" s="1">
        <v>65</v>
      </c>
      <c r="E104" s="1" t="s">
        <v>34</v>
      </c>
      <c r="F104" s="1" t="s">
        <v>83</v>
      </c>
      <c r="G104" s="1" t="s">
        <v>684</v>
      </c>
      <c r="H104" s="1" t="s">
        <v>685</v>
      </c>
      <c r="I104" s="1" t="s">
        <v>686</v>
      </c>
      <c r="J104" s="2">
        <v>45165</v>
      </c>
      <c r="K104" s="1" t="s">
        <v>687</v>
      </c>
      <c r="L104" s="1" t="s">
        <v>423</v>
      </c>
      <c r="M104" s="1">
        <v>369.03</v>
      </c>
      <c r="N104" s="1">
        <v>4</v>
      </c>
      <c r="O104" s="1" t="s">
        <v>29</v>
      </c>
      <c r="P104" s="1">
        <v>3</v>
      </c>
      <c r="Q104" s="1">
        <v>56</v>
      </c>
      <c r="R104" s="2">
        <v>45169</v>
      </c>
      <c r="S104" s="1" t="s">
        <v>688</v>
      </c>
      <c r="T104" t="str">
        <f t="shared" si="10"/>
        <v>Kim  Blevins</v>
      </c>
      <c r="U104">
        <f t="shared" si="11"/>
        <v>1476.12</v>
      </c>
      <c r="V104">
        <f t="shared" si="19"/>
        <v>4</v>
      </c>
      <c r="W104" s="15">
        <f t="shared" si="12"/>
        <v>0.08</v>
      </c>
      <c r="X104">
        <f t="shared" si="13"/>
        <v>1414.0303999999999</v>
      </c>
      <c r="Y104">
        <f t="shared" si="14"/>
        <v>118.08959999999999</v>
      </c>
      <c r="Z104">
        <f t="shared" si="15"/>
        <v>1358.0303999999999</v>
      </c>
      <c r="AA104">
        <f t="shared" si="16"/>
        <v>1414.0303999999999</v>
      </c>
      <c r="AB104" t="str">
        <f t="shared" si="17"/>
        <v>BeforeTime</v>
      </c>
      <c r="AC104" t="str">
        <f t="shared" si="18"/>
        <v>August</v>
      </c>
    </row>
    <row r="105" spans="1:29" ht="14.25" customHeight="1" x14ac:dyDescent="0.3">
      <c r="A105" s="1" t="s">
        <v>443</v>
      </c>
      <c r="B105" s="1" t="s">
        <v>444</v>
      </c>
      <c r="C105" s="1" t="s">
        <v>445</v>
      </c>
      <c r="D105" s="1">
        <v>69</v>
      </c>
      <c r="E105" s="1" t="s">
        <v>22</v>
      </c>
      <c r="F105" s="1" t="s">
        <v>23</v>
      </c>
      <c r="G105" s="1" t="s">
        <v>446</v>
      </c>
      <c r="H105" s="1" t="s">
        <v>447</v>
      </c>
      <c r="I105" s="1" t="s">
        <v>689</v>
      </c>
      <c r="J105" s="2">
        <v>45484</v>
      </c>
      <c r="K105" s="1" t="s">
        <v>690</v>
      </c>
      <c r="L105" s="1" t="s">
        <v>507</v>
      </c>
      <c r="M105" s="1">
        <v>136.30000000000001</v>
      </c>
      <c r="N105" s="1">
        <v>2</v>
      </c>
      <c r="O105" s="1" t="s">
        <v>89</v>
      </c>
      <c r="P105" s="1">
        <v>1</v>
      </c>
      <c r="Q105" s="1">
        <v>54</v>
      </c>
      <c r="R105" s="2">
        <v>45485</v>
      </c>
      <c r="S105" s="1" t="s">
        <v>691</v>
      </c>
      <c r="T105" t="str">
        <f t="shared" si="10"/>
        <v>Brian  Kennedy</v>
      </c>
      <c r="U105">
        <f t="shared" si="11"/>
        <v>272.60000000000002</v>
      </c>
      <c r="V105">
        <f t="shared" si="19"/>
        <v>1</v>
      </c>
      <c r="W105" s="15">
        <f t="shared" si="12"/>
        <v>0.1</v>
      </c>
      <c r="X105">
        <f t="shared" si="13"/>
        <v>299.34000000000003</v>
      </c>
      <c r="Y105">
        <f t="shared" si="14"/>
        <v>27.260000000000005</v>
      </c>
      <c r="Z105">
        <f t="shared" si="15"/>
        <v>245.34000000000003</v>
      </c>
      <c r="AA105">
        <f t="shared" si="16"/>
        <v>299.34000000000003</v>
      </c>
      <c r="AB105" t="str">
        <f t="shared" si="17"/>
        <v>BeforeTime</v>
      </c>
      <c r="AC105" t="str">
        <f t="shared" si="18"/>
        <v>July</v>
      </c>
    </row>
    <row r="106" spans="1:29" ht="14.25" customHeight="1" x14ac:dyDescent="0.3">
      <c r="A106" s="1" t="s">
        <v>405</v>
      </c>
      <c r="B106" s="1" t="s">
        <v>221</v>
      </c>
      <c r="C106" s="1" t="s">
        <v>406</v>
      </c>
      <c r="D106" s="1">
        <v>28</v>
      </c>
      <c r="E106" s="1" t="s">
        <v>45</v>
      </c>
      <c r="F106" s="1" t="s">
        <v>133</v>
      </c>
      <c r="G106" s="1" t="s">
        <v>407</v>
      </c>
      <c r="H106" s="1" t="s">
        <v>408</v>
      </c>
      <c r="I106" s="1" t="s">
        <v>692</v>
      </c>
      <c r="J106" s="2">
        <v>45113</v>
      </c>
      <c r="K106" s="1" t="s">
        <v>693</v>
      </c>
      <c r="L106" s="1" t="s">
        <v>147</v>
      </c>
      <c r="M106" s="1">
        <v>220.27</v>
      </c>
      <c r="N106" s="1">
        <v>4</v>
      </c>
      <c r="O106" s="1" t="s">
        <v>78</v>
      </c>
      <c r="P106" s="1">
        <v>4</v>
      </c>
      <c r="Q106" s="1">
        <v>65</v>
      </c>
      <c r="R106" s="2">
        <v>45117</v>
      </c>
      <c r="S106" s="1" t="s">
        <v>694</v>
      </c>
      <c r="T106" t="str">
        <f t="shared" si="10"/>
        <v>John  Ramirez</v>
      </c>
      <c r="U106">
        <f t="shared" si="11"/>
        <v>881.08</v>
      </c>
      <c r="V106">
        <f t="shared" si="19"/>
        <v>4</v>
      </c>
      <c r="W106" s="15">
        <f t="shared" si="12"/>
        <v>0.2</v>
      </c>
      <c r="X106">
        <f t="shared" si="13"/>
        <v>769.86400000000003</v>
      </c>
      <c r="Y106">
        <f t="shared" si="14"/>
        <v>176.21600000000001</v>
      </c>
      <c r="Z106">
        <f t="shared" si="15"/>
        <v>704.86400000000003</v>
      </c>
      <c r="AA106">
        <f t="shared" si="16"/>
        <v>769.86400000000003</v>
      </c>
      <c r="AB106" t="str">
        <f t="shared" si="17"/>
        <v>BeforeTime</v>
      </c>
      <c r="AC106" t="str">
        <f t="shared" si="18"/>
        <v>July</v>
      </c>
    </row>
    <row r="107" spans="1:29" ht="14.25" customHeight="1" x14ac:dyDescent="0.3">
      <c r="A107" s="1" t="s">
        <v>585</v>
      </c>
      <c r="B107" s="1" t="s">
        <v>586</v>
      </c>
      <c r="C107" s="1" t="s">
        <v>587</v>
      </c>
      <c r="D107" s="1">
        <v>21</v>
      </c>
      <c r="E107" s="1" t="s">
        <v>22</v>
      </c>
      <c r="F107" s="1" t="s">
        <v>35</v>
      </c>
      <c r="G107" s="1" t="s">
        <v>588</v>
      </c>
      <c r="H107" s="1" t="s">
        <v>589</v>
      </c>
      <c r="I107" s="1" t="s">
        <v>695</v>
      </c>
      <c r="J107" s="2">
        <v>45530</v>
      </c>
      <c r="K107" s="1" t="s">
        <v>696</v>
      </c>
      <c r="L107" s="1" t="s">
        <v>556</v>
      </c>
      <c r="M107" s="1">
        <v>133.62</v>
      </c>
      <c r="N107" s="1">
        <v>5</v>
      </c>
      <c r="O107" s="1" t="s">
        <v>51</v>
      </c>
      <c r="P107" s="1">
        <v>6</v>
      </c>
      <c r="Q107" s="1">
        <v>64</v>
      </c>
      <c r="R107" s="2">
        <v>45532</v>
      </c>
      <c r="S107" s="1" t="s">
        <v>697</v>
      </c>
      <c r="T107" t="str">
        <f t="shared" si="10"/>
        <v>William  Mann</v>
      </c>
      <c r="U107">
        <f t="shared" si="11"/>
        <v>668.1</v>
      </c>
      <c r="V107">
        <f t="shared" si="19"/>
        <v>2</v>
      </c>
      <c r="W107" s="15">
        <f t="shared" si="12"/>
        <v>0.15</v>
      </c>
      <c r="X107">
        <f t="shared" si="13"/>
        <v>631.88499999999999</v>
      </c>
      <c r="Y107">
        <f t="shared" si="14"/>
        <v>100.215</v>
      </c>
      <c r="Z107">
        <f t="shared" si="15"/>
        <v>567.88499999999999</v>
      </c>
      <c r="AA107">
        <f t="shared" si="16"/>
        <v>631.88499999999999</v>
      </c>
      <c r="AB107" t="str">
        <f t="shared" si="17"/>
        <v>BeforeTime</v>
      </c>
      <c r="AC107" t="str">
        <f t="shared" si="18"/>
        <v>August</v>
      </c>
    </row>
    <row r="108" spans="1:29" ht="14.25" customHeight="1" x14ac:dyDescent="0.3">
      <c r="A108" s="1" t="s">
        <v>698</v>
      </c>
      <c r="B108" s="1" t="s">
        <v>699</v>
      </c>
      <c r="C108" s="1" t="s">
        <v>700</v>
      </c>
      <c r="D108" s="1">
        <v>26</v>
      </c>
      <c r="E108" s="1" t="s">
        <v>45</v>
      </c>
      <c r="F108" s="1" t="s">
        <v>69</v>
      </c>
      <c r="G108" s="1" t="s">
        <v>701</v>
      </c>
      <c r="H108" s="1" t="s">
        <v>702</v>
      </c>
      <c r="I108" s="1" t="s">
        <v>703</v>
      </c>
      <c r="J108" s="2">
        <v>45432</v>
      </c>
      <c r="K108" s="1" t="s">
        <v>704</v>
      </c>
      <c r="L108" s="1" t="s">
        <v>28</v>
      </c>
      <c r="M108" s="1">
        <v>308.88</v>
      </c>
      <c r="N108" s="1">
        <v>2</v>
      </c>
      <c r="O108" s="1" t="s">
        <v>78</v>
      </c>
      <c r="P108" s="1">
        <v>4</v>
      </c>
      <c r="Q108" s="1">
        <v>61</v>
      </c>
      <c r="R108" s="2">
        <v>45436</v>
      </c>
      <c r="S108" s="1" t="s">
        <v>705</v>
      </c>
      <c r="T108" t="str">
        <f t="shared" si="10"/>
        <v>Gregory  Lee</v>
      </c>
      <c r="U108">
        <f t="shared" si="11"/>
        <v>617.76</v>
      </c>
      <c r="V108">
        <f t="shared" si="19"/>
        <v>4</v>
      </c>
      <c r="W108" s="15">
        <f t="shared" si="12"/>
        <v>0.2</v>
      </c>
      <c r="X108">
        <f t="shared" si="13"/>
        <v>555.20799999999997</v>
      </c>
      <c r="Y108">
        <f t="shared" si="14"/>
        <v>123.55200000000001</v>
      </c>
      <c r="Z108">
        <f t="shared" si="15"/>
        <v>494.20799999999997</v>
      </c>
      <c r="AA108">
        <f t="shared" si="16"/>
        <v>555.20799999999997</v>
      </c>
      <c r="AB108" t="str">
        <f t="shared" si="17"/>
        <v>BeforeTime</v>
      </c>
      <c r="AC108" t="str">
        <f t="shared" si="18"/>
        <v>May</v>
      </c>
    </row>
    <row r="109" spans="1:29" ht="14.25" customHeight="1" x14ac:dyDescent="0.3">
      <c r="A109" s="1" t="s">
        <v>229</v>
      </c>
      <c r="B109" s="1" t="s">
        <v>59</v>
      </c>
      <c r="C109" s="1" t="s">
        <v>230</v>
      </c>
      <c r="D109" s="1">
        <v>52</v>
      </c>
      <c r="E109" s="1" t="s">
        <v>45</v>
      </c>
      <c r="F109" s="1" t="s">
        <v>35</v>
      </c>
      <c r="G109" s="1" t="s">
        <v>231</v>
      </c>
      <c r="H109" s="1" t="s">
        <v>232</v>
      </c>
      <c r="I109" s="1" t="s">
        <v>706</v>
      </c>
      <c r="J109" s="2">
        <v>45427</v>
      </c>
      <c r="K109" s="1" t="s">
        <v>707</v>
      </c>
      <c r="L109" s="1" t="s">
        <v>218</v>
      </c>
      <c r="M109" s="1">
        <v>461.07</v>
      </c>
      <c r="N109" s="1">
        <v>1</v>
      </c>
      <c r="O109" s="1" t="s">
        <v>78</v>
      </c>
      <c r="P109" s="1">
        <v>7</v>
      </c>
      <c r="Q109" s="1">
        <v>57</v>
      </c>
      <c r="R109" s="2">
        <v>45434</v>
      </c>
      <c r="S109" s="1" t="s">
        <v>708</v>
      </c>
      <c r="T109" t="str">
        <f t="shared" si="10"/>
        <v>Angela  Evans</v>
      </c>
      <c r="U109">
        <f t="shared" si="11"/>
        <v>461.07</v>
      </c>
      <c r="V109">
        <f t="shared" si="19"/>
        <v>7</v>
      </c>
      <c r="W109" s="15">
        <f t="shared" si="12"/>
        <v>0.2</v>
      </c>
      <c r="X109">
        <f t="shared" si="13"/>
        <v>425.85599999999999</v>
      </c>
      <c r="Y109">
        <f t="shared" si="14"/>
        <v>92.213999999999999</v>
      </c>
      <c r="Z109">
        <f t="shared" si="15"/>
        <v>368.85599999999999</v>
      </c>
      <c r="AA109">
        <f t="shared" si="16"/>
        <v>425.85599999999999</v>
      </c>
      <c r="AB109" t="str">
        <f t="shared" si="17"/>
        <v>Late</v>
      </c>
      <c r="AC109" t="str">
        <f t="shared" si="18"/>
        <v>May</v>
      </c>
    </row>
    <row r="110" spans="1:29" ht="14.25" customHeight="1" x14ac:dyDescent="0.3">
      <c r="A110" s="1" t="s">
        <v>709</v>
      </c>
      <c r="B110" s="1" t="s">
        <v>710</v>
      </c>
      <c r="C110" s="1" t="s">
        <v>711</v>
      </c>
      <c r="D110" s="1">
        <v>32</v>
      </c>
      <c r="E110" s="1" t="s">
        <v>34</v>
      </c>
      <c r="F110" s="1" t="s">
        <v>23</v>
      </c>
      <c r="G110" s="1" t="s">
        <v>712</v>
      </c>
      <c r="H110" s="1" t="s">
        <v>713</v>
      </c>
      <c r="I110" s="1" t="s">
        <v>714</v>
      </c>
      <c r="J110" s="2">
        <v>45021</v>
      </c>
      <c r="K110" s="1" t="s">
        <v>715</v>
      </c>
      <c r="L110" s="1" t="s">
        <v>349</v>
      </c>
      <c r="M110" s="1">
        <v>496.59</v>
      </c>
      <c r="N110" s="1">
        <v>5</v>
      </c>
      <c r="O110" s="1" t="s">
        <v>78</v>
      </c>
      <c r="P110" s="1">
        <v>1</v>
      </c>
      <c r="Q110" s="1">
        <v>40</v>
      </c>
      <c r="R110" s="2">
        <v>45025</v>
      </c>
      <c r="S110" s="1" t="s">
        <v>716</v>
      </c>
      <c r="T110" t="str">
        <f t="shared" si="10"/>
        <v>Bruce  Allen</v>
      </c>
      <c r="U110">
        <f t="shared" si="11"/>
        <v>2482.9499999999998</v>
      </c>
      <c r="V110">
        <f t="shared" si="19"/>
        <v>4</v>
      </c>
      <c r="W110" s="15">
        <f t="shared" si="12"/>
        <v>0.2</v>
      </c>
      <c r="X110">
        <f t="shared" si="13"/>
        <v>2026.36</v>
      </c>
      <c r="Y110">
        <f t="shared" si="14"/>
        <v>496.59</v>
      </c>
      <c r="Z110">
        <f t="shared" si="15"/>
        <v>1986.36</v>
      </c>
      <c r="AA110">
        <f t="shared" si="16"/>
        <v>2026.36</v>
      </c>
      <c r="AB110" t="str">
        <f t="shared" si="17"/>
        <v>BeforeTime</v>
      </c>
      <c r="AC110" t="str">
        <f t="shared" si="18"/>
        <v>April</v>
      </c>
    </row>
    <row r="111" spans="1:29" ht="14.25" customHeight="1" x14ac:dyDescent="0.3">
      <c r="A111" s="1" t="s">
        <v>717</v>
      </c>
      <c r="B111" s="1" t="s">
        <v>718</v>
      </c>
      <c r="C111" s="1" t="s">
        <v>160</v>
      </c>
      <c r="D111" s="1">
        <v>70</v>
      </c>
      <c r="E111" s="1" t="s">
        <v>34</v>
      </c>
      <c r="F111" s="1" t="s">
        <v>83</v>
      </c>
      <c r="G111" s="1" t="s">
        <v>719</v>
      </c>
      <c r="H111" s="1" t="s">
        <v>720</v>
      </c>
      <c r="I111" s="1" t="s">
        <v>721</v>
      </c>
      <c r="J111" s="2">
        <v>45005</v>
      </c>
      <c r="K111" s="1" t="s">
        <v>722</v>
      </c>
      <c r="L111" s="1" t="s">
        <v>175</v>
      </c>
      <c r="M111" s="1">
        <v>104.18</v>
      </c>
      <c r="N111" s="1">
        <v>2</v>
      </c>
      <c r="O111" s="1" t="s">
        <v>29</v>
      </c>
      <c r="P111" s="1">
        <v>2</v>
      </c>
      <c r="Q111" s="1">
        <v>40</v>
      </c>
      <c r="R111" s="2">
        <v>45010</v>
      </c>
      <c r="S111" s="1" t="s">
        <v>723</v>
      </c>
      <c r="T111" t="str">
        <f t="shared" si="10"/>
        <v>Lisa  Miller</v>
      </c>
      <c r="U111">
        <f t="shared" si="11"/>
        <v>208.36</v>
      </c>
      <c r="V111">
        <f t="shared" si="19"/>
        <v>5</v>
      </c>
      <c r="W111" s="15">
        <f t="shared" si="12"/>
        <v>0.08</v>
      </c>
      <c r="X111">
        <f t="shared" si="13"/>
        <v>231.69120000000001</v>
      </c>
      <c r="Y111">
        <f t="shared" si="14"/>
        <v>16.668800000000001</v>
      </c>
      <c r="Z111">
        <f t="shared" si="15"/>
        <v>191.69120000000001</v>
      </c>
      <c r="AA111">
        <f t="shared" si="16"/>
        <v>231.69120000000001</v>
      </c>
      <c r="AB111" t="str">
        <f t="shared" si="17"/>
        <v>Intime</v>
      </c>
      <c r="AC111" t="str">
        <f t="shared" si="18"/>
        <v>March</v>
      </c>
    </row>
    <row r="112" spans="1:29" ht="14.25" customHeight="1" x14ac:dyDescent="0.3">
      <c r="A112" s="1" t="s">
        <v>724</v>
      </c>
      <c r="B112" s="1" t="s">
        <v>725</v>
      </c>
      <c r="C112" s="1" t="s">
        <v>726</v>
      </c>
      <c r="D112" s="1">
        <v>30</v>
      </c>
      <c r="E112" s="1" t="s">
        <v>22</v>
      </c>
      <c r="F112" s="1" t="s">
        <v>152</v>
      </c>
      <c r="G112" s="1" t="s">
        <v>727</v>
      </c>
      <c r="H112" s="1" t="s">
        <v>728</v>
      </c>
      <c r="I112" s="1" t="s">
        <v>729</v>
      </c>
      <c r="J112" s="2">
        <v>45406</v>
      </c>
      <c r="K112" s="1" t="s">
        <v>730</v>
      </c>
      <c r="L112" s="1" t="s">
        <v>731</v>
      </c>
      <c r="M112" s="1">
        <v>110.95</v>
      </c>
      <c r="N112" s="1">
        <v>2</v>
      </c>
      <c r="O112" s="1" t="s">
        <v>29</v>
      </c>
      <c r="P112" s="1">
        <v>4</v>
      </c>
      <c r="Q112" s="1">
        <v>68</v>
      </c>
      <c r="R112" s="2">
        <v>45408</v>
      </c>
      <c r="S112" s="1" t="s">
        <v>732</v>
      </c>
      <c r="T112" t="str">
        <f t="shared" si="10"/>
        <v>Melissa  Levy</v>
      </c>
      <c r="U112">
        <f t="shared" si="11"/>
        <v>221.9</v>
      </c>
      <c r="V112">
        <f t="shared" si="19"/>
        <v>2</v>
      </c>
      <c r="W112" s="15">
        <f t="shared" si="12"/>
        <v>0.08</v>
      </c>
      <c r="X112">
        <f t="shared" si="13"/>
        <v>272.14800000000002</v>
      </c>
      <c r="Y112">
        <f t="shared" si="14"/>
        <v>17.752000000000002</v>
      </c>
      <c r="Z112">
        <f t="shared" si="15"/>
        <v>204.148</v>
      </c>
      <c r="AA112">
        <f t="shared" si="16"/>
        <v>272.14800000000002</v>
      </c>
      <c r="AB112" t="str">
        <f t="shared" si="17"/>
        <v>BeforeTime</v>
      </c>
      <c r="AC112" t="str">
        <f t="shared" si="18"/>
        <v>April</v>
      </c>
    </row>
    <row r="113" spans="1:29" ht="14.25" customHeight="1" x14ac:dyDescent="0.3">
      <c r="A113" s="1" t="s">
        <v>639</v>
      </c>
      <c r="B113" s="1" t="s">
        <v>640</v>
      </c>
      <c r="C113" s="1" t="s">
        <v>641</v>
      </c>
      <c r="D113" s="1">
        <v>45</v>
      </c>
      <c r="E113" s="1" t="s">
        <v>45</v>
      </c>
      <c r="F113" s="1" t="s">
        <v>83</v>
      </c>
      <c r="G113" s="1" t="s">
        <v>642</v>
      </c>
      <c r="H113" s="1" t="s">
        <v>643</v>
      </c>
      <c r="I113" s="1" t="s">
        <v>733</v>
      </c>
      <c r="J113" s="2">
        <v>45665</v>
      </c>
      <c r="K113" s="1" t="s">
        <v>734</v>
      </c>
      <c r="L113" s="1" t="s">
        <v>349</v>
      </c>
      <c r="M113" s="1">
        <v>496.59</v>
      </c>
      <c r="N113" s="1">
        <v>2</v>
      </c>
      <c r="O113" s="1" t="s">
        <v>56</v>
      </c>
      <c r="P113" s="1">
        <v>5</v>
      </c>
      <c r="Q113" s="1">
        <v>40</v>
      </c>
      <c r="R113" s="2">
        <v>45667</v>
      </c>
      <c r="S113" s="1" t="s">
        <v>735</v>
      </c>
      <c r="T113" t="str">
        <f t="shared" si="10"/>
        <v>Beth  Mason</v>
      </c>
      <c r="U113">
        <f t="shared" si="11"/>
        <v>993.18</v>
      </c>
      <c r="V113">
        <f t="shared" si="19"/>
        <v>2</v>
      </c>
      <c r="W113" s="15">
        <f t="shared" si="12"/>
        <v>0</v>
      </c>
      <c r="X113">
        <f t="shared" si="13"/>
        <v>993.18</v>
      </c>
      <c r="Y113">
        <f t="shared" si="14"/>
        <v>0</v>
      </c>
      <c r="Z113">
        <f t="shared" si="15"/>
        <v>993.18</v>
      </c>
      <c r="AA113">
        <f t="shared" si="16"/>
        <v>993.18</v>
      </c>
      <c r="AB113" t="str">
        <f t="shared" si="17"/>
        <v>BeforeTime</v>
      </c>
      <c r="AC113" t="str">
        <f t="shared" si="18"/>
        <v>January</v>
      </c>
    </row>
    <row r="114" spans="1:29" ht="14.25" customHeight="1" x14ac:dyDescent="0.3">
      <c r="A114" s="1" t="s">
        <v>483</v>
      </c>
      <c r="B114" s="1" t="s">
        <v>179</v>
      </c>
      <c r="C114" s="1" t="s">
        <v>320</v>
      </c>
      <c r="D114" s="1">
        <v>39</v>
      </c>
      <c r="E114" s="1" t="s">
        <v>45</v>
      </c>
      <c r="F114" s="1" t="s">
        <v>35</v>
      </c>
      <c r="G114" s="1" t="s">
        <v>484</v>
      </c>
      <c r="H114" s="1" t="s">
        <v>485</v>
      </c>
      <c r="I114" s="1" t="s">
        <v>736</v>
      </c>
      <c r="J114" s="2">
        <v>45397</v>
      </c>
      <c r="K114" s="1" t="s">
        <v>737</v>
      </c>
      <c r="L114" s="1" t="s">
        <v>119</v>
      </c>
      <c r="M114" s="1">
        <v>257.06</v>
      </c>
      <c r="N114" s="1">
        <v>4</v>
      </c>
      <c r="O114" s="1" t="s">
        <v>78</v>
      </c>
      <c r="P114" s="1">
        <v>3</v>
      </c>
      <c r="Q114" s="1">
        <v>50</v>
      </c>
      <c r="R114" s="2">
        <v>45401</v>
      </c>
      <c r="S114" s="1" t="s">
        <v>738</v>
      </c>
      <c r="T114" t="str">
        <f t="shared" si="10"/>
        <v>Mitchell  Parker</v>
      </c>
      <c r="U114">
        <f t="shared" si="11"/>
        <v>1028.24</v>
      </c>
      <c r="V114">
        <f t="shared" si="19"/>
        <v>4</v>
      </c>
      <c r="W114" s="15">
        <f t="shared" si="12"/>
        <v>0.2</v>
      </c>
      <c r="X114">
        <f t="shared" si="13"/>
        <v>872.59199999999998</v>
      </c>
      <c r="Y114">
        <f t="shared" si="14"/>
        <v>205.64800000000002</v>
      </c>
      <c r="Z114">
        <f t="shared" si="15"/>
        <v>822.59199999999998</v>
      </c>
      <c r="AA114">
        <f t="shared" si="16"/>
        <v>872.59199999999998</v>
      </c>
      <c r="AB114" t="str">
        <f t="shared" si="17"/>
        <v>BeforeTime</v>
      </c>
      <c r="AC114" t="str">
        <f t="shared" si="18"/>
        <v>April</v>
      </c>
    </row>
    <row r="115" spans="1:29" ht="14.25" customHeight="1" x14ac:dyDescent="0.3">
      <c r="A115" s="1" t="s">
        <v>615</v>
      </c>
      <c r="B115" s="1" t="s">
        <v>122</v>
      </c>
      <c r="C115" s="1" t="s">
        <v>616</v>
      </c>
      <c r="D115" s="1">
        <v>47</v>
      </c>
      <c r="E115" s="1" t="s">
        <v>45</v>
      </c>
      <c r="F115" s="1" t="s">
        <v>69</v>
      </c>
      <c r="G115" s="1" t="s">
        <v>617</v>
      </c>
      <c r="H115" s="1" t="s">
        <v>618</v>
      </c>
      <c r="I115" s="1" t="s">
        <v>739</v>
      </c>
      <c r="J115" s="2">
        <v>45397</v>
      </c>
      <c r="K115" s="1" t="s">
        <v>740</v>
      </c>
      <c r="L115" s="1" t="s">
        <v>741</v>
      </c>
      <c r="M115" s="1">
        <v>381.73</v>
      </c>
      <c r="N115" s="1">
        <v>4</v>
      </c>
      <c r="O115" s="1" t="s">
        <v>89</v>
      </c>
      <c r="P115" s="1">
        <v>1</v>
      </c>
      <c r="Q115" s="1">
        <v>66</v>
      </c>
      <c r="R115" s="2">
        <v>45400</v>
      </c>
      <c r="S115" s="1" t="s">
        <v>742</v>
      </c>
      <c r="T115" t="str">
        <f t="shared" si="10"/>
        <v>Joseph  Gaines</v>
      </c>
      <c r="U115">
        <f t="shared" si="11"/>
        <v>1526.92</v>
      </c>
      <c r="V115">
        <f t="shared" si="19"/>
        <v>3</v>
      </c>
      <c r="W115" s="15">
        <f t="shared" si="12"/>
        <v>0.1</v>
      </c>
      <c r="X115">
        <f t="shared" si="13"/>
        <v>1440.2280000000001</v>
      </c>
      <c r="Y115">
        <f t="shared" si="14"/>
        <v>152.69200000000001</v>
      </c>
      <c r="Z115">
        <f t="shared" si="15"/>
        <v>1374.2280000000001</v>
      </c>
      <c r="AA115">
        <f t="shared" si="16"/>
        <v>1440.2280000000001</v>
      </c>
      <c r="AB115" t="str">
        <f t="shared" si="17"/>
        <v>BeforeTime</v>
      </c>
      <c r="AC115" t="str">
        <f t="shared" si="18"/>
        <v>April</v>
      </c>
    </row>
    <row r="116" spans="1:29" ht="14.25" customHeight="1" x14ac:dyDescent="0.3">
      <c r="A116" s="1" t="s">
        <v>743</v>
      </c>
      <c r="B116" s="1" t="s">
        <v>744</v>
      </c>
      <c r="C116" s="1" t="s">
        <v>745</v>
      </c>
      <c r="D116" s="1">
        <v>43</v>
      </c>
      <c r="E116" s="1" t="s">
        <v>45</v>
      </c>
      <c r="F116" s="1" t="s">
        <v>152</v>
      </c>
      <c r="G116" s="1" t="s">
        <v>746</v>
      </c>
      <c r="H116" s="1" t="s">
        <v>747</v>
      </c>
      <c r="I116" s="1" t="s">
        <v>748</v>
      </c>
      <c r="J116" s="2">
        <v>45276</v>
      </c>
      <c r="K116" s="1" t="s">
        <v>749</v>
      </c>
      <c r="L116" s="1" t="s">
        <v>376</v>
      </c>
      <c r="M116" s="1">
        <v>431.44</v>
      </c>
      <c r="N116" s="1">
        <v>5</v>
      </c>
      <c r="O116" s="1" t="s">
        <v>51</v>
      </c>
      <c r="P116" s="1">
        <v>4</v>
      </c>
      <c r="Q116" s="1">
        <v>42</v>
      </c>
      <c r="R116" s="2">
        <v>45280</v>
      </c>
      <c r="S116" s="1" t="s">
        <v>750</v>
      </c>
      <c r="T116" t="str">
        <f t="shared" si="10"/>
        <v>Barbara  Fuller</v>
      </c>
      <c r="U116">
        <f t="shared" si="11"/>
        <v>2157.1999999999998</v>
      </c>
      <c r="V116">
        <f t="shared" si="19"/>
        <v>4</v>
      </c>
      <c r="W116" s="15">
        <f t="shared" si="12"/>
        <v>0.15</v>
      </c>
      <c r="X116">
        <f t="shared" si="13"/>
        <v>1875.62</v>
      </c>
      <c r="Y116">
        <f t="shared" si="14"/>
        <v>323.58</v>
      </c>
      <c r="Z116">
        <f t="shared" si="15"/>
        <v>1833.62</v>
      </c>
      <c r="AA116">
        <f t="shared" si="16"/>
        <v>1875.62</v>
      </c>
      <c r="AB116" t="str">
        <f t="shared" si="17"/>
        <v>BeforeTime</v>
      </c>
      <c r="AC116" t="str">
        <f t="shared" si="18"/>
        <v>December</v>
      </c>
    </row>
    <row r="117" spans="1:29" ht="14.25" customHeight="1" x14ac:dyDescent="0.3">
      <c r="A117" s="1" t="s">
        <v>528</v>
      </c>
      <c r="B117" s="1" t="s">
        <v>529</v>
      </c>
      <c r="C117" s="1" t="s">
        <v>530</v>
      </c>
      <c r="D117" s="1">
        <v>32</v>
      </c>
      <c r="E117" s="1" t="s">
        <v>45</v>
      </c>
      <c r="F117" s="1" t="s">
        <v>83</v>
      </c>
      <c r="G117" s="1" t="s">
        <v>531</v>
      </c>
      <c r="H117" s="1" t="s">
        <v>532</v>
      </c>
      <c r="I117" s="1" t="s">
        <v>751</v>
      </c>
      <c r="J117" s="2">
        <v>45131</v>
      </c>
      <c r="K117" s="1" t="s">
        <v>752</v>
      </c>
      <c r="L117" s="1" t="s">
        <v>128</v>
      </c>
      <c r="M117" s="1">
        <v>175.93</v>
      </c>
      <c r="N117" s="1">
        <v>5</v>
      </c>
      <c r="O117" s="1" t="s">
        <v>56</v>
      </c>
      <c r="P117" s="1">
        <v>5</v>
      </c>
      <c r="Q117" s="1">
        <v>63</v>
      </c>
      <c r="R117" s="2">
        <v>45138</v>
      </c>
      <c r="S117" s="1" t="s">
        <v>753</v>
      </c>
      <c r="T117" t="str">
        <f t="shared" si="10"/>
        <v>Brandon  Cruz</v>
      </c>
      <c r="U117">
        <f t="shared" si="11"/>
        <v>879.65000000000009</v>
      </c>
      <c r="V117">
        <f t="shared" si="19"/>
        <v>7</v>
      </c>
      <c r="W117" s="15">
        <f t="shared" si="12"/>
        <v>0</v>
      </c>
      <c r="X117">
        <f t="shared" si="13"/>
        <v>879.65000000000009</v>
      </c>
      <c r="Y117">
        <f t="shared" si="14"/>
        <v>0</v>
      </c>
      <c r="Z117">
        <f t="shared" si="15"/>
        <v>879.65000000000009</v>
      </c>
      <c r="AA117">
        <f t="shared" si="16"/>
        <v>879.65000000000009</v>
      </c>
      <c r="AB117" t="str">
        <f t="shared" si="17"/>
        <v>Late</v>
      </c>
      <c r="AC117" t="str">
        <f t="shared" si="18"/>
        <v>July</v>
      </c>
    </row>
    <row r="118" spans="1:29" ht="14.25" customHeight="1" x14ac:dyDescent="0.3">
      <c r="A118" s="1" t="s">
        <v>112</v>
      </c>
      <c r="B118" s="1" t="s">
        <v>113</v>
      </c>
      <c r="C118" s="1" t="s">
        <v>114</v>
      </c>
      <c r="D118" s="1">
        <v>20</v>
      </c>
      <c r="E118" s="1" t="s">
        <v>22</v>
      </c>
      <c r="F118" s="1" t="s">
        <v>83</v>
      </c>
      <c r="G118" s="1" t="s">
        <v>115</v>
      </c>
      <c r="H118" s="1" t="s">
        <v>116</v>
      </c>
      <c r="I118" s="1" t="s">
        <v>754</v>
      </c>
      <c r="J118" s="2">
        <v>45156</v>
      </c>
      <c r="K118" s="1" t="s">
        <v>755</v>
      </c>
      <c r="L118" s="1" t="s">
        <v>50</v>
      </c>
      <c r="M118" s="1">
        <v>202.54</v>
      </c>
      <c r="N118" s="1">
        <v>5</v>
      </c>
      <c r="O118" s="1" t="s">
        <v>29</v>
      </c>
      <c r="P118" s="1">
        <v>2</v>
      </c>
      <c r="Q118" s="1">
        <v>68</v>
      </c>
      <c r="R118" s="2">
        <v>45159</v>
      </c>
      <c r="S118" s="1" t="s">
        <v>756</v>
      </c>
      <c r="T118" t="str">
        <f t="shared" si="10"/>
        <v>Bobby  Forbes</v>
      </c>
      <c r="U118">
        <f t="shared" si="11"/>
        <v>1012.6999999999999</v>
      </c>
      <c r="V118">
        <f t="shared" si="19"/>
        <v>3</v>
      </c>
      <c r="W118" s="15">
        <f t="shared" si="12"/>
        <v>0.08</v>
      </c>
      <c r="X118">
        <f t="shared" si="13"/>
        <v>999.68399999999997</v>
      </c>
      <c r="Y118">
        <f t="shared" si="14"/>
        <v>81.015999999999991</v>
      </c>
      <c r="Z118">
        <f t="shared" si="15"/>
        <v>931.68399999999997</v>
      </c>
      <c r="AA118">
        <f t="shared" si="16"/>
        <v>999.68399999999997</v>
      </c>
      <c r="AB118" t="str">
        <f t="shared" si="17"/>
        <v>BeforeTime</v>
      </c>
      <c r="AC118" t="str">
        <f t="shared" si="18"/>
        <v>August</v>
      </c>
    </row>
    <row r="119" spans="1:29" ht="14.25" customHeight="1" x14ac:dyDescent="0.3">
      <c r="A119" s="1" t="s">
        <v>596</v>
      </c>
      <c r="B119" s="1" t="s">
        <v>597</v>
      </c>
      <c r="C119" s="1" t="s">
        <v>396</v>
      </c>
      <c r="D119" s="1">
        <v>18</v>
      </c>
      <c r="E119" s="1" t="s">
        <v>34</v>
      </c>
      <c r="F119" s="1" t="s">
        <v>35</v>
      </c>
      <c r="G119" s="1" t="s">
        <v>598</v>
      </c>
      <c r="H119" s="1" t="s">
        <v>599</v>
      </c>
      <c r="I119" s="1" t="s">
        <v>757</v>
      </c>
      <c r="J119" s="2">
        <v>45023</v>
      </c>
      <c r="K119" s="1" t="s">
        <v>758</v>
      </c>
      <c r="L119" s="1" t="s">
        <v>119</v>
      </c>
      <c r="M119" s="1">
        <v>257.06</v>
      </c>
      <c r="N119" s="1">
        <v>4</v>
      </c>
      <c r="O119" s="1" t="s">
        <v>89</v>
      </c>
      <c r="P119" s="1">
        <v>1</v>
      </c>
      <c r="Q119" s="1">
        <v>65</v>
      </c>
      <c r="R119" s="2">
        <v>45025</v>
      </c>
      <c r="S119" s="1" t="s">
        <v>759</v>
      </c>
      <c r="T119" t="str">
        <f t="shared" si="10"/>
        <v>Kelli  Smith</v>
      </c>
      <c r="U119">
        <f t="shared" si="11"/>
        <v>1028.24</v>
      </c>
      <c r="V119">
        <f t="shared" si="19"/>
        <v>2</v>
      </c>
      <c r="W119" s="15">
        <f t="shared" si="12"/>
        <v>0.1</v>
      </c>
      <c r="X119">
        <f t="shared" si="13"/>
        <v>990.41599999999994</v>
      </c>
      <c r="Y119">
        <f t="shared" si="14"/>
        <v>102.82400000000001</v>
      </c>
      <c r="Z119">
        <f t="shared" si="15"/>
        <v>925.41599999999994</v>
      </c>
      <c r="AA119">
        <f t="shared" si="16"/>
        <v>990.41599999999994</v>
      </c>
      <c r="AB119" t="str">
        <f t="shared" si="17"/>
        <v>BeforeTime</v>
      </c>
      <c r="AC119" t="str">
        <f t="shared" si="18"/>
        <v>April</v>
      </c>
    </row>
    <row r="120" spans="1:29" ht="14.25" customHeight="1" x14ac:dyDescent="0.3">
      <c r="A120" s="1" t="s">
        <v>760</v>
      </c>
      <c r="B120" s="1" t="s">
        <v>761</v>
      </c>
      <c r="C120" s="1" t="s">
        <v>762</v>
      </c>
      <c r="D120" s="1">
        <v>27</v>
      </c>
      <c r="E120" s="1" t="s">
        <v>22</v>
      </c>
      <c r="F120" s="1" t="s">
        <v>35</v>
      </c>
      <c r="G120" s="1" t="s">
        <v>763</v>
      </c>
      <c r="H120" s="1" t="s">
        <v>764</v>
      </c>
      <c r="I120" s="1" t="s">
        <v>765</v>
      </c>
      <c r="J120" s="2">
        <v>45183</v>
      </c>
      <c r="K120" s="1" t="s">
        <v>766</v>
      </c>
      <c r="L120" s="1" t="s">
        <v>767</v>
      </c>
      <c r="M120" s="1">
        <v>20</v>
      </c>
      <c r="N120" s="1">
        <v>1</v>
      </c>
      <c r="O120" s="1" t="s">
        <v>89</v>
      </c>
      <c r="P120" s="1">
        <v>4</v>
      </c>
      <c r="Q120" s="1">
        <v>68</v>
      </c>
      <c r="R120" s="2">
        <v>45185</v>
      </c>
      <c r="S120" s="1" t="s">
        <v>768</v>
      </c>
      <c r="T120" t="str">
        <f t="shared" si="10"/>
        <v>Kristina  Haynes</v>
      </c>
      <c r="U120">
        <f t="shared" si="11"/>
        <v>20</v>
      </c>
      <c r="V120">
        <f t="shared" si="19"/>
        <v>2</v>
      </c>
      <c r="W120" s="15">
        <f t="shared" si="12"/>
        <v>0.1</v>
      </c>
      <c r="X120">
        <f t="shared" si="13"/>
        <v>86</v>
      </c>
      <c r="Y120">
        <f t="shared" si="14"/>
        <v>2</v>
      </c>
      <c r="Z120">
        <f t="shared" si="15"/>
        <v>18</v>
      </c>
      <c r="AA120">
        <f t="shared" si="16"/>
        <v>86</v>
      </c>
      <c r="AB120" t="str">
        <f t="shared" si="17"/>
        <v>BeforeTime</v>
      </c>
      <c r="AC120" t="str">
        <f t="shared" si="18"/>
        <v>September</v>
      </c>
    </row>
    <row r="121" spans="1:29" ht="14.25" customHeight="1" x14ac:dyDescent="0.3">
      <c r="A121" s="1" t="s">
        <v>769</v>
      </c>
      <c r="B121" s="1" t="s">
        <v>770</v>
      </c>
      <c r="C121" s="1" t="s">
        <v>771</v>
      </c>
      <c r="D121" s="1">
        <v>32</v>
      </c>
      <c r="E121" s="1" t="s">
        <v>22</v>
      </c>
      <c r="F121" s="1" t="s">
        <v>152</v>
      </c>
      <c r="G121" s="1" t="s">
        <v>772</v>
      </c>
      <c r="H121" s="1" t="s">
        <v>773</v>
      </c>
      <c r="I121" s="1" t="s">
        <v>774</v>
      </c>
      <c r="J121" s="2">
        <v>45106</v>
      </c>
      <c r="K121" s="1" t="s">
        <v>775</v>
      </c>
      <c r="L121" s="1" t="s">
        <v>192</v>
      </c>
      <c r="M121" s="1">
        <v>20.7</v>
      </c>
      <c r="N121" s="1">
        <v>2</v>
      </c>
      <c r="O121" s="1" t="s">
        <v>56</v>
      </c>
      <c r="P121" s="1">
        <v>7</v>
      </c>
      <c r="Q121" s="1">
        <v>43</v>
      </c>
      <c r="R121" s="2">
        <v>45107</v>
      </c>
      <c r="S121" s="1" t="s">
        <v>776</v>
      </c>
      <c r="T121" t="str">
        <f t="shared" si="10"/>
        <v>Lindsey  Byrd</v>
      </c>
      <c r="U121">
        <f t="shared" si="11"/>
        <v>41.4</v>
      </c>
      <c r="V121">
        <f t="shared" si="19"/>
        <v>1</v>
      </c>
      <c r="W121" s="15">
        <f t="shared" si="12"/>
        <v>0</v>
      </c>
      <c r="X121">
        <f t="shared" si="13"/>
        <v>41.4</v>
      </c>
      <c r="Y121">
        <f t="shared" si="14"/>
        <v>0</v>
      </c>
      <c r="Z121">
        <f t="shared" si="15"/>
        <v>41.4</v>
      </c>
      <c r="AA121">
        <f t="shared" si="16"/>
        <v>41.4</v>
      </c>
      <c r="AB121" t="str">
        <f t="shared" si="17"/>
        <v>BeforeTime</v>
      </c>
      <c r="AC121" t="str">
        <f t="shared" si="18"/>
        <v>June</v>
      </c>
    </row>
    <row r="122" spans="1:29" ht="14.25" customHeight="1" x14ac:dyDescent="0.3">
      <c r="A122" s="1" t="s">
        <v>149</v>
      </c>
      <c r="B122" s="1" t="s">
        <v>150</v>
      </c>
      <c r="C122" s="1" t="s">
        <v>151</v>
      </c>
      <c r="D122" s="1">
        <v>24</v>
      </c>
      <c r="E122" s="1" t="s">
        <v>22</v>
      </c>
      <c r="F122" s="1" t="s">
        <v>152</v>
      </c>
      <c r="G122" s="1" t="s">
        <v>153</v>
      </c>
      <c r="H122" s="1" t="s">
        <v>154</v>
      </c>
      <c r="I122" s="1" t="s">
        <v>777</v>
      </c>
      <c r="J122" s="2">
        <v>45003</v>
      </c>
      <c r="K122" s="1" t="s">
        <v>778</v>
      </c>
      <c r="L122" s="1" t="s">
        <v>741</v>
      </c>
      <c r="M122" s="1">
        <v>381.73</v>
      </c>
      <c r="N122" s="1">
        <v>2</v>
      </c>
      <c r="O122" s="1" t="s">
        <v>56</v>
      </c>
      <c r="P122" s="1">
        <v>6</v>
      </c>
      <c r="Q122" s="1">
        <v>41</v>
      </c>
      <c r="R122" s="2">
        <v>45008</v>
      </c>
      <c r="S122" s="1" t="s">
        <v>779</v>
      </c>
      <c r="T122" t="str">
        <f t="shared" si="10"/>
        <v>Joshua  Campbell</v>
      </c>
      <c r="U122">
        <f t="shared" si="11"/>
        <v>763.46</v>
      </c>
      <c r="V122">
        <f t="shared" si="19"/>
        <v>5</v>
      </c>
      <c r="W122" s="15">
        <f t="shared" si="12"/>
        <v>0</v>
      </c>
      <c r="X122">
        <f t="shared" si="13"/>
        <v>763.46</v>
      </c>
      <c r="Y122">
        <f t="shared" si="14"/>
        <v>0</v>
      </c>
      <c r="Z122">
        <f t="shared" si="15"/>
        <v>763.46</v>
      </c>
      <c r="AA122">
        <f t="shared" si="16"/>
        <v>763.46</v>
      </c>
      <c r="AB122" t="str">
        <f t="shared" si="17"/>
        <v>Intime</v>
      </c>
      <c r="AC122" t="str">
        <f t="shared" si="18"/>
        <v>March</v>
      </c>
    </row>
    <row r="123" spans="1:29" ht="14.25" customHeight="1" x14ac:dyDescent="0.3">
      <c r="A123" s="1" t="s">
        <v>286</v>
      </c>
      <c r="B123" s="1" t="s">
        <v>287</v>
      </c>
      <c r="C123" s="1" t="s">
        <v>288</v>
      </c>
      <c r="D123" s="1">
        <v>48</v>
      </c>
      <c r="E123" s="1" t="s">
        <v>34</v>
      </c>
      <c r="F123" s="1" t="s">
        <v>83</v>
      </c>
      <c r="G123" s="1" t="s">
        <v>289</v>
      </c>
      <c r="H123" s="1" t="s">
        <v>290</v>
      </c>
      <c r="I123" s="1" t="s">
        <v>780</v>
      </c>
      <c r="J123" s="2">
        <v>45499</v>
      </c>
      <c r="K123" s="1" t="s">
        <v>781</v>
      </c>
      <c r="L123" s="1" t="s">
        <v>316</v>
      </c>
      <c r="M123" s="1">
        <v>481.48</v>
      </c>
      <c r="N123" s="1">
        <v>1</v>
      </c>
      <c r="O123" s="1" t="s">
        <v>29</v>
      </c>
      <c r="P123" s="1">
        <v>1</v>
      </c>
      <c r="Q123" s="1">
        <v>69</v>
      </c>
      <c r="R123" s="2">
        <v>45503</v>
      </c>
      <c r="S123" s="1" t="s">
        <v>782</v>
      </c>
      <c r="T123" t="str">
        <f t="shared" si="10"/>
        <v>Heather  Schneider</v>
      </c>
      <c r="U123">
        <f t="shared" si="11"/>
        <v>481.48</v>
      </c>
      <c r="V123">
        <f t="shared" si="19"/>
        <v>4</v>
      </c>
      <c r="W123" s="15">
        <f t="shared" si="12"/>
        <v>0.08</v>
      </c>
      <c r="X123">
        <f t="shared" si="13"/>
        <v>511.96160000000003</v>
      </c>
      <c r="Y123">
        <f t="shared" si="14"/>
        <v>38.5184</v>
      </c>
      <c r="Z123">
        <f t="shared" si="15"/>
        <v>442.96160000000003</v>
      </c>
      <c r="AA123">
        <f t="shared" si="16"/>
        <v>511.96160000000003</v>
      </c>
      <c r="AB123" t="str">
        <f t="shared" si="17"/>
        <v>BeforeTime</v>
      </c>
      <c r="AC123" t="str">
        <f t="shared" si="18"/>
        <v>July</v>
      </c>
    </row>
    <row r="124" spans="1:29" ht="14.25" customHeight="1" x14ac:dyDescent="0.3">
      <c r="A124" s="1" t="s">
        <v>521</v>
      </c>
      <c r="B124" s="1" t="s">
        <v>387</v>
      </c>
      <c r="C124" s="1" t="s">
        <v>522</v>
      </c>
      <c r="D124" s="1">
        <v>51</v>
      </c>
      <c r="E124" s="1" t="s">
        <v>45</v>
      </c>
      <c r="F124" s="1" t="s">
        <v>133</v>
      </c>
      <c r="G124" s="1" t="s">
        <v>523</v>
      </c>
      <c r="H124" s="1" t="s">
        <v>524</v>
      </c>
      <c r="I124" s="1" t="s">
        <v>783</v>
      </c>
      <c r="J124" s="2">
        <v>45335</v>
      </c>
      <c r="K124" s="1" t="s">
        <v>784</v>
      </c>
      <c r="L124" s="1" t="s">
        <v>333</v>
      </c>
      <c r="M124" s="1">
        <v>77.84</v>
      </c>
      <c r="N124" s="1">
        <v>2</v>
      </c>
      <c r="O124" s="1" t="s">
        <v>29</v>
      </c>
      <c r="P124" s="1">
        <v>6</v>
      </c>
      <c r="Q124" s="1">
        <v>36</v>
      </c>
      <c r="R124" s="2">
        <v>45341</v>
      </c>
      <c r="S124" s="1" t="s">
        <v>785</v>
      </c>
      <c r="T124" t="str">
        <f t="shared" si="10"/>
        <v>Jason  Nguyen</v>
      </c>
      <c r="U124">
        <f t="shared" si="11"/>
        <v>155.68</v>
      </c>
      <c r="V124">
        <f t="shared" si="19"/>
        <v>6</v>
      </c>
      <c r="W124" s="15">
        <f t="shared" si="12"/>
        <v>0.08</v>
      </c>
      <c r="X124">
        <f t="shared" si="13"/>
        <v>179.22560000000001</v>
      </c>
      <c r="Y124">
        <f t="shared" si="14"/>
        <v>12.454400000000001</v>
      </c>
      <c r="Z124">
        <f t="shared" si="15"/>
        <v>143.22560000000001</v>
      </c>
      <c r="AA124">
        <f t="shared" si="16"/>
        <v>179.22560000000001</v>
      </c>
      <c r="AB124" t="str">
        <f t="shared" si="17"/>
        <v>Late</v>
      </c>
      <c r="AC124" t="str">
        <f t="shared" si="18"/>
        <v>February</v>
      </c>
    </row>
    <row r="125" spans="1:29" ht="14.25" customHeight="1" x14ac:dyDescent="0.3">
      <c r="A125" s="1" t="s">
        <v>386</v>
      </c>
      <c r="B125" s="1" t="s">
        <v>387</v>
      </c>
      <c r="C125" s="1" t="s">
        <v>388</v>
      </c>
      <c r="D125" s="1">
        <v>40</v>
      </c>
      <c r="E125" s="1" t="s">
        <v>45</v>
      </c>
      <c r="F125" s="1" t="s">
        <v>161</v>
      </c>
      <c r="G125" s="1" t="s">
        <v>389</v>
      </c>
      <c r="H125" s="1" t="s">
        <v>390</v>
      </c>
      <c r="I125" s="1" t="s">
        <v>786</v>
      </c>
      <c r="J125" s="2">
        <v>45186</v>
      </c>
      <c r="K125" s="1" t="s">
        <v>787</v>
      </c>
      <c r="L125" s="1" t="s">
        <v>507</v>
      </c>
      <c r="M125" s="1">
        <v>136.30000000000001</v>
      </c>
      <c r="N125" s="1">
        <v>1</v>
      </c>
      <c r="O125" s="1" t="s">
        <v>78</v>
      </c>
      <c r="P125" s="1">
        <v>4</v>
      </c>
      <c r="Q125" s="1">
        <v>41</v>
      </c>
      <c r="R125" s="2">
        <v>45189</v>
      </c>
      <c r="S125" s="1" t="s">
        <v>788</v>
      </c>
      <c r="T125" t="str">
        <f t="shared" si="10"/>
        <v>Jason  Lopez</v>
      </c>
      <c r="U125">
        <f t="shared" si="11"/>
        <v>136.30000000000001</v>
      </c>
      <c r="V125">
        <f t="shared" si="19"/>
        <v>3</v>
      </c>
      <c r="W125" s="15">
        <f t="shared" si="12"/>
        <v>0.2</v>
      </c>
      <c r="X125">
        <f t="shared" si="13"/>
        <v>150.04000000000002</v>
      </c>
      <c r="Y125">
        <f t="shared" si="14"/>
        <v>27.260000000000005</v>
      </c>
      <c r="Z125">
        <f t="shared" si="15"/>
        <v>109.04</v>
      </c>
      <c r="AA125">
        <f t="shared" si="16"/>
        <v>150.04000000000002</v>
      </c>
      <c r="AB125" t="str">
        <f t="shared" si="17"/>
        <v>BeforeTime</v>
      </c>
      <c r="AC125" t="str">
        <f t="shared" si="18"/>
        <v>September</v>
      </c>
    </row>
    <row r="126" spans="1:29" ht="14.25" customHeight="1" x14ac:dyDescent="0.3">
      <c r="A126" s="1" t="s">
        <v>405</v>
      </c>
      <c r="B126" s="1" t="s">
        <v>221</v>
      </c>
      <c r="C126" s="1" t="s">
        <v>406</v>
      </c>
      <c r="D126" s="1">
        <v>28</v>
      </c>
      <c r="E126" s="1" t="s">
        <v>45</v>
      </c>
      <c r="F126" s="1" t="s">
        <v>133</v>
      </c>
      <c r="G126" s="1" t="s">
        <v>407</v>
      </c>
      <c r="H126" s="1" t="s">
        <v>408</v>
      </c>
      <c r="I126" s="1" t="s">
        <v>789</v>
      </c>
      <c r="J126" s="2">
        <v>45213</v>
      </c>
      <c r="K126" s="1" t="s">
        <v>790</v>
      </c>
      <c r="L126" s="1" t="s">
        <v>679</v>
      </c>
      <c r="M126" s="1">
        <v>424.82</v>
      </c>
      <c r="N126" s="1">
        <v>3</v>
      </c>
      <c r="O126" s="1" t="s">
        <v>29</v>
      </c>
      <c r="P126" s="1">
        <v>2</v>
      </c>
      <c r="Q126" s="1">
        <v>67</v>
      </c>
      <c r="R126" s="2">
        <v>45215</v>
      </c>
      <c r="S126" s="1" t="s">
        <v>791</v>
      </c>
      <c r="T126" t="str">
        <f t="shared" si="10"/>
        <v>John  Ramirez</v>
      </c>
      <c r="U126">
        <f t="shared" si="11"/>
        <v>1274.46</v>
      </c>
      <c r="V126">
        <f t="shared" si="19"/>
        <v>2</v>
      </c>
      <c r="W126" s="15">
        <f t="shared" si="12"/>
        <v>0.08</v>
      </c>
      <c r="X126">
        <f t="shared" si="13"/>
        <v>1239.5032000000001</v>
      </c>
      <c r="Y126">
        <f t="shared" si="14"/>
        <v>101.9568</v>
      </c>
      <c r="Z126">
        <f t="shared" si="15"/>
        <v>1172.5032000000001</v>
      </c>
      <c r="AA126">
        <f t="shared" si="16"/>
        <v>1239.5032000000001</v>
      </c>
      <c r="AB126" t="str">
        <f t="shared" si="17"/>
        <v>BeforeTime</v>
      </c>
      <c r="AC126" t="str">
        <f t="shared" si="18"/>
        <v>October</v>
      </c>
    </row>
    <row r="127" spans="1:29" ht="14.25" customHeight="1" x14ac:dyDescent="0.3">
      <c r="A127" s="1" t="s">
        <v>185</v>
      </c>
      <c r="B127" s="1" t="s">
        <v>186</v>
      </c>
      <c r="C127" s="1" t="s">
        <v>187</v>
      </c>
      <c r="D127" s="1">
        <v>34</v>
      </c>
      <c r="E127" s="1" t="s">
        <v>22</v>
      </c>
      <c r="F127" s="1" t="s">
        <v>83</v>
      </c>
      <c r="G127" s="1" t="s">
        <v>188</v>
      </c>
      <c r="H127" s="1" t="s">
        <v>189</v>
      </c>
      <c r="I127" s="1" t="s">
        <v>792</v>
      </c>
      <c r="J127" s="2">
        <v>45667</v>
      </c>
      <c r="K127" s="1" t="s">
        <v>793</v>
      </c>
      <c r="L127" s="1" t="s">
        <v>507</v>
      </c>
      <c r="M127" s="1">
        <v>136.30000000000001</v>
      </c>
      <c r="N127" s="1">
        <v>2</v>
      </c>
      <c r="O127" s="1" t="s">
        <v>89</v>
      </c>
      <c r="P127" s="1">
        <v>3</v>
      </c>
      <c r="Q127" s="1">
        <v>68</v>
      </c>
      <c r="R127" s="2">
        <v>45674</v>
      </c>
      <c r="S127" s="1" t="s">
        <v>794</v>
      </c>
      <c r="T127" t="str">
        <f t="shared" si="10"/>
        <v>Traci  Jones</v>
      </c>
      <c r="U127">
        <f t="shared" si="11"/>
        <v>272.60000000000002</v>
      </c>
      <c r="V127">
        <f t="shared" si="19"/>
        <v>7</v>
      </c>
      <c r="W127" s="15">
        <f t="shared" si="12"/>
        <v>0.1</v>
      </c>
      <c r="X127">
        <f t="shared" si="13"/>
        <v>313.34000000000003</v>
      </c>
      <c r="Y127">
        <f t="shared" si="14"/>
        <v>27.260000000000005</v>
      </c>
      <c r="Z127">
        <f t="shared" si="15"/>
        <v>245.34000000000003</v>
      </c>
      <c r="AA127">
        <f t="shared" si="16"/>
        <v>313.34000000000003</v>
      </c>
      <c r="AB127" t="str">
        <f t="shared" si="17"/>
        <v>Late</v>
      </c>
      <c r="AC127" t="str">
        <f t="shared" si="18"/>
        <v>January</v>
      </c>
    </row>
    <row r="128" spans="1:29" ht="14.25" customHeight="1" x14ac:dyDescent="0.3">
      <c r="A128" s="1" t="s">
        <v>140</v>
      </c>
      <c r="B128" s="1" t="s">
        <v>141</v>
      </c>
      <c r="C128" s="1" t="s">
        <v>142</v>
      </c>
      <c r="D128" s="1">
        <v>44</v>
      </c>
      <c r="E128" s="1" t="s">
        <v>34</v>
      </c>
      <c r="F128" s="1" t="s">
        <v>83</v>
      </c>
      <c r="G128" s="1" t="s">
        <v>143</v>
      </c>
      <c r="H128" s="1" t="s">
        <v>144</v>
      </c>
      <c r="I128" s="1" t="s">
        <v>795</v>
      </c>
      <c r="J128" s="2">
        <v>45636</v>
      </c>
      <c r="K128" s="1" t="s">
        <v>796</v>
      </c>
      <c r="L128" s="1" t="s">
        <v>376</v>
      </c>
      <c r="M128" s="1">
        <v>431.44</v>
      </c>
      <c r="N128" s="1">
        <v>4</v>
      </c>
      <c r="O128" s="1" t="s">
        <v>51</v>
      </c>
      <c r="P128" s="1">
        <v>2</v>
      </c>
      <c r="Q128" s="1">
        <v>66</v>
      </c>
      <c r="R128" s="2">
        <v>45637</v>
      </c>
      <c r="S128" s="1" t="s">
        <v>797</v>
      </c>
      <c r="T128" t="str">
        <f t="shared" si="10"/>
        <v>Amy  Reid</v>
      </c>
      <c r="U128">
        <f t="shared" si="11"/>
        <v>1725.76</v>
      </c>
      <c r="V128">
        <f t="shared" si="19"/>
        <v>1</v>
      </c>
      <c r="W128" s="15">
        <f t="shared" si="12"/>
        <v>0.15</v>
      </c>
      <c r="X128">
        <f t="shared" si="13"/>
        <v>1532.896</v>
      </c>
      <c r="Y128">
        <f t="shared" si="14"/>
        <v>258.86399999999998</v>
      </c>
      <c r="Z128">
        <f t="shared" si="15"/>
        <v>1466.896</v>
      </c>
      <c r="AA128">
        <f t="shared" si="16"/>
        <v>1532.896</v>
      </c>
      <c r="AB128" t="str">
        <f t="shared" si="17"/>
        <v>BeforeTime</v>
      </c>
      <c r="AC128" t="str">
        <f t="shared" si="18"/>
        <v>December</v>
      </c>
    </row>
    <row r="129" spans="1:29" ht="14.25" customHeight="1" x14ac:dyDescent="0.3">
      <c r="A129" s="1" t="s">
        <v>698</v>
      </c>
      <c r="B129" s="1" t="s">
        <v>699</v>
      </c>
      <c r="C129" s="1" t="s">
        <v>700</v>
      </c>
      <c r="D129" s="1">
        <v>26</v>
      </c>
      <c r="E129" s="1" t="s">
        <v>45</v>
      </c>
      <c r="F129" s="1" t="s">
        <v>69</v>
      </c>
      <c r="G129" s="1" t="s">
        <v>701</v>
      </c>
      <c r="H129" s="1" t="s">
        <v>702</v>
      </c>
      <c r="I129" s="1" t="s">
        <v>798</v>
      </c>
      <c r="J129" s="2">
        <v>45450</v>
      </c>
      <c r="K129" s="1" t="s">
        <v>799</v>
      </c>
      <c r="L129" s="1" t="s">
        <v>227</v>
      </c>
      <c r="M129" s="1">
        <v>132.97</v>
      </c>
      <c r="N129" s="1">
        <v>5</v>
      </c>
      <c r="O129" s="1" t="s">
        <v>78</v>
      </c>
      <c r="P129" s="1">
        <v>3</v>
      </c>
      <c r="Q129" s="1">
        <v>45</v>
      </c>
      <c r="R129" s="2">
        <v>45452</v>
      </c>
      <c r="S129" s="1" t="s">
        <v>800</v>
      </c>
      <c r="T129" t="str">
        <f t="shared" si="10"/>
        <v>Gregory  Lee</v>
      </c>
      <c r="U129">
        <f t="shared" si="11"/>
        <v>664.85</v>
      </c>
      <c r="V129">
        <f t="shared" si="19"/>
        <v>2</v>
      </c>
      <c r="W129" s="15">
        <f t="shared" si="12"/>
        <v>0.2</v>
      </c>
      <c r="X129">
        <f t="shared" si="13"/>
        <v>576.88</v>
      </c>
      <c r="Y129">
        <f t="shared" si="14"/>
        <v>132.97</v>
      </c>
      <c r="Z129">
        <f t="shared" si="15"/>
        <v>531.88</v>
      </c>
      <c r="AA129">
        <f t="shared" si="16"/>
        <v>576.88</v>
      </c>
      <c r="AB129" t="str">
        <f t="shared" si="17"/>
        <v>BeforeTime</v>
      </c>
      <c r="AC129" t="str">
        <f t="shared" si="18"/>
        <v>June</v>
      </c>
    </row>
    <row r="130" spans="1:29" ht="14.25" customHeight="1" x14ac:dyDescent="0.3">
      <c r="A130" s="1" t="s">
        <v>521</v>
      </c>
      <c r="B130" s="1" t="s">
        <v>387</v>
      </c>
      <c r="C130" s="1" t="s">
        <v>522</v>
      </c>
      <c r="D130" s="1">
        <v>51</v>
      </c>
      <c r="E130" s="1" t="s">
        <v>45</v>
      </c>
      <c r="F130" s="1" t="s">
        <v>133</v>
      </c>
      <c r="G130" s="1" t="s">
        <v>523</v>
      </c>
      <c r="H130" s="1" t="s">
        <v>524</v>
      </c>
      <c r="I130" s="1" t="s">
        <v>801</v>
      </c>
      <c r="J130" s="2">
        <v>45598</v>
      </c>
      <c r="K130" s="1" t="s">
        <v>802</v>
      </c>
      <c r="L130" s="1" t="s">
        <v>166</v>
      </c>
      <c r="M130" s="1">
        <v>272.51</v>
      </c>
      <c r="N130" s="1">
        <v>4</v>
      </c>
      <c r="O130" s="1" t="s">
        <v>56</v>
      </c>
      <c r="P130" s="1">
        <v>2</v>
      </c>
      <c r="Q130" s="1">
        <v>42</v>
      </c>
      <c r="R130" s="2">
        <v>45599</v>
      </c>
      <c r="S130" s="1" t="s">
        <v>803</v>
      </c>
      <c r="T130" t="str">
        <f t="shared" ref="T130:T193" si="20">_xlfn.CONCAT(B130,"  ",C130)</f>
        <v>Jason  Nguyen</v>
      </c>
      <c r="U130">
        <f t="shared" ref="U130:U193" si="21">M130*N130</f>
        <v>1090.04</v>
      </c>
      <c r="V130">
        <f t="shared" si="19"/>
        <v>1</v>
      </c>
      <c r="W130" s="15">
        <f t="shared" ref="W130:W193" si="22">IF(O130="FLAT8",8%,IF(O130="FLAT10",10%,IF(O130="FLAT15",15%,IF(O130="FLAT20",20%,0))))</f>
        <v>0</v>
      </c>
      <c r="X130">
        <f t="shared" ref="X130:X193" si="23">U130-(U130*W130)+IF(O130="DEL0",0,Q130)</f>
        <v>1090.04</v>
      </c>
      <c r="Y130">
        <f t="shared" ref="Y130:Y193" si="24">U130*W130</f>
        <v>0</v>
      </c>
      <c r="Z130">
        <f t="shared" ref="Z130:Z193" si="25">U130-Y130</f>
        <v>1090.04</v>
      </c>
      <c r="AA130">
        <f t="shared" ref="AA130:AA193" si="26">Z130+IF(O130="DEL0",0,Q130)</f>
        <v>1090.04</v>
      </c>
      <c r="AB130" t="str">
        <f t="shared" ref="AB130:AB193" si="27">IF(V130&gt;5,"Late",IF(V130=5,"Intime","BeforeTime"))</f>
        <v>BeforeTime</v>
      </c>
      <c r="AC130" t="str">
        <f t="shared" ref="AC130:AC193" si="28">TEXT(J130,"mmmm")</f>
        <v>November</v>
      </c>
    </row>
    <row r="131" spans="1:29" ht="14.25" customHeight="1" x14ac:dyDescent="0.3">
      <c r="A131" s="1" t="s">
        <v>31</v>
      </c>
      <c r="B131" s="1" t="s">
        <v>32</v>
      </c>
      <c r="C131" s="1" t="s">
        <v>33</v>
      </c>
      <c r="D131" s="1">
        <v>53</v>
      </c>
      <c r="E131" s="1" t="s">
        <v>34</v>
      </c>
      <c r="F131" s="1" t="s">
        <v>35</v>
      </c>
      <c r="G131" s="1" t="s">
        <v>36</v>
      </c>
      <c r="H131" s="1" t="s">
        <v>37</v>
      </c>
      <c r="I131" s="1" t="s">
        <v>804</v>
      </c>
      <c r="J131" s="2">
        <v>45589</v>
      </c>
      <c r="K131" s="1" t="s">
        <v>805</v>
      </c>
      <c r="L131" s="1" t="s">
        <v>50</v>
      </c>
      <c r="M131" s="1">
        <v>202.54</v>
      </c>
      <c r="N131" s="1">
        <v>2</v>
      </c>
      <c r="O131" s="1" t="s">
        <v>78</v>
      </c>
      <c r="P131" s="1">
        <v>6</v>
      </c>
      <c r="Q131" s="1">
        <v>70</v>
      </c>
      <c r="R131" s="2">
        <v>45594</v>
      </c>
      <c r="S131" s="1" t="s">
        <v>806</v>
      </c>
      <c r="T131" t="str">
        <f t="shared" si="20"/>
        <v>Anthony  Thomas</v>
      </c>
      <c r="U131">
        <f t="shared" si="21"/>
        <v>405.08</v>
      </c>
      <c r="V131">
        <f t="shared" ref="V131:V194" si="29">R131-J131</f>
        <v>5</v>
      </c>
      <c r="W131" s="15">
        <f t="shared" si="22"/>
        <v>0.2</v>
      </c>
      <c r="X131">
        <f t="shared" si="23"/>
        <v>394.06399999999996</v>
      </c>
      <c r="Y131">
        <f t="shared" si="24"/>
        <v>81.016000000000005</v>
      </c>
      <c r="Z131">
        <f t="shared" si="25"/>
        <v>324.06399999999996</v>
      </c>
      <c r="AA131">
        <f t="shared" si="26"/>
        <v>394.06399999999996</v>
      </c>
      <c r="AB131" t="str">
        <f t="shared" si="27"/>
        <v>Intime</v>
      </c>
      <c r="AC131" t="str">
        <f t="shared" si="28"/>
        <v>October</v>
      </c>
    </row>
    <row r="132" spans="1:29" ht="14.25" customHeight="1" x14ac:dyDescent="0.3">
      <c r="A132" s="1" t="s">
        <v>91</v>
      </c>
      <c r="B132" s="1" t="s">
        <v>92</v>
      </c>
      <c r="C132" s="1" t="s">
        <v>93</v>
      </c>
      <c r="D132" s="1">
        <v>39</v>
      </c>
      <c r="E132" s="1" t="s">
        <v>22</v>
      </c>
      <c r="F132" s="1" t="s">
        <v>23</v>
      </c>
      <c r="G132" s="1" t="s">
        <v>94</v>
      </c>
      <c r="H132" s="1" t="s">
        <v>95</v>
      </c>
      <c r="I132" s="1" t="s">
        <v>807</v>
      </c>
      <c r="J132" s="2">
        <v>45689</v>
      </c>
      <c r="K132" s="1" t="s">
        <v>808</v>
      </c>
      <c r="L132" s="1" t="s">
        <v>507</v>
      </c>
      <c r="M132" s="1">
        <v>136.30000000000001</v>
      </c>
      <c r="N132" s="1">
        <v>2</v>
      </c>
      <c r="O132" s="1" t="s">
        <v>89</v>
      </c>
      <c r="P132" s="1">
        <v>2</v>
      </c>
      <c r="Q132" s="1">
        <v>51</v>
      </c>
      <c r="R132" s="2">
        <v>45694</v>
      </c>
      <c r="S132" s="1" t="s">
        <v>809</v>
      </c>
      <c r="T132" t="str">
        <f t="shared" si="20"/>
        <v>Marcus  Valenzuela</v>
      </c>
      <c r="U132">
        <f t="shared" si="21"/>
        <v>272.60000000000002</v>
      </c>
      <c r="V132">
        <f t="shared" si="29"/>
        <v>5</v>
      </c>
      <c r="W132" s="15">
        <f t="shared" si="22"/>
        <v>0.1</v>
      </c>
      <c r="X132">
        <f t="shared" si="23"/>
        <v>296.34000000000003</v>
      </c>
      <c r="Y132">
        <f t="shared" si="24"/>
        <v>27.260000000000005</v>
      </c>
      <c r="Z132">
        <f t="shared" si="25"/>
        <v>245.34000000000003</v>
      </c>
      <c r="AA132">
        <f t="shared" si="26"/>
        <v>296.34000000000003</v>
      </c>
      <c r="AB132" t="str">
        <f t="shared" si="27"/>
        <v>Intime</v>
      </c>
      <c r="AC132" t="str">
        <f t="shared" si="28"/>
        <v>February</v>
      </c>
    </row>
    <row r="133" spans="1:29" ht="14.25" customHeight="1" x14ac:dyDescent="0.3">
      <c r="A133" s="1" t="s">
        <v>220</v>
      </c>
      <c r="B133" s="1" t="s">
        <v>221</v>
      </c>
      <c r="C133" s="1" t="s">
        <v>222</v>
      </c>
      <c r="D133" s="1">
        <v>64</v>
      </c>
      <c r="E133" s="1" t="s">
        <v>34</v>
      </c>
      <c r="F133" s="1" t="s">
        <v>35</v>
      </c>
      <c r="G133" s="1" t="s">
        <v>223</v>
      </c>
      <c r="H133" s="1" t="s">
        <v>224</v>
      </c>
      <c r="I133" s="1" t="s">
        <v>810</v>
      </c>
      <c r="J133" s="2">
        <v>45094</v>
      </c>
      <c r="K133" s="1" t="s">
        <v>811</v>
      </c>
      <c r="L133" s="1" t="s">
        <v>583</v>
      </c>
      <c r="M133" s="1">
        <v>403.03</v>
      </c>
      <c r="N133" s="1">
        <v>5</v>
      </c>
      <c r="O133" s="1" t="s">
        <v>56</v>
      </c>
      <c r="P133" s="1">
        <v>7</v>
      </c>
      <c r="Q133" s="1">
        <v>52</v>
      </c>
      <c r="R133" s="2">
        <v>45097</v>
      </c>
      <c r="S133" s="1" t="s">
        <v>812</v>
      </c>
      <c r="T133" t="str">
        <f t="shared" si="20"/>
        <v>John  Herrera</v>
      </c>
      <c r="U133">
        <f t="shared" si="21"/>
        <v>2015.1499999999999</v>
      </c>
      <c r="V133">
        <f t="shared" si="29"/>
        <v>3</v>
      </c>
      <c r="W133" s="15">
        <f t="shared" si="22"/>
        <v>0</v>
      </c>
      <c r="X133">
        <f t="shared" si="23"/>
        <v>2015.1499999999999</v>
      </c>
      <c r="Y133">
        <f t="shared" si="24"/>
        <v>0</v>
      </c>
      <c r="Z133">
        <f t="shared" si="25"/>
        <v>2015.1499999999999</v>
      </c>
      <c r="AA133">
        <f t="shared" si="26"/>
        <v>2015.1499999999999</v>
      </c>
      <c r="AB133" t="str">
        <f t="shared" si="27"/>
        <v>BeforeTime</v>
      </c>
      <c r="AC133" t="str">
        <f t="shared" si="28"/>
        <v>June</v>
      </c>
    </row>
    <row r="134" spans="1:29" ht="14.25" customHeight="1" x14ac:dyDescent="0.3">
      <c r="A134" s="1" t="s">
        <v>342</v>
      </c>
      <c r="B134" s="1" t="s">
        <v>343</v>
      </c>
      <c r="C134" s="1" t="s">
        <v>344</v>
      </c>
      <c r="D134" s="1">
        <v>70</v>
      </c>
      <c r="E134" s="1" t="s">
        <v>22</v>
      </c>
      <c r="F134" s="1" t="s">
        <v>161</v>
      </c>
      <c r="G134" s="1" t="s">
        <v>345</v>
      </c>
      <c r="H134" s="1" t="s">
        <v>346</v>
      </c>
      <c r="I134" s="1" t="s">
        <v>813</v>
      </c>
      <c r="J134" s="2">
        <v>45281</v>
      </c>
      <c r="K134" s="1" t="s">
        <v>814</v>
      </c>
      <c r="L134" s="1" t="s">
        <v>583</v>
      </c>
      <c r="M134" s="1">
        <v>403.03</v>
      </c>
      <c r="N134" s="1">
        <v>4</v>
      </c>
      <c r="O134" s="1" t="s">
        <v>89</v>
      </c>
      <c r="P134" s="1">
        <v>6</v>
      </c>
      <c r="Q134" s="1">
        <v>47</v>
      </c>
      <c r="R134" s="2">
        <v>45283</v>
      </c>
      <c r="S134" s="1" t="s">
        <v>815</v>
      </c>
      <c r="T134" t="str">
        <f t="shared" si="20"/>
        <v>Donna  Oneill</v>
      </c>
      <c r="U134">
        <f t="shared" si="21"/>
        <v>1612.12</v>
      </c>
      <c r="V134">
        <f t="shared" si="29"/>
        <v>2</v>
      </c>
      <c r="W134" s="15">
        <f t="shared" si="22"/>
        <v>0.1</v>
      </c>
      <c r="X134">
        <f t="shared" si="23"/>
        <v>1497.9079999999999</v>
      </c>
      <c r="Y134">
        <f t="shared" si="24"/>
        <v>161.21199999999999</v>
      </c>
      <c r="Z134">
        <f t="shared" si="25"/>
        <v>1450.9079999999999</v>
      </c>
      <c r="AA134">
        <f t="shared" si="26"/>
        <v>1497.9079999999999</v>
      </c>
      <c r="AB134" t="str">
        <f t="shared" si="27"/>
        <v>BeforeTime</v>
      </c>
      <c r="AC134" t="str">
        <f t="shared" si="28"/>
        <v>December</v>
      </c>
    </row>
    <row r="135" spans="1:29" ht="14.25" customHeight="1" x14ac:dyDescent="0.3">
      <c r="A135" s="1" t="s">
        <v>816</v>
      </c>
      <c r="B135" s="1" t="s">
        <v>817</v>
      </c>
      <c r="C135" s="1" t="s">
        <v>818</v>
      </c>
      <c r="D135" s="1">
        <v>42</v>
      </c>
      <c r="E135" s="1" t="s">
        <v>22</v>
      </c>
      <c r="F135" s="1" t="s">
        <v>69</v>
      </c>
      <c r="G135" s="1" t="s">
        <v>819</v>
      </c>
      <c r="H135" s="1" t="s">
        <v>820</v>
      </c>
      <c r="I135" s="1" t="s">
        <v>821</v>
      </c>
      <c r="J135" s="2">
        <v>44979</v>
      </c>
      <c r="K135" s="1" t="s">
        <v>822</v>
      </c>
      <c r="L135" s="1" t="s">
        <v>138</v>
      </c>
      <c r="M135" s="1">
        <v>190.1</v>
      </c>
      <c r="N135" s="1">
        <v>5</v>
      </c>
      <c r="O135" s="1" t="s">
        <v>78</v>
      </c>
      <c r="P135" s="1">
        <v>4</v>
      </c>
      <c r="Q135" s="1">
        <v>37</v>
      </c>
      <c r="R135" s="2">
        <v>44984</v>
      </c>
      <c r="S135" s="1" t="s">
        <v>823</v>
      </c>
      <c r="T135" t="str">
        <f t="shared" si="20"/>
        <v>Edward  Black</v>
      </c>
      <c r="U135">
        <f t="shared" si="21"/>
        <v>950.5</v>
      </c>
      <c r="V135">
        <f t="shared" si="29"/>
        <v>5</v>
      </c>
      <c r="W135" s="15">
        <f t="shared" si="22"/>
        <v>0.2</v>
      </c>
      <c r="X135">
        <f t="shared" si="23"/>
        <v>797.4</v>
      </c>
      <c r="Y135">
        <f t="shared" si="24"/>
        <v>190.10000000000002</v>
      </c>
      <c r="Z135">
        <f t="shared" si="25"/>
        <v>760.4</v>
      </c>
      <c r="AA135">
        <f t="shared" si="26"/>
        <v>797.4</v>
      </c>
      <c r="AB135" t="str">
        <f t="shared" si="27"/>
        <v>Intime</v>
      </c>
      <c r="AC135" t="str">
        <f t="shared" si="28"/>
        <v>February</v>
      </c>
    </row>
    <row r="136" spans="1:29" ht="14.25" customHeight="1" x14ac:dyDescent="0.3">
      <c r="A136" s="1" t="s">
        <v>824</v>
      </c>
      <c r="B136" s="1" t="s">
        <v>825</v>
      </c>
      <c r="C136" s="1" t="s">
        <v>826</v>
      </c>
      <c r="D136" s="1">
        <v>60</v>
      </c>
      <c r="E136" s="1" t="s">
        <v>22</v>
      </c>
      <c r="F136" s="1" t="s">
        <v>133</v>
      </c>
      <c r="G136" s="1" t="s">
        <v>827</v>
      </c>
      <c r="H136" s="1" t="s">
        <v>828</v>
      </c>
      <c r="I136" s="1" t="s">
        <v>829</v>
      </c>
      <c r="J136" s="2">
        <v>45663</v>
      </c>
      <c r="K136" s="1" t="s">
        <v>830</v>
      </c>
      <c r="L136" s="1" t="s">
        <v>507</v>
      </c>
      <c r="M136" s="1">
        <v>136.30000000000001</v>
      </c>
      <c r="N136" s="1">
        <v>4</v>
      </c>
      <c r="O136" s="1" t="s">
        <v>56</v>
      </c>
      <c r="P136" s="1">
        <v>5</v>
      </c>
      <c r="Q136" s="1">
        <v>61</v>
      </c>
      <c r="R136" s="2">
        <v>45668</v>
      </c>
      <c r="S136" s="1" t="s">
        <v>831</v>
      </c>
      <c r="T136" t="str">
        <f t="shared" si="20"/>
        <v>James  Brown</v>
      </c>
      <c r="U136">
        <f t="shared" si="21"/>
        <v>545.20000000000005</v>
      </c>
      <c r="V136">
        <f t="shared" si="29"/>
        <v>5</v>
      </c>
      <c r="W136" s="15">
        <f t="shared" si="22"/>
        <v>0</v>
      </c>
      <c r="X136">
        <f t="shared" si="23"/>
        <v>545.20000000000005</v>
      </c>
      <c r="Y136">
        <f t="shared" si="24"/>
        <v>0</v>
      </c>
      <c r="Z136">
        <f t="shared" si="25"/>
        <v>545.20000000000005</v>
      </c>
      <c r="AA136">
        <f t="shared" si="26"/>
        <v>545.20000000000005</v>
      </c>
      <c r="AB136" t="str">
        <f t="shared" si="27"/>
        <v>Intime</v>
      </c>
      <c r="AC136" t="str">
        <f t="shared" si="28"/>
        <v>January</v>
      </c>
    </row>
    <row r="137" spans="1:29" ht="14.25" customHeight="1" x14ac:dyDescent="0.3">
      <c r="A137" s="1" t="s">
        <v>832</v>
      </c>
      <c r="B137" s="1" t="s">
        <v>833</v>
      </c>
      <c r="C137" s="1" t="s">
        <v>834</v>
      </c>
      <c r="D137" s="1">
        <v>26</v>
      </c>
      <c r="E137" s="1" t="s">
        <v>34</v>
      </c>
      <c r="F137" s="1" t="s">
        <v>152</v>
      </c>
      <c r="G137" s="1" t="s">
        <v>835</v>
      </c>
      <c r="H137" s="1" t="s">
        <v>836</v>
      </c>
      <c r="I137" s="1" t="s">
        <v>837</v>
      </c>
      <c r="J137" s="2">
        <v>45226</v>
      </c>
      <c r="K137" s="1" t="s">
        <v>838</v>
      </c>
      <c r="L137" s="1" t="s">
        <v>650</v>
      </c>
      <c r="M137" s="1">
        <v>235.63</v>
      </c>
      <c r="N137" s="1">
        <v>1</v>
      </c>
      <c r="O137" s="1" t="s">
        <v>78</v>
      </c>
      <c r="P137" s="1">
        <v>2</v>
      </c>
      <c r="Q137" s="1">
        <v>66</v>
      </c>
      <c r="R137" s="2">
        <v>45233</v>
      </c>
      <c r="S137" s="1" t="s">
        <v>839</v>
      </c>
      <c r="T137" t="str">
        <f t="shared" si="20"/>
        <v>Leslie  Montgomery</v>
      </c>
      <c r="U137">
        <f t="shared" si="21"/>
        <v>235.63</v>
      </c>
      <c r="V137">
        <f t="shared" si="29"/>
        <v>7</v>
      </c>
      <c r="W137" s="15">
        <f t="shared" si="22"/>
        <v>0.2</v>
      </c>
      <c r="X137">
        <f t="shared" si="23"/>
        <v>254.50399999999999</v>
      </c>
      <c r="Y137">
        <f t="shared" si="24"/>
        <v>47.126000000000005</v>
      </c>
      <c r="Z137">
        <f t="shared" si="25"/>
        <v>188.50399999999999</v>
      </c>
      <c r="AA137">
        <f t="shared" si="26"/>
        <v>254.50399999999999</v>
      </c>
      <c r="AB137" t="str">
        <f t="shared" si="27"/>
        <v>Late</v>
      </c>
      <c r="AC137" t="str">
        <f t="shared" si="28"/>
        <v>October</v>
      </c>
    </row>
    <row r="138" spans="1:29" ht="14.25" customHeight="1" x14ac:dyDescent="0.3">
      <c r="A138" s="1" t="s">
        <v>840</v>
      </c>
      <c r="B138" s="1" t="s">
        <v>841</v>
      </c>
      <c r="C138" s="1" t="s">
        <v>380</v>
      </c>
      <c r="D138" s="1">
        <v>37</v>
      </c>
      <c r="E138" s="1" t="s">
        <v>45</v>
      </c>
      <c r="F138" s="1" t="s">
        <v>213</v>
      </c>
      <c r="G138" s="1" t="s">
        <v>842</v>
      </c>
      <c r="H138" s="1" t="s">
        <v>843</v>
      </c>
      <c r="I138" s="1" t="s">
        <v>844</v>
      </c>
      <c r="J138" s="2">
        <v>45249</v>
      </c>
      <c r="K138" s="1" t="s">
        <v>845</v>
      </c>
      <c r="L138" s="1" t="s">
        <v>646</v>
      </c>
      <c r="M138" s="1">
        <v>433.62</v>
      </c>
      <c r="N138" s="1">
        <v>4</v>
      </c>
      <c r="O138" s="1" t="s">
        <v>78</v>
      </c>
      <c r="P138" s="1">
        <v>3</v>
      </c>
      <c r="Q138" s="1">
        <v>36</v>
      </c>
      <c r="R138" s="2">
        <v>45252</v>
      </c>
      <c r="S138" s="1" t="s">
        <v>846</v>
      </c>
      <c r="T138" t="str">
        <f t="shared" si="20"/>
        <v>Susan  Thompson</v>
      </c>
      <c r="U138">
        <f t="shared" si="21"/>
        <v>1734.48</v>
      </c>
      <c r="V138">
        <f t="shared" si="29"/>
        <v>3</v>
      </c>
      <c r="W138" s="15">
        <f t="shared" si="22"/>
        <v>0.2</v>
      </c>
      <c r="X138">
        <f t="shared" si="23"/>
        <v>1423.5840000000001</v>
      </c>
      <c r="Y138">
        <f t="shared" si="24"/>
        <v>346.89600000000002</v>
      </c>
      <c r="Z138">
        <f t="shared" si="25"/>
        <v>1387.5840000000001</v>
      </c>
      <c r="AA138">
        <f t="shared" si="26"/>
        <v>1423.5840000000001</v>
      </c>
      <c r="AB138" t="str">
        <f t="shared" si="27"/>
        <v>BeforeTime</v>
      </c>
      <c r="AC138" t="str">
        <f t="shared" si="28"/>
        <v>November</v>
      </c>
    </row>
    <row r="139" spans="1:29" ht="14.25" customHeight="1" x14ac:dyDescent="0.3">
      <c r="A139" s="1" t="s">
        <v>743</v>
      </c>
      <c r="B139" s="1" t="s">
        <v>744</v>
      </c>
      <c r="C139" s="1" t="s">
        <v>745</v>
      </c>
      <c r="D139" s="1">
        <v>43</v>
      </c>
      <c r="E139" s="1" t="s">
        <v>45</v>
      </c>
      <c r="F139" s="1" t="s">
        <v>152</v>
      </c>
      <c r="G139" s="1" t="s">
        <v>746</v>
      </c>
      <c r="H139" s="1" t="s">
        <v>747</v>
      </c>
      <c r="I139" s="1" t="s">
        <v>847</v>
      </c>
      <c r="J139" s="2">
        <v>45331</v>
      </c>
      <c r="K139" s="1" t="s">
        <v>848</v>
      </c>
      <c r="L139" s="1" t="s">
        <v>280</v>
      </c>
      <c r="M139" s="1">
        <v>157.63999999999999</v>
      </c>
      <c r="N139" s="1">
        <v>5</v>
      </c>
      <c r="O139" s="1" t="s">
        <v>56</v>
      </c>
      <c r="P139" s="1">
        <v>7</v>
      </c>
      <c r="Q139" s="1">
        <v>36</v>
      </c>
      <c r="R139" s="2">
        <v>45332</v>
      </c>
      <c r="S139" s="1" t="s">
        <v>849</v>
      </c>
      <c r="T139" t="str">
        <f t="shared" si="20"/>
        <v>Barbara  Fuller</v>
      </c>
      <c r="U139">
        <f t="shared" si="21"/>
        <v>788.19999999999993</v>
      </c>
      <c r="V139">
        <f t="shared" si="29"/>
        <v>1</v>
      </c>
      <c r="W139" s="15">
        <f t="shared" si="22"/>
        <v>0</v>
      </c>
      <c r="X139">
        <f t="shared" si="23"/>
        <v>788.19999999999993</v>
      </c>
      <c r="Y139">
        <f t="shared" si="24"/>
        <v>0</v>
      </c>
      <c r="Z139">
        <f t="shared" si="25"/>
        <v>788.19999999999993</v>
      </c>
      <c r="AA139">
        <f t="shared" si="26"/>
        <v>788.19999999999993</v>
      </c>
      <c r="AB139" t="str">
        <f t="shared" si="27"/>
        <v>BeforeTime</v>
      </c>
      <c r="AC139" t="str">
        <f t="shared" si="28"/>
        <v>February</v>
      </c>
    </row>
    <row r="140" spans="1:29" ht="14.25" customHeight="1" x14ac:dyDescent="0.3">
      <c r="A140" s="1" t="s">
        <v>80</v>
      </c>
      <c r="B140" s="1" t="s">
        <v>81</v>
      </c>
      <c r="C140" s="1" t="s">
        <v>82</v>
      </c>
      <c r="D140" s="1">
        <v>26</v>
      </c>
      <c r="E140" s="1" t="s">
        <v>34</v>
      </c>
      <c r="F140" s="1" t="s">
        <v>83</v>
      </c>
      <c r="G140" s="1" t="s">
        <v>84</v>
      </c>
      <c r="H140" s="1" t="s">
        <v>85</v>
      </c>
      <c r="I140" s="1" t="s">
        <v>850</v>
      </c>
      <c r="J140" s="2">
        <v>45108</v>
      </c>
      <c r="K140" s="1" t="s">
        <v>851</v>
      </c>
      <c r="L140" s="1" t="s">
        <v>284</v>
      </c>
      <c r="M140" s="1">
        <v>158.53</v>
      </c>
      <c r="N140" s="1">
        <v>5</v>
      </c>
      <c r="O140" s="1" t="s">
        <v>56</v>
      </c>
      <c r="P140" s="1">
        <v>4</v>
      </c>
      <c r="Q140" s="1">
        <v>66</v>
      </c>
      <c r="R140" s="2">
        <v>45111</v>
      </c>
      <c r="S140" s="1" t="s">
        <v>852</v>
      </c>
      <c r="T140" t="str">
        <f t="shared" si="20"/>
        <v>David  Delacruz</v>
      </c>
      <c r="U140">
        <f t="shared" si="21"/>
        <v>792.65</v>
      </c>
      <c r="V140">
        <f t="shared" si="29"/>
        <v>3</v>
      </c>
      <c r="W140" s="15">
        <f t="shared" si="22"/>
        <v>0</v>
      </c>
      <c r="X140">
        <f t="shared" si="23"/>
        <v>792.65</v>
      </c>
      <c r="Y140">
        <f t="shared" si="24"/>
        <v>0</v>
      </c>
      <c r="Z140">
        <f t="shared" si="25"/>
        <v>792.65</v>
      </c>
      <c r="AA140">
        <f t="shared" si="26"/>
        <v>792.65</v>
      </c>
      <c r="AB140" t="str">
        <f t="shared" si="27"/>
        <v>BeforeTime</v>
      </c>
      <c r="AC140" t="str">
        <f t="shared" si="28"/>
        <v>July</v>
      </c>
    </row>
    <row r="141" spans="1:29" ht="14.25" customHeight="1" x14ac:dyDescent="0.3">
      <c r="A141" s="1" t="s">
        <v>177</v>
      </c>
      <c r="B141" s="1" t="s">
        <v>178</v>
      </c>
      <c r="C141" s="1" t="s">
        <v>179</v>
      </c>
      <c r="D141" s="1">
        <v>42</v>
      </c>
      <c r="E141" s="1" t="s">
        <v>34</v>
      </c>
      <c r="F141" s="1" t="s">
        <v>161</v>
      </c>
      <c r="G141" s="1" t="s">
        <v>180</v>
      </c>
      <c r="H141" s="1" t="s">
        <v>181</v>
      </c>
      <c r="I141" s="1" t="s">
        <v>853</v>
      </c>
      <c r="J141" s="2">
        <v>45283</v>
      </c>
      <c r="K141" s="1" t="s">
        <v>854</v>
      </c>
      <c r="L141" s="1" t="s">
        <v>119</v>
      </c>
      <c r="M141" s="1">
        <v>257.06</v>
      </c>
      <c r="N141" s="1">
        <v>3</v>
      </c>
      <c r="O141" s="1" t="s">
        <v>29</v>
      </c>
      <c r="P141" s="1">
        <v>6</v>
      </c>
      <c r="Q141" s="1">
        <v>65</v>
      </c>
      <c r="R141" s="2">
        <v>45289</v>
      </c>
      <c r="S141" s="1" t="s">
        <v>855</v>
      </c>
      <c r="T141" t="str">
        <f t="shared" si="20"/>
        <v>Mallory  Mitchell</v>
      </c>
      <c r="U141">
        <f t="shared" si="21"/>
        <v>771.18000000000006</v>
      </c>
      <c r="V141">
        <f t="shared" si="29"/>
        <v>6</v>
      </c>
      <c r="W141" s="15">
        <f t="shared" si="22"/>
        <v>0.08</v>
      </c>
      <c r="X141">
        <f t="shared" si="23"/>
        <v>774.48560000000009</v>
      </c>
      <c r="Y141">
        <f t="shared" si="24"/>
        <v>61.694400000000009</v>
      </c>
      <c r="Z141">
        <f t="shared" si="25"/>
        <v>709.48560000000009</v>
      </c>
      <c r="AA141">
        <f t="shared" si="26"/>
        <v>774.48560000000009</v>
      </c>
      <c r="AB141" t="str">
        <f t="shared" si="27"/>
        <v>Late</v>
      </c>
      <c r="AC141" t="str">
        <f t="shared" si="28"/>
        <v>December</v>
      </c>
    </row>
    <row r="142" spans="1:29" ht="14.25" customHeight="1" x14ac:dyDescent="0.3">
      <c r="A142" s="1" t="s">
        <v>769</v>
      </c>
      <c r="B142" s="1" t="s">
        <v>770</v>
      </c>
      <c r="C142" s="1" t="s">
        <v>771</v>
      </c>
      <c r="D142" s="1">
        <v>32</v>
      </c>
      <c r="E142" s="1" t="s">
        <v>22</v>
      </c>
      <c r="F142" s="1" t="s">
        <v>152</v>
      </c>
      <c r="G142" s="1" t="s">
        <v>772</v>
      </c>
      <c r="H142" s="1" t="s">
        <v>773</v>
      </c>
      <c r="I142" s="1" t="s">
        <v>856</v>
      </c>
      <c r="J142" s="2">
        <v>45537</v>
      </c>
      <c r="K142" s="1" t="s">
        <v>857</v>
      </c>
      <c r="L142" s="1" t="s">
        <v>731</v>
      </c>
      <c r="M142" s="1">
        <v>110.95</v>
      </c>
      <c r="N142" s="1">
        <v>4</v>
      </c>
      <c r="O142" s="1" t="s">
        <v>51</v>
      </c>
      <c r="P142" s="1">
        <v>1</v>
      </c>
      <c r="Q142" s="1">
        <v>60</v>
      </c>
      <c r="R142" s="2">
        <v>45541</v>
      </c>
      <c r="S142" s="1" t="s">
        <v>858</v>
      </c>
      <c r="T142" t="str">
        <f t="shared" si="20"/>
        <v>Lindsey  Byrd</v>
      </c>
      <c r="U142">
        <f t="shared" si="21"/>
        <v>443.8</v>
      </c>
      <c r="V142">
        <f t="shared" si="29"/>
        <v>4</v>
      </c>
      <c r="W142" s="15">
        <f t="shared" si="22"/>
        <v>0.15</v>
      </c>
      <c r="X142">
        <f t="shared" si="23"/>
        <v>437.23</v>
      </c>
      <c r="Y142">
        <f t="shared" si="24"/>
        <v>66.569999999999993</v>
      </c>
      <c r="Z142">
        <f t="shared" si="25"/>
        <v>377.23</v>
      </c>
      <c r="AA142">
        <f t="shared" si="26"/>
        <v>437.23</v>
      </c>
      <c r="AB142" t="str">
        <f t="shared" si="27"/>
        <v>BeforeTime</v>
      </c>
      <c r="AC142" t="str">
        <f t="shared" si="28"/>
        <v>September</v>
      </c>
    </row>
    <row r="143" spans="1:29" ht="14.25" customHeight="1" x14ac:dyDescent="0.3">
      <c r="A143" s="1" t="s">
        <v>539</v>
      </c>
      <c r="B143" s="1" t="s">
        <v>540</v>
      </c>
      <c r="C143" s="1" t="s">
        <v>541</v>
      </c>
      <c r="D143" s="1">
        <v>33</v>
      </c>
      <c r="E143" s="1" t="s">
        <v>45</v>
      </c>
      <c r="F143" s="1" t="s">
        <v>161</v>
      </c>
      <c r="G143" s="1" t="s">
        <v>542</v>
      </c>
      <c r="H143" s="1" t="s">
        <v>543</v>
      </c>
      <c r="I143" s="1" t="s">
        <v>859</v>
      </c>
      <c r="J143" s="2">
        <v>45609</v>
      </c>
      <c r="K143" s="1" t="s">
        <v>860</v>
      </c>
      <c r="L143" s="1" t="s">
        <v>316</v>
      </c>
      <c r="M143" s="1">
        <v>481.48</v>
      </c>
      <c r="N143" s="1">
        <v>5</v>
      </c>
      <c r="O143" s="1" t="s">
        <v>29</v>
      </c>
      <c r="P143" s="1">
        <v>6</v>
      </c>
      <c r="Q143" s="1">
        <v>44</v>
      </c>
      <c r="R143" s="2">
        <v>45612</v>
      </c>
      <c r="S143" s="1" t="s">
        <v>861</v>
      </c>
      <c r="T143" t="str">
        <f t="shared" si="20"/>
        <v>Jodi  Whitney</v>
      </c>
      <c r="U143">
        <f t="shared" si="21"/>
        <v>2407.4</v>
      </c>
      <c r="V143">
        <f t="shared" si="29"/>
        <v>3</v>
      </c>
      <c r="W143" s="15">
        <f t="shared" si="22"/>
        <v>0.08</v>
      </c>
      <c r="X143">
        <f t="shared" si="23"/>
        <v>2258.808</v>
      </c>
      <c r="Y143">
        <f t="shared" si="24"/>
        <v>192.59200000000001</v>
      </c>
      <c r="Z143">
        <f t="shared" si="25"/>
        <v>2214.808</v>
      </c>
      <c r="AA143">
        <f t="shared" si="26"/>
        <v>2258.808</v>
      </c>
      <c r="AB143" t="str">
        <f t="shared" si="27"/>
        <v>BeforeTime</v>
      </c>
      <c r="AC143" t="str">
        <f t="shared" si="28"/>
        <v>November</v>
      </c>
    </row>
    <row r="144" spans="1:29" ht="14.25" customHeight="1" x14ac:dyDescent="0.3">
      <c r="A144" s="1" t="s">
        <v>500</v>
      </c>
      <c r="B144" s="1" t="s">
        <v>501</v>
      </c>
      <c r="C144" s="1" t="s">
        <v>502</v>
      </c>
      <c r="D144" s="1">
        <v>64</v>
      </c>
      <c r="E144" s="1" t="s">
        <v>22</v>
      </c>
      <c r="F144" s="1" t="s">
        <v>23</v>
      </c>
      <c r="G144" s="1" t="s">
        <v>503</v>
      </c>
      <c r="H144" s="1" t="s">
        <v>504</v>
      </c>
      <c r="I144" s="1" t="s">
        <v>862</v>
      </c>
      <c r="J144" s="2">
        <v>45576</v>
      </c>
      <c r="K144" s="1" t="s">
        <v>863</v>
      </c>
      <c r="L144" s="1" t="s">
        <v>864</v>
      </c>
      <c r="M144" s="1">
        <v>292.14999999999998</v>
      </c>
      <c r="N144" s="1">
        <v>4</v>
      </c>
      <c r="O144" s="1" t="s">
        <v>78</v>
      </c>
      <c r="P144" s="1">
        <v>1</v>
      </c>
      <c r="Q144" s="1">
        <v>58</v>
      </c>
      <c r="R144" s="2">
        <v>45577</v>
      </c>
      <c r="S144" s="1" t="s">
        <v>865</v>
      </c>
      <c r="T144" t="str">
        <f t="shared" si="20"/>
        <v>Sarah  Butler</v>
      </c>
      <c r="U144">
        <f t="shared" si="21"/>
        <v>1168.5999999999999</v>
      </c>
      <c r="V144">
        <f t="shared" si="29"/>
        <v>1</v>
      </c>
      <c r="W144" s="15">
        <f t="shared" si="22"/>
        <v>0.2</v>
      </c>
      <c r="X144">
        <f t="shared" si="23"/>
        <v>992.87999999999988</v>
      </c>
      <c r="Y144">
        <f t="shared" si="24"/>
        <v>233.72</v>
      </c>
      <c r="Z144">
        <f t="shared" si="25"/>
        <v>934.87999999999988</v>
      </c>
      <c r="AA144">
        <f t="shared" si="26"/>
        <v>992.87999999999988</v>
      </c>
      <c r="AB144" t="str">
        <f t="shared" si="27"/>
        <v>BeforeTime</v>
      </c>
      <c r="AC144" t="str">
        <f t="shared" si="28"/>
        <v>October</v>
      </c>
    </row>
    <row r="145" spans="1:29" ht="14.25" customHeight="1" x14ac:dyDescent="0.3">
      <c r="A145" s="1" t="s">
        <v>351</v>
      </c>
      <c r="B145" s="1" t="s">
        <v>352</v>
      </c>
      <c r="C145" s="1" t="s">
        <v>353</v>
      </c>
      <c r="D145" s="1">
        <v>32</v>
      </c>
      <c r="E145" s="1" t="s">
        <v>34</v>
      </c>
      <c r="F145" s="1" t="s">
        <v>161</v>
      </c>
      <c r="G145" s="1" t="s">
        <v>354</v>
      </c>
      <c r="H145" s="1" t="s">
        <v>355</v>
      </c>
      <c r="I145" s="1" t="s">
        <v>866</v>
      </c>
      <c r="J145" s="2">
        <v>45199</v>
      </c>
      <c r="K145" s="1" t="s">
        <v>867</v>
      </c>
      <c r="L145" s="1" t="s">
        <v>767</v>
      </c>
      <c r="M145" s="1">
        <v>20</v>
      </c>
      <c r="N145" s="1">
        <v>5</v>
      </c>
      <c r="O145" s="1" t="s">
        <v>51</v>
      </c>
      <c r="P145" s="1">
        <v>7</v>
      </c>
      <c r="Q145" s="1">
        <v>40</v>
      </c>
      <c r="R145" s="2">
        <v>45203</v>
      </c>
      <c r="S145" s="1" t="s">
        <v>868</v>
      </c>
      <c r="T145" t="str">
        <f t="shared" si="20"/>
        <v>Robert  Castillo</v>
      </c>
      <c r="U145">
        <f t="shared" si="21"/>
        <v>100</v>
      </c>
      <c r="V145">
        <f t="shared" si="29"/>
        <v>4</v>
      </c>
      <c r="W145" s="15">
        <f t="shared" si="22"/>
        <v>0.15</v>
      </c>
      <c r="X145">
        <f t="shared" si="23"/>
        <v>125</v>
      </c>
      <c r="Y145">
        <f t="shared" si="24"/>
        <v>15</v>
      </c>
      <c r="Z145">
        <f t="shared" si="25"/>
        <v>85</v>
      </c>
      <c r="AA145">
        <f t="shared" si="26"/>
        <v>125</v>
      </c>
      <c r="AB145" t="str">
        <f t="shared" si="27"/>
        <v>BeforeTime</v>
      </c>
      <c r="AC145" t="str">
        <f t="shared" si="28"/>
        <v>September</v>
      </c>
    </row>
    <row r="146" spans="1:29" ht="14.25" customHeight="1" x14ac:dyDescent="0.3">
      <c r="A146" s="1" t="s">
        <v>351</v>
      </c>
      <c r="B146" s="1" t="s">
        <v>352</v>
      </c>
      <c r="C146" s="1" t="s">
        <v>353</v>
      </c>
      <c r="D146" s="1">
        <v>32</v>
      </c>
      <c r="E146" s="1" t="s">
        <v>34</v>
      </c>
      <c r="F146" s="1" t="s">
        <v>161</v>
      </c>
      <c r="G146" s="1" t="s">
        <v>354</v>
      </c>
      <c r="H146" s="1" t="s">
        <v>355</v>
      </c>
      <c r="I146" s="1" t="s">
        <v>869</v>
      </c>
      <c r="J146" s="2">
        <v>45677</v>
      </c>
      <c r="K146" s="1" t="s">
        <v>870</v>
      </c>
      <c r="L146" s="1" t="s">
        <v>55</v>
      </c>
      <c r="M146" s="1">
        <v>405</v>
      </c>
      <c r="N146" s="1">
        <v>2</v>
      </c>
      <c r="O146" s="1" t="s">
        <v>51</v>
      </c>
      <c r="P146" s="1">
        <v>7</v>
      </c>
      <c r="Q146" s="1">
        <v>55</v>
      </c>
      <c r="R146" s="2">
        <v>45680</v>
      </c>
      <c r="S146" s="1" t="s">
        <v>871</v>
      </c>
      <c r="T146" t="str">
        <f t="shared" si="20"/>
        <v>Robert  Castillo</v>
      </c>
      <c r="U146">
        <f t="shared" si="21"/>
        <v>810</v>
      </c>
      <c r="V146">
        <f t="shared" si="29"/>
        <v>3</v>
      </c>
      <c r="W146" s="15">
        <f t="shared" si="22"/>
        <v>0.15</v>
      </c>
      <c r="X146">
        <f t="shared" si="23"/>
        <v>743.5</v>
      </c>
      <c r="Y146">
        <f t="shared" si="24"/>
        <v>121.5</v>
      </c>
      <c r="Z146">
        <f t="shared" si="25"/>
        <v>688.5</v>
      </c>
      <c r="AA146">
        <f t="shared" si="26"/>
        <v>743.5</v>
      </c>
      <c r="AB146" t="str">
        <f t="shared" si="27"/>
        <v>BeforeTime</v>
      </c>
      <c r="AC146" t="str">
        <f t="shared" si="28"/>
        <v>January</v>
      </c>
    </row>
    <row r="147" spans="1:29" ht="14.25" customHeight="1" x14ac:dyDescent="0.3">
      <c r="A147" s="1" t="s">
        <v>568</v>
      </c>
      <c r="B147" s="1" t="s">
        <v>249</v>
      </c>
      <c r="C147" s="1" t="s">
        <v>569</v>
      </c>
      <c r="D147" s="1">
        <v>35</v>
      </c>
      <c r="E147" s="1" t="s">
        <v>22</v>
      </c>
      <c r="F147" s="1" t="s">
        <v>23</v>
      </c>
      <c r="G147" s="1" t="s">
        <v>570</v>
      </c>
      <c r="H147" s="1" t="s">
        <v>571</v>
      </c>
      <c r="I147" s="1" t="s">
        <v>872</v>
      </c>
      <c r="J147" s="2">
        <v>45581</v>
      </c>
      <c r="K147" s="1" t="s">
        <v>873</v>
      </c>
      <c r="L147" s="1" t="s">
        <v>107</v>
      </c>
      <c r="M147" s="1">
        <v>48.45</v>
      </c>
      <c r="N147" s="1">
        <v>5</v>
      </c>
      <c r="O147" s="1" t="s">
        <v>89</v>
      </c>
      <c r="P147" s="1">
        <v>7</v>
      </c>
      <c r="Q147" s="1">
        <v>53</v>
      </c>
      <c r="R147" s="2">
        <v>45588</v>
      </c>
      <c r="S147" s="1" t="s">
        <v>874</v>
      </c>
      <c r="T147" t="str">
        <f t="shared" si="20"/>
        <v>Ashley  Romero</v>
      </c>
      <c r="U147">
        <f t="shared" si="21"/>
        <v>242.25</v>
      </c>
      <c r="V147">
        <f t="shared" si="29"/>
        <v>7</v>
      </c>
      <c r="W147" s="15">
        <f t="shared" si="22"/>
        <v>0.1</v>
      </c>
      <c r="X147">
        <f t="shared" si="23"/>
        <v>271.02499999999998</v>
      </c>
      <c r="Y147">
        <f t="shared" si="24"/>
        <v>24.225000000000001</v>
      </c>
      <c r="Z147">
        <f t="shared" si="25"/>
        <v>218.02500000000001</v>
      </c>
      <c r="AA147">
        <f t="shared" si="26"/>
        <v>271.02499999999998</v>
      </c>
      <c r="AB147" t="str">
        <f t="shared" si="27"/>
        <v>Late</v>
      </c>
      <c r="AC147" t="str">
        <f t="shared" si="28"/>
        <v>October</v>
      </c>
    </row>
    <row r="148" spans="1:29" ht="14.25" customHeight="1" x14ac:dyDescent="0.3">
      <c r="A148" s="1" t="s">
        <v>483</v>
      </c>
      <c r="B148" s="1" t="s">
        <v>179</v>
      </c>
      <c r="C148" s="1" t="s">
        <v>320</v>
      </c>
      <c r="D148" s="1">
        <v>39</v>
      </c>
      <c r="E148" s="1" t="s">
        <v>45</v>
      </c>
      <c r="F148" s="1" t="s">
        <v>35</v>
      </c>
      <c r="G148" s="1" t="s">
        <v>484</v>
      </c>
      <c r="H148" s="1" t="s">
        <v>485</v>
      </c>
      <c r="I148" s="1" t="s">
        <v>875</v>
      </c>
      <c r="J148" s="2">
        <v>45609</v>
      </c>
      <c r="K148" s="1" t="s">
        <v>876</v>
      </c>
      <c r="L148" s="1" t="s">
        <v>50</v>
      </c>
      <c r="M148" s="1">
        <v>202.54</v>
      </c>
      <c r="N148" s="1">
        <v>1</v>
      </c>
      <c r="O148" s="1" t="s">
        <v>29</v>
      </c>
      <c r="P148" s="1">
        <v>4</v>
      </c>
      <c r="Q148" s="1">
        <v>48</v>
      </c>
      <c r="R148" s="2">
        <v>45611</v>
      </c>
      <c r="S148" s="1" t="s">
        <v>877</v>
      </c>
      <c r="T148" t="str">
        <f t="shared" si="20"/>
        <v>Mitchell  Parker</v>
      </c>
      <c r="U148">
        <f t="shared" si="21"/>
        <v>202.54</v>
      </c>
      <c r="V148">
        <f t="shared" si="29"/>
        <v>2</v>
      </c>
      <c r="W148" s="15">
        <f t="shared" si="22"/>
        <v>0.08</v>
      </c>
      <c r="X148">
        <f t="shared" si="23"/>
        <v>234.33679999999998</v>
      </c>
      <c r="Y148">
        <f t="shared" si="24"/>
        <v>16.203199999999999</v>
      </c>
      <c r="Z148">
        <f t="shared" si="25"/>
        <v>186.33679999999998</v>
      </c>
      <c r="AA148">
        <f t="shared" si="26"/>
        <v>234.33679999999998</v>
      </c>
      <c r="AB148" t="str">
        <f t="shared" si="27"/>
        <v>BeforeTime</v>
      </c>
      <c r="AC148" t="str">
        <f t="shared" si="28"/>
        <v>November</v>
      </c>
    </row>
    <row r="149" spans="1:29" ht="14.25" customHeight="1" x14ac:dyDescent="0.3">
      <c r="A149" s="1" t="s">
        <v>760</v>
      </c>
      <c r="B149" s="1" t="s">
        <v>761</v>
      </c>
      <c r="C149" s="1" t="s">
        <v>762</v>
      </c>
      <c r="D149" s="1">
        <v>27</v>
      </c>
      <c r="E149" s="1" t="s">
        <v>22</v>
      </c>
      <c r="F149" s="1" t="s">
        <v>35</v>
      </c>
      <c r="G149" s="1" t="s">
        <v>763</v>
      </c>
      <c r="H149" s="1" t="s">
        <v>764</v>
      </c>
      <c r="I149" s="1" t="s">
        <v>878</v>
      </c>
      <c r="J149" s="2">
        <v>44983</v>
      </c>
      <c r="K149" s="1" t="s">
        <v>879</v>
      </c>
      <c r="L149" s="1" t="s">
        <v>466</v>
      </c>
      <c r="M149" s="1">
        <v>286.07</v>
      </c>
      <c r="N149" s="1">
        <v>5</v>
      </c>
      <c r="O149" s="1" t="s">
        <v>78</v>
      </c>
      <c r="P149" s="1">
        <v>1</v>
      </c>
      <c r="Q149" s="1">
        <v>52</v>
      </c>
      <c r="R149" s="2">
        <v>44986</v>
      </c>
      <c r="S149" s="1" t="s">
        <v>880</v>
      </c>
      <c r="T149" t="str">
        <f t="shared" si="20"/>
        <v>Kristina  Haynes</v>
      </c>
      <c r="U149">
        <f t="shared" si="21"/>
        <v>1430.35</v>
      </c>
      <c r="V149">
        <f t="shared" si="29"/>
        <v>3</v>
      </c>
      <c r="W149" s="15">
        <f t="shared" si="22"/>
        <v>0.2</v>
      </c>
      <c r="X149">
        <f t="shared" si="23"/>
        <v>1196.28</v>
      </c>
      <c r="Y149">
        <f t="shared" si="24"/>
        <v>286.07</v>
      </c>
      <c r="Z149">
        <f t="shared" si="25"/>
        <v>1144.28</v>
      </c>
      <c r="AA149">
        <f t="shared" si="26"/>
        <v>1196.28</v>
      </c>
      <c r="AB149" t="str">
        <f t="shared" si="27"/>
        <v>BeforeTime</v>
      </c>
      <c r="AC149" t="str">
        <f t="shared" si="28"/>
        <v>February</v>
      </c>
    </row>
    <row r="150" spans="1:29" ht="14.25" customHeight="1" x14ac:dyDescent="0.3">
      <c r="A150" s="1" t="s">
        <v>459</v>
      </c>
      <c r="B150" s="1" t="s">
        <v>460</v>
      </c>
      <c r="C150" s="1" t="s">
        <v>461</v>
      </c>
      <c r="D150" s="1">
        <v>18</v>
      </c>
      <c r="E150" s="1" t="s">
        <v>34</v>
      </c>
      <c r="F150" s="1" t="s">
        <v>35</v>
      </c>
      <c r="G150" s="1" t="s">
        <v>462</v>
      </c>
      <c r="H150" s="1" t="s">
        <v>463</v>
      </c>
      <c r="I150" s="1" t="s">
        <v>881</v>
      </c>
      <c r="J150" s="2">
        <v>45378</v>
      </c>
      <c r="K150" s="1" t="s">
        <v>882</v>
      </c>
      <c r="L150" s="1" t="s">
        <v>50</v>
      </c>
      <c r="M150" s="1">
        <v>202.54</v>
      </c>
      <c r="N150" s="1">
        <v>4</v>
      </c>
      <c r="O150" s="1" t="s">
        <v>89</v>
      </c>
      <c r="P150" s="1">
        <v>1</v>
      </c>
      <c r="Q150" s="1">
        <v>36</v>
      </c>
      <c r="R150" s="2">
        <v>45380</v>
      </c>
      <c r="S150" s="1" t="s">
        <v>883</v>
      </c>
      <c r="T150" t="str">
        <f t="shared" si="20"/>
        <v>Lori  Cook</v>
      </c>
      <c r="U150">
        <f t="shared" si="21"/>
        <v>810.16</v>
      </c>
      <c r="V150">
        <f t="shared" si="29"/>
        <v>2</v>
      </c>
      <c r="W150" s="15">
        <f t="shared" si="22"/>
        <v>0.1</v>
      </c>
      <c r="X150">
        <f t="shared" si="23"/>
        <v>765.14400000000001</v>
      </c>
      <c r="Y150">
        <f t="shared" si="24"/>
        <v>81.016000000000005</v>
      </c>
      <c r="Z150">
        <f t="shared" si="25"/>
        <v>729.14400000000001</v>
      </c>
      <c r="AA150">
        <f t="shared" si="26"/>
        <v>765.14400000000001</v>
      </c>
      <c r="AB150" t="str">
        <f t="shared" si="27"/>
        <v>BeforeTime</v>
      </c>
      <c r="AC150" t="str">
        <f t="shared" si="28"/>
        <v>March</v>
      </c>
    </row>
    <row r="151" spans="1:29" ht="14.25" customHeight="1" x14ac:dyDescent="0.3">
      <c r="A151" s="1" t="s">
        <v>273</v>
      </c>
      <c r="B151" s="1" t="s">
        <v>274</v>
      </c>
      <c r="C151" s="1" t="s">
        <v>275</v>
      </c>
      <c r="D151" s="1">
        <v>64</v>
      </c>
      <c r="E151" s="1" t="s">
        <v>45</v>
      </c>
      <c r="F151" s="1" t="s">
        <v>23</v>
      </c>
      <c r="G151" s="1" t="s">
        <v>276</v>
      </c>
      <c r="H151" s="1" t="s">
        <v>277</v>
      </c>
      <c r="I151" s="1" t="s">
        <v>884</v>
      </c>
      <c r="J151" s="2">
        <v>44989</v>
      </c>
      <c r="K151" s="1" t="s">
        <v>885</v>
      </c>
      <c r="L151" s="1" t="s">
        <v>411</v>
      </c>
      <c r="M151" s="1">
        <v>44.5</v>
      </c>
      <c r="N151" s="1">
        <v>3</v>
      </c>
      <c r="O151" s="1" t="s">
        <v>29</v>
      </c>
      <c r="P151" s="1">
        <v>6</v>
      </c>
      <c r="Q151" s="1">
        <v>46</v>
      </c>
      <c r="R151" s="2">
        <v>44991</v>
      </c>
      <c r="S151" s="1" t="s">
        <v>886</v>
      </c>
      <c r="T151" t="str">
        <f t="shared" si="20"/>
        <v>Teresa  Harvey</v>
      </c>
      <c r="U151">
        <f t="shared" si="21"/>
        <v>133.5</v>
      </c>
      <c r="V151">
        <f t="shared" si="29"/>
        <v>2</v>
      </c>
      <c r="W151" s="15">
        <f t="shared" si="22"/>
        <v>0.08</v>
      </c>
      <c r="X151">
        <f t="shared" si="23"/>
        <v>168.82</v>
      </c>
      <c r="Y151">
        <f t="shared" si="24"/>
        <v>10.68</v>
      </c>
      <c r="Z151">
        <f t="shared" si="25"/>
        <v>122.82</v>
      </c>
      <c r="AA151">
        <f t="shared" si="26"/>
        <v>168.82</v>
      </c>
      <c r="AB151" t="str">
        <f t="shared" si="27"/>
        <v>BeforeTime</v>
      </c>
      <c r="AC151" t="str">
        <f t="shared" si="28"/>
        <v>March</v>
      </c>
    </row>
    <row r="152" spans="1:29" ht="14.25" customHeight="1" x14ac:dyDescent="0.3">
      <c r="A152" s="1" t="s">
        <v>887</v>
      </c>
      <c r="B152" s="1" t="s">
        <v>141</v>
      </c>
      <c r="C152" s="1" t="s">
        <v>888</v>
      </c>
      <c r="D152" s="1">
        <v>29</v>
      </c>
      <c r="E152" s="1" t="s">
        <v>22</v>
      </c>
      <c r="F152" s="1" t="s">
        <v>35</v>
      </c>
      <c r="G152" s="1" t="s">
        <v>889</v>
      </c>
      <c r="H152" s="1" t="s">
        <v>890</v>
      </c>
      <c r="I152" s="1" t="s">
        <v>891</v>
      </c>
      <c r="J152" s="2">
        <v>45251</v>
      </c>
      <c r="K152" s="1" t="s">
        <v>892</v>
      </c>
      <c r="L152" s="1" t="s">
        <v>316</v>
      </c>
      <c r="M152" s="1">
        <v>481.48</v>
      </c>
      <c r="N152" s="1">
        <v>4</v>
      </c>
      <c r="O152" s="1" t="s">
        <v>56</v>
      </c>
      <c r="P152" s="1">
        <v>3</v>
      </c>
      <c r="Q152" s="1">
        <v>54</v>
      </c>
      <c r="R152" s="2">
        <v>45256</v>
      </c>
      <c r="S152" s="1" t="s">
        <v>893</v>
      </c>
      <c r="T152" t="str">
        <f t="shared" si="20"/>
        <v>Amy  Griffin</v>
      </c>
      <c r="U152">
        <f t="shared" si="21"/>
        <v>1925.92</v>
      </c>
      <c r="V152">
        <f t="shared" si="29"/>
        <v>5</v>
      </c>
      <c r="W152" s="15">
        <f t="shared" si="22"/>
        <v>0</v>
      </c>
      <c r="X152">
        <f t="shared" si="23"/>
        <v>1925.92</v>
      </c>
      <c r="Y152">
        <f t="shared" si="24"/>
        <v>0</v>
      </c>
      <c r="Z152">
        <f t="shared" si="25"/>
        <v>1925.92</v>
      </c>
      <c r="AA152">
        <f t="shared" si="26"/>
        <v>1925.92</v>
      </c>
      <c r="AB152" t="str">
        <f t="shared" si="27"/>
        <v>Intime</v>
      </c>
      <c r="AC152" t="str">
        <f t="shared" si="28"/>
        <v>November</v>
      </c>
    </row>
    <row r="153" spans="1:29" ht="14.25" customHeight="1" x14ac:dyDescent="0.3">
      <c r="A153" s="1" t="s">
        <v>539</v>
      </c>
      <c r="B153" s="1" t="s">
        <v>540</v>
      </c>
      <c r="C153" s="1" t="s">
        <v>541</v>
      </c>
      <c r="D153" s="1">
        <v>33</v>
      </c>
      <c r="E153" s="1" t="s">
        <v>45</v>
      </c>
      <c r="F153" s="1" t="s">
        <v>161</v>
      </c>
      <c r="G153" s="1" t="s">
        <v>542</v>
      </c>
      <c r="H153" s="1" t="s">
        <v>543</v>
      </c>
      <c r="I153" s="1" t="s">
        <v>894</v>
      </c>
      <c r="J153" s="2">
        <v>45200</v>
      </c>
      <c r="K153" s="1" t="s">
        <v>895</v>
      </c>
      <c r="L153" s="1" t="s">
        <v>333</v>
      </c>
      <c r="M153" s="1">
        <v>77.84</v>
      </c>
      <c r="N153" s="1">
        <v>5</v>
      </c>
      <c r="O153" s="1" t="s">
        <v>89</v>
      </c>
      <c r="P153" s="1">
        <v>1</v>
      </c>
      <c r="Q153" s="1">
        <v>41</v>
      </c>
      <c r="R153" s="2">
        <v>45206</v>
      </c>
      <c r="S153" s="1" t="s">
        <v>896</v>
      </c>
      <c r="T153" t="str">
        <f t="shared" si="20"/>
        <v>Jodi  Whitney</v>
      </c>
      <c r="U153">
        <f t="shared" si="21"/>
        <v>389.20000000000005</v>
      </c>
      <c r="V153">
        <f t="shared" si="29"/>
        <v>6</v>
      </c>
      <c r="W153" s="15">
        <f t="shared" si="22"/>
        <v>0.1</v>
      </c>
      <c r="X153">
        <f t="shared" si="23"/>
        <v>391.28000000000003</v>
      </c>
      <c r="Y153">
        <f t="shared" si="24"/>
        <v>38.920000000000009</v>
      </c>
      <c r="Z153">
        <f t="shared" si="25"/>
        <v>350.28000000000003</v>
      </c>
      <c r="AA153">
        <f t="shared" si="26"/>
        <v>391.28000000000003</v>
      </c>
      <c r="AB153" t="str">
        <f t="shared" si="27"/>
        <v>Late</v>
      </c>
      <c r="AC153" t="str">
        <f t="shared" si="28"/>
        <v>October</v>
      </c>
    </row>
    <row r="154" spans="1:29" ht="14.25" customHeight="1" x14ac:dyDescent="0.3">
      <c r="A154" s="1" t="s">
        <v>468</v>
      </c>
      <c r="B154" s="1" t="s">
        <v>101</v>
      </c>
      <c r="C154" s="1" t="s">
        <v>469</v>
      </c>
      <c r="D154" s="1">
        <v>33</v>
      </c>
      <c r="E154" s="1" t="s">
        <v>22</v>
      </c>
      <c r="F154" s="1" t="s">
        <v>161</v>
      </c>
      <c r="G154" s="1" t="s">
        <v>470</v>
      </c>
      <c r="H154" s="1" t="s">
        <v>471</v>
      </c>
      <c r="I154" s="1" t="s">
        <v>897</v>
      </c>
      <c r="J154" s="2">
        <v>45330</v>
      </c>
      <c r="K154" s="1" t="s">
        <v>898</v>
      </c>
      <c r="L154" s="1" t="s">
        <v>349</v>
      </c>
      <c r="M154" s="1">
        <v>496.59</v>
      </c>
      <c r="N154" s="1">
        <v>2</v>
      </c>
      <c r="O154" s="1" t="s">
        <v>89</v>
      </c>
      <c r="P154" s="1">
        <v>5</v>
      </c>
      <c r="Q154" s="1">
        <v>40</v>
      </c>
      <c r="R154" s="2">
        <v>45331</v>
      </c>
      <c r="S154" s="1" t="s">
        <v>899</v>
      </c>
      <c r="T154" t="str">
        <f t="shared" si="20"/>
        <v>Debra  Hayes</v>
      </c>
      <c r="U154">
        <f t="shared" si="21"/>
        <v>993.18</v>
      </c>
      <c r="V154">
        <f t="shared" si="29"/>
        <v>1</v>
      </c>
      <c r="W154" s="15">
        <f t="shared" si="22"/>
        <v>0.1</v>
      </c>
      <c r="X154">
        <f t="shared" si="23"/>
        <v>933.86199999999997</v>
      </c>
      <c r="Y154">
        <f t="shared" si="24"/>
        <v>99.317999999999998</v>
      </c>
      <c r="Z154">
        <f t="shared" si="25"/>
        <v>893.86199999999997</v>
      </c>
      <c r="AA154">
        <f t="shared" si="26"/>
        <v>933.86199999999997</v>
      </c>
      <c r="AB154" t="str">
        <f t="shared" si="27"/>
        <v>BeforeTime</v>
      </c>
      <c r="AC154" t="str">
        <f t="shared" si="28"/>
        <v>February</v>
      </c>
    </row>
    <row r="155" spans="1:29" ht="14.25" customHeight="1" x14ac:dyDescent="0.3">
      <c r="A155" s="1" t="s">
        <v>273</v>
      </c>
      <c r="B155" s="1" t="s">
        <v>274</v>
      </c>
      <c r="C155" s="1" t="s">
        <v>275</v>
      </c>
      <c r="D155" s="1">
        <v>64</v>
      </c>
      <c r="E155" s="1" t="s">
        <v>45</v>
      </c>
      <c r="F155" s="1" t="s">
        <v>23</v>
      </c>
      <c r="G155" s="1" t="s">
        <v>276</v>
      </c>
      <c r="H155" s="1" t="s">
        <v>277</v>
      </c>
      <c r="I155" s="1" t="s">
        <v>900</v>
      </c>
      <c r="J155" s="2">
        <v>45129</v>
      </c>
      <c r="K155" s="1" t="s">
        <v>901</v>
      </c>
      <c r="L155" s="1" t="s">
        <v>147</v>
      </c>
      <c r="M155" s="1">
        <v>220.27</v>
      </c>
      <c r="N155" s="1">
        <v>3</v>
      </c>
      <c r="O155" s="1" t="s">
        <v>29</v>
      </c>
      <c r="P155" s="1">
        <v>6</v>
      </c>
      <c r="Q155" s="1">
        <v>48</v>
      </c>
      <c r="R155" s="2">
        <v>45132</v>
      </c>
      <c r="S155" s="1" t="s">
        <v>902</v>
      </c>
      <c r="T155" t="str">
        <f t="shared" si="20"/>
        <v>Teresa  Harvey</v>
      </c>
      <c r="U155">
        <f t="shared" si="21"/>
        <v>660.81000000000006</v>
      </c>
      <c r="V155">
        <f t="shared" si="29"/>
        <v>3</v>
      </c>
      <c r="W155" s="15">
        <f t="shared" si="22"/>
        <v>0.08</v>
      </c>
      <c r="X155">
        <f t="shared" si="23"/>
        <v>655.94520000000011</v>
      </c>
      <c r="Y155">
        <f t="shared" si="24"/>
        <v>52.864800000000002</v>
      </c>
      <c r="Z155">
        <f t="shared" si="25"/>
        <v>607.94520000000011</v>
      </c>
      <c r="AA155">
        <f t="shared" si="26"/>
        <v>655.94520000000011</v>
      </c>
      <c r="AB155" t="str">
        <f t="shared" si="27"/>
        <v>BeforeTime</v>
      </c>
      <c r="AC155" t="str">
        <f t="shared" si="28"/>
        <v>July</v>
      </c>
    </row>
    <row r="156" spans="1:29" ht="14.25" customHeight="1" x14ac:dyDescent="0.3">
      <c r="A156" s="1" t="s">
        <v>265</v>
      </c>
      <c r="B156" s="1" t="s">
        <v>266</v>
      </c>
      <c r="C156" s="1" t="s">
        <v>267</v>
      </c>
      <c r="D156" s="1">
        <v>44</v>
      </c>
      <c r="E156" s="1" t="s">
        <v>22</v>
      </c>
      <c r="F156" s="1" t="s">
        <v>213</v>
      </c>
      <c r="G156" s="1" t="s">
        <v>268</v>
      </c>
      <c r="H156" s="1" t="s">
        <v>269</v>
      </c>
      <c r="I156" s="1" t="s">
        <v>903</v>
      </c>
      <c r="J156" s="2">
        <v>45584</v>
      </c>
      <c r="K156" s="1" t="s">
        <v>904</v>
      </c>
      <c r="L156" s="1" t="s">
        <v>301</v>
      </c>
      <c r="M156" s="1">
        <v>129.75</v>
      </c>
      <c r="N156" s="1">
        <v>1</v>
      </c>
      <c r="O156" s="1" t="s">
        <v>56</v>
      </c>
      <c r="P156" s="1">
        <v>7</v>
      </c>
      <c r="Q156" s="1">
        <v>44</v>
      </c>
      <c r="R156" s="2">
        <v>45591</v>
      </c>
      <c r="S156" s="1" t="s">
        <v>905</v>
      </c>
      <c r="T156" t="str">
        <f t="shared" si="20"/>
        <v>Lauren  Long</v>
      </c>
      <c r="U156">
        <f t="shared" si="21"/>
        <v>129.75</v>
      </c>
      <c r="V156">
        <f t="shared" si="29"/>
        <v>7</v>
      </c>
      <c r="W156" s="15">
        <f t="shared" si="22"/>
        <v>0</v>
      </c>
      <c r="X156">
        <f t="shared" si="23"/>
        <v>129.75</v>
      </c>
      <c r="Y156">
        <f t="shared" si="24"/>
        <v>0</v>
      </c>
      <c r="Z156">
        <f t="shared" si="25"/>
        <v>129.75</v>
      </c>
      <c r="AA156">
        <f t="shared" si="26"/>
        <v>129.75</v>
      </c>
      <c r="AB156" t="str">
        <f t="shared" si="27"/>
        <v>Late</v>
      </c>
      <c r="AC156" t="str">
        <f t="shared" si="28"/>
        <v>October</v>
      </c>
    </row>
    <row r="157" spans="1:29" ht="14.25" customHeight="1" x14ac:dyDescent="0.3">
      <c r="A157" s="1" t="s">
        <v>743</v>
      </c>
      <c r="B157" s="1" t="s">
        <v>744</v>
      </c>
      <c r="C157" s="1" t="s">
        <v>745</v>
      </c>
      <c r="D157" s="1">
        <v>43</v>
      </c>
      <c r="E157" s="1" t="s">
        <v>45</v>
      </c>
      <c r="F157" s="1" t="s">
        <v>152</v>
      </c>
      <c r="G157" s="1" t="s">
        <v>746</v>
      </c>
      <c r="H157" s="1" t="s">
        <v>747</v>
      </c>
      <c r="I157" s="1" t="s">
        <v>906</v>
      </c>
      <c r="J157" s="2">
        <v>45291</v>
      </c>
      <c r="K157" s="1" t="s">
        <v>907</v>
      </c>
      <c r="L157" s="1" t="s">
        <v>507</v>
      </c>
      <c r="M157" s="1">
        <v>136.30000000000001</v>
      </c>
      <c r="N157" s="1">
        <v>1</v>
      </c>
      <c r="O157" s="1" t="s">
        <v>51</v>
      </c>
      <c r="P157" s="1">
        <v>1</v>
      </c>
      <c r="Q157" s="1">
        <v>64</v>
      </c>
      <c r="R157" s="2">
        <v>45296</v>
      </c>
      <c r="S157" s="1" t="s">
        <v>908</v>
      </c>
      <c r="T157" t="str">
        <f t="shared" si="20"/>
        <v>Barbara  Fuller</v>
      </c>
      <c r="U157">
        <f t="shared" si="21"/>
        <v>136.30000000000001</v>
      </c>
      <c r="V157">
        <f t="shared" si="29"/>
        <v>5</v>
      </c>
      <c r="W157" s="15">
        <f t="shared" si="22"/>
        <v>0.15</v>
      </c>
      <c r="X157">
        <f t="shared" si="23"/>
        <v>179.85500000000002</v>
      </c>
      <c r="Y157">
        <f t="shared" si="24"/>
        <v>20.445</v>
      </c>
      <c r="Z157">
        <f t="shared" si="25"/>
        <v>115.85500000000002</v>
      </c>
      <c r="AA157">
        <f t="shared" si="26"/>
        <v>179.85500000000002</v>
      </c>
      <c r="AB157" t="str">
        <f t="shared" si="27"/>
        <v>Intime</v>
      </c>
      <c r="AC157" t="str">
        <f t="shared" si="28"/>
        <v>December</v>
      </c>
    </row>
    <row r="158" spans="1:29" ht="14.25" customHeight="1" x14ac:dyDescent="0.3">
      <c r="A158" s="1" t="s">
        <v>428</v>
      </c>
      <c r="B158" s="1" t="s">
        <v>429</v>
      </c>
      <c r="C158" s="1" t="s">
        <v>430</v>
      </c>
      <c r="D158" s="1">
        <v>28</v>
      </c>
      <c r="E158" s="1" t="s">
        <v>45</v>
      </c>
      <c r="F158" s="1" t="s">
        <v>69</v>
      </c>
      <c r="G158" s="1" t="s">
        <v>431</v>
      </c>
      <c r="H158" s="1" t="s">
        <v>432</v>
      </c>
      <c r="I158" s="1" t="s">
        <v>909</v>
      </c>
      <c r="J158" s="2">
        <v>45482</v>
      </c>
      <c r="K158" s="1" t="s">
        <v>910</v>
      </c>
      <c r="L158" s="1" t="s">
        <v>466</v>
      </c>
      <c r="M158" s="1">
        <v>286.07</v>
      </c>
      <c r="N158" s="1">
        <v>2</v>
      </c>
      <c r="O158" s="1" t="s">
        <v>29</v>
      </c>
      <c r="P158" s="1">
        <v>3</v>
      </c>
      <c r="Q158" s="1">
        <v>54</v>
      </c>
      <c r="R158" s="2">
        <v>45485</v>
      </c>
      <c r="S158" s="1" t="s">
        <v>911</v>
      </c>
      <c r="T158" t="str">
        <f t="shared" si="20"/>
        <v>Mary  Knight</v>
      </c>
      <c r="U158">
        <f t="shared" si="21"/>
        <v>572.14</v>
      </c>
      <c r="V158">
        <f t="shared" si="29"/>
        <v>3</v>
      </c>
      <c r="W158" s="15">
        <f t="shared" si="22"/>
        <v>0.08</v>
      </c>
      <c r="X158">
        <f t="shared" si="23"/>
        <v>580.36879999999996</v>
      </c>
      <c r="Y158">
        <f t="shared" si="24"/>
        <v>45.7712</v>
      </c>
      <c r="Z158">
        <f t="shared" si="25"/>
        <v>526.36879999999996</v>
      </c>
      <c r="AA158">
        <f t="shared" si="26"/>
        <v>580.36879999999996</v>
      </c>
      <c r="AB158" t="str">
        <f t="shared" si="27"/>
        <v>BeforeTime</v>
      </c>
      <c r="AC158" t="str">
        <f t="shared" si="28"/>
        <v>July</v>
      </c>
    </row>
    <row r="159" spans="1:29" ht="14.25" customHeight="1" x14ac:dyDescent="0.3">
      <c r="A159" s="1" t="s">
        <v>500</v>
      </c>
      <c r="B159" s="1" t="s">
        <v>501</v>
      </c>
      <c r="C159" s="1" t="s">
        <v>502</v>
      </c>
      <c r="D159" s="1">
        <v>64</v>
      </c>
      <c r="E159" s="1" t="s">
        <v>22</v>
      </c>
      <c r="F159" s="1" t="s">
        <v>23</v>
      </c>
      <c r="G159" s="1" t="s">
        <v>503</v>
      </c>
      <c r="H159" s="1" t="s">
        <v>504</v>
      </c>
      <c r="I159" s="1" t="s">
        <v>912</v>
      </c>
      <c r="J159" s="2">
        <v>45089</v>
      </c>
      <c r="K159" s="1" t="s">
        <v>913</v>
      </c>
      <c r="L159" s="1" t="s">
        <v>88</v>
      </c>
      <c r="M159" s="1">
        <v>363.64</v>
      </c>
      <c r="N159" s="1">
        <v>2</v>
      </c>
      <c r="O159" s="1" t="s">
        <v>56</v>
      </c>
      <c r="P159" s="1">
        <v>4</v>
      </c>
      <c r="Q159" s="1">
        <v>40</v>
      </c>
      <c r="R159" s="2">
        <v>45091</v>
      </c>
      <c r="S159" s="1" t="s">
        <v>914</v>
      </c>
      <c r="T159" t="str">
        <f t="shared" si="20"/>
        <v>Sarah  Butler</v>
      </c>
      <c r="U159">
        <f t="shared" si="21"/>
        <v>727.28</v>
      </c>
      <c r="V159">
        <f t="shared" si="29"/>
        <v>2</v>
      </c>
      <c r="W159" s="15">
        <f t="shared" si="22"/>
        <v>0</v>
      </c>
      <c r="X159">
        <f t="shared" si="23"/>
        <v>727.28</v>
      </c>
      <c r="Y159">
        <f t="shared" si="24"/>
        <v>0</v>
      </c>
      <c r="Z159">
        <f t="shared" si="25"/>
        <v>727.28</v>
      </c>
      <c r="AA159">
        <f t="shared" si="26"/>
        <v>727.28</v>
      </c>
      <c r="AB159" t="str">
        <f t="shared" si="27"/>
        <v>BeforeTime</v>
      </c>
      <c r="AC159" t="str">
        <f t="shared" si="28"/>
        <v>June</v>
      </c>
    </row>
    <row r="160" spans="1:29" ht="14.25" customHeight="1" x14ac:dyDescent="0.3">
      <c r="A160" s="1" t="s">
        <v>428</v>
      </c>
      <c r="B160" s="1" t="s">
        <v>429</v>
      </c>
      <c r="C160" s="1" t="s">
        <v>430</v>
      </c>
      <c r="D160" s="1">
        <v>28</v>
      </c>
      <c r="E160" s="1" t="s">
        <v>45</v>
      </c>
      <c r="F160" s="1" t="s">
        <v>69</v>
      </c>
      <c r="G160" s="1" t="s">
        <v>431</v>
      </c>
      <c r="H160" s="1" t="s">
        <v>432</v>
      </c>
      <c r="I160" s="1" t="s">
        <v>915</v>
      </c>
      <c r="J160" s="2">
        <v>45610</v>
      </c>
      <c r="K160" s="1" t="s">
        <v>916</v>
      </c>
      <c r="L160" s="1" t="s">
        <v>630</v>
      </c>
      <c r="M160" s="1">
        <v>445.81</v>
      </c>
      <c r="N160" s="1">
        <v>5</v>
      </c>
      <c r="O160" s="1" t="s">
        <v>29</v>
      </c>
      <c r="P160" s="1">
        <v>6</v>
      </c>
      <c r="Q160" s="1">
        <v>70</v>
      </c>
      <c r="R160" s="2">
        <v>45613</v>
      </c>
      <c r="S160" s="1" t="s">
        <v>917</v>
      </c>
      <c r="T160" t="str">
        <f t="shared" si="20"/>
        <v>Mary  Knight</v>
      </c>
      <c r="U160">
        <f t="shared" si="21"/>
        <v>2229.0500000000002</v>
      </c>
      <c r="V160">
        <f t="shared" si="29"/>
        <v>3</v>
      </c>
      <c r="W160" s="15">
        <f t="shared" si="22"/>
        <v>0.08</v>
      </c>
      <c r="X160">
        <f t="shared" si="23"/>
        <v>2120.7260000000001</v>
      </c>
      <c r="Y160">
        <f t="shared" si="24"/>
        <v>178.32400000000001</v>
      </c>
      <c r="Z160">
        <f t="shared" si="25"/>
        <v>2050.7260000000001</v>
      </c>
      <c r="AA160">
        <f t="shared" si="26"/>
        <v>2120.7260000000001</v>
      </c>
      <c r="AB160" t="str">
        <f t="shared" si="27"/>
        <v>BeforeTime</v>
      </c>
      <c r="AC160" t="str">
        <f t="shared" si="28"/>
        <v>November</v>
      </c>
    </row>
    <row r="161" spans="1:29" ht="14.25" customHeight="1" x14ac:dyDescent="0.3">
      <c r="A161" s="1" t="s">
        <v>918</v>
      </c>
      <c r="B161" s="1" t="s">
        <v>919</v>
      </c>
      <c r="C161" s="1" t="s">
        <v>920</v>
      </c>
      <c r="D161" s="1">
        <v>24</v>
      </c>
      <c r="E161" s="1" t="s">
        <v>45</v>
      </c>
      <c r="F161" s="1" t="s">
        <v>213</v>
      </c>
      <c r="G161" s="1" t="s">
        <v>921</v>
      </c>
      <c r="H161" s="1" t="s">
        <v>922</v>
      </c>
      <c r="I161" s="1" t="s">
        <v>923</v>
      </c>
      <c r="J161" s="2">
        <v>45045</v>
      </c>
      <c r="K161" s="1" t="s">
        <v>924</v>
      </c>
      <c r="L161" s="1" t="s">
        <v>731</v>
      </c>
      <c r="M161" s="1">
        <v>110.95</v>
      </c>
      <c r="N161" s="1">
        <v>5</v>
      </c>
      <c r="O161" s="1" t="s">
        <v>78</v>
      </c>
      <c r="P161" s="1">
        <v>5</v>
      </c>
      <c r="Q161" s="1">
        <v>62</v>
      </c>
      <c r="R161" s="2">
        <v>45047</v>
      </c>
      <c r="S161" s="1" t="s">
        <v>925</v>
      </c>
      <c r="T161" t="str">
        <f t="shared" si="20"/>
        <v>Rachael  Robinson</v>
      </c>
      <c r="U161">
        <f t="shared" si="21"/>
        <v>554.75</v>
      </c>
      <c r="V161">
        <f t="shared" si="29"/>
        <v>2</v>
      </c>
      <c r="W161" s="15">
        <f t="shared" si="22"/>
        <v>0.2</v>
      </c>
      <c r="X161">
        <f t="shared" si="23"/>
        <v>505.8</v>
      </c>
      <c r="Y161">
        <f t="shared" si="24"/>
        <v>110.95</v>
      </c>
      <c r="Z161">
        <f t="shared" si="25"/>
        <v>443.8</v>
      </c>
      <c r="AA161">
        <f t="shared" si="26"/>
        <v>505.8</v>
      </c>
      <c r="AB161" t="str">
        <f t="shared" si="27"/>
        <v>BeforeTime</v>
      </c>
      <c r="AC161" t="str">
        <f t="shared" si="28"/>
        <v>April</v>
      </c>
    </row>
    <row r="162" spans="1:29" ht="14.25" customHeight="1" x14ac:dyDescent="0.3">
      <c r="A162" s="1" t="s">
        <v>476</v>
      </c>
      <c r="B162" s="1" t="s">
        <v>477</v>
      </c>
      <c r="C162" s="1" t="s">
        <v>123</v>
      </c>
      <c r="D162" s="1">
        <v>68</v>
      </c>
      <c r="E162" s="1" t="s">
        <v>45</v>
      </c>
      <c r="F162" s="1" t="s">
        <v>213</v>
      </c>
      <c r="G162" s="1" t="s">
        <v>478</v>
      </c>
      <c r="H162" s="1" t="s">
        <v>479</v>
      </c>
      <c r="I162" s="1" t="s">
        <v>926</v>
      </c>
      <c r="J162" s="2">
        <v>45529</v>
      </c>
      <c r="K162" s="1" t="s">
        <v>927</v>
      </c>
      <c r="L162" s="1" t="s">
        <v>175</v>
      </c>
      <c r="M162" s="1">
        <v>104.18</v>
      </c>
      <c r="N162" s="1">
        <v>4</v>
      </c>
      <c r="O162" s="1" t="s">
        <v>29</v>
      </c>
      <c r="P162" s="1">
        <v>4</v>
      </c>
      <c r="Q162" s="1">
        <v>45</v>
      </c>
      <c r="R162" s="2">
        <v>45536</v>
      </c>
      <c r="S162" s="1" t="s">
        <v>928</v>
      </c>
      <c r="T162" t="str">
        <f t="shared" si="20"/>
        <v>Brittany  Stewart</v>
      </c>
      <c r="U162">
        <f t="shared" si="21"/>
        <v>416.72</v>
      </c>
      <c r="V162">
        <f t="shared" si="29"/>
        <v>7</v>
      </c>
      <c r="W162" s="15">
        <f t="shared" si="22"/>
        <v>0.08</v>
      </c>
      <c r="X162">
        <f t="shared" si="23"/>
        <v>428.38240000000002</v>
      </c>
      <c r="Y162">
        <f t="shared" si="24"/>
        <v>33.337600000000002</v>
      </c>
      <c r="Z162">
        <f t="shared" si="25"/>
        <v>383.38240000000002</v>
      </c>
      <c r="AA162">
        <f t="shared" si="26"/>
        <v>428.38240000000002</v>
      </c>
      <c r="AB162" t="str">
        <f t="shared" si="27"/>
        <v>Late</v>
      </c>
      <c r="AC162" t="str">
        <f t="shared" si="28"/>
        <v>August</v>
      </c>
    </row>
    <row r="163" spans="1:29" ht="14.25" customHeight="1" x14ac:dyDescent="0.3">
      <c r="A163" s="1" t="s">
        <v>459</v>
      </c>
      <c r="B163" s="1" t="s">
        <v>460</v>
      </c>
      <c r="C163" s="1" t="s">
        <v>461</v>
      </c>
      <c r="D163" s="1">
        <v>18</v>
      </c>
      <c r="E163" s="1" t="s">
        <v>34</v>
      </c>
      <c r="F163" s="1" t="s">
        <v>35</v>
      </c>
      <c r="G163" s="1" t="s">
        <v>462</v>
      </c>
      <c r="H163" s="1" t="s">
        <v>463</v>
      </c>
      <c r="I163" s="1" t="s">
        <v>929</v>
      </c>
      <c r="J163" s="2">
        <v>45535</v>
      </c>
      <c r="K163" s="1" t="s">
        <v>930</v>
      </c>
      <c r="L163" s="1" t="s">
        <v>349</v>
      </c>
      <c r="M163" s="1">
        <v>496.59</v>
      </c>
      <c r="N163" s="1">
        <v>4</v>
      </c>
      <c r="O163" s="1" t="s">
        <v>78</v>
      </c>
      <c r="P163" s="1">
        <v>1</v>
      </c>
      <c r="Q163" s="1">
        <v>59</v>
      </c>
      <c r="R163" s="2">
        <v>45541</v>
      </c>
      <c r="S163" s="1" t="s">
        <v>931</v>
      </c>
      <c r="T163" t="str">
        <f t="shared" si="20"/>
        <v>Lori  Cook</v>
      </c>
      <c r="U163">
        <f t="shared" si="21"/>
        <v>1986.36</v>
      </c>
      <c r="V163">
        <f t="shared" si="29"/>
        <v>6</v>
      </c>
      <c r="W163" s="15">
        <f t="shared" si="22"/>
        <v>0.2</v>
      </c>
      <c r="X163">
        <f t="shared" si="23"/>
        <v>1648.088</v>
      </c>
      <c r="Y163">
        <f t="shared" si="24"/>
        <v>397.27199999999999</v>
      </c>
      <c r="Z163">
        <f t="shared" si="25"/>
        <v>1589.088</v>
      </c>
      <c r="AA163">
        <f t="shared" si="26"/>
        <v>1648.088</v>
      </c>
      <c r="AB163" t="str">
        <f t="shared" si="27"/>
        <v>Late</v>
      </c>
      <c r="AC163" t="str">
        <f t="shared" si="28"/>
        <v>August</v>
      </c>
    </row>
    <row r="164" spans="1:29" ht="14.25" customHeight="1" x14ac:dyDescent="0.3">
      <c r="A164" s="1" t="s">
        <v>112</v>
      </c>
      <c r="B164" s="1" t="s">
        <v>113</v>
      </c>
      <c r="C164" s="1" t="s">
        <v>114</v>
      </c>
      <c r="D164" s="1">
        <v>20</v>
      </c>
      <c r="E164" s="1" t="s">
        <v>22</v>
      </c>
      <c r="F164" s="1" t="s">
        <v>83</v>
      </c>
      <c r="G164" s="1" t="s">
        <v>115</v>
      </c>
      <c r="H164" s="1" t="s">
        <v>116</v>
      </c>
      <c r="I164" s="1" t="s">
        <v>932</v>
      </c>
      <c r="J164" s="2">
        <v>44981</v>
      </c>
      <c r="K164" s="1" t="s">
        <v>933</v>
      </c>
      <c r="L164" s="1" t="s">
        <v>934</v>
      </c>
      <c r="M164" s="1">
        <v>107.47</v>
      </c>
      <c r="N164" s="1">
        <v>5</v>
      </c>
      <c r="O164" s="1" t="s">
        <v>78</v>
      </c>
      <c r="P164" s="1">
        <v>6</v>
      </c>
      <c r="Q164" s="1">
        <v>48</v>
      </c>
      <c r="R164" s="2">
        <v>44987</v>
      </c>
      <c r="S164" s="1" t="s">
        <v>935</v>
      </c>
      <c r="T164" t="str">
        <f t="shared" si="20"/>
        <v>Bobby  Forbes</v>
      </c>
      <c r="U164">
        <f t="shared" si="21"/>
        <v>537.35</v>
      </c>
      <c r="V164">
        <f t="shared" si="29"/>
        <v>6</v>
      </c>
      <c r="W164" s="15">
        <f t="shared" si="22"/>
        <v>0.2</v>
      </c>
      <c r="X164">
        <f t="shared" si="23"/>
        <v>477.88</v>
      </c>
      <c r="Y164">
        <f t="shared" si="24"/>
        <v>107.47000000000001</v>
      </c>
      <c r="Z164">
        <f t="shared" si="25"/>
        <v>429.88</v>
      </c>
      <c r="AA164">
        <f t="shared" si="26"/>
        <v>477.88</v>
      </c>
      <c r="AB164" t="str">
        <f t="shared" si="27"/>
        <v>Late</v>
      </c>
      <c r="AC164" t="str">
        <f t="shared" si="28"/>
        <v>February</v>
      </c>
    </row>
    <row r="165" spans="1:29" ht="14.25" customHeight="1" x14ac:dyDescent="0.3">
      <c r="A165" s="1" t="s">
        <v>918</v>
      </c>
      <c r="B165" s="1" t="s">
        <v>919</v>
      </c>
      <c r="C165" s="1" t="s">
        <v>920</v>
      </c>
      <c r="D165" s="1">
        <v>24</v>
      </c>
      <c r="E165" s="1" t="s">
        <v>45</v>
      </c>
      <c r="F165" s="1" t="s">
        <v>213</v>
      </c>
      <c r="G165" s="1" t="s">
        <v>921</v>
      </c>
      <c r="H165" s="1" t="s">
        <v>922</v>
      </c>
      <c r="I165" s="1" t="s">
        <v>936</v>
      </c>
      <c r="J165" s="2">
        <v>45207</v>
      </c>
      <c r="K165" s="1" t="s">
        <v>937</v>
      </c>
      <c r="L165" s="1" t="s">
        <v>239</v>
      </c>
      <c r="M165" s="1">
        <v>282.63</v>
      </c>
      <c r="N165" s="1">
        <v>1</v>
      </c>
      <c r="O165" s="1" t="s">
        <v>56</v>
      </c>
      <c r="P165" s="1">
        <v>5</v>
      </c>
      <c r="Q165" s="1">
        <v>45</v>
      </c>
      <c r="R165" s="2">
        <v>45214</v>
      </c>
      <c r="S165" s="1" t="s">
        <v>938</v>
      </c>
      <c r="T165" t="str">
        <f t="shared" si="20"/>
        <v>Rachael  Robinson</v>
      </c>
      <c r="U165">
        <f t="shared" si="21"/>
        <v>282.63</v>
      </c>
      <c r="V165">
        <f t="shared" si="29"/>
        <v>7</v>
      </c>
      <c r="W165" s="15">
        <f t="shared" si="22"/>
        <v>0</v>
      </c>
      <c r="X165">
        <f t="shared" si="23"/>
        <v>282.63</v>
      </c>
      <c r="Y165">
        <f t="shared" si="24"/>
        <v>0</v>
      </c>
      <c r="Z165">
        <f t="shared" si="25"/>
        <v>282.63</v>
      </c>
      <c r="AA165">
        <f t="shared" si="26"/>
        <v>282.63</v>
      </c>
      <c r="AB165" t="str">
        <f t="shared" si="27"/>
        <v>Late</v>
      </c>
      <c r="AC165" t="str">
        <f t="shared" si="28"/>
        <v>October</v>
      </c>
    </row>
    <row r="166" spans="1:29" ht="14.25" customHeight="1" x14ac:dyDescent="0.3">
      <c r="A166" s="1" t="s">
        <v>121</v>
      </c>
      <c r="B166" s="1" t="s">
        <v>122</v>
      </c>
      <c r="C166" s="1" t="s">
        <v>123</v>
      </c>
      <c r="D166" s="1">
        <v>30</v>
      </c>
      <c r="E166" s="1" t="s">
        <v>34</v>
      </c>
      <c r="F166" s="1" t="s">
        <v>35</v>
      </c>
      <c r="G166" s="1" t="s">
        <v>124</v>
      </c>
      <c r="H166" s="1" t="s">
        <v>125</v>
      </c>
      <c r="I166" s="1" t="s">
        <v>939</v>
      </c>
      <c r="J166" s="2">
        <v>45185</v>
      </c>
      <c r="K166" s="1" t="s">
        <v>940</v>
      </c>
      <c r="L166" s="1" t="s">
        <v>423</v>
      </c>
      <c r="M166" s="1">
        <v>369.03</v>
      </c>
      <c r="N166" s="1">
        <v>1</v>
      </c>
      <c r="O166" s="1" t="s">
        <v>78</v>
      </c>
      <c r="P166" s="1">
        <v>1</v>
      </c>
      <c r="Q166" s="1">
        <v>48</v>
      </c>
      <c r="R166" s="2">
        <v>45192</v>
      </c>
      <c r="S166" s="1" t="s">
        <v>941</v>
      </c>
      <c r="T166" t="str">
        <f t="shared" si="20"/>
        <v>Joseph  Stewart</v>
      </c>
      <c r="U166">
        <f t="shared" si="21"/>
        <v>369.03</v>
      </c>
      <c r="V166">
        <f t="shared" si="29"/>
        <v>7</v>
      </c>
      <c r="W166" s="15">
        <f t="shared" si="22"/>
        <v>0.2</v>
      </c>
      <c r="X166">
        <f t="shared" si="23"/>
        <v>343.22399999999999</v>
      </c>
      <c r="Y166">
        <f t="shared" si="24"/>
        <v>73.805999999999997</v>
      </c>
      <c r="Z166">
        <f t="shared" si="25"/>
        <v>295.22399999999999</v>
      </c>
      <c r="AA166">
        <f t="shared" si="26"/>
        <v>343.22399999999999</v>
      </c>
      <c r="AB166" t="str">
        <f t="shared" si="27"/>
        <v>Late</v>
      </c>
      <c r="AC166" t="str">
        <f t="shared" si="28"/>
        <v>September</v>
      </c>
    </row>
    <row r="167" spans="1:29" ht="14.25" customHeight="1" x14ac:dyDescent="0.3">
      <c r="A167" s="1" t="s">
        <v>140</v>
      </c>
      <c r="B167" s="1" t="s">
        <v>141</v>
      </c>
      <c r="C167" s="1" t="s">
        <v>142</v>
      </c>
      <c r="D167" s="1">
        <v>44</v>
      </c>
      <c r="E167" s="1" t="s">
        <v>34</v>
      </c>
      <c r="F167" s="1" t="s">
        <v>83</v>
      </c>
      <c r="G167" s="1" t="s">
        <v>143</v>
      </c>
      <c r="H167" s="1" t="s">
        <v>144</v>
      </c>
      <c r="I167" s="1" t="s">
        <v>942</v>
      </c>
      <c r="J167" s="2">
        <v>45513</v>
      </c>
      <c r="K167" s="1" t="s">
        <v>943</v>
      </c>
      <c r="L167" s="1" t="s">
        <v>175</v>
      </c>
      <c r="M167" s="1">
        <v>104.18</v>
      </c>
      <c r="N167" s="1">
        <v>2</v>
      </c>
      <c r="O167" s="1" t="s">
        <v>56</v>
      </c>
      <c r="P167" s="1">
        <v>2</v>
      </c>
      <c r="Q167" s="1">
        <v>57</v>
      </c>
      <c r="R167" s="2">
        <v>45515</v>
      </c>
      <c r="S167" s="1" t="s">
        <v>944</v>
      </c>
      <c r="T167" t="str">
        <f t="shared" si="20"/>
        <v>Amy  Reid</v>
      </c>
      <c r="U167">
        <f t="shared" si="21"/>
        <v>208.36</v>
      </c>
      <c r="V167">
        <f t="shared" si="29"/>
        <v>2</v>
      </c>
      <c r="W167" s="15">
        <f t="shared" si="22"/>
        <v>0</v>
      </c>
      <c r="X167">
        <f t="shared" si="23"/>
        <v>208.36</v>
      </c>
      <c r="Y167">
        <f t="shared" si="24"/>
        <v>0</v>
      </c>
      <c r="Z167">
        <f t="shared" si="25"/>
        <v>208.36</v>
      </c>
      <c r="AA167">
        <f t="shared" si="26"/>
        <v>208.36</v>
      </c>
      <c r="AB167" t="str">
        <f t="shared" si="27"/>
        <v>BeforeTime</v>
      </c>
      <c r="AC167" t="str">
        <f t="shared" si="28"/>
        <v>August</v>
      </c>
    </row>
    <row r="168" spans="1:29" ht="14.25" customHeight="1" x14ac:dyDescent="0.3">
      <c r="A168" s="1" t="s">
        <v>405</v>
      </c>
      <c r="B168" s="1" t="s">
        <v>221</v>
      </c>
      <c r="C168" s="1" t="s">
        <v>406</v>
      </c>
      <c r="D168" s="1">
        <v>28</v>
      </c>
      <c r="E168" s="1" t="s">
        <v>45</v>
      </c>
      <c r="F168" s="1" t="s">
        <v>133</v>
      </c>
      <c r="G168" s="1" t="s">
        <v>407</v>
      </c>
      <c r="H168" s="1" t="s">
        <v>408</v>
      </c>
      <c r="I168" s="1" t="s">
        <v>945</v>
      </c>
      <c r="J168" s="2">
        <v>45550</v>
      </c>
      <c r="K168" s="1" t="s">
        <v>946</v>
      </c>
      <c r="L168" s="1" t="s">
        <v>147</v>
      </c>
      <c r="M168" s="1">
        <v>220.27</v>
      </c>
      <c r="N168" s="1">
        <v>2</v>
      </c>
      <c r="O168" s="1" t="s">
        <v>78</v>
      </c>
      <c r="P168" s="1">
        <v>1</v>
      </c>
      <c r="Q168" s="1">
        <v>42</v>
      </c>
      <c r="R168" s="2">
        <v>45552</v>
      </c>
      <c r="S168" s="1" t="s">
        <v>947</v>
      </c>
      <c r="T168" t="str">
        <f t="shared" si="20"/>
        <v>John  Ramirez</v>
      </c>
      <c r="U168">
        <f t="shared" si="21"/>
        <v>440.54</v>
      </c>
      <c r="V168">
        <f t="shared" si="29"/>
        <v>2</v>
      </c>
      <c r="W168" s="15">
        <f t="shared" si="22"/>
        <v>0.2</v>
      </c>
      <c r="X168">
        <f t="shared" si="23"/>
        <v>394.43200000000002</v>
      </c>
      <c r="Y168">
        <f t="shared" si="24"/>
        <v>88.108000000000004</v>
      </c>
      <c r="Z168">
        <f t="shared" si="25"/>
        <v>352.43200000000002</v>
      </c>
      <c r="AA168">
        <f t="shared" si="26"/>
        <v>394.43200000000002</v>
      </c>
      <c r="AB168" t="str">
        <f t="shared" si="27"/>
        <v>BeforeTime</v>
      </c>
      <c r="AC168" t="str">
        <f t="shared" si="28"/>
        <v>September</v>
      </c>
    </row>
    <row r="169" spans="1:29" ht="14.25" customHeight="1" x14ac:dyDescent="0.3">
      <c r="A169" s="1" t="s">
        <v>528</v>
      </c>
      <c r="B169" s="1" t="s">
        <v>529</v>
      </c>
      <c r="C169" s="1" t="s">
        <v>530</v>
      </c>
      <c r="D169" s="1">
        <v>32</v>
      </c>
      <c r="E169" s="1" t="s">
        <v>45</v>
      </c>
      <c r="F169" s="1" t="s">
        <v>83</v>
      </c>
      <c r="G169" s="1" t="s">
        <v>531</v>
      </c>
      <c r="H169" s="1" t="s">
        <v>532</v>
      </c>
      <c r="I169" s="1" t="s">
        <v>948</v>
      </c>
      <c r="J169" s="2">
        <v>45125</v>
      </c>
      <c r="K169" s="1" t="s">
        <v>949</v>
      </c>
      <c r="L169" s="1" t="s">
        <v>650</v>
      </c>
      <c r="M169" s="1">
        <v>235.63</v>
      </c>
      <c r="N169" s="1">
        <v>5</v>
      </c>
      <c r="O169" s="1" t="s">
        <v>29</v>
      </c>
      <c r="P169" s="1">
        <v>4</v>
      </c>
      <c r="Q169" s="1">
        <v>52</v>
      </c>
      <c r="R169" s="2">
        <v>45129</v>
      </c>
      <c r="S169" s="1" t="s">
        <v>950</v>
      </c>
      <c r="T169" t="str">
        <f t="shared" si="20"/>
        <v>Brandon  Cruz</v>
      </c>
      <c r="U169">
        <f t="shared" si="21"/>
        <v>1178.1500000000001</v>
      </c>
      <c r="V169">
        <f t="shared" si="29"/>
        <v>4</v>
      </c>
      <c r="W169" s="15">
        <f t="shared" si="22"/>
        <v>0.08</v>
      </c>
      <c r="X169">
        <f t="shared" si="23"/>
        <v>1135.8980000000001</v>
      </c>
      <c r="Y169">
        <f t="shared" si="24"/>
        <v>94.25200000000001</v>
      </c>
      <c r="Z169">
        <f t="shared" si="25"/>
        <v>1083.8980000000001</v>
      </c>
      <c r="AA169">
        <f t="shared" si="26"/>
        <v>1135.8980000000001</v>
      </c>
      <c r="AB169" t="str">
        <f t="shared" si="27"/>
        <v>BeforeTime</v>
      </c>
      <c r="AC169" t="str">
        <f t="shared" si="28"/>
        <v>July</v>
      </c>
    </row>
    <row r="170" spans="1:29" ht="14.25" customHeight="1" x14ac:dyDescent="0.3">
      <c r="A170" s="1" t="s">
        <v>632</v>
      </c>
      <c r="B170" s="1" t="s">
        <v>141</v>
      </c>
      <c r="C170" s="1" t="s">
        <v>633</v>
      </c>
      <c r="D170" s="1">
        <v>44</v>
      </c>
      <c r="E170" s="1" t="s">
        <v>45</v>
      </c>
      <c r="F170" s="1" t="s">
        <v>83</v>
      </c>
      <c r="G170" s="1" t="s">
        <v>634</v>
      </c>
      <c r="H170" s="1" t="s">
        <v>635</v>
      </c>
      <c r="I170" s="1" t="s">
        <v>951</v>
      </c>
      <c r="J170" s="2">
        <v>45186</v>
      </c>
      <c r="K170" s="1" t="s">
        <v>952</v>
      </c>
      <c r="L170" s="1" t="s">
        <v>40</v>
      </c>
      <c r="M170" s="1">
        <v>166.28</v>
      </c>
      <c r="N170" s="1">
        <v>4</v>
      </c>
      <c r="O170" s="1" t="s">
        <v>78</v>
      </c>
      <c r="P170" s="1">
        <v>6</v>
      </c>
      <c r="Q170" s="1">
        <v>36</v>
      </c>
      <c r="R170" s="2">
        <v>45193</v>
      </c>
      <c r="S170" s="1" t="s">
        <v>953</v>
      </c>
      <c r="T170" t="str">
        <f t="shared" si="20"/>
        <v>Amy  Ellis</v>
      </c>
      <c r="U170">
        <f t="shared" si="21"/>
        <v>665.12</v>
      </c>
      <c r="V170">
        <f t="shared" si="29"/>
        <v>7</v>
      </c>
      <c r="W170" s="15">
        <f t="shared" si="22"/>
        <v>0.2</v>
      </c>
      <c r="X170">
        <f t="shared" si="23"/>
        <v>568.096</v>
      </c>
      <c r="Y170">
        <f t="shared" si="24"/>
        <v>133.024</v>
      </c>
      <c r="Z170">
        <f t="shared" si="25"/>
        <v>532.096</v>
      </c>
      <c r="AA170">
        <f t="shared" si="26"/>
        <v>568.096</v>
      </c>
      <c r="AB170" t="str">
        <f t="shared" si="27"/>
        <v>Late</v>
      </c>
      <c r="AC170" t="str">
        <f t="shared" si="28"/>
        <v>September</v>
      </c>
    </row>
    <row r="171" spans="1:29" ht="14.25" customHeight="1" x14ac:dyDescent="0.3">
      <c r="A171" s="1" t="s">
        <v>121</v>
      </c>
      <c r="B171" s="1" t="s">
        <v>122</v>
      </c>
      <c r="C171" s="1" t="s">
        <v>123</v>
      </c>
      <c r="D171" s="1">
        <v>30</v>
      </c>
      <c r="E171" s="1" t="s">
        <v>34</v>
      </c>
      <c r="F171" s="1" t="s">
        <v>35</v>
      </c>
      <c r="G171" s="1" t="s">
        <v>124</v>
      </c>
      <c r="H171" s="1" t="s">
        <v>125</v>
      </c>
      <c r="I171" s="1" t="s">
        <v>954</v>
      </c>
      <c r="J171" s="2">
        <v>45120</v>
      </c>
      <c r="K171" s="1" t="s">
        <v>955</v>
      </c>
      <c r="L171" s="1" t="s">
        <v>55</v>
      </c>
      <c r="M171" s="1">
        <v>405</v>
      </c>
      <c r="N171" s="1">
        <v>5</v>
      </c>
      <c r="O171" s="1" t="s">
        <v>89</v>
      </c>
      <c r="P171" s="1">
        <v>6</v>
      </c>
      <c r="Q171" s="1">
        <v>36</v>
      </c>
      <c r="R171" s="2">
        <v>45127</v>
      </c>
      <c r="S171" s="1" t="s">
        <v>956</v>
      </c>
      <c r="T171" t="str">
        <f t="shared" si="20"/>
        <v>Joseph  Stewart</v>
      </c>
      <c r="U171">
        <f t="shared" si="21"/>
        <v>2025</v>
      </c>
      <c r="V171">
        <f t="shared" si="29"/>
        <v>7</v>
      </c>
      <c r="W171" s="15">
        <f t="shared" si="22"/>
        <v>0.1</v>
      </c>
      <c r="X171">
        <f t="shared" si="23"/>
        <v>1858.5</v>
      </c>
      <c r="Y171">
        <f t="shared" si="24"/>
        <v>202.5</v>
      </c>
      <c r="Z171">
        <f t="shared" si="25"/>
        <v>1822.5</v>
      </c>
      <c r="AA171">
        <f t="shared" si="26"/>
        <v>1858.5</v>
      </c>
      <c r="AB171" t="str">
        <f t="shared" si="27"/>
        <v>Late</v>
      </c>
      <c r="AC171" t="str">
        <f t="shared" si="28"/>
        <v>July</v>
      </c>
    </row>
    <row r="172" spans="1:29" ht="14.25" customHeight="1" x14ac:dyDescent="0.3">
      <c r="A172" s="1" t="s">
        <v>158</v>
      </c>
      <c r="B172" s="1" t="s">
        <v>159</v>
      </c>
      <c r="C172" s="1" t="s">
        <v>160</v>
      </c>
      <c r="D172" s="1">
        <v>46</v>
      </c>
      <c r="E172" s="1" t="s">
        <v>22</v>
      </c>
      <c r="F172" s="1" t="s">
        <v>161</v>
      </c>
      <c r="G172" s="1" t="s">
        <v>162</v>
      </c>
      <c r="H172" s="1" t="s">
        <v>163</v>
      </c>
      <c r="I172" s="1" t="s">
        <v>957</v>
      </c>
      <c r="J172" s="2">
        <v>45591</v>
      </c>
      <c r="K172" s="1" t="s">
        <v>958</v>
      </c>
      <c r="L172" s="1" t="s">
        <v>119</v>
      </c>
      <c r="M172" s="1">
        <v>257.06</v>
      </c>
      <c r="N172" s="1">
        <v>2</v>
      </c>
      <c r="O172" s="1" t="s">
        <v>51</v>
      </c>
      <c r="P172" s="1">
        <v>7</v>
      </c>
      <c r="Q172" s="1">
        <v>59</v>
      </c>
      <c r="R172" s="2">
        <v>45592</v>
      </c>
      <c r="S172" s="1" t="s">
        <v>959</v>
      </c>
      <c r="T172" t="str">
        <f t="shared" si="20"/>
        <v>Erin  Miller</v>
      </c>
      <c r="U172">
        <f t="shared" si="21"/>
        <v>514.12</v>
      </c>
      <c r="V172">
        <f t="shared" si="29"/>
        <v>1</v>
      </c>
      <c r="W172" s="15">
        <f t="shared" si="22"/>
        <v>0.15</v>
      </c>
      <c r="X172">
        <f t="shared" si="23"/>
        <v>496.00200000000001</v>
      </c>
      <c r="Y172">
        <f t="shared" si="24"/>
        <v>77.117999999999995</v>
      </c>
      <c r="Z172">
        <f t="shared" si="25"/>
        <v>437.00200000000001</v>
      </c>
      <c r="AA172">
        <f t="shared" si="26"/>
        <v>496.00200000000001</v>
      </c>
      <c r="AB172" t="str">
        <f t="shared" si="27"/>
        <v>BeforeTime</v>
      </c>
      <c r="AC172" t="str">
        <f t="shared" si="28"/>
        <v>October</v>
      </c>
    </row>
    <row r="173" spans="1:29" ht="14.25" customHeight="1" x14ac:dyDescent="0.3">
      <c r="A173" s="1" t="s">
        <v>918</v>
      </c>
      <c r="B173" s="1" t="s">
        <v>919</v>
      </c>
      <c r="C173" s="1" t="s">
        <v>920</v>
      </c>
      <c r="D173" s="1">
        <v>24</v>
      </c>
      <c r="E173" s="1" t="s">
        <v>45</v>
      </c>
      <c r="F173" s="1" t="s">
        <v>213</v>
      </c>
      <c r="G173" s="1" t="s">
        <v>921</v>
      </c>
      <c r="H173" s="1" t="s">
        <v>922</v>
      </c>
      <c r="I173" s="1" t="s">
        <v>960</v>
      </c>
      <c r="J173" s="2">
        <v>45525</v>
      </c>
      <c r="K173" s="1" t="s">
        <v>961</v>
      </c>
      <c r="L173" s="1" t="s">
        <v>411</v>
      </c>
      <c r="M173" s="1">
        <v>44.5</v>
      </c>
      <c r="N173" s="1">
        <v>4</v>
      </c>
      <c r="O173" s="1" t="s">
        <v>29</v>
      </c>
      <c r="P173" s="1">
        <v>5</v>
      </c>
      <c r="Q173" s="1">
        <v>40</v>
      </c>
      <c r="R173" s="2">
        <v>45531</v>
      </c>
      <c r="S173" s="1" t="s">
        <v>962</v>
      </c>
      <c r="T173" t="str">
        <f t="shared" si="20"/>
        <v>Rachael  Robinson</v>
      </c>
      <c r="U173">
        <f t="shared" si="21"/>
        <v>178</v>
      </c>
      <c r="V173">
        <f t="shared" si="29"/>
        <v>6</v>
      </c>
      <c r="W173" s="15">
        <f t="shared" si="22"/>
        <v>0.08</v>
      </c>
      <c r="X173">
        <f t="shared" si="23"/>
        <v>203.76</v>
      </c>
      <c r="Y173">
        <f t="shared" si="24"/>
        <v>14.24</v>
      </c>
      <c r="Z173">
        <f t="shared" si="25"/>
        <v>163.76</v>
      </c>
      <c r="AA173">
        <f t="shared" si="26"/>
        <v>203.76</v>
      </c>
      <c r="AB173" t="str">
        <f t="shared" si="27"/>
        <v>Late</v>
      </c>
      <c r="AC173" t="str">
        <f t="shared" si="28"/>
        <v>August</v>
      </c>
    </row>
    <row r="174" spans="1:29" ht="14.25" customHeight="1" x14ac:dyDescent="0.3">
      <c r="A174" s="1" t="s">
        <v>632</v>
      </c>
      <c r="B174" s="1" t="s">
        <v>141</v>
      </c>
      <c r="C174" s="1" t="s">
        <v>633</v>
      </c>
      <c r="D174" s="1">
        <v>44</v>
      </c>
      <c r="E174" s="1" t="s">
        <v>45</v>
      </c>
      <c r="F174" s="1" t="s">
        <v>83</v>
      </c>
      <c r="G174" s="1" t="s">
        <v>634</v>
      </c>
      <c r="H174" s="1" t="s">
        <v>635</v>
      </c>
      <c r="I174" s="1" t="s">
        <v>963</v>
      </c>
      <c r="J174" s="2">
        <v>45561</v>
      </c>
      <c r="K174" s="1" t="s">
        <v>964</v>
      </c>
      <c r="L174" s="1" t="s">
        <v>411</v>
      </c>
      <c r="M174" s="1">
        <v>44.5</v>
      </c>
      <c r="N174" s="1">
        <v>2</v>
      </c>
      <c r="O174" s="1" t="s">
        <v>51</v>
      </c>
      <c r="P174" s="1">
        <v>5</v>
      </c>
      <c r="Q174" s="1">
        <v>52</v>
      </c>
      <c r="R174" s="2">
        <v>45563</v>
      </c>
      <c r="S174" s="1" t="s">
        <v>965</v>
      </c>
      <c r="T174" t="str">
        <f t="shared" si="20"/>
        <v>Amy  Ellis</v>
      </c>
      <c r="U174">
        <f t="shared" si="21"/>
        <v>89</v>
      </c>
      <c r="V174">
        <f t="shared" si="29"/>
        <v>2</v>
      </c>
      <c r="W174" s="15">
        <f t="shared" si="22"/>
        <v>0.15</v>
      </c>
      <c r="X174">
        <f t="shared" si="23"/>
        <v>127.65</v>
      </c>
      <c r="Y174">
        <f t="shared" si="24"/>
        <v>13.35</v>
      </c>
      <c r="Z174">
        <f t="shared" si="25"/>
        <v>75.650000000000006</v>
      </c>
      <c r="AA174">
        <f t="shared" si="26"/>
        <v>127.65</v>
      </c>
      <c r="AB174" t="str">
        <f t="shared" si="27"/>
        <v>BeforeTime</v>
      </c>
      <c r="AC174" t="str">
        <f t="shared" si="28"/>
        <v>September</v>
      </c>
    </row>
    <row r="175" spans="1:29" ht="14.25" customHeight="1" x14ac:dyDescent="0.3">
      <c r="A175" s="1" t="s">
        <v>615</v>
      </c>
      <c r="B175" s="1" t="s">
        <v>122</v>
      </c>
      <c r="C175" s="1" t="s">
        <v>616</v>
      </c>
      <c r="D175" s="1">
        <v>47</v>
      </c>
      <c r="E175" s="1" t="s">
        <v>45</v>
      </c>
      <c r="F175" s="1" t="s">
        <v>69</v>
      </c>
      <c r="G175" s="1" t="s">
        <v>617</v>
      </c>
      <c r="H175" s="1" t="s">
        <v>618</v>
      </c>
      <c r="I175" s="1" t="s">
        <v>966</v>
      </c>
      <c r="J175" s="2">
        <v>45051</v>
      </c>
      <c r="K175" s="1" t="s">
        <v>967</v>
      </c>
      <c r="L175" s="1" t="s">
        <v>301</v>
      </c>
      <c r="M175" s="1">
        <v>129.75</v>
      </c>
      <c r="N175" s="1">
        <v>5</v>
      </c>
      <c r="O175" s="1" t="s">
        <v>56</v>
      </c>
      <c r="P175" s="1">
        <v>3</v>
      </c>
      <c r="Q175" s="1">
        <v>43</v>
      </c>
      <c r="R175" s="2">
        <v>45057</v>
      </c>
      <c r="S175" s="1" t="s">
        <v>968</v>
      </c>
      <c r="T175" t="str">
        <f t="shared" si="20"/>
        <v>Joseph  Gaines</v>
      </c>
      <c r="U175">
        <f t="shared" si="21"/>
        <v>648.75</v>
      </c>
      <c r="V175">
        <f t="shared" si="29"/>
        <v>6</v>
      </c>
      <c r="W175" s="15">
        <f t="shared" si="22"/>
        <v>0</v>
      </c>
      <c r="X175">
        <f t="shared" si="23"/>
        <v>648.75</v>
      </c>
      <c r="Y175">
        <f t="shared" si="24"/>
        <v>0</v>
      </c>
      <c r="Z175">
        <f t="shared" si="25"/>
        <v>648.75</v>
      </c>
      <c r="AA175">
        <f t="shared" si="26"/>
        <v>648.75</v>
      </c>
      <c r="AB175" t="str">
        <f t="shared" si="27"/>
        <v>Late</v>
      </c>
      <c r="AC175" t="str">
        <f t="shared" si="28"/>
        <v>May</v>
      </c>
    </row>
    <row r="176" spans="1:29" ht="14.25" customHeight="1" x14ac:dyDescent="0.3">
      <c r="A176" s="1" t="s">
        <v>664</v>
      </c>
      <c r="B176" s="1" t="s">
        <v>665</v>
      </c>
      <c r="C176" s="1" t="s">
        <v>666</v>
      </c>
      <c r="D176" s="1">
        <v>38</v>
      </c>
      <c r="E176" s="1" t="s">
        <v>34</v>
      </c>
      <c r="F176" s="1" t="s">
        <v>213</v>
      </c>
      <c r="G176" s="1" t="s">
        <v>667</v>
      </c>
      <c r="H176" s="1" t="s">
        <v>668</v>
      </c>
      <c r="I176" s="1" t="s">
        <v>969</v>
      </c>
      <c r="J176" s="2">
        <v>45318</v>
      </c>
      <c r="K176" s="1" t="s">
        <v>970</v>
      </c>
      <c r="L176" s="1" t="s">
        <v>263</v>
      </c>
      <c r="M176" s="1">
        <v>62.42</v>
      </c>
      <c r="N176" s="1">
        <v>4</v>
      </c>
      <c r="O176" s="1" t="s">
        <v>78</v>
      </c>
      <c r="P176" s="1">
        <v>4</v>
      </c>
      <c r="Q176" s="1">
        <v>37</v>
      </c>
      <c r="R176" s="2">
        <v>45321</v>
      </c>
      <c r="S176" s="1" t="s">
        <v>971</v>
      </c>
      <c r="T176" t="str">
        <f t="shared" si="20"/>
        <v>Christy  Chang</v>
      </c>
      <c r="U176">
        <f t="shared" si="21"/>
        <v>249.68</v>
      </c>
      <c r="V176">
        <f t="shared" si="29"/>
        <v>3</v>
      </c>
      <c r="W176" s="15">
        <f t="shared" si="22"/>
        <v>0.2</v>
      </c>
      <c r="X176">
        <f t="shared" si="23"/>
        <v>236.744</v>
      </c>
      <c r="Y176">
        <f t="shared" si="24"/>
        <v>49.936000000000007</v>
      </c>
      <c r="Z176">
        <f t="shared" si="25"/>
        <v>199.744</v>
      </c>
      <c r="AA176">
        <f t="shared" si="26"/>
        <v>236.744</v>
      </c>
      <c r="AB176" t="str">
        <f t="shared" si="27"/>
        <v>BeforeTime</v>
      </c>
      <c r="AC176" t="str">
        <f t="shared" si="28"/>
        <v>January</v>
      </c>
    </row>
    <row r="177" spans="1:29" ht="14.25" customHeight="1" x14ac:dyDescent="0.3">
      <c r="A177" s="1" t="s">
        <v>717</v>
      </c>
      <c r="B177" s="1" t="s">
        <v>718</v>
      </c>
      <c r="C177" s="1" t="s">
        <v>160</v>
      </c>
      <c r="D177" s="1">
        <v>70</v>
      </c>
      <c r="E177" s="1" t="s">
        <v>34</v>
      </c>
      <c r="F177" s="1" t="s">
        <v>83</v>
      </c>
      <c r="G177" s="1" t="s">
        <v>719</v>
      </c>
      <c r="H177" s="1" t="s">
        <v>720</v>
      </c>
      <c r="I177" s="1" t="s">
        <v>972</v>
      </c>
      <c r="J177" s="2">
        <v>45508</v>
      </c>
      <c r="K177" s="1" t="s">
        <v>973</v>
      </c>
      <c r="L177" s="1" t="s">
        <v>488</v>
      </c>
      <c r="M177" s="1">
        <v>421.7</v>
      </c>
      <c r="N177" s="1">
        <v>4</v>
      </c>
      <c r="O177" s="1" t="s">
        <v>29</v>
      </c>
      <c r="P177" s="1">
        <v>7</v>
      </c>
      <c r="Q177" s="1">
        <v>69</v>
      </c>
      <c r="R177" s="2">
        <v>45514</v>
      </c>
      <c r="S177" s="1" t="s">
        <v>974</v>
      </c>
      <c r="T177" t="str">
        <f t="shared" si="20"/>
        <v>Lisa  Miller</v>
      </c>
      <c r="U177">
        <f t="shared" si="21"/>
        <v>1686.8</v>
      </c>
      <c r="V177">
        <f t="shared" si="29"/>
        <v>6</v>
      </c>
      <c r="W177" s="15">
        <f t="shared" si="22"/>
        <v>0.08</v>
      </c>
      <c r="X177">
        <f t="shared" si="23"/>
        <v>1620.856</v>
      </c>
      <c r="Y177">
        <f t="shared" si="24"/>
        <v>134.94399999999999</v>
      </c>
      <c r="Z177">
        <f t="shared" si="25"/>
        <v>1551.856</v>
      </c>
      <c r="AA177">
        <f t="shared" si="26"/>
        <v>1620.856</v>
      </c>
      <c r="AB177" t="str">
        <f t="shared" si="27"/>
        <v>Late</v>
      </c>
      <c r="AC177" t="str">
        <f t="shared" si="28"/>
        <v>August</v>
      </c>
    </row>
    <row r="178" spans="1:29" ht="14.25" customHeight="1" x14ac:dyDescent="0.3">
      <c r="A178" s="1" t="s">
        <v>130</v>
      </c>
      <c r="B178" s="1" t="s">
        <v>131</v>
      </c>
      <c r="C178" s="1" t="s">
        <v>132</v>
      </c>
      <c r="D178" s="1">
        <v>25</v>
      </c>
      <c r="E178" s="1" t="s">
        <v>45</v>
      </c>
      <c r="F178" s="1" t="s">
        <v>133</v>
      </c>
      <c r="G178" s="1" t="s">
        <v>134</v>
      </c>
      <c r="H178" s="1" t="s">
        <v>135</v>
      </c>
      <c r="I178" s="1" t="s">
        <v>975</v>
      </c>
      <c r="J178" s="2">
        <v>45580</v>
      </c>
      <c r="K178" s="1" t="s">
        <v>976</v>
      </c>
      <c r="L178" s="1" t="s">
        <v>977</v>
      </c>
      <c r="M178" s="1">
        <v>33.49</v>
      </c>
      <c r="N178" s="1">
        <v>1</v>
      </c>
      <c r="O178" s="1" t="s">
        <v>56</v>
      </c>
      <c r="P178" s="1">
        <v>1</v>
      </c>
      <c r="Q178" s="1">
        <v>59</v>
      </c>
      <c r="R178" s="2">
        <v>45585</v>
      </c>
      <c r="S178" s="1" t="s">
        <v>978</v>
      </c>
      <c r="T178" t="str">
        <f t="shared" si="20"/>
        <v>Kara  Brennan</v>
      </c>
      <c r="U178">
        <f t="shared" si="21"/>
        <v>33.49</v>
      </c>
      <c r="V178">
        <f t="shared" si="29"/>
        <v>5</v>
      </c>
      <c r="W178" s="15">
        <f t="shared" si="22"/>
        <v>0</v>
      </c>
      <c r="X178">
        <f t="shared" si="23"/>
        <v>33.49</v>
      </c>
      <c r="Y178">
        <f t="shared" si="24"/>
        <v>0</v>
      </c>
      <c r="Z178">
        <f t="shared" si="25"/>
        <v>33.49</v>
      </c>
      <c r="AA178">
        <f t="shared" si="26"/>
        <v>33.49</v>
      </c>
      <c r="AB178" t="str">
        <f t="shared" si="27"/>
        <v>Intime</v>
      </c>
      <c r="AC178" t="str">
        <f t="shared" si="28"/>
        <v>October</v>
      </c>
    </row>
    <row r="179" spans="1:29" ht="14.25" customHeight="1" x14ac:dyDescent="0.3">
      <c r="A179" s="1" t="s">
        <v>979</v>
      </c>
      <c r="B179" s="1" t="s">
        <v>980</v>
      </c>
      <c r="C179" s="1" t="s">
        <v>981</v>
      </c>
      <c r="D179" s="1">
        <v>49</v>
      </c>
      <c r="E179" s="1" t="s">
        <v>22</v>
      </c>
      <c r="F179" s="1" t="s">
        <v>35</v>
      </c>
      <c r="G179" s="1" t="s">
        <v>982</v>
      </c>
      <c r="H179" s="1" t="s">
        <v>983</v>
      </c>
      <c r="I179" s="1" t="s">
        <v>984</v>
      </c>
      <c r="J179" s="2">
        <v>45478</v>
      </c>
      <c r="K179" s="1" t="s">
        <v>985</v>
      </c>
      <c r="L179" s="1" t="s">
        <v>166</v>
      </c>
      <c r="M179" s="1">
        <v>272.51</v>
      </c>
      <c r="N179" s="1">
        <v>4</v>
      </c>
      <c r="O179" s="1" t="s">
        <v>56</v>
      </c>
      <c r="P179" s="1">
        <v>1</v>
      </c>
      <c r="Q179" s="1">
        <v>51</v>
      </c>
      <c r="R179" s="2">
        <v>45480</v>
      </c>
      <c r="S179" s="1" t="s">
        <v>986</v>
      </c>
      <c r="T179" t="str">
        <f t="shared" si="20"/>
        <v>Natasha  Michael</v>
      </c>
      <c r="U179">
        <f t="shared" si="21"/>
        <v>1090.04</v>
      </c>
      <c r="V179">
        <f t="shared" si="29"/>
        <v>2</v>
      </c>
      <c r="W179" s="15">
        <f t="shared" si="22"/>
        <v>0</v>
      </c>
      <c r="X179">
        <f t="shared" si="23"/>
        <v>1090.04</v>
      </c>
      <c r="Y179">
        <f t="shared" si="24"/>
        <v>0</v>
      </c>
      <c r="Z179">
        <f t="shared" si="25"/>
        <v>1090.04</v>
      </c>
      <c r="AA179">
        <f t="shared" si="26"/>
        <v>1090.04</v>
      </c>
      <c r="AB179" t="str">
        <f t="shared" si="27"/>
        <v>BeforeTime</v>
      </c>
      <c r="AC179" t="str">
        <f t="shared" si="28"/>
        <v>July</v>
      </c>
    </row>
    <row r="180" spans="1:29" ht="14.25" customHeight="1" x14ac:dyDescent="0.3">
      <c r="A180" s="1" t="s">
        <v>521</v>
      </c>
      <c r="B180" s="1" t="s">
        <v>387</v>
      </c>
      <c r="C180" s="1" t="s">
        <v>522</v>
      </c>
      <c r="D180" s="1">
        <v>51</v>
      </c>
      <c r="E180" s="1" t="s">
        <v>45</v>
      </c>
      <c r="F180" s="1" t="s">
        <v>133</v>
      </c>
      <c r="G180" s="1" t="s">
        <v>523</v>
      </c>
      <c r="H180" s="1" t="s">
        <v>524</v>
      </c>
      <c r="I180" s="1" t="s">
        <v>987</v>
      </c>
      <c r="J180" s="2">
        <v>45010</v>
      </c>
      <c r="K180" s="1" t="s">
        <v>988</v>
      </c>
      <c r="L180" s="1" t="s">
        <v>556</v>
      </c>
      <c r="M180" s="1">
        <v>133.62</v>
      </c>
      <c r="N180" s="1">
        <v>2</v>
      </c>
      <c r="O180" s="1" t="s">
        <v>29</v>
      </c>
      <c r="P180" s="1">
        <v>1</v>
      </c>
      <c r="Q180" s="1">
        <v>48</v>
      </c>
      <c r="R180" s="2">
        <v>45015</v>
      </c>
      <c r="S180" s="1" t="s">
        <v>989</v>
      </c>
      <c r="T180" t="str">
        <f t="shared" si="20"/>
        <v>Jason  Nguyen</v>
      </c>
      <c r="U180">
        <f t="shared" si="21"/>
        <v>267.24</v>
      </c>
      <c r="V180">
        <f t="shared" si="29"/>
        <v>5</v>
      </c>
      <c r="W180" s="15">
        <f t="shared" si="22"/>
        <v>0.08</v>
      </c>
      <c r="X180">
        <f t="shared" si="23"/>
        <v>293.86080000000004</v>
      </c>
      <c r="Y180">
        <f t="shared" si="24"/>
        <v>21.379200000000001</v>
      </c>
      <c r="Z180">
        <f t="shared" si="25"/>
        <v>245.86080000000001</v>
      </c>
      <c r="AA180">
        <f t="shared" si="26"/>
        <v>293.86080000000004</v>
      </c>
      <c r="AB180" t="str">
        <f t="shared" si="27"/>
        <v>Intime</v>
      </c>
      <c r="AC180" t="str">
        <f t="shared" si="28"/>
        <v>March</v>
      </c>
    </row>
    <row r="181" spans="1:29" ht="14.25" customHeight="1" x14ac:dyDescent="0.3">
      <c r="A181" s="1" t="s">
        <v>760</v>
      </c>
      <c r="B181" s="1" t="s">
        <v>761</v>
      </c>
      <c r="C181" s="1" t="s">
        <v>762</v>
      </c>
      <c r="D181" s="1">
        <v>27</v>
      </c>
      <c r="E181" s="1" t="s">
        <v>22</v>
      </c>
      <c r="F181" s="1" t="s">
        <v>35</v>
      </c>
      <c r="G181" s="1" t="s">
        <v>763</v>
      </c>
      <c r="H181" s="1" t="s">
        <v>764</v>
      </c>
      <c r="I181" s="1" t="s">
        <v>990</v>
      </c>
      <c r="J181" s="2">
        <v>45132</v>
      </c>
      <c r="K181" s="1" t="s">
        <v>991</v>
      </c>
      <c r="L181" s="1" t="s">
        <v>119</v>
      </c>
      <c r="M181" s="1">
        <v>257.06</v>
      </c>
      <c r="N181" s="1">
        <v>4</v>
      </c>
      <c r="O181" s="1" t="s">
        <v>56</v>
      </c>
      <c r="P181" s="1">
        <v>5</v>
      </c>
      <c r="Q181" s="1">
        <v>52</v>
      </c>
      <c r="R181" s="2">
        <v>45136</v>
      </c>
      <c r="S181" s="1" t="s">
        <v>992</v>
      </c>
      <c r="T181" t="str">
        <f t="shared" si="20"/>
        <v>Kristina  Haynes</v>
      </c>
      <c r="U181">
        <f t="shared" si="21"/>
        <v>1028.24</v>
      </c>
      <c r="V181">
        <f t="shared" si="29"/>
        <v>4</v>
      </c>
      <c r="W181" s="15">
        <f t="shared" si="22"/>
        <v>0</v>
      </c>
      <c r="X181">
        <f t="shared" si="23"/>
        <v>1028.24</v>
      </c>
      <c r="Y181">
        <f t="shared" si="24"/>
        <v>0</v>
      </c>
      <c r="Z181">
        <f t="shared" si="25"/>
        <v>1028.24</v>
      </c>
      <c r="AA181">
        <f t="shared" si="26"/>
        <v>1028.24</v>
      </c>
      <c r="AB181" t="str">
        <f t="shared" si="27"/>
        <v>BeforeTime</v>
      </c>
      <c r="AC181" t="str">
        <f t="shared" si="28"/>
        <v>July</v>
      </c>
    </row>
    <row r="182" spans="1:29" ht="14.25" customHeight="1" x14ac:dyDescent="0.3">
      <c r="A182" s="1" t="s">
        <v>130</v>
      </c>
      <c r="B182" s="1" t="s">
        <v>131</v>
      </c>
      <c r="C182" s="1" t="s">
        <v>132</v>
      </c>
      <c r="D182" s="1">
        <v>25</v>
      </c>
      <c r="E182" s="1" t="s">
        <v>45</v>
      </c>
      <c r="F182" s="1" t="s">
        <v>133</v>
      </c>
      <c r="G182" s="1" t="s">
        <v>134</v>
      </c>
      <c r="H182" s="1" t="s">
        <v>135</v>
      </c>
      <c r="I182" s="1" t="s">
        <v>993</v>
      </c>
      <c r="J182" s="2">
        <v>45457</v>
      </c>
      <c r="K182" s="1" t="s">
        <v>994</v>
      </c>
      <c r="L182" s="1" t="s">
        <v>767</v>
      </c>
      <c r="M182" s="1">
        <v>20</v>
      </c>
      <c r="N182" s="1">
        <v>5</v>
      </c>
      <c r="O182" s="1" t="s">
        <v>51</v>
      </c>
      <c r="P182" s="1">
        <v>6</v>
      </c>
      <c r="Q182" s="1">
        <v>36</v>
      </c>
      <c r="R182" s="2">
        <v>45463</v>
      </c>
      <c r="S182" s="1" t="s">
        <v>995</v>
      </c>
      <c r="T182" t="str">
        <f t="shared" si="20"/>
        <v>Kara  Brennan</v>
      </c>
      <c r="U182">
        <f t="shared" si="21"/>
        <v>100</v>
      </c>
      <c r="V182">
        <f t="shared" si="29"/>
        <v>6</v>
      </c>
      <c r="W182" s="15">
        <f t="shared" si="22"/>
        <v>0.15</v>
      </c>
      <c r="X182">
        <f t="shared" si="23"/>
        <v>121</v>
      </c>
      <c r="Y182">
        <f t="shared" si="24"/>
        <v>15</v>
      </c>
      <c r="Z182">
        <f t="shared" si="25"/>
        <v>85</v>
      </c>
      <c r="AA182">
        <f t="shared" si="26"/>
        <v>121</v>
      </c>
      <c r="AB182" t="str">
        <f t="shared" si="27"/>
        <v>Late</v>
      </c>
      <c r="AC182" t="str">
        <f t="shared" si="28"/>
        <v>June</v>
      </c>
    </row>
    <row r="183" spans="1:29" ht="14.25" customHeight="1" x14ac:dyDescent="0.3">
      <c r="A183" s="1" t="s">
        <v>709</v>
      </c>
      <c r="B183" s="1" t="s">
        <v>710</v>
      </c>
      <c r="C183" s="1" t="s">
        <v>711</v>
      </c>
      <c r="D183" s="1">
        <v>32</v>
      </c>
      <c r="E183" s="1" t="s">
        <v>34</v>
      </c>
      <c r="F183" s="1" t="s">
        <v>23</v>
      </c>
      <c r="G183" s="1" t="s">
        <v>712</v>
      </c>
      <c r="H183" s="1" t="s">
        <v>713</v>
      </c>
      <c r="I183" s="1" t="s">
        <v>996</v>
      </c>
      <c r="J183" s="2">
        <v>45343</v>
      </c>
      <c r="K183" s="1" t="s">
        <v>997</v>
      </c>
      <c r="L183" s="1" t="s">
        <v>650</v>
      </c>
      <c r="M183" s="1">
        <v>235.63</v>
      </c>
      <c r="N183" s="1">
        <v>3</v>
      </c>
      <c r="O183" s="1" t="s">
        <v>89</v>
      </c>
      <c r="P183" s="1">
        <v>5</v>
      </c>
      <c r="Q183" s="1">
        <v>44</v>
      </c>
      <c r="R183" s="2">
        <v>45347</v>
      </c>
      <c r="S183" s="1" t="s">
        <v>998</v>
      </c>
      <c r="T183" t="str">
        <f t="shared" si="20"/>
        <v>Bruce  Allen</v>
      </c>
      <c r="U183">
        <f t="shared" si="21"/>
        <v>706.89</v>
      </c>
      <c r="V183">
        <f t="shared" si="29"/>
        <v>4</v>
      </c>
      <c r="W183" s="15">
        <f t="shared" si="22"/>
        <v>0.1</v>
      </c>
      <c r="X183">
        <f t="shared" si="23"/>
        <v>680.20100000000002</v>
      </c>
      <c r="Y183">
        <f t="shared" si="24"/>
        <v>70.689000000000007</v>
      </c>
      <c r="Z183">
        <f t="shared" si="25"/>
        <v>636.20100000000002</v>
      </c>
      <c r="AA183">
        <f t="shared" si="26"/>
        <v>680.20100000000002</v>
      </c>
      <c r="AB183" t="str">
        <f t="shared" si="27"/>
        <v>BeforeTime</v>
      </c>
      <c r="AC183" t="str">
        <f t="shared" si="28"/>
        <v>February</v>
      </c>
    </row>
    <row r="184" spans="1:29" ht="14.25" customHeight="1" x14ac:dyDescent="0.3">
      <c r="A184" s="1" t="s">
        <v>19</v>
      </c>
      <c r="B184" s="1" t="s">
        <v>20</v>
      </c>
      <c r="C184" s="1" t="s">
        <v>21</v>
      </c>
      <c r="D184" s="1">
        <v>37</v>
      </c>
      <c r="E184" s="1" t="s">
        <v>22</v>
      </c>
      <c r="F184" s="1" t="s">
        <v>23</v>
      </c>
      <c r="G184" s="1" t="s">
        <v>24</v>
      </c>
      <c r="H184" s="1" t="s">
        <v>25</v>
      </c>
      <c r="I184" s="1" t="s">
        <v>999</v>
      </c>
      <c r="J184" s="2">
        <v>45095</v>
      </c>
      <c r="K184" s="1" t="s">
        <v>1000</v>
      </c>
      <c r="L184" s="1" t="s">
        <v>556</v>
      </c>
      <c r="M184" s="1">
        <v>133.62</v>
      </c>
      <c r="N184" s="1">
        <v>5</v>
      </c>
      <c r="O184" s="1" t="s">
        <v>56</v>
      </c>
      <c r="P184" s="1">
        <v>7</v>
      </c>
      <c r="Q184" s="1">
        <v>58</v>
      </c>
      <c r="R184" s="2">
        <v>45098</v>
      </c>
      <c r="S184" s="1" t="s">
        <v>1001</v>
      </c>
      <c r="T184" t="str">
        <f t="shared" si="20"/>
        <v>Anne  Oconnell</v>
      </c>
      <c r="U184">
        <f t="shared" si="21"/>
        <v>668.1</v>
      </c>
      <c r="V184">
        <f t="shared" si="29"/>
        <v>3</v>
      </c>
      <c r="W184" s="15">
        <f t="shared" si="22"/>
        <v>0</v>
      </c>
      <c r="X184">
        <f t="shared" si="23"/>
        <v>668.1</v>
      </c>
      <c r="Y184">
        <f t="shared" si="24"/>
        <v>0</v>
      </c>
      <c r="Z184">
        <f t="shared" si="25"/>
        <v>668.1</v>
      </c>
      <c r="AA184">
        <f t="shared" si="26"/>
        <v>668.1</v>
      </c>
      <c r="AB184" t="str">
        <f t="shared" si="27"/>
        <v>BeforeTime</v>
      </c>
      <c r="AC184" t="str">
        <f t="shared" si="28"/>
        <v>June</v>
      </c>
    </row>
    <row r="185" spans="1:29" ht="14.25" customHeight="1" x14ac:dyDescent="0.3">
      <c r="A185" s="1" t="s">
        <v>483</v>
      </c>
      <c r="B185" s="1" t="s">
        <v>179</v>
      </c>
      <c r="C185" s="1" t="s">
        <v>320</v>
      </c>
      <c r="D185" s="1">
        <v>39</v>
      </c>
      <c r="E185" s="1" t="s">
        <v>45</v>
      </c>
      <c r="F185" s="1" t="s">
        <v>35</v>
      </c>
      <c r="G185" s="1" t="s">
        <v>484</v>
      </c>
      <c r="H185" s="1" t="s">
        <v>485</v>
      </c>
      <c r="I185" s="1" t="s">
        <v>1002</v>
      </c>
      <c r="J185" s="2">
        <v>45651</v>
      </c>
      <c r="K185" s="1" t="s">
        <v>1003</v>
      </c>
      <c r="L185" s="1" t="s">
        <v>488</v>
      </c>
      <c r="M185" s="1">
        <v>421.7</v>
      </c>
      <c r="N185" s="1">
        <v>2</v>
      </c>
      <c r="O185" s="1" t="s">
        <v>29</v>
      </c>
      <c r="P185" s="1">
        <v>5</v>
      </c>
      <c r="Q185" s="1">
        <v>45</v>
      </c>
      <c r="R185" s="2">
        <v>45653</v>
      </c>
      <c r="S185" s="1" t="s">
        <v>1004</v>
      </c>
      <c r="T185" t="str">
        <f t="shared" si="20"/>
        <v>Mitchell  Parker</v>
      </c>
      <c r="U185">
        <f t="shared" si="21"/>
        <v>843.4</v>
      </c>
      <c r="V185">
        <f t="shared" si="29"/>
        <v>2</v>
      </c>
      <c r="W185" s="15">
        <f t="shared" si="22"/>
        <v>0.08</v>
      </c>
      <c r="X185">
        <f t="shared" si="23"/>
        <v>820.928</v>
      </c>
      <c r="Y185">
        <f t="shared" si="24"/>
        <v>67.471999999999994</v>
      </c>
      <c r="Z185">
        <f t="shared" si="25"/>
        <v>775.928</v>
      </c>
      <c r="AA185">
        <f t="shared" si="26"/>
        <v>820.928</v>
      </c>
      <c r="AB185" t="str">
        <f t="shared" si="27"/>
        <v>BeforeTime</v>
      </c>
      <c r="AC185" t="str">
        <f t="shared" si="28"/>
        <v>December</v>
      </c>
    </row>
    <row r="186" spans="1:29" ht="14.25" customHeight="1" x14ac:dyDescent="0.3">
      <c r="A186" s="1" t="s">
        <v>177</v>
      </c>
      <c r="B186" s="1" t="s">
        <v>178</v>
      </c>
      <c r="C186" s="1" t="s">
        <v>179</v>
      </c>
      <c r="D186" s="1">
        <v>42</v>
      </c>
      <c r="E186" s="1" t="s">
        <v>34</v>
      </c>
      <c r="F186" s="1" t="s">
        <v>161</v>
      </c>
      <c r="G186" s="1" t="s">
        <v>180</v>
      </c>
      <c r="H186" s="1" t="s">
        <v>181</v>
      </c>
      <c r="I186" s="1" t="s">
        <v>1005</v>
      </c>
      <c r="J186" s="2">
        <v>45455</v>
      </c>
      <c r="K186" s="1" t="s">
        <v>1006</v>
      </c>
      <c r="L186" s="1" t="s">
        <v>337</v>
      </c>
      <c r="M186" s="1">
        <v>372.62</v>
      </c>
      <c r="N186" s="1">
        <v>1</v>
      </c>
      <c r="O186" s="1" t="s">
        <v>51</v>
      </c>
      <c r="P186" s="1">
        <v>3</v>
      </c>
      <c r="Q186" s="1">
        <v>35</v>
      </c>
      <c r="R186" s="2">
        <v>45458</v>
      </c>
      <c r="S186" s="1" t="s">
        <v>1007</v>
      </c>
      <c r="T186" t="str">
        <f t="shared" si="20"/>
        <v>Mallory  Mitchell</v>
      </c>
      <c r="U186">
        <f t="shared" si="21"/>
        <v>372.62</v>
      </c>
      <c r="V186">
        <f t="shared" si="29"/>
        <v>3</v>
      </c>
      <c r="W186" s="15">
        <f t="shared" si="22"/>
        <v>0.15</v>
      </c>
      <c r="X186">
        <f t="shared" si="23"/>
        <v>351.72699999999998</v>
      </c>
      <c r="Y186">
        <f t="shared" si="24"/>
        <v>55.893000000000001</v>
      </c>
      <c r="Z186">
        <f t="shared" si="25"/>
        <v>316.72699999999998</v>
      </c>
      <c r="AA186">
        <f t="shared" si="26"/>
        <v>351.72699999999998</v>
      </c>
      <c r="AB186" t="str">
        <f t="shared" si="27"/>
        <v>BeforeTime</v>
      </c>
      <c r="AC186" t="str">
        <f t="shared" si="28"/>
        <v>June</v>
      </c>
    </row>
    <row r="187" spans="1:29" ht="14.25" customHeight="1" x14ac:dyDescent="0.3">
      <c r="A187" s="1" t="s">
        <v>528</v>
      </c>
      <c r="B187" s="1" t="s">
        <v>529</v>
      </c>
      <c r="C187" s="1" t="s">
        <v>530</v>
      </c>
      <c r="D187" s="1">
        <v>32</v>
      </c>
      <c r="E187" s="1" t="s">
        <v>45</v>
      </c>
      <c r="F187" s="1" t="s">
        <v>83</v>
      </c>
      <c r="G187" s="1" t="s">
        <v>531</v>
      </c>
      <c r="H187" s="1" t="s">
        <v>532</v>
      </c>
      <c r="I187" s="1" t="s">
        <v>1008</v>
      </c>
      <c r="J187" s="2">
        <v>45455</v>
      </c>
      <c r="K187" s="1" t="s">
        <v>1009</v>
      </c>
      <c r="L187" s="1" t="s">
        <v>88</v>
      </c>
      <c r="M187" s="1">
        <v>363.64</v>
      </c>
      <c r="N187" s="1">
        <v>3</v>
      </c>
      <c r="O187" s="1" t="s">
        <v>56</v>
      </c>
      <c r="P187" s="1">
        <v>3</v>
      </c>
      <c r="Q187" s="1">
        <v>70</v>
      </c>
      <c r="R187" s="2">
        <v>45461</v>
      </c>
      <c r="S187" s="1" t="s">
        <v>1010</v>
      </c>
      <c r="T187" t="str">
        <f t="shared" si="20"/>
        <v>Brandon  Cruz</v>
      </c>
      <c r="U187">
        <f t="shared" si="21"/>
        <v>1090.92</v>
      </c>
      <c r="V187">
        <f t="shared" si="29"/>
        <v>6</v>
      </c>
      <c r="W187" s="15">
        <f t="shared" si="22"/>
        <v>0</v>
      </c>
      <c r="X187">
        <f t="shared" si="23"/>
        <v>1090.92</v>
      </c>
      <c r="Y187">
        <f t="shared" si="24"/>
        <v>0</v>
      </c>
      <c r="Z187">
        <f t="shared" si="25"/>
        <v>1090.92</v>
      </c>
      <c r="AA187">
        <f t="shared" si="26"/>
        <v>1090.92</v>
      </c>
      <c r="AB187" t="str">
        <f t="shared" si="27"/>
        <v>Late</v>
      </c>
      <c r="AC187" t="str">
        <f t="shared" si="28"/>
        <v>June</v>
      </c>
    </row>
    <row r="188" spans="1:29" ht="14.25" customHeight="1" x14ac:dyDescent="0.3">
      <c r="A188" s="1" t="s">
        <v>66</v>
      </c>
      <c r="B188" s="1" t="s">
        <v>67</v>
      </c>
      <c r="C188" s="1" t="s">
        <v>68</v>
      </c>
      <c r="D188" s="1">
        <v>53</v>
      </c>
      <c r="E188" s="1" t="s">
        <v>45</v>
      </c>
      <c r="F188" s="1" t="s">
        <v>69</v>
      </c>
      <c r="G188" s="1" t="s">
        <v>70</v>
      </c>
      <c r="H188" s="1" t="s">
        <v>71</v>
      </c>
      <c r="I188" s="1" t="s">
        <v>1011</v>
      </c>
      <c r="J188" s="2">
        <v>45561</v>
      </c>
      <c r="K188" s="1" t="s">
        <v>1012</v>
      </c>
      <c r="L188" s="1" t="s">
        <v>74</v>
      </c>
      <c r="M188" s="1">
        <v>330.11</v>
      </c>
      <c r="N188" s="1">
        <v>4</v>
      </c>
      <c r="O188" s="1" t="s">
        <v>78</v>
      </c>
      <c r="P188" s="1">
        <v>4</v>
      </c>
      <c r="Q188" s="1">
        <v>47</v>
      </c>
      <c r="R188" s="2">
        <v>45566</v>
      </c>
      <c r="S188" s="1" t="s">
        <v>1013</v>
      </c>
      <c r="T188" t="str">
        <f t="shared" si="20"/>
        <v>Christine  West</v>
      </c>
      <c r="U188">
        <f t="shared" si="21"/>
        <v>1320.44</v>
      </c>
      <c r="V188">
        <f t="shared" si="29"/>
        <v>5</v>
      </c>
      <c r="W188" s="15">
        <f t="shared" si="22"/>
        <v>0.2</v>
      </c>
      <c r="X188">
        <f t="shared" si="23"/>
        <v>1103.3520000000001</v>
      </c>
      <c r="Y188">
        <f t="shared" si="24"/>
        <v>264.08800000000002</v>
      </c>
      <c r="Z188">
        <f t="shared" si="25"/>
        <v>1056.3520000000001</v>
      </c>
      <c r="AA188">
        <f t="shared" si="26"/>
        <v>1103.3520000000001</v>
      </c>
      <c r="AB188" t="str">
        <f t="shared" si="27"/>
        <v>Intime</v>
      </c>
      <c r="AC188" t="str">
        <f t="shared" si="28"/>
        <v>September</v>
      </c>
    </row>
    <row r="189" spans="1:29" ht="14.25" customHeight="1" x14ac:dyDescent="0.3">
      <c r="A189" s="1" t="s">
        <v>309</v>
      </c>
      <c r="B189" s="1" t="s">
        <v>310</v>
      </c>
      <c r="C189" s="1" t="s">
        <v>311</v>
      </c>
      <c r="D189" s="1">
        <v>45</v>
      </c>
      <c r="E189" s="1" t="s">
        <v>22</v>
      </c>
      <c r="F189" s="1" t="s">
        <v>35</v>
      </c>
      <c r="G189" s="1" t="s">
        <v>312</v>
      </c>
      <c r="H189" s="1" t="s">
        <v>313</v>
      </c>
      <c r="I189" s="1" t="s">
        <v>1014</v>
      </c>
      <c r="J189" s="2">
        <v>45099</v>
      </c>
      <c r="K189" s="1" t="s">
        <v>1015</v>
      </c>
      <c r="L189" s="1" t="s">
        <v>934</v>
      </c>
      <c r="M189" s="1">
        <v>107.47</v>
      </c>
      <c r="N189" s="1">
        <v>1</v>
      </c>
      <c r="O189" s="1" t="s">
        <v>89</v>
      </c>
      <c r="P189" s="1">
        <v>5</v>
      </c>
      <c r="Q189" s="1">
        <v>56</v>
      </c>
      <c r="R189" s="2">
        <v>45104</v>
      </c>
      <c r="S189" s="1" t="s">
        <v>1016</v>
      </c>
      <c r="T189" t="str">
        <f t="shared" si="20"/>
        <v>Jenny  Estrada</v>
      </c>
      <c r="U189">
        <f t="shared" si="21"/>
        <v>107.47</v>
      </c>
      <c r="V189">
        <f t="shared" si="29"/>
        <v>5</v>
      </c>
      <c r="W189" s="15">
        <f t="shared" si="22"/>
        <v>0.1</v>
      </c>
      <c r="X189">
        <f t="shared" si="23"/>
        <v>152.72300000000001</v>
      </c>
      <c r="Y189">
        <f t="shared" si="24"/>
        <v>10.747</v>
      </c>
      <c r="Z189">
        <f t="shared" si="25"/>
        <v>96.722999999999999</v>
      </c>
      <c r="AA189">
        <f t="shared" si="26"/>
        <v>152.72300000000001</v>
      </c>
      <c r="AB189" t="str">
        <f t="shared" si="27"/>
        <v>Intime</v>
      </c>
      <c r="AC189" t="str">
        <f t="shared" si="28"/>
        <v>June</v>
      </c>
    </row>
    <row r="190" spans="1:29" ht="14.25" customHeight="1" x14ac:dyDescent="0.3">
      <c r="A190" s="1" t="s">
        <v>158</v>
      </c>
      <c r="B190" s="1" t="s">
        <v>159</v>
      </c>
      <c r="C190" s="1" t="s">
        <v>160</v>
      </c>
      <c r="D190" s="1">
        <v>46</v>
      </c>
      <c r="E190" s="1" t="s">
        <v>22</v>
      </c>
      <c r="F190" s="1" t="s">
        <v>161</v>
      </c>
      <c r="G190" s="1" t="s">
        <v>162</v>
      </c>
      <c r="H190" s="1" t="s">
        <v>163</v>
      </c>
      <c r="I190" s="1" t="s">
        <v>1017</v>
      </c>
      <c r="J190" s="2">
        <v>45586</v>
      </c>
      <c r="K190" s="1" t="s">
        <v>1018</v>
      </c>
      <c r="L190" s="1" t="s">
        <v>235</v>
      </c>
      <c r="M190" s="1">
        <v>126.19</v>
      </c>
      <c r="N190" s="1">
        <v>1</v>
      </c>
      <c r="O190" s="1" t="s">
        <v>78</v>
      </c>
      <c r="P190" s="1">
        <v>5</v>
      </c>
      <c r="Q190" s="1">
        <v>68</v>
      </c>
      <c r="R190" s="2">
        <v>45588</v>
      </c>
      <c r="S190" s="1" t="s">
        <v>1019</v>
      </c>
      <c r="T190" t="str">
        <f t="shared" si="20"/>
        <v>Erin  Miller</v>
      </c>
      <c r="U190">
        <f t="shared" si="21"/>
        <v>126.19</v>
      </c>
      <c r="V190">
        <f t="shared" si="29"/>
        <v>2</v>
      </c>
      <c r="W190" s="15">
        <f t="shared" si="22"/>
        <v>0.2</v>
      </c>
      <c r="X190">
        <f t="shared" si="23"/>
        <v>168.952</v>
      </c>
      <c r="Y190">
        <f t="shared" si="24"/>
        <v>25.238</v>
      </c>
      <c r="Z190">
        <f t="shared" si="25"/>
        <v>100.952</v>
      </c>
      <c r="AA190">
        <f t="shared" si="26"/>
        <v>168.952</v>
      </c>
      <c r="AB190" t="str">
        <f t="shared" si="27"/>
        <v>BeforeTime</v>
      </c>
      <c r="AC190" t="str">
        <f t="shared" si="28"/>
        <v>October</v>
      </c>
    </row>
    <row r="191" spans="1:29" ht="14.25" customHeight="1" x14ac:dyDescent="0.3">
      <c r="A191" s="1" t="s">
        <v>639</v>
      </c>
      <c r="B191" s="1" t="s">
        <v>640</v>
      </c>
      <c r="C191" s="1" t="s">
        <v>641</v>
      </c>
      <c r="D191" s="1">
        <v>45</v>
      </c>
      <c r="E191" s="1" t="s">
        <v>45</v>
      </c>
      <c r="F191" s="1" t="s">
        <v>83</v>
      </c>
      <c r="G191" s="1" t="s">
        <v>642</v>
      </c>
      <c r="H191" s="1" t="s">
        <v>643</v>
      </c>
      <c r="I191" s="1" t="s">
        <v>1020</v>
      </c>
      <c r="J191" s="2">
        <v>45060</v>
      </c>
      <c r="K191" s="1" t="s">
        <v>1021</v>
      </c>
      <c r="L191" s="1" t="s">
        <v>741</v>
      </c>
      <c r="M191" s="1">
        <v>381.73</v>
      </c>
      <c r="N191" s="1">
        <v>2</v>
      </c>
      <c r="O191" s="1" t="s">
        <v>56</v>
      </c>
      <c r="P191" s="1">
        <v>5</v>
      </c>
      <c r="Q191" s="1">
        <v>38</v>
      </c>
      <c r="R191" s="2">
        <v>45066</v>
      </c>
      <c r="S191" s="1" t="s">
        <v>1022</v>
      </c>
      <c r="T191" t="str">
        <f t="shared" si="20"/>
        <v>Beth  Mason</v>
      </c>
      <c r="U191">
        <f t="shared" si="21"/>
        <v>763.46</v>
      </c>
      <c r="V191">
        <f t="shared" si="29"/>
        <v>6</v>
      </c>
      <c r="W191" s="15">
        <f t="shared" si="22"/>
        <v>0</v>
      </c>
      <c r="X191">
        <f t="shared" si="23"/>
        <v>763.46</v>
      </c>
      <c r="Y191">
        <f t="shared" si="24"/>
        <v>0</v>
      </c>
      <c r="Z191">
        <f t="shared" si="25"/>
        <v>763.46</v>
      </c>
      <c r="AA191">
        <f t="shared" si="26"/>
        <v>763.46</v>
      </c>
      <c r="AB191" t="str">
        <f t="shared" si="27"/>
        <v>Late</v>
      </c>
      <c r="AC191" t="str">
        <f t="shared" si="28"/>
        <v>May</v>
      </c>
    </row>
    <row r="192" spans="1:29" ht="14.25" customHeight="1" x14ac:dyDescent="0.3">
      <c r="A192" s="1" t="s">
        <v>468</v>
      </c>
      <c r="B192" s="1" t="s">
        <v>101</v>
      </c>
      <c r="C192" s="1" t="s">
        <v>469</v>
      </c>
      <c r="D192" s="1">
        <v>33</v>
      </c>
      <c r="E192" s="1" t="s">
        <v>22</v>
      </c>
      <c r="F192" s="1" t="s">
        <v>161</v>
      </c>
      <c r="G192" s="1" t="s">
        <v>470</v>
      </c>
      <c r="H192" s="1" t="s">
        <v>471</v>
      </c>
      <c r="I192" s="1" t="s">
        <v>1023</v>
      </c>
      <c r="J192" s="2">
        <v>45069</v>
      </c>
      <c r="K192" s="1" t="s">
        <v>1024</v>
      </c>
      <c r="L192" s="1" t="s">
        <v>864</v>
      </c>
      <c r="M192" s="1">
        <v>292.14999999999998</v>
      </c>
      <c r="N192" s="1">
        <v>5</v>
      </c>
      <c r="O192" s="1" t="s">
        <v>89</v>
      </c>
      <c r="P192" s="1">
        <v>6</v>
      </c>
      <c r="Q192" s="1">
        <v>68</v>
      </c>
      <c r="R192" s="2">
        <v>45071</v>
      </c>
      <c r="S192" s="1" t="s">
        <v>1025</v>
      </c>
      <c r="T192" t="str">
        <f t="shared" si="20"/>
        <v>Debra  Hayes</v>
      </c>
      <c r="U192">
        <f t="shared" si="21"/>
        <v>1460.75</v>
      </c>
      <c r="V192">
        <f t="shared" si="29"/>
        <v>2</v>
      </c>
      <c r="W192" s="15">
        <f t="shared" si="22"/>
        <v>0.1</v>
      </c>
      <c r="X192">
        <f t="shared" si="23"/>
        <v>1382.675</v>
      </c>
      <c r="Y192">
        <f t="shared" si="24"/>
        <v>146.07500000000002</v>
      </c>
      <c r="Z192">
        <f t="shared" si="25"/>
        <v>1314.675</v>
      </c>
      <c r="AA192">
        <f t="shared" si="26"/>
        <v>1382.675</v>
      </c>
      <c r="AB192" t="str">
        <f t="shared" si="27"/>
        <v>BeforeTime</v>
      </c>
      <c r="AC192" t="str">
        <f t="shared" si="28"/>
        <v>May</v>
      </c>
    </row>
    <row r="193" spans="1:29" ht="14.25" customHeight="1" x14ac:dyDescent="0.3">
      <c r="A193" s="1" t="s">
        <v>483</v>
      </c>
      <c r="B193" s="1" t="s">
        <v>179</v>
      </c>
      <c r="C193" s="1" t="s">
        <v>320</v>
      </c>
      <c r="D193" s="1">
        <v>39</v>
      </c>
      <c r="E193" s="1" t="s">
        <v>45</v>
      </c>
      <c r="F193" s="1" t="s">
        <v>35</v>
      </c>
      <c r="G193" s="1" t="s">
        <v>484</v>
      </c>
      <c r="H193" s="1" t="s">
        <v>485</v>
      </c>
      <c r="I193" s="1" t="s">
        <v>1026</v>
      </c>
      <c r="J193" s="2">
        <v>45036</v>
      </c>
      <c r="K193" s="1" t="s">
        <v>1027</v>
      </c>
      <c r="L193" s="1" t="s">
        <v>507</v>
      </c>
      <c r="M193" s="1">
        <v>136.30000000000001</v>
      </c>
      <c r="N193" s="1">
        <v>3</v>
      </c>
      <c r="O193" s="1" t="s">
        <v>51</v>
      </c>
      <c r="P193" s="1">
        <v>6</v>
      </c>
      <c r="Q193" s="1">
        <v>42</v>
      </c>
      <c r="R193" s="2">
        <v>45043</v>
      </c>
      <c r="S193" s="1" t="s">
        <v>1028</v>
      </c>
      <c r="T193" t="str">
        <f t="shared" si="20"/>
        <v>Mitchell  Parker</v>
      </c>
      <c r="U193">
        <f t="shared" si="21"/>
        <v>408.90000000000003</v>
      </c>
      <c r="V193">
        <f t="shared" si="29"/>
        <v>7</v>
      </c>
      <c r="W193" s="15">
        <f t="shared" si="22"/>
        <v>0.15</v>
      </c>
      <c r="X193">
        <f t="shared" si="23"/>
        <v>389.56500000000005</v>
      </c>
      <c r="Y193">
        <f t="shared" si="24"/>
        <v>61.335000000000001</v>
      </c>
      <c r="Z193">
        <f t="shared" si="25"/>
        <v>347.56500000000005</v>
      </c>
      <c r="AA193">
        <f t="shared" si="26"/>
        <v>389.56500000000005</v>
      </c>
      <c r="AB193" t="str">
        <f t="shared" si="27"/>
        <v>Late</v>
      </c>
      <c r="AC193" t="str">
        <f t="shared" si="28"/>
        <v>April</v>
      </c>
    </row>
    <row r="194" spans="1:29" ht="14.25" customHeight="1" x14ac:dyDescent="0.3">
      <c r="A194" s="1" t="s">
        <v>632</v>
      </c>
      <c r="B194" s="1" t="s">
        <v>141</v>
      </c>
      <c r="C194" s="1" t="s">
        <v>633</v>
      </c>
      <c r="D194" s="1">
        <v>44</v>
      </c>
      <c r="E194" s="1" t="s">
        <v>45</v>
      </c>
      <c r="F194" s="1" t="s">
        <v>83</v>
      </c>
      <c r="G194" s="1" t="s">
        <v>634</v>
      </c>
      <c r="H194" s="1" t="s">
        <v>635</v>
      </c>
      <c r="I194" s="1" t="s">
        <v>1029</v>
      </c>
      <c r="J194" s="2">
        <v>45208</v>
      </c>
      <c r="K194" s="1" t="s">
        <v>1030</v>
      </c>
      <c r="L194" s="1" t="s">
        <v>583</v>
      </c>
      <c r="M194" s="1">
        <v>403.03</v>
      </c>
      <c r="N194" s="1">
        <v>3</v>
      </c>
      <c r="O194" s="1" t="s">
        <v>51</v>
      </c>
      <c r="P194" s="1">
        <v>4</v>
      </c>
      <c r="Q194" s="1">
        <v>67</v>
      </c>
      <c r="R194" s="2">
        <v>45213</v>
      </c>
      <c r="S194" s="1" t="s">
        <v>1031</v>
      </c>
      <c r="T194" t="str">
        <f t="shared" ref="T194:T257" si="30">_xlfn.CONCAT(B194,"  ",C194)</f>
        <v>Amy  Ellis</v>
      </c>
      <c r="U194">
        <f t="shared" ref="U194:U257" si="31">M194*N194</f>
        <v>1209.0899999999999</v>
      </c>
      <c r="V194">
        <f t="shared" si="29"/>
        <v>5</v>
      </c>
      <c r="W194" s="15">
        <f t="shared" ref="W194:W257" si="32">IF(O194="FLAT8",8%,IF(O194="FLAT10",10%,IF(O194="FLAT15",15%,IF(O194="FLAT20",20%,0))))</f>
        <v>0.15</v>
      </c>
      <c r="X194">
        <f t="shared" ref="X194:X257" si="33">U194-(U194*W194)+IF(O194="DEL0",0,Q194)</f>
        <v>1094.7265</v>
      </c>
      <c r="Y194">
        <f t="shared" ref="Y194:Y257" si="34">U194*W194</f>
        <v>181.36349999999999</v>
      </c>
      <c r="Z194">
        <f t="shared" ref="Z194:Z257" si="35">U194-Y194</f>
        <v>1027.7265</v>
      </c>
      <c r="AA194">
        <f t="shared" ref="AA194:AA257" si="36">Z194+IF(O194="DEL0",0,Q194)</f>
        <v>1094.7265</v>
      </c>
      <c r="AB194" t="str">
        <f t="shared" ref="AB194:AB257" si="37">IF(V194&gt;5,"Late",IF(V194=5,"Intime","BeforeTime"))</f>
        <v>Intime</v>
      </c>
      <c r="AC194" t="str">
        <f t="shared" ref="AC194:AC257" si="38">TEXT(J194,"mmmm")</f>
        <v>October</v>
      </c>
    </row>
    <row r="195" spans="1:29" ht="14.25" customHeight="1" x14ac:dyDescent="0.3">
      <c r="A195" s="1" t="s">
        <v>428</v>
      </c>
      <c r="B195" s="1" t="s">
        <v>429</v>
      </c>
      <c r="C195" s="1" t="s">
        <v>430</v>
      </c>
      <c r="D195" s="1">
        <v>28</v>
      </c>
      <c r="E195" s="1" t="s">
        <v>45</v>
      </c>
      <c r="F195" s="1" t="s">
        <v>69</v>
      </c>
      <c r="G195" s="1" t="s">
        <v>431</v>
      </c>
      <c r="H195" s="1" t="s">
        <v>432</v>
      </c>
      <c r="I195" s="1" t="s">
        <v>1032</v>
      </c>
      <c r="J195" s="2">
        <v>45241</v>
      </c>
      <c r="K195" s="1" t="s">
        <v>1033</v>
      </c>
      <c r="L195" s="1" t="s">
        <v>630</v>
      </c>
      <c r="M195" s="1">
        <v>445.81</v>
      </c>
      <c r="N195" s="1">
        <v>2</v>
      </c>
      <c r="O195" s="1" t="s">
        <v>56</v>
      </c>
      <c r="P195" s="1">
        <v>7</v>
      </c>
      <c r="Q195" s="1">
        <v>67</v>
      </c>
      <c r="R195" s="2">
        <v>45242</v>
      </c>
      <c r="S195" s="1" t="s">
        <v>1034</v>
      </c>
      <c r="T195" t="str">
        <f t="shared" si="30"/>
        <v>Mary  Knight</v>
      </c>
      <c r="U195">
        <f t="shared" si="31"/>
        <v>891.62</v>
      </c>
      <c r="V195">
        <f t="shared" ref="V195:V258" si="39">R195-J195</f>
        <v>1</v>
      </c>
      <c r="W195" s="15">
        <f t="shared" si="32"/>
        <v>0</v>
      </c>
      <c r="X195">
        <f t="shared" si="33"/>
        <v>891.62</v>
      </c>
      <c r="Y195">
        <f t="shared" si="34"/>
        <v>0</v>
      </c>
      <c r="Z195">
        <f t="shared" si="35"/>
        <v>891.62</v>
      </c>
      <c r="AA195">
        <f t="shared" si="36"/>
        <v>891.62</v>
      </c>
      <c r="AB195" t="str">
        <f t="shared" si="37"/>
        <v>BeforeTime</v>
      </c>
      <c r="AC195" t="str">
        <f t="shared" si="38"/>
        <v>November</v>
      </c>
    </row>
    <row r="196" spans="1:29" ht="14.25" customHeight="1" x14ac:dyDescent="0.3">
      <c r="A196" s="1" t="s">
        <v>1035</v>
      </c>
      <c r="B196" s="1" t="s">
        <v>67</v>
      </c>
      <c r="C196" s="1" t="s">
        <v>1036</v>
      </c>
      <c r="D196" s="1">
        <v>46</v>
      </c>
      <c r="E196" s="1" t="s">
        <v>22</v>
      </c>
      <c r="F196" s="1" t="s">
        <v>23</v>
      </c>
      <c r="G196" s="1" t="s">
        <v>1037</v>
      </c>
      <c r="H196" s="1" t="s">
        <v>1038</v>
      </c>
      <c r="I196" s="1" t="s">
        <v>1039</v>
      </c>
      <c r="J196" s="2">
        <v>45051</v>
      </c>
      <c r="K196" s="1" t="s">
        <v>1040</v>
      </c>
      <c r="L196" s="1" t="s">
        <v>301</v>
      </c>
      <c r="M196" s="1">
        <v>129.75</v>
      </c>
      <c r="N196" s="1">
        <v>5</v>
      </c>
      <c r="O196" s="1" t="s">
        <v>78</v>
      </c>
      <c r="P196" s="1">
        <v>6</v>
      </c>
      <c r="Q196" s="1">
        <v>38</v>
      </c>
      <c r="R196" s="2">
        <v>45057</v>
      </c>
      <c r="S196" s="1" t="s">
        <v>1041</v>
      </c>
      <c r="T196" t="str">
        <f t="shared" si="30"/>
        <v>Christine  Aguilar</v>
      </c>
      <c r="U196">
        <f t="shared" si="31"/>
        <v>648.75</v>
      </c>
      <c r="V196">
        <f t="shared" si="39"/>
        <v>6</v>
      </c>
      <c r="W196" s="15">
        <f t="shared" si="32"/>
        <v>0.2</v>
      </c>
      <c r="X196">
        <f t="shared" si="33"/>
        <v>557</v>
      </c>
      <c r="Y196">
        <f t="shared" si="34"/>
        <v>129.75</v>
      </c>
      <c r="Z196">
        <f t="shared" si="35"/>
        <v>519</v>
      </c>
      <c r="AA196">
        <f t="shared" si="36"/>
        <v>557</v>
      </c>
      <c r="AB196" t="str">
        <f t="shared" si="37"/>
        <v>Late</v>
      </c>
      <c r="AC196" t="str">
        <f t="shared" si="38"/>
        <v>May</v>
      </c>
    </row>
    <row r="197" spans="1:29" ht="14.25" customHeight="1" x14ac:dyDescent="0.3">
      <c r="A197" s="1" t="s">
        <v>500</v>
      </c>
      <c r="B197" s="1" t="s">
        <v>501</v>
      </c>
      <c r="C197" s="1" t="s">
        <v>502</v>
      </c>
      <c r="D197" s="1">
        <v>64</v>
      </c>
      <c r="E197" s="1" t="s">
        <v>22</v>
      </c>
      <c r="F197" s="1" t="s">
        <v>23</v>
      </c>
      <c r="G197" s="1" t="s">
        <v>503</v>
      </c>
      <c r="H197" s="1" t="s">
        <v>504</v>
      </c>
      <c r="I197" s="1" t="s">
        <v>1042</v>
      </c>
      <c r="J197" s="2">
        <v>45282</v>
      </c>
      <c r="K197" s="1" t="s">
        <v>1043</v>
      </c>
      <c r="L197" s="1" t="s">
        <v>977</v>
      </c>
      <c r="M197" s="1">
        <v>33.49</v>
      </c>
      <c r="N197" s="1">
        <v>3</v>
      </c>
      <c r="O197" s="1" t="s">
        <v>51</v>
      </c>
      <c r="P197" s="1">
        <v>2</v>
      </c>
      <c r="Q197" s="1">
        <v>62</v>
      </c>
      <c r="R197" s="2">
        <v>45284</v>
      </c>
      <c r="S197" s="1" t="s">
        <v>1044</v>
      </c>
      <c r="T197" t="str">
        <f t="shared" si="30"/>
        <v>Sarah  Butler</v>
      </c>
      <c r="U197">
        <f t="shared" si="31"/>
        <v>100.47</v>
      </c>
      <c r="V197">
        <f t="shared" si="39"/>
        <v>2</v>
      </c>
      <c r="W197" s="15">
        <f t="shared" si="32"/>
        <v>0.15</v>
      </c>
      <c r="X197">
        <f t="shared" si="33"/>
        <v>147.39949999999999</v>
      </c>
      <c r="Y197">
        <f t="shared" si="34"/>
        <v>15.070499999999999</v>
      </c>
      <c r="Z197">
        <f t="shared" si="35"/>
        <v>85.399500000000003</v>
      </c>
      <c r="AA197">
        <f t="shared" si="36"/>
        <v>147.39949999999999</v>
      </c>
      <c r="AB197" t="str">
        <f t="shared" si="37"/>
        <v>BeforeTime</v>
      </c>
      <c r="AC197" t="str">
        <f t="shared" si="38"/>
        <v>December</v>
      </c>
    </row>
    <row r="198" spans="1:29" ht="14.25" customHeight="1" x14ac:dyDescent="0.3">
      <c r="A198" s="1" t="s">
        <v>528</v>
      </c>
      <c r="B198" s="1" t="s">
        <v>529</v>
      </c>
      <c r="C198" s="1" t="s">
        <v>530</v>
      </c>
      <c r="D198" s="1">
        <v>32</v>
      </c>
      <c r="E198" s="1" t="s">
        <v>45</v>
      </c>
      <c r="F198" s="1" t="s">
        <v>83</v>
      </c>
      <c r="G198" s="1" t="s">
        <v>531</v>
      </c>
      <c r="H198" s="1" t="s">
        <v>532</v>
      </c>
      <c r="I198" s="1" t="s">
        <v>1045</v>
      </c>
      <c r="J198" s="2">
        <v>45689</v>
      </c>
      <c r="K198" s="1" t="s">
        <v>1046</v>
      </c>
      <c r="L198" s="1" t="s">
        <v>74</v>
      </c>
      <c r="M198" s="1">
        <v>330.11</v>
      </c>
      <c r="N198" s="1">
        <v>4</v>
      </c>
      <c r="O198" s="1" t="s">
        <v>78</v>
      </c>
      <c r="P198" s="1">
        <v>2</v>
      </c>
      <c r="Q198" s="1">
        <v>69</v>
      </c>
      <c r="R198" s="2">
        <v>45695</v>
      </c>
      <c r="S198" s="1" t="s">
        <v>1047</v>
      </c>
      <c r="T198" t="str">
        <f t="shared" si="30"/>
        <v>Brandon  Cruz</v>
      </c>
      <c r="U198">
        <f t="shared" si="31"/>
        <v>1320.44</v>
      </c>
      <c r="V198">
        <f t="shared" si="39"/>
        <v>6</v>
      </c>
      <c r="W198" s="15">
        <f t="shared" si="32"/>
        <v>0.2</v>
      </c>
      <c r="X198">
        <f t="shared" si="33"/>
        <v>1125.3520000000001</v>
      </c>
      <c r="Y198">
        <f t="shared" si="34"/>
        <v>264.08800000000002</v>
      </c>
      <c r="Z198">
        <f t="shared" si="35"/>
        <v>1056.3520000000001</v>
      </c>
      <c r="AA198">
        <f t="shared" si="36"/>
        <v>1125.3520000000001</v>
      </c>
      <c r="AB198" t="str">
        <f t="shared" si="37"/>
        <v>Late</v>
      </c>
      <c r="AC198" t="str">
        <f t="shared" si="38"/>
        <v>February</v>
      </c>
    </row>
    <row r="199" spans="1:29" ht="14.25" customHeight="1" x14ac:dyDescent="0.3">
      <c r="A199" s="1" t="s">
        <v>394</v>
      </c>
      <c r="B199" s="1" t="s">
        <v>395</v>
      </c>
      <c r="C199" s="1" t="s">
        <v>396</v>
      </c>
      <c r="D199" s="1">
        <v>70</v>
      </c>
      <c r="E199" s="1" t="s">
        <v>22</v>
      </c>
      <c r="F199" s="1" t="s">
        <v>23</v>
      </c>
      <c r="G199" s="1" t="s">
        <v>397</v>
      </c>
      <c r="H199" s="1" t="s">
        <v>398</v>
      </c>
      <c r="I199" s="1" t="s">
        <v>1048</v>
      </c>
      <c r="J199" s="2">
        <v>45045</v>
      </c>
      <c r="K199" s="1" t="s">
        <v>1049</v>
      </c>
      <c r="L199" s="1" t="s">
        <v>50</v>
      </c>
      <c r="M199" s="1">
        <v>202.54</v>
      </c>
      <c r="N199" s="1">
        <v>5</v>
      </c>
      <c r="O199" s="1" t="s">
        <v>51</v>
      </c>
      <c r="P199" s="1">
        <v>1</v>
      </c>
      <c r="Q199" s="1">
        <v>47</v>
      </c>
      <c r="R199" s="2">
        <v>45051</v>
      </c>
      <c r="S199" s="1" t="s">
        <v>1050</v>
      </c>
      <c r="T199" t="str">
        <f t="shared" si="30"/>
        <v>Alexandra  Smith</v>
      </c>
      <c r="U199">
        <f t="shared" si="31"/>
        <v>1012.6999999999999</v>
      </c>
      <c r="V199">
        <f t="shared" si="39"/>
        <v>6</v>
      </c>
      <c r="W199" s="15">
        <f t="shared" si="32"/>
        <v>0.15</v>
      </c>
      <c r="X199">
        <f t="shared" si="33"/>
        <v>907.79499999999996</v>
      </c>
      <c r="Y199">
        <f t="shared" si="34"/>
        <v>151.90499999999997</v>
      </c>
      <c r="Z199">
        <f t="shared" si="35"/>
        <v>860.79499999999996</v>
      </c>
      <c r="AA199">
        <f t="shared" si="36"/>
        <v>907.79499999999996</v>
      </c>
      <c r="AB199" t="str">
        <f t="shared" si="37"/>
        <v>Late</v>
      </c>
      <c r="AC199" t="str">
        <f t="shared" si="38"/>
        <v>April</v>
      </c>
    </row>
    <row r="200" spans="1:29" ht="14.25" customHeight="1" x14ac:dyDescent="0.3">
      <c r="A200" s="1" t="s">
        <v>568</v>
      </c>
      <c r="B200" s="1" t="s">
        <v>249</v>
      </c>
      <c r="C200" s="1" t="s">
        <v>569</v>
      </c>
      <c r="D200" s="1">
        <v>35</v>
      </c>
      <c r="E200" s="1" t="s">
        <v>22</v>
      </c>
      <c r="F200" s="1" t="s">
        <v>23</v>
      </c>
      <c r="G200" s="1" t="s">
        <v>570</v>
      </c>
      <c r="H200" s="1" t="s">
        <v>571</v>
      </c>
      <c r="I200" s="1" t="s">
        <v>1051</v>
      </c>
      <c r="J200" s="2">
        <v>45253</v>
      </c>
      <c r="K200" s="1" t="s">
        <v>1052</v>
      </c>
      <c r="L200" s="1" t="s">
        <v>40</v>
      </c>
      <c r="M200" s="1">
        <v>166.28</v>
      </c>
      <c r="N200" s="1">
        <v>4</v>
      </c>
      <c r="O200" s="1" t="s">
        <v>89</v>
      </c>
      <c r="P200" s="1">
        <v>4</v>
      </c>
      <c r="Q200" s="1">
        <v>44</v>
      </c>
      <c r="R200" s="2">
        <v>45257</v>
      </c>
      <c r="S200" s="1" t="s">
        <v>1053</v>
      </c>
      <c r="T200" t="str">
        <f t="shared" si="30"/>
        <v>Ashley  Romero</v>
      </c>
      <c r="U200">
        <f t="shared" si="31"/>
        <v>665.12</v>
      </c>
      <c r="V200">
        <f t="shared" si="39"/>
        <v>4</v>
      </c>
      <c r="W200" s="15">
        <f t="shared" si="32"/>
        <v>0.1</v>
      </c>
      <c r="X200">
        <f t="shared" si="33"/>
        <v>642.60799999999995</v>
      </c>
      <c r="Y200">
        <f t="shared" si="34"/>
        <v>66.512</v>
      </c>
      <c r="Z200">
        <f t="shared" si="35"/>
        <v>598.60799999999995</v>
      </c>
      <c r="AA200">
        <f t="shared" si="36"/>
        <v>642.60799999999995</v>
      </c>
      <c r="AB200" t="str">
        <f t="shared" si="37"/>
        <v>BeforeTime</v>
      </c>
      <c r="AC200" t="str">
        <f t="shared" si="38"/>
        <v>November</v>
      </c>
    </row>
    <row r="201" spans="1:29" ht="14.25" customHeight="1" x14ac:dyDescent="0.3">
      <c r="A201" s="1" t="s">
        <v>428</v>
      </c>
      <c r="B201" s="1" t="s">
        <v>429</v>
      </c>
      <c r="C201" s="1" t="s">
        <v>430</v>
      </c>
      <c r="D201" s="1">
        <v>28</v>
      </c>
      <c r="E201" s="1" t="s">
        <v>45</v>
      </c>
      <c r="F201" s="1" t="s">
        <v>69</v>
      </c>
      <c r="G201" s="1" t="s">
        <v>431</v>
      </c>
      <c r="H201" s="1" t="s">
        <v>432</v>
      </c>
      <c r="I201" s="1" t="s">
        <v>1054</v>
      </c>
      <c r="J201" s="2">
        <v>45523</v>
      </c>
      <c r="K201" s="1" t="s">
        <v>1055</v>
      </c>
      <c r="L201" s="1" t="s">
        <v>864</v>
      </c>
      <c r="M201" s="1">
        <v>292.14999999999998</v>
      </c>
      <c r="N201" s="1">
        <v>2</v>
      </c>
      <c r="O201" s="1" t="s">
        <v>51</v>
      </c>
      <c r="P201" s="1">
        <v>4</v>
      </c>
      <c r="Q201" s="1">
        <v>58</v>
      </c>
      <c r="R201" s="2">
        <v>45526</v>
      </c>
      <c r="S201" s="1" t="s">
        <v>1056</v>
      </c>
      <c r="T201" t="str">
        <f t="shared" si="30"/>
        <v>Mary  Knight</v>
      </c>
      <c r="U201">
        <f t="shared" si="31"/>
        <v>584.29999999999995</v>
      </c>
      <c r="V201">
        <f t="shared" si="39"/>
        <v>3</v>
      </c>
      <c r="W201" s="15">
        <f t="shared" si="32"/>
        <v>0.15</v>
      </c>
      <c r="X201">
        <f t="shared" si="33"/>
        <v>554.65499999999997</v>
      </c>
      <c r="Y201">
        <f t="shared" si="34"/>
        <v>87.644999999999996</v>
      </c>
      <c r="Z201">
        <f t="shared" si="35"/>
        <v>496.65499999999997</v>
      </c>
      <c r="AA201">
        <f t="shared" si="36"/>
        <v>554.65499999999997</v>
      </c>
      <c r="AB201" t="str">
        <f t="shared" si="37"/>
        <v>BeforeTime</v>
      </c>
      <c r="AC201" t="str">
        <f t="shared" si="38"/>
        <v>August</v>
      </c>
    </row>
    <row r="202" spans="1:29" ht="14.25" customHeight="1" x14ac:dyDescent="0.3">
      <c r="A202" s="1" t="s">
        <v>1035</v>
      </c>
      <c r="B202" s="1" t="s">
        <v>67</v>
      </c>
      <c r="C202" s="1" t="s">
        <v>1036</v>
      </c>
      <c r="D202" s="1">
        <v>46</v>
      </c>
      <c r="E202" s="1" t="s">
        <v>22</v>
      </c>
      <c r="F202" s="1" t="s">
        <v>23</v>
      </c>
      <c r="G202" s="1" t="s">
        <v>1037</v>
      </c>
      <c r="H202" s="1" t="s">
        <v>1038</v>
      </c>
      <c r="I202" s="1" t="s">
        <v>1057</v>
      </c>
      <c r="J202" s="2">
        <v>45481</v>
      </c>
      <c r="K202" s="1" t="s">
        <v>1058</v>
      </c>
      <c r="L202" s="1" t="s">
        <v>166</v>
      </c>
      <c r="M202" s="1">
        <v>272.51</v>
      </c>
      <c r="N202" s="1">
        <v>4</v>
      </c>
      <c r="O202" s="1" t="s">
        <v>56</v>
      </c>
      <c r="P202" s="1">
        <v>7</v>
      </c>
      <c r="Q202" s="1">
        <v>38</v>
      </c>
      <c r="R202" s="2">
        <v>45482</v>
      </c>
      <c r="S202" s="1" t="s">
        <v>1059</v>
      </c>
      <c r="T202" t="str">
        <f t="shared" si="30"/>
        <v>Christine  Aguilar</v>
      </c>
      <c r="U202">
        <f t="shared" si="31"/>
        <v>1090.04</v>
      </c>
      <c r="V202">
        <f t="shared" si="39"/>
        <v>1</v>
      </c>
      <c r="W202" s="15">
        <f t="shared" si="32"/>
        <v>0</v>
      </c>
      <c r="X202">
        <f t="shared" si="33"/>
        <v>1090.04</v>
      </c>
      <c r="Y202">
        <f t="shared" si="34"/>
        <v>0</v>
      </c>
      <c r="Z202">
        <f t="shared" si="35"/>
        <v>1090.04</v>
      </c>
      <c r="AA202">
        <f t="shared" si="36"/>
        <v>1090.04</v>
      </c>
      <c r="AB202" t="str">
        <f t="shared" si="37"/>
        <v>BeforeTime</v>
      </c>
      <c r="AC202" t="str">
        <f t="shared" si="38"/>
        <v>July</v>
      </c>
    </row>
    <row r="203" spans="1:29" ht="14.25" customHeight="1" x14ac:dyDescent="0.3">
      <c r="A203" s="1" t="s">
        <v>309</v>
      </c>
      <c r="B203" s="1" t="s">
        <v>310</v>
      </c>
      <c r="C203" s="1" t="s">
        <v>311</v>
      </c>
      <c r="D203" s="1">
        <v>45</v>
      </c>
      <c r="E203" s="1" t="s">
        <v>22</v>
      </c>
      <c r="F203" s="1" t="s">
        <v>35</v>
      </c>
      <c r="G203" s="1" t="s">
        <v>312</v>
      </c>
      <c r="H203" s="1" t="s">
        <v>313</v>
      </c>
      <c r="I203" s="1" t="s">
        <v>1060</v>
      </c>
      <c r="J203" s="2">
        <v>45079</v>
      </c>
      <c r="K203" s="1" t="s">
        <v>1061</v>
      </c>
      <c r="L203" s="1" t="s">
        <v>280</v>
      </c>
      <c r="M203" s="1">
        <v>157.63999999999999</v>
      </c>
      <c r="N203" s="1">
        <v>3</v>
      </c>
      <c r="O203" s="1" t="s">
        <v>78</v>
      </c>
      <c r="P203" s="1">
        <v>2</v>
      </c>
      <c r="Q203" s="1">
        <v>47</v>
      </c>
      <c r="R203" s="2">
        <v>45085</v>
      </c>
      <c r="S203" s="1" t="s">
        <v>1062</v>
      </c>
      <c r="T203" t="str">
        <f t="shared" si="30"/>
        <v>Jenny  Estrada</v>
      </c>
      <c r="U203">
        <f t="shared" si="31"/>
        <v>472.91999999999996</v>
      </c>
      <c r="V203">
        <f t="shared" si="39"/>
        <v>6</v>
      </c>
      <c r="W203" s="15">
        <f t="shared" si="32"/>
        <v>0.2</v>
      </c>
      <c r="X203">
        <f t="shared" si="33"/>
        <v>425.33599999999996</v>
      </c>
      <c r="Y203">
        <f t="shared" si="34"/>
        <v>94.584000000000003</v>
      </c>
      <c r="Z203">
        <f t="shared" si="35"/>
        <v>378.33599999999996</v>
      </c>
      <c r="AA203">
        <f t="shared" si="36"/>
        <v>425.33599999999996</v>
      </c>
      <c r="AB203" t="str">
        <f t="shared" si="37"/>
        <v>Late</v>
      </c>
      <c r="AC203" t="str">
        <f t="shared" si="38"/>
        <v>June</v>
      </c>
    </row>
    <row r="204" spans="1:29" ht="14.25" customHeight="1" x14ac:dyDescent="0.3">
      <c r="A204" s="1" t="s">
        <v>294</v>
      </c>
      <c r="B204" s="1" t="s">
        <v>295</v>
      </c>
      <c r="C204" s="1" t="s">
        <v>296</v>
      </c>
      <c r="D204" s="1">
        <v>26</v>
      </c>
      <c r="E204" s="1" t="s">
        <v>45</v>
      </c>
      <c r="F204" s="1" t="s">
        <v>161</v>
      </c>
      <c r="G204" s="1" t="s">
        <v>297</v>
      </c>
      <c r="H204" s="1" t="s">
        <v>298</v>
      </c>
      <c r="I204" s="1" t="s">
        <v>1063</v>
      </c>
      <c r="J204" s="2">
        <v>45053</v>
      </c>
      <c r="K204" s="1" t="s">
        <v>1064</v>
      </c>
      <c r="L204" s="1" t="s">
        <v>263</v>
      </c>
      <c r="M204" s="1">
        <v>62.42</v>
      </c>
      <c r="N204" s="1">
        <v>3</v>
      </c>
      <c r="O204" s="1" t="s">
        <v>51</v>
      </c>
      <c r="P204" s="1">
        <v>5</v>
      </c>
      <c r="Q204" s="1">
        <v>62</v>
      </c>
      <c r="R204" s="2">
        <v>45058</v>
      </c>
      <c r="S204" s="1" t="s">
        <v>1065</v>
      </c>
      <c r="T204" t="str">
        <f t="shared" si="30"/>
        <v>Valerie  Carr</v>
      </c>
      <c r="U204">
        <f t="shared" si="31"/>
        <v>187.26</v>
      </c>
      <c r="V204">
        <f t="shared" si="39"/>
        <v>5</v>
      </c>
      <c r="W204" s="15">
        <f t="shared" si="32"/>
        <v>0.15</v>
      </c>
      <c r="X204">
        <f t="shared" si="33"/>
        <v>221.17099999999999</v>
      </c>
      <c r="Y204">
        <f t="shared" si="34"/>
        <v>28.088999999999999</v>
      </c>
      <c r="Z204">
        <f t="shared" si="35"/>
        <v>159.17099999999999</v>
      </c>
      <c r="AA204">
        <f t="shared" si="36"/>
        <v>221.17099999999999</v>
      </c>
      <c r="AB204" t="str">
        <f t="shared" si="37"/>
        <v>Intime</v>
      </c>
      <c r="AC204" t="str">
        <f t="shared" si="38"/>
        <v>May</v>
      </c>
    </row>
    <row r="205" spans="1:29" ht="14.25" customHeight="1" x14ac:dyDescent="0.3">
      <c r="A205" s="1" t="s">
        <v>513</v>
      </c>
      <c r="B205" s="1" t="s">
        <v>514</v>
      </c>
      <c r="C205" s="1" t="s">
        <v>515</v>
      </c>
      <c r="D205" s="1">
        <v>42</v>
      </c>
      <c r="E205" s="1" t="s">
        <v>45</v>
      </c>
      <c r="F205" s="1" t="s">
        <v>69</v>
      </c>
      <c r="G205" s="1" t="s">
        <v>516</v>
      </c>
      <c r="H205" s="1" t="s">
        <v>517</v>
      </c>
      <c r="I205" s="1" t="s">
        <v>1066</v>
      </c>
      <c r="J205" s="2">
        <v>45495</v>
      </c>
      <c r="K205" s="1" t="s">
        <v>1067</v>
      </c>
      <c r="L205" s="1" t="s">
        <v>88</v>
      </c>
      <c r="M205" s="1">
        <v>363.64</v>
      </c>
      <c r="N205" s="1">
        <v>3</v>
      </c>
      <c r="O205" s="1" t="s">
        <v>29</v>
      </c>
      <c r="P205" s="1">
        <v>5</v>
      </c>
      <c r="Q205" s="1">
        <v>53</v>
      </c>
      <c r="R205" s="2">
        <v>45502</v>
      </c>
      <c r="S205" s="1" t="s">
        <v>1068</v>
      </c>
      <c r="T205" t="str">
        <f t="shared" si="30"/>
        <v>Katherine  Weber</v>
      </c>
      <c r="U205">
        <f t="shared" si="31"/>
        <v>1090.92</v>
      </c>
      <c r="V205">
        <f t="shared" si="39"/>
        <v>7</v>
      </c>
      <c r="W205" s="15">
        <f t="shared" si="32"/>
        <v>0.08</v>
      </c>
      <c r="X205">
        <f t="shared" si="33"/>
        <v>1056.6464000000001</v>
      </c>
      <c r="Y205">
        <f t="shared" si="34"/>
        <v>87.273600000000002</v>
      </c>
      <c r="Z205">
        <f t="shared" si="35"/>
        <v>1003.6464000000001</v>
      </c>
      <c r="AA205">
        <f t="shared" si="36"/>
        <v>1056.6464000000001</v>
      </c>
      <c r="AB205" t="str">
        <f t="shared" si="37"/>
        <v>Late</v>
      </c>
      <c r="AC205" t="str">
        <f t="shared" si="38"/>
        <v>July</v>
      </c>
    </row>
    <row r="206" spans="1:29" ht="14.25" customHeight="1" x14ac:dyDescent="0.3">
      <c r="A206" s="1" t="s">
        <v>539</v>
      </c>
      <c r="B206" s="1" t="s">
        <v>540</v>
      </c>
      <c r="C206" s="1" t="s">
        <v>541</v>
      </c>
      <c r="D206" s="1">
        <v>33</v>
      </c>
      <c r="E206" s="1" t="s">
        <v>45</v>
      </c>
      <c r="F206" s="1" t="s">
        <v>161</v>
      </c>
      <c r="G206" s="1" t="s">
        <v>542</v>
      </c>
      <c r="H206" s="1" t="s">
        <v>543</v>
      </c>
      <c r="I206" s="1" t="s">
        <v>1069</v>
      </c>
      <c r="J206" s="2">
        <v>45125</v>
      </c>
      <c r="K206" s="1" t="s">
        <v>1070</v>
      </c>
      <c r="L206" s="1" t="s">
        <v>566</v>
      </c>
      <c r="M206" s="1">
        <v>477.52</v>
      </c>
      <c r="N206" s="1">
        <v>4</v>
      </c>
      <c r="O206" s="1" t="s">
        <v>78</v>
      </c>
      <c r="P206" s="1">
        <v>5</v>
      </c>
      <c r="Q206" s="1">
        <v>55</v>
      </c>
      <c r="R206" s="2">
        <v>45127</v>
      </c>
      <c r="S206" s="1" t="s">
        <v>1071</v>
      </c>
      <c r="T206" t="str">
        <f t="shared" si="30"/>
        <v>Jodi  Whitney</v>
      </c>
      <c r="U206">
        <f t="shared" si="31"/>
        <v>1910.08</v>
      </c>
      <c r="V206">
        <f t="shared" si="39"/>
        <v>2</v>
      </c>
      <c r="W206" s="15">
        <f t="shared" si="32"/>
        <v>0.2</v>
      </c>
      <c r="X206">
        <f t="shared" si="33"/>
        <v>1583.0639999999999</v>
      </c>
      <c r="Y206">
        <f t="shared" si="34"/>
        <v>382.01600000000002</v>
      </c>
      <c r="Z206">
        <f t="shared" si="35"/>
        <v>1528.0639999999999</v>
      </c>
      <c r="AA206">
        <f t="shared" si="36"/>
        <v>1583.0639999999999</v>
      </c>
      <c r="AB206" t="str">
        <f t="shared" si="37"/>
        <v>BeforeTime</v>
      </c>
      <c r="AC206" t="str">
        <f t="shared" si="38"/>
        <v>July</v>
      </c>
    </row>
    <row r="207" spans="1:29" ht="14.25" customHeight="1" x14ac:dyDescent="0.3">
      <c r="A207" s="1" t="s">
        <v>1072</v>
      </c>
      <c r="B207" s="1" t="s">
        <v>211</v>
      </c>
      <c r="C207" s="1" t="s">
        <v>1073</v>
      </c>
      <c r="D207" s="1">
        <v>55</v>
      </c>
      <c r="E207" s="1" t="s">
        <v>34</v>
      </c>
      <c r="F207" s="1" t="s">
        <v>152</v>
      </c>
      <c r="G207" s="1" t="s">
        <v>1074</v>
      </c>
      <c r="H207" s="1" t="s">
        <v>1075</v>
      </c>
      <c r="I207" s="1" t="s">
        <v>1076</v>
      </c>
      <c r="J207" s="2">
        <v>45168</v>
      </c>
      <c r="K207" s="1" t="s">
        <v>1077</v>
      </c>
      <c r="L207" s="1" t="s">
        <v>235</v>
      </c>
      <c r="M207" s="1">
        <v>126.19</v>
      </c>
      <c r="N207" s="1">
        <v>2</v>
      </c>
      <c r="O207" s="1" t="s">
        <v>56</v>
      </c>
      <c r="P207" s="1">
        <v>5</v>
      </c>
      <c r="Q207" s="1">
        <v>59</v>
      </c>
      <c r="R207" s="2">
        <v>45174</v>
      </c>
      <c r="S207" s="1" t="s">
        <v>1078</v>
      </c>
      <c r="T207" t="str">
        <f t="shared" si="30"/>
        <v>Mark  Summers</v>
      </c>
      <c r="U207">
        <f t="shared" si="31"/>
        <v>252.38</v>
      </c>
      <c r="V207">
        <f t="shared" si="39"/>
        <v>6</v>
      </c>
      <c r="W207" s="15">
        <f t="shared" si="32"/>
        <v>0</v>
      </c>
      <c r="X207">
        <f t="shared" si="33"/>
        <v>252.38</v>
      </c>
      <c r="Y207">
        <f t="shared" si="34"/>
        <v>0</v>
      </c>
      <c r="Z207">
        <f t="shared" si="35"/>
        <v>252.38</v>
      </c>
      <c r="AA207">
        <f t="shared" si="36"/>
        <v>252.38</v>
      </c>
      <c r="AB207" t="str">
        <f t="shared" si="37"/>
        <v>Late</v>
      </c>
      <c r="AC207" t="str">
        <f t="shared" si="38"/>
        <v>August</v>
      </c>
    </row>
    <row r="208" spans="1:29" ht="14.25" customHeight="1" x14ac:dyDescent="0.3">
      <c r="A208" s="1" t="s">
        <v>724</v>
      </c>
      <c r="B208" s="1" t="s">
        <v>725</v>
      </c>
      <c r="C208" s="1" t="s">
        <v>726</v>
      </c>
      <c r="D208" s="1">
        <v>30</v>
      </c>
      <c r="E208" s="1" t="s">
        <v>22</v>
      </c>
      <c r="F208" s="1" t="s">
        <v>152</v>
      </c>
      <c r="G208" s="1" t="s">
        <v>727</v>
      </c>
      <c r="H208" s="1" t="s">
        <v>728</v>
      </c>
      <c r="I208" s="1" t="s">
        <v>1079</v>
      </c>
      <c r="J208" s="2">
        <v>45320</v>
      </c>
      <c r="K208" s="1" t="s">
        <v>1080</v>
      </c>
      <c r="L208" s="1" t="s">
        <v>474</v>
      </c>
      <c r="M208" s="1">
        <v>87.09</v>
      </c>
      <c r="N208" s="1">
        <v>1</v>
      </c>
      <c r="O208" s="1" t="s">
        <v>89</v>
      </c>
      <c r="P208" s="1">
        <v>1</v>
      </c>
      <c r="Q208" s="1">
        <v>61</v>
      </c>
      <c r="R208" s="2">
        <v>45321</v>
      </c>
      <c r="S208" s="1" t="s">
        <v>1081</v>
      </c>
      <c r="T208" t="str">
        <f t="shared" si="30"/>
        <v>Melissa  Levy</v>
      </c>
      <c r="U208">
        <f t="shared" si="31"/>
        <v>87.09</v>
      </c>
      <c r="V208">
        <f t="shared" si="39"/>
        <v>1</v>
      </c>
      <c r="W208" s="15">
        <f t="shared" si="32"/>
        <v>0.1</v>
      </c>
      <c r="X208">
        <f t="shared" si="33"/>
        <v>139.381</v>
      </c>
      <c r="Y208">
        <f t="shared" si="34"/>
        <v>8.7090000000000014</v>
      </c>
      <c r="Z208">
        <f t="shared" si="35"/>
        <v>78.381</v>
      </c>
      <c r="AA208">
        <f t="shared" si="36"/>
        <v>139.381</v>
      </c>
      <c r="AB208" t="str">
        <f t="shared" si="37"/>
        <v>BeforeTime</v>
      </c>
      <c r="AC208" t="str">
        <f t="shared" si="38"/>
        <v>January</v>
      </c>
    </row>
    <row r="209" spans="1:29" ht="14.25" customHeight="1" x14ac:dyDescent="0.3">
      <c r="A209" s="1" t="s">
        <v>386</v>
      </c>
      <c r="B209" s="1" t="s">
        <v>387</v>
      </c>
      <c r="C209" s="1" t="s">
        <v>388</v>
      </c>
      <c r="D209" s="1">
        <v>40</v>
      </c>
      <c r="E209" s="1" t="s">
        <v>45</v>
      </c>
      <c r="F209" s="1" t="s">
        <v>161</v>
      </c>
      <c r="G209" s="1" t="s">
        <v>389</v>
      </c>
      <c r="H209" s="1" t="s">
        <v>390</v>
      </c>
      <c r="I209" s="1" t="s">
        <v>1082</v>
      </c>
      <c r="J209" s="2">
        <v>45074</v>
      </c>
      <c r="K209" s="1" t="s">
        <v>1083</v>
      </c>
      <c r="L209" s="1" t="s">
        <v>731</v>
      </c>
      <c r="M209" s="1">
        <v>110.95</v>
      </c>
      <c r="N209" s="1">
        <v>3</v>
      </c>
      <c r="O209" s="1" t="s">
        <v>89</v>
      </c>
      <c r="P209" s="1">
        <v>6</v>
      </c>
      <c r="Q209" s="1">
        <v>65</v>
      </c>
      <c r="R209" s="2">
        <v>45079</v>
      </c>
      <c r="S209" s="1" t="s">
        <v>1084</v>
      </c>
      <c r="T209" t="str">
        <f t="shared" si="30"/>
        <v>Jason  Lopez</v>
      </c>
      <c r="U209">
        <f t="shared" si="31"/>
        <v>332.85</v>
      </c>
      <c r="V209">
        <f t="shared" si="39"/>
        <v>5</v>
      </c>
      <c r="W209" s="15">
        <f t="shared" si="32"/>
        <v>0.1</v>
      </c>
      <c r="X209">
        <f t="shared" si="33"/>
        <v>364.565</v>
      </c>
      <c r="Y209">
        <f t="shared" si="34"/>
        <v>33.285000000000004</v>
      </c>
      <c r="Z209">
        <f t="shared" si="35"/>
        <v>299.565</v>
      </c>
      <c r="AA209">
        <f t="shared" si="36"/>
        <v>364.565</v>
      </c>
      <c r="AB209" t="str">
        <f t="shared" si="37"/>
        <v>Intime</v>
      </c>
      <c r="AC209" t="str">
        <f t="shared" si="38"/>
        <v>May</v>
      </c>
    </row>
    <row r="210" spans="1:29" ht="14.25" customHeight="1" x14ac:dyDescent="0.3">
      <c r="A210" s="1" t="s">
        <v>632</v>
      </c>
      <c r="B210" s="1" t="s">
        <v>141</v>
      </c>
      <c r="C210" s="1" t="s">
        <v>633</v>
      </c>
      <c r="D210" s="1">
        <v>44</v>
      </c>
      <c r="E210" s="1" t="s">
        <v>45</v>
      </c>
      <c r="F210" s="1" t="s">
        <v>83</v>
      </c>
      <c r="G210" s="1" t="s">
        <v>634</v>
      </c>
      <c r="H210" s="1" t="s">
        <v>635</v>
      </c>
      <c r="I210" s="1" t="s">
        <v>1085</v>
      </c>
      <c r="J210" s="2">
        <v>45285</v>
      </c>
      <c r="K210" s="1" t="s">
        <v>1086</v>
      </c>
      <c r="L210" s="1" t="s">
        <v>977</v>
      </c>
      <c r="M210" s="1">
        <v>33.49</v>
      </c>
      <c r="N210" s="1">
        <v>1</v>
      </c>
      <c r="O210" s="1" t="s">
        <v>29</v>
      </c>
      <c r="P210" s="1">
        <v>2</v>
      </c>
      <c r="Q210" s="1">
        <v>67</v>
      </c>
      <c r="R210" s="2">
        <v>45286</v>
      </c>
      <c r="S210" s="1" t="s">
        <v>1087</v>
      </c>
      <c r="T210" t="str">
        <f t="shared" si="30"/>
        <v>Amy  Ellis</v>
      </c>
      <c r="U210">
        <f t="shared" si="31"/>
        <v>33.49</v>
      </c>
      <c r="V210">
        <f t="shared" si="39"/>
        <v>1</v>
      </c>
      <c r="W210" s="15">
        <f t="shared" si="32"/>
        <v>0.08</v>
      </c>
      <c r="X210">
        <f t="shared" si="33"/>
        <v>97.8108</v>
      </c>
      <c r="Y210">
        <f t="shared" si="34"/>
        <v>2.6792000000000002</v>
      </c>
      <c r="Z210">
        <f t="shared" si="35"/>
        <v>30.8108</v>
      </c>
      <c r="AA210">
        <f t="shared" si="36"/>
        <v>97.8108</v>
      </c>
      <c r="AB210" t="str">
        <f t="shared" si="37"/>
        <v>BeforeTime</v>
      </c>
      <c r="AC210" t="str">
        <f t="shared" si="38"/>
        <v>December</v>
      </c>
    </row>
    <row r="211" spans="1:29" ht="14.25" customHeight="1" x14ac:dyDescent="0.3">
      <c r="A211" s="1" t="s">
        <v>413</v>
      </c>
      <c r="B211" s="1" t="s">
        <v>414</v>
      </c>
      <c r="C211" s="1" t="s">
        <v>415</v>
      </c>
      <c r="D211" s="1">
        <v>52</v>
      </c>
      <c r="E211" s="1" t="s">
        <v>45</v>
      </c>
      <c r="F211" s="1" t="s">
        <v>213</v>
      </c>
      <c r="G211" s="1" t="s">
        <v>416</v>
      </c>
      <c r="H211" s="1" t="s">
        <v>417</v>
      </c>
      <c r="I211" s="1" t="s">
        <v>1088</v>
      </c>
      <c r="J211" s="2">
        <v>45001</v>
      </c>
      <c r="K211" s="1" t="s">
        <v>1089</v>
      </c>
      <c r="L211" s="1" t="s">
        <v>546</v>
      </c>
      <c r="M211" s="1">
        <v>425.59</v>
      </c>
      <c r="N211" s="1">
        <v>3</v>
      </c>
      <c r="O211" s="1" t="s">
        <v>29</v>
      </c>
      <c r="P211" s="1">
        <v>7</v>
      </c>
      <c r="Q211" s="1">
        <v>68</v>
      </c>
      <c r="R211" s="2">
        <v>45005</v>
      </c>
      <c r="S211" s="1" t="s">
        <v>802</v>
      </c>
      <c r="T211" t="str">
        <f t="shared" si="30"/>
        <v>Amanda  Howard</v>
      </c>
      <c r="U211">
        <f t="shared" si="31"/>
        <v>1276.77</v>
      </c>
      <c r="V211">
        <f t="shared" si="39"/>
        <v>4</v>
      </c>
      <c r="W211" s="15">
        <f t="shared" si="32"/>
        <v>0.08</v>
      </c>
      <c r="X211">
        <f t="shared" si="33"/>
        <v>1242.6284000000001</v>
      </c>
      <c r="Y211">
        <f t="shared" si="34"/>
        <v>102.1416</v>
      </c>
      <c r="Z211">
        <f t="shared" si="35"/>
        <v>1174.6284000000001</v>
      </c>
      <c r="AA211">
        <f t="shared" si="36"/>
        <v>1242.6284000000001</v>
      </c>
      <c r="AB211" t="str">
        <f t="shared" si="37"/>
        <v>BeforeTime</v>
      </c>
      <c r="AC211" t="str">
        <f t="shared" si="38"/>
        <v>March</v>
      </c>
    </row>
    <row r="212" spans="1:29" ht="14.25" customHeight="1" x14ac:dyDescent="0.3">
      <c r="A212" s="1" t="s">
        <v>1072</v>
      </c>
      <c r="B212" s="1" t="s">
        <v>211</v>
      </c>
      <c r="C212" s="1" t="s">
        <v>1073</v>
      </c>
      <c r="D212" s="1">
        <v>55</v>
      </c>
      <c r="E212" s="1" t="s">
        <v>34</v>
      </c>
      <c r="F212" s="1" t="s">
        <v>152</v>
      </c>
      <c r="G212" s="1" t="s">
        <v>1074</v>
      </c>
      <c r="H212" s="1" t="s">
        <v>1075</v>
      </c>
      <c r="I212" s="1" t="s">
        <v>1090</v>
      </c>
      <c r="J212" s="2">
        <v>45039</v>
      </c>
      <c r="K212" s="1" t="s">
        <v>1091</v>
      </c>
      <c r="L212" s="1" t="s">
        <v>511</v>
      </c>
      <c r="M212" s="1">
        <v>441.03</v>
      </c>
      <c r="N212" s="1">
        <v>5</v>
      </c>
      <c r="O212" s="1" t="s">
        <v>51</v>
      </c>
      <c r="P212" s="1">
        <v>3</v>
      </c>
      <c r="Q212" s="1">
        <v>37</v>
      </c>
      <c r="R212" s="2">
        <v>45044</v>
      </c>
      <c r="S212" s="1" t="s">
        <v>1092</v>
      </c>
      <c r="T212" t="str">
        <f t="shared" si="30"/>
        <v>Mark  Summers</v>
      </c>
      <c r="U212">
        <f t="shared" si="31"/>
        <v>2205.1499999999996</v>
      </c>
      <c r="V212">
        <f t="shared" si="39"/>
        <v>5</v>
      </c>
      <c r="W212" s="15">
        <f t="shared" si="32"/>
        <v>0.15</v>
      </c>
      <c r="X212">
        <f t="shared" si="33"/>
        <v>1911.3774999999996</v>
      </c>
      <c r="Y212">
        <f t="shared" si="34"/>
        <v>330.77249999999992</v>
      </c>
      <c r="Z212">
        <f t="shared" si="35"/>
        <v>1874.3774999999996</v>
      </c>
      <c r="AA212">
        <f t="shared" si="36"/>
        <v>1911.3774999999996</v>
      </c>
      <c r="AB212" t="str">
        <f t="shared" si="37"/>
        <v>Intime</v>
      </c>
      <c r="AC212" t="str">
        <f t="shared" si="38"/>
        <v>April</v>
      </c>
    </row>
    <row r="213" spans="1:29" ht="14.25" customHeight="1" x14ac:dyDescent="0.3">
      <c r="A213" s="1" t="s">
        <v>521</v>
      </c>
      <c r="B213" s="1" t="s">
        <v>387</v>
      </c>
      <c r="C213" s="1" t="s">
        <v>522</v>
      </c>
      <c r="D213" s="1">
        <v>51</v>
      </c>
      <c r="E213" s="1" t="s">
        <v>45</v>
      </c>
      <c r="F213" s="1" t="s">
        <v>133</v>
      </c>
      <c r="G213" s="1" t="s">
        <v>523</v>
      </c>
      <c r="H213" s="1" t="s">
        <v>524</v>
      </c>
      <c r="I213" s="1" t="s">
        <v>1093</v>
      </c>
      <c r="J213" s="2">
        <v>45339</v>
      </c>
      <c r="K213" s="1" t="s">
        <v>1094</v>
      </c>
      <c r="L213" s="1" t="s">
        <v>301</v>
      </c>
      <c r="M213" s="1">
        <v>129.75</v>
      </c>
      <c r="N213" s="1">
        <v>3</v>
      </c>
      <c r="O213" s="1" t="s">
        <v>51</v>
      </c>
      <c r="P213" s="1">
        <v>5</v>
      </c>
      <c r="Q213" s="1">
        <v>37</v>
      </c>
      <c r="R213" s="2">
        <v>45341</v>
      </c>
      <c r="S213" s="1" t="s">
        <v>1095</v>
      </c>
      <c r="T213" t="str">
        <f t="shared" si="30"/>
        <v>Jason  Nguyen</v>
      </c>
      <c r="U213">
        <f t="shared" si="31"/>
        <v>389.25</v>
      </c>
      <c r="V213">
        <f t="shared" si="39"/>
        <v>2</v>
      </c>
      <c r="W213" s="15">
        <f t="shared" si="32"/>
        <v>0.15</v>
      </c>
      <c r="X213">
        <f t="shared" si="33"/>
        <v>367.86250000000001</v>
      </c>
      <c r="Y213">
        <f t="shared" si="34"/>
        <v>58.387499999999996</v>
      </c>
      <c r="Z213">
        <f t="shared" si="35"/>
        <v>330.86250000000001</v>
      </c>
      <c r="AA213">
        <f t="shared" si="36"/>
        <v>367.86250000000001</v>
      </c>
      <c r="AB213" t="str">
        <f t="shared" si="37"/>
        <v>BeforeTime</v>
      </c>
      <c r="AC213" t="str">
        <f t="shared" si="38"/>
        <v>February</v>
      </c>
    </row>
    <row r="214" spans="1:29" ht="14.25" customHeight="1" x14ac:dyDescent="0.3">
      <c r="A214" s="1" t="s">
        <v>1096</v>
      </c>
      <c r="B214" s="1" t="s">
        <v>1097</v>
      </c>
      <c r="C214" s="1" t="s">
        <v>1098</v>
      </c>
      <c r="D214" s="1">
        <v>18</v>
      </c>
      <c r="E214" s="1" t="s">
        <v>22</v>
      </c>
      <c r="F214" s="1" t="s">
        <v>69</v>
      </c>
      <c r="G214" s="1" t="s">
        <v>1099</v>
      </c>
      <c r="H214" s="1" t="s">
        <v>1100</v>
      </c>
      <c r="I214" s="1" t="s">
        <v>1101</v>
      </c>
      <c r="J214" s="2">
        <v>45349</v>
      </c>
      <c r="K214" s="1" t="s">
        <v>1102</v>
      </c>
      <c r="L214" s="1" t="s">
        <v>650</v>
      </c>
      <c r="M214" s="1">
        <v>235.63</v>
      </c>
      <c r="N214" s="1">
        <v>1</v>
      </c>
      <c r="O214" s="1" t="s">
        <v>29</v>
      </c>
      <c r="P214" s="1">
        <v>6</v>
      </c>
      <c r="Q214" s="1">
        <v>58</v>
      </c>
      <c r="R214" s="2">
        <v>45354</v>
      </c>
      <c r="S214" s="1" t="s">
        <v>1103</v>
      </c>
      <c r="T214" t="str">
        <f t="shared" si="30"/>
        <v>Gary  Huff</v>
      </c>
      <c r="U214">
        <f t="shared" si="31"/>
        <v>235.63</v>
      </c>
      <c r="V214">
        <f t="shared" si="39"/>
        <v>5</v>
      </c>
      <c r="W214" s="15">
        <f t="shared" si="32"/>
        <v>0.08</v>
      </c>
      <c r="X214">
        <f t="shared" si="33"/>
        <v>274.77959999999996</v>
      </c>
      <c r="Y214">
        <f t="shared" si="34"/>
        <v>18.8504</v>
      </c>
      <c r="Z214">
        <f t="shared" si="35"/>
        <v>216.77959999999999</v>
      </c>
      <c r="AA214">
        <f t="shared" si="36"/>
        <v>274.77959999999996</v>
      </c>
      <c r="AB214" t="str">
        <f t="shared" si="37"/>
        <v>Intime</v>
      </c>
      <c r="AC214" t="str">
        <f t="shared" si="38"/>
        <v>February</v>
      </c>
    </row>
    <row r="215" spans="1:29" ht="14.25" customHeight="1" x14ac:dyDescent="0.3">
      <c r="A215" s="1" t="s">
        <v>168</v>
      </c>
      <c r="B215" s="1" t="s">
        <v>169</v>
      </c>
      <c r="C215" s="1" t="s">
        <v>170</v>
      </c>
      <c r="D215" s="1">
        <v>36</v>
      </c>
      <c r="E215" s="1" t="s">
        <v>45</v>
      </c>
      <c r="F215" s="1" t="s">
        <v>133</v>
      </c>
      <c r="G215" s="1" t="s">
        <v>171</v>
      </c>
      <c r="H215" s="1" t="s">
        <v>172</v>
      </c>
      <c r="I215" s="1" t="s">
        <v>1104</v>
      </c>
      <c r="J215" s="2">
        <v>45549</v>
      </c>
      <c r="K215" s="1" t="s">
        <v>1105</v>
      </c>
      <c r="L215" s="1" t="s">
        <v>507</v>
      </c>
      <c r="M215" s="1">
        <v>136.30000000000001</v>
      </c>
      <c r="N215" s="1">
        <v>2</v>
      </c>
      <c r="O215" s="1" t="s">
        <v>78</v>
      </c>
      <c r="P215" s="1">
        <v>7</v>
      </c>
      <c r="Q215" s="1">
        <v>51</v>
      </c>
      <c r="R215" s="2">
        <v>45550</v>
      </c>
      <c r="S215" s="1" t="s">
        <v>1106</v>
      </c>
      <c r="T215" t="str">
        <f t="shared" si="30"/>
        <v>Gina  Moreno</v>
      </c>
      <c r="U215">
        <f t="shared" si="31"/>
        <v>272.60000000000002</v>
      </c>
      <c r="V215">
        <f t="shared" si="39"/>
        <v>1</v>
      </c>
      <c r="W215" s="15">
        <f t="shared" si="32"/>
        <v>0.2</v>
      </c>
      <c r="X215">
        <f t="shared" si="33"/>
        <v>269.08000000000004</v>
      </c>
      <c r="Y215">
        <f t="shared" si="34"/>
        <v>54.52000000000001</v>
      </c>
      <c r="Z215">
        <f t="shared" si="35"/>
        <v>218.08</v>
      </c>
      <c r="AA215">
        <f t="shared" si="36"/>
        <v>269.08000000000004</v>
      </c>
      <c r="AB215" t="str">
        <f t="shared" si="37"/>
        <v>BeforeTime</v>
      </c>
      <c r="AC215" t="str">
        <f t="shared" si="38"/>
        <v>September</v>
      </c>
    </row>
    <row r="216" spans="1:29" ht="14.25" customHeight="1" x14ac:dyDescent="0.3">
      <c r="A216" s="1" t="s">
        <v>476</v>
      </c>
      <c r="B216" s="1" t="s">
        <v>477</v>
      </c>
      <c r="C216" s="1" t="s">
        <v>123</v>
      </c>
      <c r="D216" s="1">
        <v>68</v>
      </c>
      <c r="E216" s="1" t="s">
        <v>45</v>
      </c>
      <c r="F216" s="1" t="s">
        <v>213</v>
      </c>
      <c r="G216" s="1" t="s">
        <v>478</v>
      </c>
      <c r="H216" s="1" t="s">
        <v>479</v>
      </c>
      <c r="I216" s="1" t="s">
        <v>1107</v>
      </c>
      <c r="J216" s="2">
        <v>45112</v>
      </c>
      <c r="K216" s="1" t="s">
        <v>1108</v>
      </c>
      <c r="L216" s="1" t="s">
        <v>934</v>
      </c>
      <c r="M216" s="1">
        <v>107.47</v>
      </c>
      <c r="N216" s="1">
        <v>4</v>
      </c>
      <c r="O216" s="1" t="s">
        <v>78</v>
      </c>
      <c r="P216" s="1">
        <v>5</v>
      </c>
      <c r="Q216" s="1">
        <v>51</v>
      </c>
      <c r="R216" s="2">
        <v>45115</v>
      </c>
      <c r="S216" s="1" t="s">
        <v>1109</v>
      </c>
      <c r="T216" t="str">
        <f t="shared" si="30"/>
        <v>Brittany  Stewart</v>
      </c>
      <c r="U216">
        <f t="shared" si="31"/>
        <v>429.88</v>
      </c>
      <c r="V216">
        <f t="shared" si="39"/>
        <v>3</v>
      </c>
      <c r="W216" s="15">
        <f t="shared" si="32"/>
        <v>0.2</v>
      </c>
      <c r="X216">
        <f t="shared" si="33"/>
        <v>394.904</v>
      </c>
      <c r="Y216">
        <f t="shared" si="34"/>
        <v>85.975999999999999</v>
      </c>
      <c r="Z216">
        <f t="shared" si="35"/>
        <v>343.904</v>
      </c>
      <c r="AA216">
        <f t="shared" si="36"/>
        <v>394.904</v>
      </c>
      <c r="AB216" t="str">
        <f t="shared" si="37"/>
        <v>BeforeTime</v>
      </c>
      <c r="AC216" t="str">
        <f t="shared" si="38"/>
        <v>July</v>
      </c>
    </row>
    <row r="217" spans="1:29" ht="14.25" customHeight="1" x14ac:dyDescent="0.3">
      <c r="A217" s="1" t="s">
        <v>918</v>
      </c>
      <c r="B217" s="1" t="s">
        <v>919</v>
      </c>
      <c r="C217" s="1" t="s">
        <v>920</v>
      </c>
      <c r="D217" s="1">
        <v>24</v>
      </c>
      <c r="E217" s="1" t="s">
        <v>45</v>
      </c>
      <c r="F217" s="1" t="s">
        <v>213</v>
      </c>
      <c r="G217" s="1" t="s">
        <v>921</v>
      </c>
      <c r="H217" s="1" t="s">
        <v>922</v>
      </c>
      <c r="I217" s="1" t="s">
        <v>1110</v>
      </c>
      <c r="J217" s="2">
        <v>45271</v>
      </c>
      <c r="K217" s="1" t="s">
        <v>1111</v>
      </c>
      <c r="L217" s="1" t="s">
        <v>98</v>
      </c>
      <c r="M217" s="1">
        <v>275.44</v>
      </c>
      <c r="N217" s="1">
        <v>2</v>
      </c>
      <c r="O217" s="1" t="s">
        <v>29</v>
      </c>
      <c r="P217" s="1">
        <v>2</v>
      </c>
      <c r="Q217" s="1">
        <v>36</v>
      </c>
      <c r="R217" s="2">
        <v>45276</v>
      </c>
      <c r="S217" s="1" t="s">
        <v>1112</v>
      </c>
      <c r="T217" t="str">
        <f t="shared" si="30"/>
        <v>Rachael  Robinson</v>
      </c>
      <c r="U217">
        <f t="shared" si="31"/>
        <v>550.88</v>
      </c>
      <c r="V217">
        <f t="shared" si="39"/>
        <v>5</v>
      </c>
      <c r="W217" s="15">
        <f t="shared" si="32"/>
        <v>0.08</v>
      </c>
      <c r="X217">
        <f t="shared" si="33"/>
        <v>542.80960000000005</v>
      </c>
      <c r="Y217">
        <f t="shared" si="34"/>
        <v>44.070399999999999</v>
      </c>
      <c r="Z217">
        <f t="shared" si="35"/>
        <v>506.80959999999999</v>
      </c>
      <c r="AA217">
        <f t="shared" si="36"/>
        <v>542.80960000000005</v>
      </c>
      <c r="AB217" t="str">
        <f t="shared" si="37"/>
        <v>Intime</v>
      </c>
      <c r="AC217" t="str">
        <f t="shared" si="38"/>
        <v>December</v>
      </c>
    </row>
    <row r="218" spans="1:29" ht="14.25" customHeight="1" x14ac:dyDescent="0.3">
      <c r="A218" s="1" t="s">
        <v>769</v>
      </c>
      <c r="B218" s="1" t="s">
        <v>770</v>
      </c>
      <c r="C218" s="1" t="s">
        <v>771</v>
      </c>
      <c r="D218" s="1">
        <v>32</v>
      </c>
      <c r="E218" s="1" t="s">
        <v>22</v>
      </c>
      <c r="F218" s="1" t="s">
        <v>152</v>
      </c>
      <c r="G218" s="1" t="s">
        <v>772</v>
      </c>
      <c r="H218" s="1" t="s">
        <v>773</v>
      </c>
      <c r="I218" s="1" t="s">
        <v>1113</v>
      </c>
      <c r="J218" s="2">
        <v>45588</v>
      </c>
      <c r="K218" s="1" t="s">
        <v>1114</v>
      </c>
      <c r="L218" s="1" t="s">
        <v>934</v>
      </c>
      <c r="M218" s="1">
        <v>107.47</v>
      </c>
      <c r="N218" s="1">
        <v>2</v>
      </c>
      <c r="O218" s="1" t="s">
        <v>51</v>
      </c>
      <c r="P218" s="1">
        <v>5</v>
      </c>
      <c r="Q218" s="1">
        <v>55</v>
      </c>
      <c r="R218" s="2">
        <v>45592</v>
      </c>
      <c r="S218" s="1" t="s">
        <v>1115</v>
      </c>
      <c r="T218" t="str">
        <f t="shared" si="30"/>
        <v>Lindsey  Byrd</v>
      </c>
      <c r="U218">
        <f t="shared" si="31"/>
        <v>214.94</v>
      </c>
      <c r="V218">
        <f t="shared" si="39"/>
        <v>4</v>
      </c>
      <c r="W218" s="15">
        <f t="shared" si="32"/>
        <v>0.15</v>
      </c>
      <c r="X218">
        <f t="shared" si="33"/>
        <v>237.69900000000001</v>
      </c>
      <c r="Y218">
        <f t="shared" si="34"/>
        <v>32.241</v>
      </c>
      <c r="Z218">
        <f t="shared" si="35"/>
        <v>182.69900000000001</v>
      </c>
      <c r="AA218">
        <f t="shared" si="36"/>
        <v>237.69900000000001</v>
      </c>
      <c r="AB218" t="str">
        <f t="shared" si="37"/>
        <v>BeforeTime</v>
      </c>
      <c r="AC218" t="str">
        <f t="shared" si="38"/>
        <v>October</v>
      </c>
    </row>
    <row r="219" spans="1:29" ht="14.25" customHeight="1" x14ac:dyDescent="0.3">
      <c r="A219" s="1" t="s">
        <v>58</v>
      </c>
      <c r="B219" s="1" t="s">
        <v>59</v>
      </c>
      <c r="C219" s="1" t="s">
        <v>60</v>
      </c>
      <c r="D219" s="1">
        <v>49</v>
      </c>
      <c r="E219" s="1" t="s">
        <v>45</v>
      </c>
      <c r="F219" s="1" t="s">
        <v>23</v>
      </c>
      <c r="G219" s="1" t="s">
        <v>61</v>
      </c>
      <c r="H219" s="1" t="s">
        <v>62</v>
      </c>
      <c r="I219" s="1" t="s">
        <v>1116</v>
      </c>
      <c r="J219" s="2">
        <v>45578</v>
      </c>
      <c r="K219" s="1" t="s">
        <v>1117</v>
      </c>
      <c r="L219" s="1" t="s">
        <v>284</v>
      </c>
      <c r="M219" s="1">
        <v>158.53</v>
      </c>
      <c r="N219" s="1">
        <v>5</v>
      </c>
      <c r="O219" s="1" t="s">
        <v>29</v>
      </c>
      <c r="P219" s="1">
        <v>2</v>
      </c>
      <c r="Q219" s="1">
        <v>64</v>
      </c>
      <c r="R219" s="2">
        <v>45582</v>
      </c>
      <c r="S219" s="1" t="s">
        <v>1118</v>
      </c>
      <c r="T219" t="str">
        <f t="shared" si="30"/>
        <v>Angela  Horne</v>
      </c>
      <c r="U219">
        <f t="shared" si="31"/>
        <v>792.65</v>
      </c>
      <c r="V219">
        <f t="shared" si="39"/>
        <v>4</v>
      </c>
      <c r="W219" s="15">
        <f t="shared" si="32"/>
        <v>0.08</v>
      </c>
      <c r="X219">
        <f t="shared" si="33"/>
        <v>793.23799999999994</v>
      </c>
      <c r="Y219">
        <f t="shared" si="34"/>
        <v>63.411999999999999</v>
      </c>
      <c r="Z219">
        <f t="shared" si="35"/>
        <v>729.23799999999994</v>
      </c>
      <c r="AA219">
        <f t="shared" si="36"/>
        <v>793.23799999999994</v>
      </c>
      <c r="AB219" t="str">
        <f t="shared" si="37"/>
        <v>BeforeTime</v>
      </c>
      <c r="AC219" t="str">
        <f t="shared" si="38"/>
        <v>October</v>
      </c>
    </row>
    <row r="220" spans="1:29" ht="14.25" customHeight="1" x14ac:dyDescent="0.3">
      <c r="A220" s="1" t="s">
        <v>202</v>
      </c>
      <c r="B220" s="1" t="s">
        <v>203</v>
      </c>
      <c r="C220" s="1" t="s">
        <v>204</v>
      </c>
      <c r="D220" s="1">
        <v>39</v>
      </c>
      <c r="E220" s="1" t="s">
        <v>34</v>
      </c>
      <c r="F220" s="1" t="s">
        <v>152</v>
      </c>
      <c r="G220" s="1" t="s">
        <v>205</v>
      </c>
      <c r="H220" s="1" t="s">
        <v>206</v>
      </c>
      <c r="I220" s="1" t="s">
        <v>1119</v>
      </c>
      <c r="J220" s="2">
        <v>45541</v>
      </c>
      <c r="K220" s="1" t="s">
        <v>1120</v>
      </c>
      <c r="L220" s="1" t="s">
        <v>88</v>
      </c>
      <c r="M220" s="1">
        <v>363.64</v>
      </c>
      <c r="N220" s="1">
        <v>2</v>
      </c>
      <c r="O220" s="1" t="s">
        <v>78</v>
      </c>
      <c r="P220" s="1">
        <v>6</v>
      </c>
      <c r="Q220" s="1">
        <v>37</v>
      </c>
      <c r="R220" s="2">
        <v>45544</v>
      </c>
      <c r="S220" s="1" t="s">
        <v>1121</v>
      </c>
      <c r="T220" t="str">
        <f t="shared" si="30"/>
        <v>Christian  Clayton</v>
      </c>
      <c r="U220">
        <f t="shared" si="31"/>
        <v>727.28</v>
      </c>
      <c r="V220">
        <f t="shared" si="39"/>
        <v>3</v>
      </c>
      <c r="W220" s="15">
        <f t="shared" si="32"/>
        <v>0.2</v>
      </c>
      <c r="X220">
        <f t="shared" si="33"/>
        <v>618.82399999999996</v>
      </c>
      <c r="Y220">
        <f t="shared" si="34"/>
        <v>145.45599999999999</v>
      </c>
      <c r="Z220">
        <f t="shared" si="35"/>
        <v>581.82399999999996</v>
      </c>
      <c r="AA220">
        <f t="shared" si="36"/>
        <v>618.82399999999996</v>
      </c>
      <c r="AB220" t="str">
        <f t="shared" si="37"/>
        <v>BeforeTime</v>
      </c>
      <c r="AC220" t="str">
        <f t="shared" si="38"/>
        <v>September</v>
      </c>
    </row>
    <row r="221" spans="1:29" ht="14.25" customHeight="1" x14ac:dyDescent="0.3">
      <c r="A221" s="1" t="s">
        <v>326</v>
      </c>
      <c r="B221" s="1" t="s">
        <v>327</v>
      </c>
      <c r="C221" s="1" t="s">
        <v>328</v>
      </c>
      <c r="D221" s="1">
        <v>23</v>
      </c>
      <c r="E221" s="1" t="s">
        <v>22</v>
      </c>
      <c r="F221" s="1" t="s">
        <v>23</v>
      </c>
      <c r="G221" s="1" t="s">
        <v>329</v>
      </c>
      <c r="H221" s="1" t="s">
        <v>330</v>
      </c>
      <c r="I221" s="1" t="s">
        <v>1122</v>
      </c>
      <c r="J221" s="2">
        <v>45504</v>
      </c>
      <c r="K221" s="1" t="s">
        <v>1123</v>
      </c>
      <c r="L221" s="1" t="s">
        <v>507</v>
      </c>
      <c r="M221" s="1">
        <v>136.30000000000001</v>
      </c>
      <c r="N221" s="1">
        <v>2</v>
      </c>
      <c r="O221" s="1" t="s">
        <v>89</v>
      </c>
      <c r="P221" s="1">
        <v>3</v>
      </c>
      <c r="Q221" s="1">
        <v>47</v>
      </c>
      <c r="R221" s="2">
        <v>45511</v>
      </c>
      <c r="S221" s="1" t="s">
        <v>1124</v>
      </c>
      <c r="T221" t="str">
        <f t="shared" si="30"/>
        <v>Julie  Meyer</v>
      </c>
      <c r="U221">
        <f t="shared" si="31"/>
        <v>272.60000000000002</v>
      </c>
      <c r="V221">
        <f t="shared" si="39"/>
        <v>7</v>
      </c>
      <c r="W221" s="15">
        <f t="shared" si="32"/>
        <v>0.1</v>
      </c>
      <c r="X221">
        <f t="shared" si="33"/>
        <v>292.34000000000003</v>
      </c>
      <c r="Y221">
        <f t="shared" si="34"/>
        <v>27.260000000000005</v>
      </c>
      <c r="Z221">
        <f t="shared" si="35"/>
        <v>245.34000000000003</v>
      </c>
      <c r="AA221">
        <f t="shared" si="36"/>
        <v>292.34000000000003</v>
      </c>
      <c r="AB221" t="str">
        <f t="shared" si="37"/>
        <v>Late</v>
      </c>
      <c r="AC221" t="str">
        <f t="shared" si="38"/>
        <v>July</v>
      </c>
    </row>
    <row r="222" spans="1:29" ht="14.25" customHeight="1" x14ac:dyDescent="0.3">
      <c r="A222" s="1" t="s">
        <v>1072</v>
      </c>
      <c r="B222" s="1" t="s">
        <v>211</v>
      </c>
      <c r="C222" s="1" t="s">
        <v>1073</v>
      </c>
      <c r="D222" s="1">
        <v>55</v>
      </c>
      <c r="E222" s="1" t="s">
        <v>34</v>
      </c>
      <c r="F222" s="1" t="s">
        <v>152</v>
      </c>
      <c r="G222" s="1" t="s">
        <v>1074</v>
      </c>
      <c r="H222" s="1" t="s">
        <v>1075</v>
      </c>
      <c r="I222" s="1" t="s">
        <v>1125</v>
      </c>
      <c r="J222" s="2">
        <v>45408</v>
      </c>
      <c r="K222" s="1" t="s">
        <v>1126</v>
      </c>
      <c r="L222" s="1" t="s">
        <v>423</v>
      </c>
      <c r="M222" s="1">
        <v>369.03</v>
      </c>
      <c r="N222" s="1">
        <v>3</v>
      </c>
      <c r="O222" s="1" t="s">
        <v>78</v>
      </c>
      <c r="P222" s="1">
        <v>2</v>
      </c>
      <c r="Q222" s="1">
        <v>65</v>
      </c>
      <c r="R222" s="2">
        <v>45412</v>
      </c>
      <c r="S222" s="1" t="s">
        <v>1127</v>
      </c>
      <c r="T222" t="str">
        <f t="shared" si="30"/>
        <v>Mark  Summers</v>
      </c>
      <c r="U222">
        <f t="shared" si="31"/>
        <v>1107.0899999999999</v>
      </c>
      <c r="V222">
        <f t="shared" si="39"/>
        <v>4</v>
      </c>
      <c r="W222" s="15">
        <f t="shared" si="32"/>
        <v>0.2</v>
      </c>
      <c r="X222">
        <f t="shared" si="33"/>
        <v>950.67199999999991</v>
      </c>
      <c r="Y222">
        <f t="shared" si="34"/>
        <v>221.41800000000001</v>
      </c>
      <c r="Z222">
        <f t="shared" si="35"/>
        <v>885.67199999999991</v>
      </c>
      <c r="AA222">
        <f t="shared" si="36"/>
        <v>950.67199999999991</v>
      </c>
      <c r="AB222" t="str">
        <f t="shared" si="37"/>
        <v>BeforeTime</v>
      </c>
      <c r="AC222" t="str">
        <f t="shared" si="38"/>
        <v>April</v>
      </c>
    </row>
    <row r="223" spans="1:29" ht="14.25" customHeight="1" x14ac:dyDescent="0.3">
      <c r="A223" s="1" t="s">
        <v>256</v>
      </c>
      <c r="B223" s="1" t="s">
        <v>257</v>
      </c>
      <c r="C223" s="1" t="s">
        <v>258</v>
      </c>
      <c r="D223" s="1">
        <v>54</v>
      </c>
      <c r="E223" s="1" t="s">
        <v>34</v>
      </c>
      <c r="F223" s="1" t="s">
        <v>23</v>
      </c>
      <c r="G223" s="1" t="s">
        <v>259</v>
      </c>
      <c r="H223" s="1" t="s">
        <v>260</v>
      </c>
      <c r="I223" s="1" t="s">
        <v>1128</v>
      </c>
      <c r="J223" s="2">
        <v>45105</v>
      </c>
      <c r="K223" s="1" t="s">
        <v>1129</v>
      </c>
      <c r="L223" s="1" t="s">
        <v>741</v>
      </c>
      <c r="M223" s="1">
        <v>381.73</v>
      </c>
      <c r="N223" s="1">
        <v>2</v>
      </c>
      <c r="O223" s="1" t="s">
        <v>51</v>
      </c>
      <c r="P223" s="1">
        <v>3</v>
      </c>
      <c r="Q223" s="1">
        <v>70</v>
      </c>
      <c r="R223" s="2">
        <v>45112</v>
      </c>
      <c r="S223" s="1" t="s">
        <v>1130</v>
      </c>
      <c r="T223" t="str">
        <f t="shared" si="30"/>
        <v>Taylor  Davis</v>
      </c>
      <c r="U223">
        <f t="shared" si="31"/>
        <v>763.46</v>
      </c>
      <c r="V223">
        <f t="shared" si="39"/>
        <v>7</v>
      </c>
      <c r="W223" s="15">
        <f t="shared" si="32"/>
        <v>0.15</v>
      </c>
      <c r="X223">
        <f t="shared" si="33"/>
        <v>718.94100000000003</v>
      </c>
      <c r="Y223">
        <f t="shared" si="34"/>
        <v>114.51900000000001</v>
      </c>
      <c r="Z223">
        <f t="shared" si="35"/>
        <v>648.94100000000003</v>
      </c>
      <c r="AA223">
        <f t="shared" si="36"/>
        <v>718.94100000000003</v>
      </c>
      <c r="AB223" t="str">
        <f t="shared" si="37"/>
        <v>Late</v>
      </c>
      <c r="AC223" t="str">
        <f t="shared" si="38"/>
        <v>June</v>
      </c>
    </row>
    <row r="224" spans="1:29" ht="14.25" customHeight="1" x14ac:dyDescent="0.3">
      <c r="A224" s="1" t="s">
        <v>639</v>
      </c>
      <c r="B224" s="1" t="s">
        <v>640</v>
      </c>
      <c r="C224" s="1" t="s">
        <v>641</v>
      </c>
      <c r="D224" s="1">
        <v>45</v>
      </c>
      <c r="E224" s="1" t="s">
        <v>45</v>
      </c>
      <c r="F224" s="1" t="s">
        <v>83</v>
      </c>
      <c r="G224" s="1" t="s">
        <v>642</v>
      </c>
      <c r="H224" s="1" t="s">
        <v>643</v>
      </c>
      <c r="I224" s="1" t="s">
        <v>1131</v>
      </c>
      <c r="J224" s="2">
        <v>45677</v>
      </c>
      <c r="K224" s="1" t="s">
        <v>1132</v>
      </c>
      <c r="L224" s="1" t="s">
        <v>488</v>
      </c>
      <c r="M224" s="1">
        <v>421.7</v>
      </c>
      <c r="N224" s="1">
        <v>3</v>
      </c>
      <c r="O224" s="1" t="s">
        <v>89</v>
      </c>
      <c r="P224" s="1">
        <v>6</v>
      </c>
      <c r="Q224" s="1">
        <v>38</v>
      </c>
      <c r="R224" s="2">
        <v>45680</v>
      </c>
      <c r="S224" s="1" t="s">
        <v>1133</v>
      </c>
      <c r="T224" t="str">
        <f t="shared" si="30"/>
        <v>Beth  Mason</v>
      </c>
      <c r="U224">
        <f t="shared" si="31"/>
        <v>1265.0999999999999</v>
      </c>
      <c r="V224">
        <f t="shared" si="39"/>
        <v>3</v>
      </c>
      <c r="W224" s="15">
        <f t="shared" si="32"/>
        <v>0.1</v>
      </c>
      <c r="X224">
        <f t="shared" si="33"/>
        <v>1176.5899999999999</v>
      </c>
      <c r="Y224">
        <f t="shared" si="34"/>
        <v>126.50999999999999</v>
      </c>
      <c r="Z224">
        <f t="shared" si="35"/>
        <v>1138.5899999999999</v>
      </c>
      <c r="AA224">
        <f t="shared" si="36"/>
        <v>1176.5899999999999</v>
      </c>
      <c r="AB224" t="str">
        <f t="shared" si="37"/>
        <v>BeforeTime</v>
      </c>
      <c r="AC224" t="str">
        <f t="shared" si="38"/>
        <v>January</v>
      </c>
    </row>
    <row r="225" spans="1:29" ht="14.25" customHeight="1" x14ac:dyDescent="0.3">
      <c r="A225" s="1" t="s">
        <v>1072</v>
      </c>
      <c r="B225" s="1" t="s">
        <v>211</v>
      </c>
      <c r="C225" s="1" t="s">
        <v>1073</v>
      </c>
      <c r="D225" s="1">
        <v>55</v>
      </c>
      <c r="E225" s="1" t="s">
        <v>34</v>
      </c>
      <c r="F225" s="1" t="s">
        <v>152</v>
      </c>
      <c r="G225" s="1" t="s">
        <v>1074</v>
      </c>
      <c r="H225" s="1" t="s">
        <v>1075</v>
      </c>
      <c r="I225" s="1" t="s">
        <v>1134</v>
      </c>
      <c r="J225" s="2">
        <v>45186</v>
      </c>
      <c r="K225" s="1" t="s">
        <v>1135</v>
      </c>
      <c r="L225" s="1" t="s">
        <v>74</v>
      </c>
      <c r="M225" s="1">
        <v>330.11</v>
      </c>
      <c r="N225" s="1">
        <v>3</v>
      </c>
      <c r="O225" s="1" t="s">
        <v>29</v>
      </c>
      <c r="P225" s="1">
        <v>2</v>
      </c>
      <c r="Q225" s="1">
        <v>40</v>
      </c>
      <c r="R225" s="2">
        <v>45191</v>
      </c>
      <c r="S225" s="1" t="s">
        <v>1136</v>
      </c>
      <c r="T225" t="str">
        <f t="shared" si="30"/>
        <v>Mark  Summers</v>
      </c>
      <c r="U225">
        <f t="shared" si="31"/>
        <v>990.33</v>
      </c>
      <c r="V225">
        <f t="shared" si="39"/>
        <v>5</v>
      </c>
      <c r="W225" s="15">
        <f t="shared" si="32"/>
        <v>0.08</v>
      </c>
      <c r="X225">
        <f t="shared" si="33"/>
        <v>951.10360000000003</v>
      </c>
      <c r="Y225">
        <f t="shared" si="34"/>
        <v>79.226399999999998</v>
      </c>
      <c r="Z225">
        <f t="shared" si="35"/>
        <v>911.10360000000003</v>
      </c>
      <c r="AA225">
        <f t="shared" si="36"/>
        <v>951.10360000000003</v>
      </c>
      <c r="AB225" t="str">
        <f t="shared" si="37"/>
        <v>Intime</v>
      </c>
      <c r="AC225" t="str">
        <f t="shared" si="38"/>
        <v>September</v>
      </c>
    </row>
    <row r="226" spans="1:29" ht="14.25" customHeight="1" x14ac:dyDescent="0.3">
      <c r="A226" s="1" t="s">
        <v>294</v>
      </c>
      <c r="B226" s="1" t="s">
        <v>295</v>
      </c>
      <c r="C226" s="1" t="s">
        <v>296</v>
      </c>
      <c r="D226" s="1">
        <v>26</v>
      </c>
      <c r="E226" s="1" t="s">
        <v>45</v>
      </c>
      <c r="F226" s="1" t="s">
        <v>161</v>
      </c>
      <c r="G226" s="1" t="s">
        <v>297</v>
      </c>
      <c r="H226" s="1" t="s">
        <v>298</v>
      </c>
      <c r="I226" s="1" t="s">
        <v>1137</v>
      </c>
      <c r="J226" s="2">
        <v>45537</v>
      </c>
      <c r="K226" s="1" t="s">
        <v>1138</v>
      </c>
      <c r="L226" s="1" t="s">
        <v>337</v>
      </c>
      <c r="M226" s="1">
        <v>372.62</v>
      </c>
      <c r="N226" s="1">
        <v>1</v>
      </c>
      <c r="O226" s="1" t="s">
        <v>89</v>
      </c>
      <c r="P226" s="1">
        <v>4</v>
      </c>
      <c r="Q226" s="1">
        <v>36</v>
      </c>
      <c r="R226" s="2">
        <v>45541</v>
      </c>
      <c r="S226" s="1" t="s">
        <v>1139</v>
      </c>
      <c r="T226" t="str">
        <f t="shared" si="30"/>
        <v>Valerie  Carr</v>
      </c>
      <c r="U226">
        <f t="shared" si="31"/>
        <v>372.62</v>
      </c>
      <c r="V226">
        <f t="shared" si="39"/>
        <v>4</v>
      </c>
      <c r="W226" s="15">
        <f t="shared" si="32"/>
        <v>0.1</v>
      </c>
      <c r="X226">
        <f t="shared" si="33"/>
        <v>371.358</v>
      </c>
      <c r="Y226">
        <f t="shared" si="34"/>
        <v>37.262</v>
      </c>
      <c r="Z226">
        <f t="shared" si="35"/>
        <v>335.358</v>
      </c>
      <c r="AA226">
        <f t="shared" si="36"/>
        <v>371.358</v>
      </c>
      <c r="AB226" t="str">
        <f t="shared" si="37"/>
        <v>BeforeTime</v>
      </c>
      <c r="AC226" t="str">
        <f t="shared" si="38"/>
        <v>September</v>
      </c>
    </row>
    <row r="227" spans="1:29" ht="14.25" customHeight="1" x14ac:dyDescent="0.3">
      <c r="A227" s="1" t="s">
        <v>1096</v>
      </c>
      <c r="B227" s="1" t="s">
        <v>1097</v>
      </c>
      <c r="C227" s="1" t="s">
        <v>1098</v>
      </c>
      <c r="D227" s="1">
        <v>18</v>
      </c>
      <c r="E227" s="1" t="s">
        <v>22</v>
      </c>
      <c r="F227" s="1" t="s">
        <v>69</v>
      </c>
      <c r="G227" s="1" t="s">
        <v>1099</v>
      </c>
      <c r="H227" s="1" t="s">
        <v>1100</v>
      </c>
      <c r="I227" s="1" t="s">
        <v>1140</v>
      </c>
      <c r="J227" s="2">
        <v>45217</v>
      </c>
      <c r="K227" s="1" t="s">
        <v>1141</v>
      </c>
      <c r="L227" s="1" t="s">
        <v>316</v>
      </c>
      <c r="M227" s="1">
        <v>481.48</v>
      </c>
      <c r="N227" s="1">
        <v>3</v>
      </c>
      <c r="O227" s="1" t="s">
        <v>89</v>
      </c>
      <c r="P227" s="1">
        <v>2</v>
      </c>
      <c r="Q227" s="1">
        <v>42</v>
      </c>
      <c r="R227" s="2">
        <v>45221</v>
      </c>
      <c r="S227" s="1" t="s">
        <v>1142</v>
      </c>
      <c r="T227" t="str">
        <f t="shared" si="30"/>
        <v>Gary  Huff</v>
      </c>
      <c r="U227">
        <f t="shared" si="31"/>
        <v>1444.44</v>
      </c>
      <c r="V227">
        <f t="shared" si="39"/>
        <v>4</v>
      </c>
      <c r="W227" s="15">
        <f t="shared" si="32"/>
        <v>0.1</v>
      </c>
      <c r="X227">
        <f t="shared" si="33"/>
        <v>1341.9960000000001</v>
      </c>
      <c r="Y227">
        <f t="shared" si="34"/>
        <v>144.44400000000002</v>
      </c>
      <c r="Z227">
        <f t="shared" si="35"/>
        <v>1299.9960000000001</v>
      </c>
      <c r="AA227">
        <f t="shared" si="36"/>
        <v>1341.9960000000001</v>
      </c>
      <c r="AB227" t="str">
        <f t="shared" si="37"/>
        <v>BeforeTime</v>
      </c>
      <c r="AC227" t="str">
        <f t="shared" si="38"/>
        <v>October</v>
      </c>
    </row>
    <row r="228" spans="1:29" ht="14.25" customHeight="1" x14ac:dyDescent="0.3">
      <c r="A228" s="1" t="s">
        <v>177</v>
      </c>
      <c r="B228" s="1" t="s">
        <v>178</v>
      </c>
      <c r="C228" s="1" t="s">
        <v>179</v>
      </c>
      <c r="D228" s="1">
        <v>42</v>
      </c>
      <c r="E228" s="1" t="s">
        <v>34</v>
      </c>
      <c r="F228" s="1" t="s">
        <v>161</v>
      </c>
      <c r="G228" s="1" t="s">
        <v>180</v>
      </c>
      <c r="H228" s="1" t="s">
        <v>181</v>
      </c>
      <c r="I228" s="1" t="s">
        <v>1143</v>
      </c>
      <c r="J228" s="2">
        <v>45555</v>
      </c>
      <c r="K228" s="1" t="s">
        <v>1144</v>
      </c>
      <c r="L228" s="1" t="s">
        <v>28</v>
      </c>
      <c r="M228" s="1">
        <v>308.88</v>
      </c>
      <c r="N228" s="1">
        <v>1</v>
      </c>
      <c r="O228" s="1" t="s">
        <v>51</v>
      </c>
      <c r="P228" s="1">
        <v>3</v>
      </c>
      <c r="Q228" s="1">
        <v>54</v>
      </c>
      <c r="R228" s="2">
        <v>45556</v>
      </c>
      <c r="S228" s="1" t="s">
        <v>1145</v>
      </c>
      <c r="T228" t="str">
        <f t="shared" si="30"/>
        <v>Mallory  Mitchell</v>
      </c>
      <c r="U228">
        <f t="shared" si="31"/>
        <v>308.88</v>
      </c>
      <c r="V228">
        <f t="shared" si="39"/>
        <v>1</v>
      </c>
      <c r="W228" s="15">
        <f t="shared" si="32"/>
        <v>0.15</v>
      </c>
      <c r="X228">
        <f t="shared" si="33"/>
        <v>316.548</v>
      </c>
      <c r="Y228">
        <f t="shared" si="34"/>
        <v>46.332000000000001</v>
      </c>
      <c r="Z228">
        <f t="shared" si="35"/>
        <v>262.548</v>
      </c>
      <c r="AA228">
        <f t="shared" si="36"/>
        <v>316.548</v>
      </c>
      <c r="AB228" t="str">
        <f t="shared" si="37"/>
        <v>BeforeTime</v>
      </c>
      <c r="AC228" t="str">
        <f t="shared" si="38"/>
        <v>September</v>
      </c>
    </row>
    <row r="229" spans="1:29" ht="14.25" customHeight="1" x14ac:dyDescent="0.3">
      <c r="A229" s="1" t="s">
        <v>19</v>
      </c>
      <c r="B229" s="1" t="s">
        <v>20</v>
      </c>
      <c r="C229" s="1" t="s">
        <v>21</v>
      </c>
      <c r="D229" s="1">
        <v>37</v>
      </c>
      <c r="E229" s="1" t="s">
        <v>22</v>
      </c>
      <c r="F229" s="1" t="s">
        <v>23</v>
      </c>
      <c r="G229" s="1" t="s">
        <v>24</v>
      </c>
      <c r="H229" s="1" t="s">
        <v>25</v>
      </c>
      <c r="I229" s="1" t="s">
        <v>1146</v>
      </c>
      <c r="J229" s="2">
        <v>45162</v>
      </c>
      <c r="K229" s="1" t="s">
        <v>1147</v>
      </c>
      <c r="L229" s="1" t="s">
        <v>227</v>
      </c>
      <c r="M229" s="1">
        <v>132.97</v>
      </c>
      <c r="N229" s="1">
        <v>4</v>
      </c>
      <c r="O229" s="1" t="s">
        <v>89</v>
      </c>
      <c r="P229" s="1">
        <v>3</v>
      </c>
      <c r="Q229" s="1">
        <v>43</v>
      </c>
      <c r="R229" s="2">
        <v>45163</v>
      </c>
      <c r="S229" s="1" t="s">
        <v>1148</v>
      </c>
      <c r="T229" t="str">
        <f t="shared" si="30"/>
        <v>Anne  Oconnell</v>
      </c>
      <c r="U229">
        <f t="shared" si="31"/>
        <v>531.88</v>
      </c>
      <c r="V229">
        <f t="shared" si="39"/>
        <v>1</v>
      </c>
      <c r="W229" s="15">
        <f t="shared" si="32"/>
        <v>0.1</v>
      </c>
      <c r="X229">
        <f t="shared" si="33"/>
        <v>521.69200000000001</v>
      </c>
      <c r="Y229">
        <f t="shared" si="34"/>
        <v>53.188000000000002</v>
      </c>
      <c r="Z229">
        <f t="shared" si="35"/>
        <v>478.69200000000001</v>
      </c>
      <c r="AA229">
        <f t="shared" si="36"/>
        <v>521.69200000000001</v>
      </c>
      <c r="AB229" t="str">
        <f t="shared" si="37"/>
        <v>BeforeTime</v>
      </c>
      <c r="AC229" t="str">
        <f t="shared" si="38"/>
        <v>August</v>
      </c>
    </row>
    <row r="230" spans="1:29" ht="14.25" customHeight="1" x14ac:dyDescent="0.3">
      <c r="A230" s="1" t="s">
        <v>220</v>
      </c>
      <c r="B230" s="1" t="s">
        <v>221</v>
      </c>
      <c r="C230" s="1" t="s">
        <v>222</v>
      </c>
      <c r="D230" s="1">
        <v>64</v>
      </c>
      <c r="E230" s="1" t="s">
        <v>34</v>
      </c>
      <c r="F230" s="1" t="s">
        <v>35</v>
      </c>
      <c r="G230" s="1" t="s">
        <v>223</v>
      </c>
      <c r="H230" s="1" t="s">
        <v>224</v>
      </c>
      <c r="I230" s="1" t="s">
        <v>1149</v>
      </c>
      <c r="J230" s="2">
        <v>45488</v>
      </c>
      <c r="K230" s="1" t="s">
        <v>1150</v>
      </c>
      <c r="L230" s="1" t="s">
        <v>337</v>
      </c>
      <c r="M230" s="1">
        <v>372.62</v>
      </c>
      <c r="N230" s="1">
        <v>4</v>
      </c>
      <c r="O230" s="1" t="s">
        <v>29</v>
      </c>
      <c r="P230" s="1">
        <v>1</v>
      </c>
      <c r="Q230" s="1">
        <v>45</v>
      </c>
      <c r="R230" s="2">
        <v>45492</v>
      </c>
      <c r="S230" s="1" t="s">
        <v>1151</v>
      </c>
      <c r="T230" t="str">
        <f t="shared" si="30"/>
        <v>John  Herrera</v>
      </c>
      <c r="U230">
        <f t="shared" si="31"/>
        <v>1490.48</v>
      </c>
      <c r="V230">
        <f t="shared" si="39"/>
        <v>4</v>
      </c>
      <c r="W230" s="15">
        <f t="shared" si="32"/>
        <v>0.08</v>
      </c>
      <c r="X230">
        <f t="shared" si="33"/>
        <v>1416.2416000000001</v>
      </c>
      <c r="Y230">
        <f t="shared" si="34"/>
        <v>119.2384</v>
      </c>
      <c r="Z230">
        <f t="shared" si="35"/>
        <v>1371.2416000000001</v>
      </c>
      <c r="AA230">
        <f t="shared" si="36"/>
        <v>1416.2416000000001</v>
      </c>
      <c r="AB230" t="str">
        <f t="shared" si="37"/>
        <v>BeforeTime</v>
      </c>
      <c r="AC230" t="str">
        <f t="shared" si="38"/>
        <v>July</v>
      </c>
    </row>
    <row r="231" spans="1:29" ht="14.25" customHeight="1" x14ac:dyDescent="0.3">
      <c r="A231" s="1" t="s">
        <v>459</v>
      </c>
      <c r="B231" s="1" t="s">
        <v>460</v>
      </c>
      <c r="C231" s="1" t="s">
        <v>461</v>
      </c>
      <c r="D231" s="1">
        <v>18</v>
      </c>
      <c r="E231" s="1" t="s">
        <v>34</v>
      </c>
      <c r="F231" s="1" t="s">
        <v>35</v>
      </c>
      <c r="G231" s="1" t="s">
        <v>462</v>
      </c>
      <c r="H231" s="1" t="s">
        <v>463</v>
      </c>
      <c r="I231" s="1" t="s">
        <v>1152</v>
      </c>
      <c r="J231" s="2">
        <v>45273</v>
      </c>
      <c r="K231" s="1" t="s">
        <v>1153</v>
      </c>
      <c r="L231" s="1" t="s">
        <v>235</v>
      </c>
      <c r="M231" s="1">
        <v>126.19</v>
      </c>
      <c r="N231" s="1">
        <v>5</v>
      </c>
      <c r="O231" s="1" t="s">
        <v>89</v>
      </c>
      <c r="P231" s="1">
        <v>4</v>
      </c>
      <c r="Q231" s="1">
        <v>47</v>
      </c>
      <c r="R231" s="2">
        <v>45280</v>
      </c>
      <c r="S231" s="1" t="s">
        <v>1154</v>
      </c>
      <c r="T231" t="str">
        <f t="shared" si="30"/>
        <v>Lori  Cook</v>
      </c>
      <c r="U231">
        <f t="shared" si="31"/>
        <v>630.95000000000005</v>
      </c>
      <c r="V231">
        <f t="shared" si="39"/>
        <v>7</v>
      </c>
      <c r="W231" s="15">
        <f t="shared" si="32"/>
        <v>0.1</v>
      </c>
      <c r="X231">
        <f t="shared" si="33"/>
        <v>614.85500000000002</v>
      </c>
      <c r="Y231">
        <f t="shared" si="34"/>
        <v>63.095000000000006</v>
      </c>
      <c r="Z231">
        <f t="shared" si="35"/>
        <v>567.85500000000002</v>
      </c>
      <c r="AA231">
        <f t="shared" si="36"/>
        <v>614.85500000000002</v>
      </c>
      <c r="AB231" t="str">
        <f t="shared" si="37"/>
        <v>Late</v>
      </c>
      <c r="AC231" t="str">
        <f t="shared" si="38"/>
        <v>December</v>
      </c>
    </row>
    <row r="232" spans="1:29" ht="14.25" customHeight="1" x14ac:dyDescent="0.3">
      <c r="A232" s="1" t="s">
        <v>1096</v>
      </c>
      <c r="B232" s="1" t="s">
        <v>1097</v>
      </c>
      <c r="C232" s="1" t="s">
        <v>1098</v>
      </c>
      <c r="D232" s="1">
        <v>18</v>
      </c>
      <c r="E232" s="1" t="s">
        <v>22</v>
      </c>
      <c r="F232" s="1" t="s">
        <v>69</v>
      </c>
      <c r="G232" s="1" t="s">
        <v>1099</v>
      </c>
      <c r="H232" s="1" t="s">
        <v>1100</v>
      </c>
      <c r="I232" s="1" t="s">
        <v>1155</v>
      </c>
      <c r="J232" s="2">
        <v>45117</v>
      </c>
      <c r="K232" s="1" t="s">
        <v>1156</v>
      </c>
      <c r="L232" s="1" t="s">
        <v>583</v>
      </c>
      <c r="M232" s="1">
        <v>403.03</v>
      </c>
      <c r="N232" s="1">
        <v>2</v>
      </c>
      <c r="O232" s="1" t="s">
        <v>51</v>
      </c>
      <c r="P232" s="1">
        <v>7</v>
      </c>
      <c r="Q232" s="1">
        <v>45</v>
      </c>
      <c r="R232" s="2">
        <v>45118</v>
      </c>
      <c r="S232" s="1" t="s">
        <v>1157</v>
      </c>
      <c r="T232" t="str">
        <f t="shared" si="30"/>
        <v>Gary  Huff</v>
      </c>
      <c r="U232">
        <f t="shared" si="31"/>
        <v>806.06</v>
      </c>
      <c r="V232">
        <f t="shared" si="39"/>
        <v>1</v>
      </c>
      <c r="W232" s="15">
        <f t="shared" si="32"/>
        <v>0.15</v>
      </c>
      <c r="X232">
        <f t="shared" si="33"/>
        <v>730.15099999999995</v>
      </c>
      <c r="Y232">
        <f t="shared" si="34"/>
        <v>120.90899999999999</v>
      </c>
      <c r="Z232">
        <f t="shared" si="35"/>
        <v>685.15099999999995</v>
      </c>
      <c r="AA232">
        <f t="shared" si="36"/>
        <v>730.15099999999995</v>
      </c>
      <c r="AB232" t="str">
        <f t="shared" si="37"/>
        <v>BeforeTime</v>
      </c>
      <c r="AC232" t="str">
        <f t="shared" si="38"/>
        <v>July</v>
      </c>
    </row>
    <row r="233" spans="1:29" ht="14.25" customHeight="1" x14ac:dyDescent="0.3">
      <c r="A233" s="1" t="s">
        <v>1096</v>
      </c>
      <c r="B233" s="1" t="s">
        <v>1097</v>
      </c>
      <c r="C233" s="1" t="s">
        <v>1098</v>
      </c>
      <c r="D233" s="1">
        <v>18</v>
      </c>
      <c r="E233" s="1" t="s">
        <v>22</v>
      </c>
      <c r="F233" s="1" t="s">
        <v>69</v>
      </c>
      <c r="G233" s="1" t="s">
        <v>1099</v>
      </c>
      <c r="H233" s="1" t="s">
        <v>1100</v>
      </c>
      <c r="I233" s="1" t="s">
        <v>1158</v>
      </c>
      <c r="J233" s="2">
        <v>45392</v>
      </c>
      <c r="K233" s="1" t="s">
        <v>1159</v>
      </c>
      <c r="L233" s="1" t="s">
        <v>280</v>
      </c>
      <c r="M233" s="1">
        <v>157.63999999999999</v>
      </c>
      <c r="N233" s="1">
        <v>2</v>
      </c>
      <c r="O233" s="1" t="s">
        <v>51</v>
      </c>
      <c r="P233" s="1">
        <v>5</v>
      </c>
      <c r="Q233" s="1">
        <v>64</v>
      </c>
      <c r="R233" s="2">
        <v>45395</v>
      </c>
      <c r="S233" s="1" t="s">
        <v>1160</v>
      </c>
      <c r="T233" t="str">
        <f t="shared" si="30"/>
        <v>Gary  Huff</v>
      </c>
      <c r="U233">
        <f t="shared" si="31"/>
        <v>315.27999999999997</v>
      </c>
      <c r="V233">
        <f t="shared" si="39"/>
        <v>3</v>
      </c>
      <c r="W233" s="15">
        <f t="shared" si="32"/>
        <v>0.15</v>
      </c>
      <c r="X233">
        <f t="shared" si="33"/>
        <v>331.988</v>
      </c>
      <c r="Y233">
        <f t="shared" si="34"/>
        <v>47.291999999999994</v>
      </c>
      <c r="Z233">
        <f t="shared" si="35"/>
        <v>267.988</v>
      </c>
      <c r="AA233">
        <f t="shared" si="36"/>
        <v>331.988</v>
      </c>
      <c r="AB233" t="str">
        <f t="shared" si="37"/>
        <v>BeforeTime</v>
      </c>
      <c r="AC233" t="str">
        <f t="shared" si="38"/>
        <v>April</v>
      </c>
    </row>
    <row r="234" spans="1:29" ht="14.25" customHeight="1" x14ac:dyDescent="0.3">
      <c r="A234" s="1" t="s">
        <v>1161</v>
      </c>
      <c r="B234" s="1" t="s">
        <v>1162</v>
      </c>
      <c r="C234" s="1" t="s">
        <v>1163</v>
      </c>
      <c r="D234" s="1">
        <v>59</v>
      </c>
      <c r="E234" s="1" t="s">
        <v>45</v>
      </c>
      <c r="F234" s="1" t="s">
        <v>161</v>
      </c>
      <c r="G234" s="1" t="s">
        <v>1164</v>
      </c>
      <c r="H234" s="1" t="s">
        <v>1165</v>
      </c>
      <c r="I234" s="1" t="s">
        <v>1166</v>
      </c>
      <c r="J234" s="2">
        <v>45251</v>
      </c>
      <c r="K234" s="1" t="s">
        <v>1167</v>
      </c>
      <c r="L234" s="1" t="s">
        <v>243</v>
      </c>
      <c r="M234" s="1">
        <v>128.13999999999999</v>
      </c>
      <c r="N234" s="1">
        <v>1</v>
      </c>
      <c r="O234" s="1" t="s">
        <v>89</v>
      </c>
      <c r="P234" s="1">
        <v>7</v>
      </c>
      <c r="Q234" s="1">
        <v>52</v>
      </c>
      <c r="R234" s="2">
        <v>45254</v>
      </c>
      <c r="S234" s="1" t="s">
        <v>1168</v>
      </c>
      <c r="T234" t="str">
        <f t="shared" si="30"/>
        <v>Mike  Carter</v>
      </c>
      <c r="U234">
        <f t="shared" si="31"/>
        <v>128.13999999999999</v>
      </c>
      <c r="V234">
        <f t="shared" si="39"/>
        <v>3</v>
      </c>
      <c r="W234" s="15">
        <f t="shared" si="32"/>
        <v>0.1</v>
      </c>
      <c r="X234">
        <f t="shared" si="33"/>
        <v>167.32599999999999</v>
      </c>
      <c r="Y234">
        <f t="shared" si="34"/>
        <v>12.814</v>
      </c>
      <c r="Z234">
        <f t="shared" si="35"/>
        <v>115.32599999999999</v>
      </c>
      <c r="AA234">
        <f t="shared" si="36"/>
        <v>167.32599999999999</v>
      </c>
      <c r="AB234" t="str">
        <f t="shared" si="37"/>
        <v>BeforeTime</v>
      </c>
      <c r="AC234" t="str">
        <f t="shared" si="38"/>
        <v>November</v>
      </c>
    </row>
    <row r="235" spans="1:29" ht="14.25" customHeight="1" x14ac:dyDescent="0.3">
      <c r="A235" s="1" t="s">
        <v>265</v>
      </c>
      <c r="B235" s="1" t="s">
        <v>266</v>
      </c>
      <c r="C235" s="1" t="s">
        <v>267</v>
      </c>
      <c r="D235" s="1">
        <v>44</v>
      </c>
      <c r="E235" s="1" t="s">
        <v>22</v>
      </c>
      <c r="F235" s="1" t="s">
        <v>213</v>
      </c>
      <c r="G235" s="1" t="s">
        <v>268</v>
      </c>
      <c r="H235" s="1" t="s">
        <v>269</v>
      </c>
      <c r="I235" s="1" t="s">
        <v>1169</v>
      </c>
      <c r="J235" s="2">
        <v>45348</v>
      </c>
      <c r="K235" s="1" t="s">
        <v>1170</v>
      </c>
      <c r="L235" s="1" t="s">
        <v>119</v>
      </c>
      <c r="M235" s="1">
        <v>257.06</v>
      </c>
      <c r="N235" s="1">
        <v>3</v>
      </c>
      <c r="O235" s="1" t="s">
        <v>56</v>
      </c>
      <c r="P235" s="1">
        <v>5</v>
      </c>
      <c r="Q235" s="1">
        <v>63</v>
      </c>
      <c r="R235" s="2">
        <v>45354</v>
      </c>
      <c r="S235" s="1" t="s">
        <v>1171</v>
      </c>
      <c r="T235" t="str">
        <f t="shared" si="30"/>
        <v>Lauren  Long</v>
      </c>
      <c r="U235">
        <f t="shared" si="31"/>
        <v>771.18000000000006</v>
      </c>
      <c r="V235">
        <f t="shared" si="39"/>
        <v>6</v>
      </c>
      <c r="W235" s="15">
        <f t="shared" si="32"/>
        <v>0</v>
      </c>
      <c r="X235">
        <f t="shared" si="33"/>
        <v>771.18000000000006</v>
      </c>
      <c r="Y235">
        <f t="shared" si="34"/>
        <v>0</v>
      </c>
      <c r="Z235">
        <f t="shared" si="35"/>
        <v>771.18000000000006</v>
      </c>
      <c r="AA235">
        <f t="shared" si="36"/>
        <v>771.18000000000006</v>
      </c>
      <c r="AB235" t="str">
        <f t="shared" si="37"/>
        <v>Late</v>
      </c>
      <c r="AC235" t="str">
        <f t="shared" si="38"/>
        <v>February</v>
      </c>
    </row>
    <row r="236" spans="1:29" ht="14.25" customHeight="1" x14ac:dyDescent="0.3">
      <c r="A236" s="1" t="s">
        <v>539</v>
      </c>
      <c r="B236" s="1" t="s">
        <v>540</v>
      </c>
      <c r="C236" s="1" t="s">
        <v>541</v>
      </c>
      <c r="D236" s="1">
        <v>33</v>
      </c>
      <c r="E236" s="1" t="s">
        <v>45</v>
      </c>
      <c r="F236" s="1" t="s">
        <v>161</v>
      </c>
      <c r="G236" s="1" t="s">
        <v>542</v>
      </c>
      <c r="H236" s="1" t="s">
        <v>543</v>
      </c>
      <c r="I236" s="1" t="s">
        <v>1172</v>
      </c>
      <c r="J236" s="2">
        <v>45257</v>
      </c>
      <c r="K236" s="1" t="s">
        <v>1173</v>
      </c>
      <c r="L236" s="1" t="s">
        <v>166</v>
      </c>
      <c r="M236" s="1">
        <v>272.51</v>
      </c>
      <c r="N236" s="1">
        <v>2</v>
      </c>
      <c r="O236" s="1" t="s">
        <v>89</v>
      </c>
      <c r="P236" s="1">
        <v>4</v>
      </c>
      <c r="Q236" s="1">
        <v>48</v>
      </c>
      <c r="R236" s="2">
        <v>45264</v>
      </c>
      <c r="S236" s="1" t="s">
        <v>1174</v>
      </c>
      <c r="T236" t="str">
        <f t="shared" si="30"/>
        <v>Jodi  Whitney</v>
      </c>
      <c r="U236">
        <f t="shared" si="31"/>
        <v>545.02</v>
      </c>
      <c r="V236">
        <f t="shared" si="39"/>
        <v>7</v>
      </c>
      <c r="W236" s="15">
        <f t="shared" si="32"/>
        <v>0.1</v>
      </c>
      <c r="X236">
        <f t="shared" si="33"/>
        <v>538.51800000000003</v>
      </c>
      <c r="Y236">
        <f t="shared" si="34"/>
        <v>54.502000000000002</v>
      </c>
      <c r="Z236">
        <f t="shared" si="35"/>
        <v>490.51799999999997</v>
      </c>
      <c r="AA236">
        <f t="shared" si="36"/>
        <v>538.51800000000003</v>
      </c>
      <c r="AB236" t="str">
        <f t="shared" si="37"/>
        <v>Late</v>
      </c>
      <c r="AC236" t="str">
        <f t="shared" si="38"/>
        <v>November</v>
      </c>
    </row>
    <row r="237" spans="1:29" ht="14.25" customHeight="1" x14ac:dyDescent="0.3">
      <c r="A237" s="1" t="s">
        <v>265</v>
      </c>
      <c r="B237" s="1" t="s">
        <v>266</v>
      </c>
      <c r="C237" s="1" t="s">
        <v>267</v>
      </c>
      <c r="D237" s="1">
        <v>44</v>
      </c>
      <c r="E237" s="1" t="s">
        <v>22</v>
      </c>
      <c r="F237" s="1" t="s">
        <v>213</v>
      </c>
      <c r="G237" s="1" t="s">
        <v>268</v>
      </c>
      <c r="H237" s="1" t="s">
        <v>269</v>
      </c>
      <c r="I237" s="1" t="s">
        <v>1175</v>
      </c>
      <c r="J237" s="2">
        <v>45390</v>
      </c>
      <c r="K237" s="1" t="s">
        <v>1176</v>
      </c>
      <c r="L237" s="1" t="s">
        <v>88</v>
      </c>
      <c r="M237" s="1">
        <v>363.64</v>
      </c>
      <c r="N237" s="1">
        <v>3</v>
      </c>
      <c r="O237" s="1" t="s">
        <v>51</v>
      </c>
      <c r="P237" s="1">
        <v>1</v>
      </c>
      <c r="Q237" s="1">
        <v>47</v>
      </c>
      <c r="R237" s="2">
        <v>45395</v>
      </c>
      <c r="S237" s="1" t="s">
        <v>1177</v>
      </c>
      <c r="T237" t="str">
        <f t="shared" si="30"/>
        <v>Lauren  Long</v>
      </c>
      <c r="U237">
        <f t="shared" si="31"/>
        <v>1090.92</v>
      </c>
      <c r="V237">
        <f t="shared" si="39"/>
        <v>5</v>
      </c>
      <c r="W237" s="15">
        <f t="shared" si="32"/>
        <v>0.15</v>
      </c>
      <c r="X237">
        <f t="shared" si="33"/>
        <v>974.28200000000004</v>
      </c>
      <c r="Y237">
        <f t="shared" si="34"/>
        <v>163.63800000000001</v>
      </c>
      <c r="Z237">
        <f t="shared" si="35"/>
        <v>927.28200000000004</v>
      </c>
      <c r="AA237">
        <f t="shared" si="36"/>
        <v>974.28200000000004</v>
      </c>
      <c r="AB237" t="str">
        <f t="shared" si="37"/>
        <v>Intime</v>
      </c>
      <c r="AC237" t="str">
        <f t="shared" si="38"/>
        <v>April</v>
      </c>
    </row>
    <row r="238" spans="1:29" ht="14.25" customHeight="1" x14ac:dyDescent="0.3">
      <c r="A238" s="1" t="s">
        <v>585</v>
      </c>
      <c r="B238" s="1" t="s">
        <v>586</v>
      </c>
      <c r="C238" s="1" t="s">
        <v>587</v>
      </c>
      <c r="D238" s="1">
        <v>21</v>
      </c>
      <c r="E238" s="1" t="s">
        <v>22</v>
      </c>
      <c r="F238" s="1" t="s">
        <v>35</v>
      </c>
      <c r="G238" s="1" t="s">
        <v>588</v>
      </c>
      <c r="H238" s="1" t="s">
        <v>589</v>
      </c>
      <c r="I238" s="1" t="s">
        <v>1178</v>
      </c>
      <c r="J238" s="2">
        <v>45578</v>
      </c>
      <c r="K238" s="1" t="s">
        <v>1179</v>
      </c>
      <c r="L238" s="1" t="s">
        <v>88</v>
      </c>
      <c r="M238" s="1">
        <v>363.64</v>
      </c>
      <c r="N238" s="1">
        <v>3</v>
      </c>
      <c r="O238" s="1" t="s">
        <v>78</v>
      </c>
      <c r="P238" s="1">
        <v>6</v>
      </c>
      <c r="Q238" s="1">
        <v>64</v>
      </c>
      <c r="R238" s="2">
        <v>45585</v>
      </c>
      <c r="S238" s="1" t="s">
        <v>1180</v>
      </c>
      <c r="T238" t="str">
        <f t="shared" si="30"/>
        <v>William  Mann</v>
      </c>
      <c r="U238">
        <f t="shared" si="31"/>
        <v>1090.92</v>
      </c>
      <c r="V238">
        <f t="shared" si="39"/>
        <v>7</v>
      </c>
      <c r="W238" s="15">
        <f t="shared" si="32"/>
        <v>0.2</v>
      </c>
      <c r="X238">
        <f t="shared" si="33"/>
        <v>936.7360000000001</v>
      </c>
      <c r="Y238">
        <f t="shared" si="34"/>
        <v>218.18400000000003</v>
      </c>
      <c r="Z238">
        <f t="shared" si="35"/>
        <v>872.7360000000001</v>
      </c>
      <c r="AA238">
        <f t="shared" si="36"/>
        <v>936.7360000000001</v>
      </c>
      <c r="AB238" t="str">
        <f t="shared" si="37"/>
        <v>Late</v>
      </c>
      <c r="AC238" t="str">
        <f t="shared" si="38"/>
        <v>October</v>
      </c>
    </row>
    <row r="239" spans="1:29" ht="14.25" customHeight="1" x14ac:dyDescent="0.3">
      <c r="A239" s="1" t="s">
        <v>632</v>
      </c>
      <c r="B239" s="1" t="s">
        <v>141</v>
      </c>
      <c r="C239" s="1" t="s">
        <v>633</v>
      </c>
      <c r="D239" s="1">
        <v>44</v>
      </c>
      <c r="E239" s="1" t="s">
        <v>45</v>
      </c>
      <c r="F239" s="1" t="s">
        <v>83</v>
      </c>
      <c r="G239" s="1" t="s">
        <v>634</v>
      </c>
      <c r="H239" s="1" t="s">
        <v>635</v>
      </c>
      <c r="I239" s="1" t="s">
        <v>1181</v>
      </c>
      <c r="J239" s="2">
        <v>45109</v>
      </c>
      <c r="K239" s="1" t="s">
        <v>1182</v>
      </c>
      <c r="L239" s="1" t="s">
        <v>650</v>
      </c>
      <c r="M239" s="1">
        <v>235.63</v>
      </c>
      <c r="N239" s="1">
        <v>5</v>
      </c>
      <c r="O239" s="1" t="s">
        <v>78</v>
      </c>
      <c r="P239" s="1">
        <v>6</v>
      </c>
      <c r="Q239" s="1">
        <v>63</v>
      </c>
      <c r="R239" s="2">
        <v>45114</v>
      </c>
      <c r="S239" s="1" t="s">
        <v>1183</v>
      </c>
      <c r="T239" t="str">
        <f t="shared" si="30"/>
        <v>Amy  Ellis</v>
      </c>
      <c r="U239">
        <f t="shared" si="31"/>
        <v>1178.1500000000001</v>
      </c>
      <c r="V239">
        <f t="shared" si="39"/>
        <v>5</v>
      </c>
      <c r="W239" s="15">
        <f t="shared" si="32"/>
        <v>0.2</v>
      </c>
      <c r="X239">
        <f t="shared" si="33"/>
        <v>1005.5200000000001</v>
      </c>
      <c r="Y239">
        <f t="shared" si="34"/>
        <v>235.63000000000002</v>
      </c>
      <c r="Z239">
        <f t="shared" si="35"/>
        <v>942.5200000000001</v>
      </c>
      <c r="AA239">
        <f t="shared" si="36"/>
        <v>1005.5200000000001</v>
      </c>
      <c r="AB239" t="str">
        <f t="shared" si="37"/>
        <v>Intime</v>
      </c>
      <c r="AC239" t="str">
        <f t="shared" si="38"/>
        <v>July</v>
      </c>
    </row>
    <row r="240" spans="1:29" ht="14.25" customHeight="1" x14ac:dyDescent="0.3">
      <c r="A240" s="1" t="s">
        <v>1184</v>
      </c>
      <c r="B240" s="1" t="s">
        <v>33</v>
      </c>
      <c r="C240" s="1" t="s">
        <v>1185</v>
      </c>
      <c r="D240" s="1">
        <v>34</v>
      </c>
      <c r="E240" s="1" t="s">
        <v>45</v>
      </c>
      <c r="F240" s="1" t="s">
        <v>213</v>
      </c>
      <c r="G240" s="1" t="s">
        <v>1186</v>
      </c>
      <c r="H240" s="1" t="s">
        <v>1187</v>
      </c>
      <c r="I240" s="1" t="s">
        <v>1188</v>
      </c>
      <c r="J240" s="2">
        <v>45595</v>
      </c>
      <c r="K240" s="1" t="s">
        <v>1189</v>
      </c>
      <c r="L240" s="1" t="s">
        <v>556</v>
      </c>
      <c r="M240" s="1">
        <v>133.62</v>
      </c>
      <c r="N240" s="1">
        <v>1</v>
      </c>
      <c r="O240" s="1" t="s">
        <v>29</v>
      </c>
      <c r="P240" s="1">
        <v>1</v>
      </c>
      <c r="Q240" s="1">
        <v>57</v>
      </c>
      <c r="R240" s="2">
        <v>45602</v>
      </c>
      <c r="S240" s="1" t="s">
        <v>1190</v>
      </c>
      <c r="T240" t="str">
        <f t="shared" si="30"/>
        <v>Thomas  Owens</v>
      </c>
      <c r="U240">
        <f t="shared" si="31"/>
        <v>133.62</v>
      </c>
      <c r="V240">
        <f t="shared" si="39"/>
        <v>7</v>
      </c>
      <c r="W240" s="15">
        <f t="shared" si="32"/>
        <v>0.08</v>
      </c>
      <c r="X240">
        <f t="shared" si="33"/>
        <v>179.93040000000002</v>
      </c>
      <c r="Y240">
        <f t="shared" si="34"/>
        <v>10.6896</v>
      </c>
      <c r="Z240">
        <f t="shared" si="35"/>
        <v>122.93040000000001</v>
      </c>
      <c r="AA240">
        <f t="shared" si="36"/>
        <v>179.93040000000002</v>
      </c>
      <c r="AB240" t="str">
        <f t="shared" si="37"/>
        <v>Late</v>
      </c>
      <c r="AC240" t="str">
        <f t="shared" si="38"/>
        <v>October</v>
      </c>
    </row>
    <row r="241" spans="1:29" ht="14.25" customHeight="1" x14ac:dyDescent="0.3">
      <c r="A241" s="1" t="s">
        <v>286</v>
      </c>
      <c r="B241" s="1" t="s">
        <v>287</v>
      </c>
      <c r="C241" s="1" t="s">
        <v>288</v>
      </c>
      <c r="D241" s="1">
        <v>48</v>
      </c>
      <c r="E241" s="1" t="s">
        <v>34</v>
      </c>
      <c r="F241" s="1" t="s">
        <v>83</v>
      </c>
      <c r="G241" s="1" t="s">
        <v>289</v>
      </c>
      <c r="H241" s="1" t="s">
        <v>290</v>
      </c>
      <c r="I241" s="1" t="s">
        <v>1191</v>
      </c>
      <c r="J241" s="2">
        <v>45616</v>
      </c>
      <c r="K241" s="1" t="s">
        <v>1192</v>
      </c>
      <c r="L241" s="1" t="s">
        <v>239</v>
      </c>
      <c r="M241" s="1">
        <v>282.63</v>
      </c>
      <c r="N241" s="1">
        <v>4</v>
      </c>
      <c r="O241" s="1" t="s">
        <v>89</v>
      </c>
      <c r="P241" s="1">
        <v>1</v>
      </c>
      <c r="Q241" s="1">
        <v>60</v>
      </c>
      <c r="R241" s="2">
        <v>45618</v>
      </c>
      <c r="S241" s="1" t="s">
        <v>1193</v>
      </c>
      <c r="T241" t="str">
        <f t="shared" si="30"/>
        <v>Heather  Schneider</v>
      </c>
      <c r="U241">
        <f t="shared" si="31"/>
        <v>1130.52</v>
      </c>
      <c r="V241">
        <f t="shared" si="39"/>
        <v>2</v>
      </c>
      <c r="W241" s="15">
        <f t="shared" si="32"/>
        <v>0.1</v>
      </c>
      <c r="X241">
        <f t="shared" si="33"/>
        <v>1077.4679999999998</v>
      </c>
      <c r="Y241">
        <f t="shared" si="34"/>
        <v>113.05200000000001</v>
      </c>
      <c r="Z241">
        <f t="shared" si="35"/>
        <v>1017.468</v>
      </c>
      <c r="AA241">
        <f t="shared" si="36"/>
        <v>1077.4679999999998</v>
      </c>
      <c r="AB241" t="str">
        <f t="shared" si="37"/>
        <v>BeforeTime</v>
      </c>
      <c r="AC241" t="str">
        <f t="shared" si="38"/>
        <v>November</v>
      </c>
    </row>
    <row r="242" spans="1:29" ht="14.25" customHeight="1" x14ac:dyDescent="0.3">
      <c r="A242" s="1" t="s">
        <v>309</v>
      </c>
      <c r="B242" s="1" t="s">
        <v>310</v>
      </c>
      <c r="C242" s="1" t="s">
        <v>311</v>
      </c>
      <c r="D242" s="1">
        <v>45</v>
      </c>
      <c r="E242" s="1" t="s">
        <v>22</v>
      </c>
      <c r="F242" s="1" t="s">
        <v>35</v>
      </c>
      <c r="G242" s="1" t="s">
        <v>312</v>
      </c>
      <c r="H242" s="1" t="s">
        <v>313</v>
      </c>
      <c r="I242" s="1" t="s">
        <v>1194</v>
      </c>
      <c r="J242" s="2">
        <v>45271</v>
      </c>
      <c r="K242" s="1" t="s">
        <v>1195</v>
      </c>
      <c r="L242" s="1" t="s">
        <v>40</v>
      </c>
      <c r="M242" s="1">
        <v>166.28</v>
      </c>
      <c r="N242" s="1">
        <v>3</v>
      </c>
      <c r="O242" s="1" t="s">
        <v>89</v>
      </c>
      <c r="P242" s="1">
        <v>6</v>
      </c>
      <c r="Q242" s="1">
        <v>59</v>
      </c>
      <c r="R242" s="2">
        <v>45275</v>
      </c>
      <c r="S242" s="1" t="s">
        <v>1196</v>
      </c>
      <c r="T242" t="str">
        <f t="shared" si="30"/>
        <v>Jenny  Estrada</v>
      </c>
      <c r="U242">
        <f t="shared" si="31"/>
        <v>498.84000000000003</v>
      </c>
      <c r="V242">
        <f t="shared" si="39"/>
        <v>4</v>
      </c>
      <c r="W242" s="15">
        <f t="shared" si="32"/>
        <v>0.1</v>
      </c>
      <c r="X242">
        <f t="shared" si="33"/>
        <v>507.95600000000002</v>
      </c>
      <c r="Y242">
        <f t="shared" si="34"/>
        <v>49.884000000000007</v>
      </c>
      <c r="Z242">
        <f t="shared" si="35"/>
        <v>448.95600000000002</v>
      </c>
      <c r="AA242">
        <f t="shared" si="36"/>
        <v>507.95600000000002</v>
      </c>
      <c r="AB242" t="str">
        <f t="shared" si="37"/>
        <v>BeforeTime</v>
      </c>
      <c r="AC242" t="str">
        <f t="shared" si="38"/>
        <v>December</v>
      </c>
    </row>
    <row r="243" spans="1:29" ht="14.25" customHeight="1" x14ac:dyDescent="0.3">
      <c r="A243" s="1" t="s">
        <v>769</v>
      </c>
      <c r="B243" s="1" t="s">
        <v>770</v>
      </c>
      <c r="C243" s="1" t="s">
        <v>771</v>
      </c>
      <c r="D243" s="1">
        <v>32</v>
      </c>
      <c r="E243" s="1" t="s">
        <v>22</v>
      </c>
      <c r="F243" s="1" t="s">
        <v>152</v>
      </c>
      <c r="G243" s="1" t="s">
        <v>772</v>
      </c>
      <c r="H243" s="1" t="s">
        <v>773</v>
      </c>
      <c r="I243" s="1" t="s">
        <v>1197</v>
      </c>
      <c r="J243" s="2">
        <v>45117</v>
      </c>
      <c r="K243" s="1" t="s">
        <v>1198</v>
      </c>
      <c r="L243" s="1" t="s">
        <v>546</v>
      </c>
      <c r="M243" s="1">
        <v>425.59</v>
      </c>
      <c r="N243" s="1">
        <v>5</v>
      </c>
      <c r="O243" s="1" t="s">
        <v>29</v>
      </c>
      <c r="P243" s="1">
        <v>7</v>
      </c>
      <c r="Q243" s="1">
        <v>57</v>
      </c>
      <c r="R243" s="2">
        <v>45124</v>
      </c>
      <c r="S243" s="1" t="s">
        <v>1199</v>
      </c>
      <c r="T243" t="str">
        <f t="shared" si="30"/>
        <v>Lindsey  Byrd</v>
      </c>
      <c r="U243">
        <f t="shared" si="31"/>
        <v>2127.9499999999998</v>
      </c>
      <c r="V243">
        <f t="shared" si="39"/>
        <v>7</v>
      </c>
      <c r="W243" s="15">
        <f t="shared" si="32"/>
        <v>0.08</v>
      </c>
      <c r="X243">
        <f t="shared" si="33"/>
        <v>2014.7139999999999</v>
      </c>
      <c r="Y243">
        <f t="shared" si="34"/>
        <v>170.23599999999999</v>
      </c>
      <c r="Z243">
        <f t="shared" si="35"/>
        <v>1957.7139999999999</v>
      </c>
      <c r="AA243">
        <f t="shared" si="36"/>
        <v>2014.7139999999999</v>
      </c>
      <c r="AB243" t="str">
        <f t="shared" si="37"/>
        <v>Late</v>
      </c>
      <c r="AC243" t="str">
        <f t="shared" si="38"/>
        <v>July</v>
      </c>
    </row>
    <row r="244" spans="1:29" ht="14.25" customHeight="1" x14ac:dyDescent="0.3">
      <c r="A244" s="1" t="s">
        <v>476</v>
      </c>
      <c r="B244" s="1" t="s">
        <v>477</v>
      </c>
      <c r="C244" s="1" t="s">
        <v>123</v>
      </c>
      <c r="D244" s="1">
        <v>68</v>
      </c>
      <c r="E244" s="1" t="s">
        <v>45</v>
      </c>
      <c r="F244" s="1" t="s">
        <v>213</v>
      </c>
      <c r="G244" s="1" t="s">
        <v>478</v>
      </c>
      <c r="H244" s="1" t="s">
        <v>479</v>
      </c>
      <c r="I244" s="1" t="s">
        <v>1200</v>
      </c>
      <c r="J244" s="2">
        <v>45417</v>
      </c>
      <c r="K244" s="1" t="s">
        <v>1201</v>
      </c>
      <c r="L244" s="1" t="s">
        <v>88</v>
      </c>
      <c r="M244" s="1">
        <v>363.64</v>
      </c>
      <c r="N244" s="1">
        <v>5</v>
      </c>
      <c r="O244" s="1" t="s">
        <v>89</v>
      </c>
      <c r="P244" s="1">
        <v>7</v>
      </c>
      <c r="Q244" s="1">
        <v>60</v>
      </c>
      <c r="R244" s="2">
        <v>45419</v>
      </c>
      <c r="S244" s="1" t="s">
        <v>1202</v>
      </c>
      <c r="T244" t="str">
        <f t="shared" si="30"/>
        <v>Brittany  Stewart</v>
      </c>
      <c r="U244">
        <f t="shared" si="31"/>
        <v>1818.1999999999998</v>
      </c>
      <c r="V244">
        <f t="shared" si="39"/>
        <v>2</v>
      </c>
      <c r="W244" s="15">
        <f t="shared" si="32"/>
        <v>0.1</v>
      </c>
      <c r="X244">
        <f t="shared" si="33"/>
        <v>1696.3799999999999</v>
      </c>
      <c r="Y244">
        <f t="shared" si="34"/>
        <v>181.82</v>
      </c>
      <c r="Z244">
        <f t="shared" si="35"/>
        <v>1636.3799999999999</v>
      </c>
      <c r="AA244">
        <f t="shared" si="36"/>
        <v>1696.3799999999999</v>
      </c>
      <c r="AB244" t="str">
        <f t="shared" si="37"/>
        <v>BeforeTime</v>
      </c>
      <c r="AC244" t="str">
        <f t="shared" si="38"/>
        <v>May</v>
      </c>
    </row>
    <row r="245" spans="1:29" ht="14.25" customHeight="1" x14ac:dyDescent="0.3">
      <c r="A245" s="1" t="s">
        <v>1203</v>
      </c>
      <c r="B245" s="1" t="s">
        <v>1204</v>
      </c>
      <c r="C245" s="1" t="s">
        <v>1205</v>
      </c>
      <c r="D245" s="1">
        <v>50</v>
      </c>
      <c r="E245" s="1" t="s">
        <v>45</v>
      </c>
      <c r="F245" s="1" t="s">
        <v>161</v>
      </c>
      <c r="G245" s="1" t="s">
        <v>1206</v>
      </c>
      <c r="H245" s="1" t="s">
        <v>1207</v>
      </c>
      <c r="I245" s="1" t="s">
        <v>1208</v>
      </c>
      <c r="J245" s="2">
        <v>45470</v>
      </c>
      <c r="K245" s="1" t="s">
        <v>1209</v>
      </c>
      <c r="L245" s="1" t="s">
        <v>583</v>
      </c>
      <c r="M245" s="1">
        <v>403.03</v>
      </c>
      <c r="N245" s="1">
        <v>5</v>
      </c>
      <c r="O245" s="1" t="s">
        <v>78</v>
      </c>
      <c r="P245" s="1">
        <v>2</v>
      </c>
      <c r="Q245" s="1">
        <v>52</v>
      </c>
      <c r="R245" s="2">
        <v>45475</v>
      </c>
      <c r="S245" s="1" t="s">
        <v>1210</v>
      </c>
      <c r="T245" t="str">
        <f t="shared" si="30"/>
        <v>Brendan  Kelly</v>
      </c>
      <c r="U245">
        <f t="shared" si="31"/>
        <v>2015.1499999999999</v>
      </c>
      <c r="V245">
        <f t="shared" si="39"/>
        <v>5</v>
      </c>
      <c r="W245" s="15">
        <f t="shared" si="32"/>
        <v>0.2</v>
      </c>
      <c r="X245">
        <f t="shared" si="33"/>
        <v>1664.12</v>
      </c>
      <c r="Y245">
        <f t="shared" si="34"/>
        <v>403.03</v>
      </c>
      <c r="Z245">
        <f t="shared" si="35"/>
        <v>1612.12</v>
      </c>
      <c r="AA245">
        <f t="shared" si="36"/>
        <v>1664.12</v>
      </c>
      <c r="AB245" t="str">
        <f t="shared" si="37"/>
        <v>Intime</v>
      </c>
      <c r="AC245" t="str">
        <f t="shared" si="38"/>
        <v>June</v>
      </c>
    </row>
    <row r="246" spans="1:29" ht="14.25" customHeight="1" x14ac:dyDescent="0.3">
      <c r="A246" s="1" t="s">
        <v>513</v>
      </c>
      <c r="B246" s="1" t="s">
        <v>514</v>
      </c>
      <c r="C246" s="1" t="s">
        <v>515</v>
      </c>
      <c r="D246" s="1">
        <v>42</v>
      </c>
      <c r="E246" s="1" t="s">
        <v>45</v>
      </c>
      <c r="F246" s="1" t="s">
        <v>69</v>
      </c>
      <c r="G246" s="1" t="s">
        <v>516</v>
      </c>
      <c r="H246" s="1" t="s">
        <v>517</v>
      </c>
      <c r="I246" s="1" t="s">
        <v>1211</v>
      </c>
      <c r="J246" s="2">
        <v>44968</v>
      </c>
      <c r="K246" s="1" t="s">
        <v>1212</v>
      </c>
      <c r="L246" s="1" t="s">
        <v>423</v>
      </c>
      <c r="M246" s="1">
        <v>369.03</v>
      </c>
      <c r="N246" s="1">
        <v>1</v>
      </c>
      <c r="O246" s="1" t="s">
        <v>78</v>
      </c>
      <c r="P246" s="1">
        <v>6</v>
      </c>
      <c r="Q246" s="1">
        <v>38</v>
      </c>
      <c r="R246" s="2">
        <v>44974</v>
      </c>
      <c r="S246" s="1" t="s">
        <v>1213</v>
      </c>
      <c r="T246" t="str">
        <f t="shared" si="30"/>
        <v>Katherine  Weber</v>
      </c>
      <c r="U246">
        <f t="shared" si="31"/>
        <v>369.03</v>
      </c>
      <c r="V246">
        <f t="shared" si="39"/>
        <v>6</v>
      </c>
      <c r="W246" s="15">
        <f t="shared" si="32"/>
        <v>0.2</v>
      </c>
      <c r="X246">
        <f t="shared" si="33"/>
        <v>333.22399999999999</v>
      </c>
      <c r="Y246">
        <f t="shared" si="34"/>
        <v>73.805999999999997</v>
      </c>
      <c r="Z246">
        <f t="shared" si="35"/>
        <v>295.22399999999999</v>
      </c>
      <c r="AA246">
        <f t="shared" si="36"/>
        <v>333.22399999999999</v>
      </c>
      <c r="AB246" t="str">
        <f t="shared" si="37"/>
        <v>Late</v>
      </c>
      <c r="AC246" t="str">
        <f t="shared" si="38"/>
        <v>February</v>
      </c>
    </row>
    <row r="247" spans="1:29" ht="14.25" customHeight="1" x14ac:dyDescent="0.3">
      <c r="A247" s="1" t="s">
        <v>1214</v>
      </c>
      <c r="B247" s="1" t="s">
        <v>1215</v>
      </c>
      <c r="C247" s="1" t="s">
        <v>1216</v>
      </c>
      <c r="D247" s="1">
        <v>19</v>
      </c>
      <c r="E247" s="1" t="s">
        <v>34</v>
      </c>
      <c r="F247" s="1" t="s">
        <v>69</v>
      </c>
      <c r="G247" s="1" t="s">
        <v>1217</v>
      </c>
      <c r="H247" s="1" t="s">
        <v>1218</v>
      </c>
      <c r="I247" s="1" t="s">
        <v>1219</v>
      </c>
      <c r="J247" s="2">
        <v>45453</v>
      </c>
      <c r="K247" s="1" t="s">
        <v>1220</v>
      </c>
      <c r="L247" s="1" t="s">
        <v>488</v>
      </c>
      <c r="M247" s="1">
        <v>421.7</v>
      </c>
      <c r="N247" s="1">
        <v>5</v>
      </c>
      <c r="O247" s="1" t="s">
        <v>89</v>
      </c>
      <c r="P247" s="1">
        <v>6</v>
      </c>
      <c r="Q247" s="1">
        <v>61</v>
      </c>
      <c r="R247" s="2">
        <v>45457</v>
      </c>
      <c r="S247" s="1" t="s">
        <v>1221</v>
      </c>
      <c r="T247" t="str">
        <f t="shared" si="30"/>
        <v>Jessica  Ruiz</v>
      </c>
      <c r="U247">
        <f t="shared" si="31"/>
        <v>2108.5</v>
      </c>
      <c r="V247">
        <f t="shared" si="39"/>
        <v>4</v>
      </c>
      <c r="W247" s="15">
        <f t="shared" si="32"/>
        <v>0.1</v>
      </c>
      <c r="X247">
        <f t="shared" si="33"/>
        <v>1958.65</v>
      </c>
      <c r="Y247">
        <f t="shared" si="34"/>
        <v>210.85000000000002</v>
      </c>
      <c r="Z247">
        <f t="shared" si="35"/>
        <v>1897.65</v>
      </c>
      <c r="AA247">
        <f t="shared" si="36"/>
        <v>1958.65</v>
      </c>
      <c r="AB247" t="str">
        <f t="shared" si="37"/>
        <v>BeforeTime</v>
      </c>
      <c r="AC247" t="str">
        <f t="shared" si="38"/>
        <v>June</v>
      </c>
    </row>
    <row r="248" spans="1:29" ht="14.25" customHeight="1" x14ac:dyDescent="0.3">
      <c r="A248" s="1" t="s">
        <v>1072</v>
      </c>
      <c r="B248" s="1" t="s">
        <v>211</v>
      </c>
      <c r="C248" s="1" t="s">
        <v>1073</v>
      </c>
      <c r="D248" s="1">
        <v>55</v>
      </c>
      <c r="E248" s="1" t="s">
        <v>34</v>
      </c>
      <c r="F248" s="1" t="s">
        <v>152</v>
      </c>
      <c r="G248" s="1" t="s">
        <v>1074</v>
      </c>
      <c r="H248" s="1" t="s">
        <v>1075</v>
      </c>
      <c r="I248" s="1" t="s">
        <v>1222</v>
      </c>
      <c r="J248" s="2">
        <v>45608</v>
      </c>
      <c r="K248" s="1" t="s">
        <v>1223</v>
      </c>
      <c r="L248" s="1" t="s">
        <v>741</v>
      </c>
      <c r="M248" s="1">
        <v>381.73</v>
      </c>
      <c r="N248" s="1">
        <v>4</v>
      </c>
      <c r="O248" s="1" t="s">
        <v>29</v>
      </c>
      <c r="P248" s="1">
        <v>2</v>
      </c>
      <c r="Q248" s="1">
        <v>58</v>
      </c>
      <c r="R248" s="2">
        <v>45613</v>
      </c>
      <c r="S248" s="1" t="s">
        <v>1224</v>
      </c>
      <c r="T248" t="str">
        <f t="shared" si="30"/>
        <v>Mark  Summers</v>
      </c>
      <c r="U248">
        <f t="shared" si="31"/>
        <v>1526.92</v>
      </c>
      <c r="V248">
        <f t="shared" si="39"/>
        <v>5</v>
      </c>
      <c r="W248" s="15">
        <f t="shared" si="32"/>
        <v>0.08</v>
      </c>
      <c r="X248">
        <f t="shared" si="33"/>
        <v>1462.7664</v>
      </c>
      <c r="Y248">
        <f t="shared" si="34"/>
        <v>122.15360000000001</v>
      </c>
      <c r="Z248">
        <f t="shared" si="35"/>
        <v>1404.7664</v>
      </c>
      <c r="AA248">
        <f t="shared" si="36"/>
        <v>1462.7664</v>
      </c>
      <c r="AB248" t="str">
        <f t="shared" si="37"/>
        <v>Intime</v>
      </c>
      <c r="AC248" t="str">
        <f t="shared" si="38"/>
        <v>November</v>
      </c>
    </row>
    <row r="249" spans="1:29" ht="14.25" customHeight="1" x14ac:dyDescent="0.3">
      <c r="A249" s="1" t="s">
        <v>717</v>
      </c>
      <c r="B249" s="1" t="s">
        <v>718</v>
      </c>
      <c r="C249" s="1" t="s">
        <v>160</v>
      </c>
      <c r="D249" s="1">
        <v>70</v>
      </c>
      <c r="E249" s="1" t="s">
        <v>34</v>
      </c>
      <c r="F249" s="1" t="s">
        <v>83</v>
      </c>
      <c r="G249" s="1" t="s">
        <v>719</v>
      </c>
      <c r="H249" s="1" t="s">
        <v>720</v>
      </c>
      <c r="I249" s="1" t="s">
        <v>1225</v>
      </c>
      <c r="J249" s="2">
        <v>45386</v>
      </c>
      <c r="K249" s="1" t="s">
        <v>1226</v>
      </c>
      <c r="L249" s="1" t="s">
        <v>128</v>
      </c>
      <c r="M249" s="1">
        <v>175.93</v>
      </c>
      <c r="N249" s="1">
        <v>2</v>
      </c>
      <c r="O249" s="1" t="s">
        <v>89</v>
      </c>
      <c r="P249" s="1">
        <v>7</v>
      </c>
      <c r="Q249" s="1">
        <v>61</v>
      </c>
      <c r="R249" s="2">
        <v>45391</v>
      </c>
      <c r="S249" s="1" t="s">
        <v>1227</v>
      </c>
      <c r="T249" t="str">
        <f t="shared" si="30"/>
        <v>Lisa  Miller</v>
      </c>
      <c r="U249">
        <f t="shared" si="31"/>
        <v>351.86</v>
      </c>
      <c r="V249">
        <f t="shared" si="39"/>
        <v>5</v>
      </c>
      <c r="W249" s="15">
        <f t="shared" si="32"/>
        <v>0.1</v>
      </c>
      <c r="X249">
        <f t="shared" si="33"/>
        <v>377.67400000000004</v>
      </c>
      <c r="Y249">
        <f t="shared" si="34"/>
        <v>35.186</v>
      </c>
      <c r="Z249">
        <f t="shared" si="35"/>
        <v>316.67400000000004</v>
      </c>
      <c r="AA249">
        <f t="shared" si="36"/>
        <v>377.67400000000004</v>
      </c>
      <c r="AB249" t="str">
        <f t="shared" si="37"/>
        <v>Intime</v>
      </c>
      <c r="AC249" t="str">
        <f t="shared" si="38"/>
        <v>April</v>
      </c>
    </row>
    <row r="250" spans="1:29" ht="14.25" customHeight="1" x14ac:dyDescent="0.3">
      <c r="A250" s="1" t="s">
        <v>405</v>
      </c>
      <c r="B250" s="1" t="s">
        <v>221</v>
      </c>
      <c r="C250" s="1" t="s">
        <v>406</v>
      </c>
      <c r="D250" s="1">
        <v>28</v>
      </c>
      <c r="E250" s="1" t="s">
        <v>45</v>
      </c>
      <c r="F250" s="1" t="s">
        <v>133</v>
      </c>
      <c r="G250" s="1" t="s">
        <v>407</v>
      </c>
      <c r="H250" s="1" t="s">
        <v>408</v>
      </c>
      <c r="I250" s="1" t="s">
        <v>1228</v>
      </c>
      <c r="J250" s="2">
        <v>45322</v>
      </c>
      <c r="K250" s="1" t="s">
        <v>1229</v>
      </c>
      <c r="L250" s="1" t="s">
        <v>741</v>
      </c>
      <c r="M250" s="1">
        <v>381.73</v>
      </c>
      <c r="N250" s="1">
        <v>2</v>
      </c>
      <c r="O250" s="1" t="s">
        <v>51</v>
      </c>
      <c r="P250" s="1">
        <v>2</v>
      </c>
      <c r="Q250" s="1">
        <v>68</v>
      </c>
      <c r="R250" s="2">
        <v>45329</v>
      </c>
      <c r="S250" s="1" t="s">
        <v>1230</v>
      </c>
      <c r="T250" t="str">
        <f t="shared" si="30"/>
        <v>John  Ramirez</v>
      </c>
      <c r="U250">
        <f t="shared" si="31"/>
        <v>763.46</v>
      </c>
      <c r="V250">
        <f t="shared" si="39"/>
        <v>7</v>
      </c>
      <c r="W250" s="15">
        <f t="shared" si="32"/>
        <v>0.15</v>
      </c>
      <c r="X250">
        <f t="shared" si="33"/>
        <v>716.94100000000003</v>
      </c>
      <c r="Y250">
        <f t="shared" si="34"/>
        <v>114.51900000000001</v>
      </c>
      <c r="Z250">
        <f t="shared" si="35"/>
        <v>648.94100000000003</v>
      </c>
      <c r="AA250">
        <f t="shared" si="36"/>
        <v>716.94100000000003</v>
      </c>
      <c r="AB250" t="str">
        <f t="shared" si="37"/>
        <v>Late</v>
      </c>
      <c r="AC250" t="str">
        <f t="shared" si="38"/>
        <v>January</v>
      </c>
    </row>
    <row r="251" spans="1:29" ht="14.25" customHeight="1" x14ac:dyDescent="0.3">
      <c r="A251" s="1" t="s">
        <v>1231</v>
      </c>
      <c r="B251" s="1" t="s">
        <v>1232</v>
      </c>
      <c r="C251" s="1" t="s">
        <v>1233</v>
      </c>
      <c r="D251" s="1">
        <v>55</v>
      </c>
      <c r="E251" s="1" t="s">
        <v>34</v>
      </c>
      <c r="F251" s="1" t="s">
        <v>152</v>
      </c>
      <c r="G251" s="1" t="s">
        <v>1234</v>
      </c>
      <c r="H251" s="1" t="s">
        <v>1235</v>
      </c>
      <c r="I251" s="1" t="s">
        <v>1236</v>
      </c>
      <c r="J251" s="2">
        <v>45470</v>
      </c>
      <c r="K251" s="1" t="s">
        <v>1237</v>
      </c>
      <c r="L251" s="1" t="s">
        <v>511</v>
      </c>
      <c r="M251" s="1">
        <v>441.03</v>
      </c>
      <c r="N251" s="1">
        <v>3</v>
      </c>
      <c r="O251" s="1" t="s">
        <v>56</v>
      </c>
      <c r="P251" s="1">
        <v>4</v>
      </c>
      <c r="Q251" s="1">
        <v>47</v>
      </c>
      <c r="R251" s="2">
        <v>45473</v>
      </c>
      <c r="S251" s="1" t="s">
        <v>1238</v>
      </c>
      <c r="T251" t="str">
        <f t="shared" si="30"/>
        <v>Hannah  Gutierrez</v>
      </c>
      <c r="U251">
        <f t="shared" si="31"/>
        <v>1323.09</v>
      </c>
      <c r="V251">
        <f t="shared" si="39"/>
        <v>3</v>
      </c>
      <c r="W251" s="15">
        <f t="shared" si="32"/>
        <v>0</v>
      </c>
      <c r="X251">
        <f t="shared" si="33"/>
        <v>1323.09</v>
      </c>
      <c r="Y251">
        <f t="shared" si="34"/>
        <v>0</v>
      </c>
      <c r="Z251">
        <f t="shared" si="35"/>
        <v>1323.09</v>
      </c>
      <c r="AA251">
        <f t="shared" si="36"/>
        <v>1323.09</v>
      </c>
      <c r="AB251" t="str">
        <f t="shared" si="37"/>
        <v>BeforeTime</v>
      </c>
      <c r="AC251" t="str">
        <f t="shared" si="38"/>
        <v>June</v>
      </c>
    </row>
    <row r="252" spans="1:29" ht="14.25" customHeight="1" x14ac:dyDescent="0.3">
      <c r="A252" s="1" t="s">
        <v>1239</v>
      </c>
      <c r="B252" s="1" t="s">
        <v>59</v>
      </c>
      <c r="C252" s="1" t="s">
        <v>1240</v>
      </c>
      <c r="D252" s="1">
        <v>40</v>
      </c>
      <c r="E252" s="1" t="s">
        <v>22</v>
      </c>
      <c r="F252" s="1" t="s">
        <v>69</v>
      </c>
      <c r="G252" s="1" t="s">
        <v>1241</v>
      </c>
      <c r="H252" s="1" t="s">
        <v>1242</v>
      </c>
      <c r="I252" s="1" t="s">
        <v>1243</v>
      </c>
      <c r="J252" s="2">
        <v>45531</v>
      </c>
      <c r="K252" s="1" t="s">
        <v>1244</v>
      </c>
      <c r="L252" s="1" t="s">
        <v>507</v>
      </c>
      <c r="M252" s="1">
        <v>136.30000000000001</v>
      </c>
      <c r="N252" s="1">
        <v>2</v>
      </c>
      <c r="O252" s="1" t="s">
        <v>29</v>
      </c>
      <c r="P252" s="1">
        <v>6</v>
      </c>
      <c r="Q252" s="1">
        <v>58</v>
      </c>
      <c r="R252" s="2">
        <v>45533</v>
      </c>
      <c r="S252" s="1" t="s">
        <v>1245</v>
      </c>
      <c r="T252" t="str">
        <f t="shared" si="30"/>
        <v>Angela  Casey</v>
      </c>
      <c r="U252">
        <f t="shared" si="31"/>
        <v>272.60000000000002</v>
      </c>
      <c r="V252">
        <f t="shared" si="39"/>
        <v>2</v>
      </c>
      <c r="W252" s="15">
        <f t="shared" si="32"/>
        <v>0.08</v>
      </c>
      <c r="X252">
        <f t="shared" si="33"/>
        <v>308.79200000000003</v>
      </c>
      <c r="Y252">
        <f t="shared" si="34"/>
        <v>21.808000000000003</v>
      </c>
      <c r="Z252">
        <f t="shared" si="35"/>
        <v>250.79200000000003</v>
      </c>
      <c r="AA252">
        <f t="shared" si="36"/>
        <v>308.79200000000003</v>
      </c>
      <c r="AB252" t="str">
        <f t="shared" si="37"/>
        <v>BeforeTime</v>
      </c>
      <c r="AC252" t="str">
        <f t="shared" si="38"/>
        <v>August</v>
      </c>
    </row>
    <row r="253" spans="1:29" ht="14.25" customHeight="1" x14ac:dyDescent="0.3">
      <c r="A253" s="1" t="s">
        <v>539</v>
      </c>
      <c r="B253" s="1" t="s">
        <v>540</v>
      </c>
      <c r="C253" s="1" t="s">
        <v>541</v>
      </c>
      <c r="D253" s="1">
        <v>33</v>
      </c>
      <c r="E253" s="1" t="s">
        <v>45</v>
      </c>
      <c r="F253" s="1" t="s">
        <v>161</v>
      </c>
      <c r="G253" s="1" t="s">
        <v>542</v>
      </c>
      <c r="H253" s="1" t="s">
        <v>543</v>
      </c>
      <c r="I253" s="1" t="s">
        <v>1246</v>
      </c>
      <c r="J253" s="2">
        <v>45383</v>
      </c>
      <c r="K253" s="1" t="s">
        <v>1247</v>
      </c>
      <c r="L253" s="1" t="s">
        <v>583</v>
      </c>
      <c r="M253" s="1">
        <v>403.03</v>
      </c>
      <c r="N253" s="1">
        <v>3</v>
      </c>
      <c r="O253" s="1" t="s">
        <v>51</v>
      </c>
      <c r="P253" s="1">
        <v>5</v>
      </c>
      <c r="Q253" s="1">
        <v>44</v>
      </c>
      <c r="R253" s="2">
        <v>45384</v>
      </c>
      <c r="S253" s="1" t="s">
        <v>1248</v>
      </c>
      <c r="T253" t="str">
        <f t="shared" si="30"/>
        <v>Jodi  Whitney</v>
      </c>
      <c r="U253">
        <f t="shared" si="31"/>
        <v>1209.0899999999999</v>
      </c>
      <c r="V253">
        <f t="shared" si="39"/>
        <v>1</v>
      </c>
      <c r="W253" s="15">
        <f t="shared" si="32"/>
        <v>0.15</v>
      </c>
      <c r="X253">
        <f t="shared" si="33"/>
        <v>1071.7265</v>
      </c>
      <c r="Y253">
        <f t="shared" si="34"/>
        <v>181.36349999999999</v>
      </c>
      <c r="Z253">
        <f t="shared" si="35"/>
        <v>1027.7265</v>
      </c>
      <c r="AA253">
        <f t="shared" si="36"/>
        <v>1071.7265</v>
      </c>
      <c r="AB253" t="str">
        <f t="shared" si="37"/>
        <v>BeforeTime</v>
      </c>
      <c r="AC253" t="str">
        <f t="shared" si="38"/>
        <v>April</v>
      </c>
    </row>
    <row r="254" spans="1:29" ht="14.25" customHeight="1" x14ac:dyDescent="0.3">
      <c r="A254" s="1" t="s">
        <v>979</v>
      </c>
      <c r="B254" s="1" t="s">
        <v>980</v>
      </c>
      <c r="C254" s="1" t="s">
        <v>981</v>
      </c>
      <c r="D254" s="1">
        <v>49</v>
      </c>
      <c r="E254" s="1" t="s">
        <v>22</v>
      </c>
      <c r="F254" s="1" t="s">
        <v>35</v>
      </c>
      <c r="G254" s="1" t="s">
        <v>982</v>
      </c>
      <c r="H254" s="1" t="s">
        <v>983</v>
      </c>
      <c r="I254" s="1" t="s">
        <v>1249</v>
      </c>
      <c r="J254" s="2">
        <v>45233</v>
      </c>
      <c r="K254" s="1" t="s">
        <v>1250</v>
      </c>
      <c r="L254" s="1" t="s">
        <v>741</v>
      </c>
      <c r="M254" s="1">
        <v>381.73</v>
      </c>
      <c r="N254" s="1">
        <v>5</v>
      </c>
      <c r="O254" s="1" t="s">
        <v>29</v>
      </c>
      <c r="P254" s="1">
        <v>7</v>
      </c>
      <c r="Q254" s="1">
        <v>45</v>
      </c>
      <c r="R254" s="2">
        <v>45236</v>
      </c>
      <c r="S254" s="1" t="s">
        <v>1251</v>
      </c>
      <c r="T254" t="str">
        <f t="shared" si="30"/>
        <v>Natasha  Michael</v>
      </c>
      <c r="U254">
        <f t="shared" si="31"/>
        <v>1908.65</v>
      </c>
      <c r="V254">
        <f t="shared" si="39"/>
        <v>3</v>
      </c>
      <c r="W254" s="15">
        <f t="shared" si="32"/>
        <v>0.08</v>
      </c>
      <c r="X254">
        <f t="shared" si="33"/>
        <v>1800.9580000000001</v>
      </c>
      <c r="Y254">
        <f t="shared" si="34"/>
        <v>152.69200000000001</v>
      </c>
      <c r="Z254">
        <f t="shared" si="35"/>
        <v>1755.9580000000001</v>
      </c>
      <c r="AA254">
        <f t="shared" si="36"/>
        <v>1800.9580000000001</v>
      </c>
      <c r="AB254" t="str">
        <f t="shared" si="37"/>
        <v>BeforeTime</v>
      </c>
      <c r="AC254" t="str">
        <f t="shared" si="38"/>
        <v>November</v>
      </c>
    </row>
    <row r="255" spans="1:29" ht="14.25" customHeight="1" x14ac:dyDescent="0.3">
      <c r="A255" s="1" t="s">
        <v>918</v>
      </c>
      <c r="B255" s="1" t="s">
        <v>919</v>
      </c>
      <c r="C255" s="1" t="s">
        <v>920</v>
      </c>
      <c r="D255" s="1">
        <v>24</v>
      </c>
      <c r="E255" s="1" t="s">
        <v>45</v>
      </c>
      <c r="F255" s="1" t="s">
        <v>213</v>
      </c>
      <c r="G255" s="1" t="s">
        <v>921</v>
      </c>
      <c r="H255" s="1" t="s">
        <v>922</v>
      </c>
      <c r="I255" s="1" t="s">
        <v>1252</v>
      </c>
      <c r="J255" s="2">
        <v>45668</v>
      </c>
      <c r="K255" s="1" t="s">
        <v>1253</v>
      </c>
      <c r="L255" s="1" t="s">
        <v>741</v>
      </c>
      <c r="M255" s="1">
        <v>381.73</v>
      </c>
      <c r="N255" s="1">
        <v>1</v>
      </c>
      <c r="O255" s="1" t="s">
        <v>29</v>
      </c>
      <c r="P255" s="1">
        <v>3</v>
      </c>
      <c r="Q255" s="1">
        <v>36</v>
      </c>
      <c r="R255" s="2">
        <v>45675</v>
      </c>
      <c r="S255" s="1" t="s">
        <v>1254</v>
      </c>
      <c r="T255" t="str">
        <f t="shared" si="30"/>
        <v>Rachael  Robinson</v>
      </c>
      <c r="U255">
        <f t="shared" si="31"/>
        <v>381.73</v>
      </c>
      <c r="V255">
        <f t="shared" si="39"/>
        <v>7</v>
      </c>
      <c r="W255" s="15">
        <f t="shared" si="32"/>
        <v>0.08</v>
      </c>
      <c r="X255">
        <f t="shared" si="33"/>
        <v>387.19159999999999</v>
      </c>
      <c r="Y255">
        <f t="shared" si="34"/>
        <v>30.538400000000003</v>
      </c>
      <c r="Z255">
        <f t="shared" si="35"/>
        <v>351.19159999999999</v>
      </c>
      <c r="AA255">
        <f t="shared" si="36"/>
        <v>387.19159999999999</v>
      </c>
      <c r="AB255" t="str">
        <f t="shared" si="37"/>
        <v>Late</v>
      </c>
      <c r="AC255" t="str">
        <f t="shared" si="38"/>
        <v>January</v>
      </c>
    </row>
    <row r="256" spans="1:29" ht="14.25" customHeight="1" x14ac:dyDescent="0.3">
      <c r="A256" s="1" t="s">
        <v>451</v>
      </c>
      <c r="B256" s="1" t="s">
        <v>452</v>
      </c>
      <c r="C256" s="1" t="s">
        <v>453</v>
      </c>
      <c r="D256" s="1">
        <v>63</v>
      </c>
      <c r="E256" s="1" t="s">
        <v>22</v>
      </c>
      <c r="F256" s="1" t="s">
        <v>133</v>
      </c>
      <c r="G256" s="1" t="s">
        <v>454</v>
      </c>
      <c r="H256" s="1" t="s">
        <v>455</v>
      </c>
      <c r="I256" s="1" t="s">
        <v>1255</v>
      </c>
      <c r="J256" s="2">
        <v>45457</v>
      </c>
      <c r="K256" s="1" t="s">
        <v>1256</v>
      </c>
      <c r="L256" s="1" t="s">
        <v>546</v>
      </c>
      <c r="M256" s="1">
        <v>425.59</v>
      </c>
      <c r="N256" s="1">
        <v>1</v>
      </c>
      <c r="O256" s="1" t="s">
        <v>78</v>
      </c>
      <c r="P256" s="1">
        <v>7</v>
      </c>
      <c r="Q256" s="1">
        <v>40</v>
      </c>
      <c r="R256" s="2">
        <v>45460</v>
      </c>
      <c r="S256" s="1" t="s">
        <v>1257</v>
      </c>
      <c r="T256" t="str">
        <f t="shared" si="30"/>
        <v>Rebecca  Figueroa</v>
      </c>
      <c r="U256">
        <f t="shared" si="31"/>
        <v>425.59</v>
      </c>
      <c r="V256">
        <f t="shared" si="39"/>
        <v>3</v>
      </c>
      <c r="W256" s="15">
        <f t="shared" si="32"/>
        <v>0.2</v>
      </c>
      <c r="X256">
        <f t="shared" si="33"/>
        <v>380.47199999999998</v>
      </c>
      <c r="Y256">
        <f t="shared" si="34"/>
        <v>85.117999999999995</v>
      </c>
      <c r="Z256">
        <f t="shared" si="35"/>
        <v>340.47199999999998</v>
      </c>
      <c r="AA256">
        <f t="shared" si="36"/>
        <v>380.47199999999998</v>
      </c>
      <c r="AB256" t="str">
        <f t="shared" si="37"/>
        <v>BeforeTime</v>
      </c>
      <c r="AC256" t="str">
        <f t="shared" si="38"/>
        <v>June</v>
      </c>
    </row>
    <row r="257" spans="1:29" ht="14.25" customHeight="1" x14ac:dyDescent="0.3">
      <c r="A257" s="1" t="s">
        <v>265</v>
      </c>
      <c r="B257" s="1" t="s">
        <v>266</v>
      </c>
      <c r="C257" s="1" t="s">
        <v>267</v>
      </c>
      <c r="D257" s="1">
        <v>44</v>
      </c>
      <c r="E257" s="1" t="s">
        <v>22</v>
      </c>
      <c r="F257" s="1" t="s">
        <v>213</v>
      </c>
      <c r="G257" s="1" t="s">
        <v>268</v>
      </c>
      <c r="H257" s="1" t="s">
        <v>269</v>
      </c>
      <c r="I257" s="1" t="s">
        <v>1258</v>
      </c>
      <c r="J257" s="2">
        <v>45659</v>
      </c>
      <c r="K257" s="1" t="s">
        <v>1259</v>
      </c>
      <c r="L257" s="1" t="s">
        <v>316</v>
      </c>
      <c r="M257" s="1">
        <v>481.48</v>
      </c>
      <c r="N257" s="1">
        <v>4</v>
      </c>
      <c r="O257" s="1" t="s">
        <v>51</v>
      </c>
      <c r="P257" s="1">
        <v>4</v>
      </c>
      <c r="Q257" s="1">
        <v>67</v>
      </c>
      <c r="R257" s="2">
        <v>45665</v>
      </c>
      <c r="S257" s="1" t="s">
        <v>1260</v>
      </c>
      <c r="T257" t="str">
        <f t="shared" si="30"/>
        <v>Lauren  Long</v>
      </c>
      <c r="U257">
        <f t="shared" si="31"/>
        <v>1925.92</v>
      </c>
      <c r="V257">
        <f t="shared" si="39"/>
        <v>6</v>
      </c>
      <c r="W257" s="15">
        <f t="shared" si="32"/>
        <v>0.15</v>
      </c>
      <c r="X257">
        <f t="shared" si="33"/>
        <v>1704.0320000000002</v>
      </c>
      <c r="Y257">
        <f t="shared" si="34"/>
        <v>288.88799999999998</v>
      </c>
      <c r="Z257">
        <f t="shared" si="35"/>
        <v>1637.0320000000002</v>
      </c>
      <c r="AA257">
        <f t="shared" si="36"/>
        <v>1704.0320000000002</v>
      </c>
      <c r="AB257" t="str">
        <f t="shared" si="37"/>
        <v>Late</v>
      </c>
      <c r="AC257" t="str">
        <f t="shared" si="38"/>
        <v>January</v>
      </c>
    </row>
    <row r="258" spans="1:29" ht="14.25" customHeight="1" x14ac:dyDescent="0.3">
      <c r="A258" s="1" t="s">
        <v>149</v>
      </c>
      <c r="B258" s="1" t="s">
        <v>150</v>
      </c>
      <c r="C258" s="1" t="s">
        <v>151</v>
      </c>
      <c r="D258" s="1">
        <v>24</v>
      </c>
      <c r="E258" s="1" t="s">
        <v>22</v>
      </c>
      <c r="F258" s="1" t="s">
        <v>152</v>
      </c>
      <c r="G258" s="1" t="s">
        <v>153</v>
      </c>
      <c r="H258" s="1" t="s">
        <v>154</v>
      </c>
      <c r="I258" s="1" t="s">
        <v>1261</v>
      </c>
      <c r="J258" s="2">
        <v>45512</v>
      </c>
      <c r="K258" s="1" t="s">
        <v>1262</v>
      </c>
      <c r="L258" s="1" t="s">
        <v>488</v>
      </c>
      <c r="M258" s="1">
        <v>421.7</v>
      </c>
      <c r="N258" s="1">
        <v>2</v>
      </c>
      <c r="O258" s="1" t="s">
        <v>89</v>
      </c>
      <c r="P258" s="1">
        <v>2</v>
      </c>
      <c r="Q258" s="1">
        <v>54</v>
      </c>
      <c r="R258" s="2">
        <v>45514</v>
      </c>
      <c r="S258" s="1" t="s">
        <v>1263</v>
      </c>
      <c r="T258" t="str">
        <f t="shared" ref="T258:T321" si="40">_xlfn.CONCAT(B258,"  ",C258)</f>
        <v>Joshua  Campbell</v>
      </c>
      <c r="U258">
        <f t="shared" ref="U258:U321" si="41">M258*N258</f>
        <v>843.4</v>
      </c>
      <c r="V258">
        <f t="shared" si="39"/>
        <v>2</v>
      </c>
      <c r="W258" s="15">
        <f t="shared" ref="W258:W321" si="42">IF(O258="FLAT8",8%,IF(O258="FLAT10",10%,IF(O258="FLAT15",15%,IF(O258="FLAT20",20%,0))))</f>
        <v>0.1</v>
      </c>
      <c r="X258">
        <f t="shared" ref="X258:X321" si="43">U258-(U258*W258)+IF(O258="DEL0",0,Q258)</f>
        <v>813.06</v>
      </c>
      <c r="Y258">
        <f t="shared" ref="Y258:Y321" si="44">U258*W258</f>
        <v>84.34</v>
      </c>
      <c r="Z258">
        <f t="shared" ref="Z258:Z321" si="45">U258-Y258</f>
        <v>759.06</v>
      </c>
      <c r="AA258">
        <f t="shared" ref="AA258:AA321" si="46">Z258+IF(O258="DEL0",0,Q258)</f>
        <v>813.06</v>
      </c>
      <c r="AB258" t="str">
        <f t="shared" ref="AB258:AB321" si="47">IF(V258&gt;5,"Late",IF(V258=5,"Intime","BeforeTime"))</f>
        <v>BeforeTime</v>
      </c>
      <c r="AC258" t="str">
        <f t="shared" ref="AC258:AC321" si="48">TEXT(J258,"mmmm")</f>
        <v>August</v>
      </c>
    </row>
    <row r="259" spans="1:29" ht="14.25" customHeight="1" x14ac:dyDescent="0.3">
      <c r="A259" s="1" t="s">
        <v>294</v>
      </c>
      <c r="B259" s="1" t="s">
        <v>295</v>
      </c>
      <c r="C259" s="1" t="s">
        <v>296</v>
      </c>
      <c r="D259" s="1">
        <v>26</v>
      </c>
      <c r="E259" s="1" t="s">
        <v>45</v>
      </c>
      <c r="F259" s="1" t="s">
        <v>161</v>
      </c>
      <c r="G259" s="1" t="s">
        <v>297</v>
      </c>
      <c r="H259" s="1" t="s">
        <v>298</v>
      </c>
      <c r="I259" s="1" t="s">
        <v>1264</v>
      </c>
      <c r="J259" s="2">
        <v>45393</v>
      </c>
      <c r="K259" s="1" t="s">
        <v>1265</v>
      </c>
      <c r="L259" s="1" t="s">
        <v>731</v>
      </c>
      <c r="M259" s="1">
        <v>110.95</v>
      </c>
      <c r="N259" s="1">
        <v>3</v>
      </c>
      <c r="O259" s="1" t="s">
        <v>56</v>
      </c>
      <c r="P259" s="1">
        <v>5</v>
      </c>
      <c r="Q259" s="1">
        <v>47</v>
      </c>
      <c r="R259" s="2">
        <v>45399</v>
      </c>
      <c r="S259" s="1" t="s">
        <v>1266</v>
      </c>
      <c r="T259" t="str">
        <f t="shared" si="40"/>
        <v>Valerie  Carr</v>
      </c>
      <c r="U259">
        <f t="shared" si="41"/>
        <v>332.85</v>
      </c>
      <c r="V259">
        <f t="shared" ref="V259:V322" si="49">R259-J259</f>
        <v>6</v>
      </c>
      <c r="W259" s="15">
        <f t="shared" si="42"/>
        <v>0</v>
      </c>
      <c r="X259">
        <f t="shared" si="43"/>
        <v>332.85</v>
      </c>
      <c r="Y259">
        <f t="shared" si="44"/>
        <v>0</v>
      </c>
      <c r="Z259">
        <f t="shared" si="45"/>
        <v>332.85</v>
      </c>
      <c r="AA259">
        <f t="shared" si="46"/>
        <v>332.85</v>
      </c>
      <c r="AB259" t="str">
        <f t="shared" si="47"/>
        <v>Late</v>
      </c>
      <c r="AC259" t="str">
        <f t="shared" si="48"/>
        <v>April</v>
      </c>
    </row>
    <row r="260" spans="1:29" ht="14.25" customHeight="1" x14ac:dyDescent="0.3">
      <c r="A260" s="1" t="s">
        <v>500</v>
      </c>
      <c r="B260" s="1" t="s">
        <v>501</v>
      </c>
      <c r="C260" s="1" t="s">
        <v>502</v>
      </c>
      <c r="D260" s="1">
        <v>64</v>
      </c>
      <c r="E260" s="1" t="s">
        <v>22</v>
      </c>
      <c r="F260" s="1" t="s">
        <v>23</v>
      </c>
      <c r="G260" s="1" t="s">
        <v>503</v>
      </c>
      <c r="H260" s="1" t="s">
        <v>504</v>
      </c>
      <c r="I260" s="1" t="s">
        <v>1267</v>
      </c>
      <c r="J260" s="2">
        <v>45188</v>
      </c>
      <c r="K260" s="1" t="s">
        <v>1268</v>
      </c>
      <c r="L260" s="1" t="s">
        <v>239</v>
      </c>
      <c r="M260" s="1">
        <v>282.63</v>
      </c>
      <c r="N260" s="1">
        <v>4</v>
      </c>
      <c r="O260" s="1" t="s">
        <v>89</v>
      </c>
      <c r="P260" s="1">
        <v>3</v>
      </c>
      <c r="Q260" s="1">
        <v>52</v>
      </c>
      <c r="R260" s="2">
        <v>45191</v>
      </c>
      <c r="S260" s="1" t="s">
        <v>1269</v>
      </c>
      <c r="T260" t="str">
        <f t="shared" si="40"/>
        <v>Sarah  Butler</v>
      </c>
      <c r="U260">
        <f t="shared" si="41"/>
        <v>1130.52</v>
      </c>
      <c r="V260">
        <f t="shared" si="49"/>
        <v>3</v>
      </c>
      <c r="W260" s="15">
        <f t="shared" si="42"/>
        <v>0.1</v>
      </c>
      <c r="X260">
        <f t="shared" si="43"/>
        <v>1069.4679999999998</v>
      </c>
      <c r="Y260">
        <f t="shared" si="44"/>
        <v>113.05200000000001</v>
      </c>
      <c r="Z260">
        <f t="shared" si="45"/>
        <v>1017.468</v>
      </c>
      <c r="AA260">
        <f t="shared" si="46"/>
        <v>1069.4679999999998</v>
      </c>
      <c r="AB260" t="str">
        <f t="shared" si="47"/>
        <v>BeforeTime</v>
      </c>
      <c r="AC260" t="str">
        <f t="shared" si="48"/>
        <v>September</v>
      </c>
    </row>
    <row r="261" spans="1:29" ht="14.25" customHeight="1" x14ac:dyDescent="0.3">
      <c r="A261" s="1" t="s">
        <v>840</v>
      </c>
      <c r="B261" s="1" t="s">
        <v>841</v>
      </c>
      <c r="C261" s="1" t="s">
        <v>380</v>
      </c>
      <c r="D261" s="1">
        <v>37</v>
      </c>
      <c r="E261" s="1" t="s">
        <v>45</v>
      </c>
      <c r="F261" s="1" t="s">
        <v>213</v>
      </c>
      <c r="G261" s="1" t="s">
        <v>842</v>
      </c>
      <c r="H261" s="1" t="s">
        <v>843</v>
      </c>
      <c r="I261" s="1" t="s">
        <v>1270</v>
      </c>
      <c r="J261" s="2">
        <v>45335</v>
      </c>
      <c r="K261" s="1" t="s">
        <v>1271</v>
      </c>
      <c r="L261" s="1" t="s">
        <v>284</v>
      </c>
      <c r="M261" s="1">
        <v>158.53</v>
      </c>
      <c r="N261" s="1">
        <v>3</v>
      </c>
      <c r="O261" s="1" t="s">
        <v>89</v>
      </c>
      <c r="P261" s="1">
        <v>3</v>
      </c>
      <c r="Q261" s="1">
        <v>63</v>
      </c>
      <c r="R261" s="2">
        <v>45336</v>
      </c>
      <c r="S261" s="1" t="s">
        <v>1272</v>
      </c>
      <c r="T261" t="str">
        <f t="shared" si="40"/>
        <v>Susan  Thompson</v>
      </c>
      <c r="U261">
        <f t="shared" si="41"/>
        <v>475.59000000000003</v>
      </c>
      <c r="V261">
        <f t="shared" si="49"/>
        <v>1</v>
      </c>
      <c r="W261" s="15">
        <f t="shared" si="42"/>
        <v>0.1</v>
      </c>
      <c r="X261">
        <f t="shared" si="43"/>
        <v>491.03100000000001</v>
      </c>
      <c r="Y261">
        <f t="shared" si="44"/>
        <v>47.559000000000005</v>
      </c>
      <c r="Z261">
        <f t="shared" si="45"/>
        <v>428.03100000000001</v>
      </c>
      <c r="AA261">
        <f t="shared" si="46"/>
        <v>491.03100000000001</v>
      </c>
      <c r="AB261" t="str">
        <f t="shared" si="47"/>
        <v>BeforeTime</v>
      </c>
      <c r="AC261" t="str">
        <f t="shared" si="48"/>
        <v>February</v>
      </c>
    </row>
    <row r="262" spans="1:29" ht="14.25" customHeight="1" x14ac:dyDescent="0.3">
      <c r="A262" s="1" t="s">
        <v>1072</v>
      </c>
      <c r="B262" s="1" t="s">
        <v>211</v>
      </c>
      <c r="C262" s="1" t="s">
        <v>1073</v>
      </c>
      <c r="D262" s="1">
        <v>55</v>
      </c>
      <c r="E262" s="1" t="s">
        <v>34</v>
      </c>
      <c r="F262" s="1" t="s">
        <v>152</v>
      </c>
      <c r="G262" s="1" t="s">
        <v>1074</v>
      </c>
      <c r="H262" s="1" t="s">
        <v>1075</v>
      </c>
      <c r="I262" s="1" t="s">
        <v>1273</v>
      </c>
      <c r="J262" s="2">
        <v>45026</v>
      </c>
      <c r="K262" s="1" t="s">
        <v>1274</v>
      </c>
      <c r="L262" s="1" t="s">
        <v>263</v>
      </c>
      <c r="M262" s="1">
        <v>62.42</v>
      </c>
      <c r="N262" s="1">
        <v>3</v>
      </c>
      <c r="O262" s="1" t="s">
        <v>29</v>
      </c>
      <c r="P262" s="1">
        <v>3</v>
      </c>
      <c r="Q262" s="1">
        <v>37</v>
      </c>
      <c r="R262" s="2">
        <v>45031</v>
      </c>
      <c r="S262" s="1" t="s">
        <v>1275</v>
      </c>
      <c r="T262" t="str">
        <f t="shared" si="40"/>
        <v>Mark  Summers</v>
      </c>
      <c r="U262">
        <f t="shared" si="41"/>
        <v>187.26</v>
      </c>
      <c r="V262">
        <f t="shared" si="49"/>
        <v>5</v>
      </c>
      <c r="W262" s="15">
        <f t="shared" si="42"/>
        <v>0.08</v>
      </c>
      <c r="X262">
        <f t="shared" si="43"/>
        <v>209.2792</v>
      </c>
      <c r="Y262">
        <f t="shared" si="44"/>
        <v>14.9808</v>
      </c>
      <c r="Z262">
        <f t="shared" si="45"/>
        <v>172.2792</v>
      </c>
      <c r="AA262">
        <f t="shared" si="46"/>
        <v>209.2792</v>
      </c>
      <c r="AB262" t="str">
        <f t="shared" si="47"/>
        <v>Intime</v>
      </c>
      <c r="AC262" t="str">
        <f t="shared" si="48"/>
        <v>April</v>
      </c>
    </row>
    <row r="263" spans="1:29" ht="14.25" customHeight="1" x14ac:dyDescent="0.3">
      <c r="A263" s="1" t="s">
        <v>294</v>
      </c>
      <c r="B263" s="1" t="s">
        <v>295</v>
      </c>
      <c r="C263" s="1" t="s">
        <v>296</v>
      </c>
      <c r="D263" s="1">
        <v>26</v>
      </c>
      <c r="E263" s="1" t="s">
        <v>45</v>
      </c>
      <c r="F263" s="1" t="s">
        <v>161</v>
      </c>
      <c r="G263" s="1" t="s">
        <v>297</v>
      </c>
      <c r="H263" s="1" t="s">
        <v>298</v>
      </c>
      <c r="I263" s="1" t="s">
        <v>1276</v>
      </c>
      <c r="J263" s="2">
        <v>45454</v>
      </c>
      <c r="K263" s="1" t="s">
        <v>1277</v>
      </c>
      <c r="L263" s="1" t="s">
        <v>650</v>
      </c>
      <c r="M263" s="1">
        <v>235.63</v>
      </c>
      <c r="N263" s="1">
        <v>2</v>
      </c>
      <c r="O263" s="1" t="s">
        <v>51</v>
      </c>
      <c r="P263" s="1">
        <v>4</v>
      </c>
      <c r="Q263" s="1">
        <v>44</v>
      </c>
      <c r="R263" s="2">
        <v>45458</v>
      </c>
      <c r="S263" s="1" t="s">
        <v>1278</v>
      </c>
      <c r="T263" t="str">
        <f t="shared" si="40"/>
        <v>Valerie  Carr</v>
      </c>
      <c r="U263">
        <f t="shared" si="41"/>
        <v>471.26</v>
      </c>
      <c r="V263">
        <f t="shared" si="49"/>
        <v>4</v>
      </c>
      <c r="W263" s="15">
        <f t="shared" si="42"/>
        <v>0.15</v>
      </c>
      <c r="X263">
        <f t="shared" si="43"/>
        <v>444.57100000000003</v>
      </c>
      <c r="Y263">
        <f t="shared" si="44"/>
        <v>70.688999999999993</v>
      </c>
      <c r="Z263">
        <f t="shared" si="45"/>
        <v>400.57100000000003</v>
      </c>
      <c r="AA263">
        <f t="shared" si="46"/>
        <v>444.57100000000003</v>
      </c>
      <c r="AB263" t="str">
        <f t="shared" si="47"/>
        <v>BeforeTime</v>
      </c>
      <c r="AC263" t="str">
        <f t="shared" si="48"/>
        <v>June</v>
      </c>
    </row>
    <row r="264" spans="1:29" ht="14.25" customHeight="1" x14ac:dyDescent="0.3">
      <c r="A264" s="1" t="s">
        <v>265</v>
      </c>
      <c r="B264" s="1" t="s">
        <v>266</v>
      </c>
      <c r="C264" s="1" t="s">
        <v>267</v>
      </c>
      <c r="D264" s="1">
        <v>44</v>
      </c>
      <c r="E264" s="1" t="s">
        <v>22</v>
      </c>
      <c r="F264" s="1" t="s">
        <v>213</v>
      </c>
      <c r="G264" s="1" t="s">
        <v>268</v>
      </c>
      <c r="H264" s="1" t="s">
        <v>269</v>
      </c>
      <c r="I264" s="1" t="s">
        <v>1279</v>
      </c>
      <c r="J264" s="2">
        <v>45547</v>
      </c>
      <c r="K264" s="1" t="s">
        <v>1280</v>
      </c>
      <c r="L264" s="1" t="s">
        <v>280</v>
      </c>
      <c r="M264" s="1">
        <v>157.63999999999999</v>
      </c>
      <c r="N264" s="1">
        <v>2</v>
      </c>
      <c r="O264" s="1" t="s">
        <v>29</v>
      </c>
      <c r="P264" s="1">
        <v>1</v>
      </c>
      <c r="Q264" s="1">
        <v>56</v>
      </c>
      <c r="R264" s="2">
        <v>45552</v>
      </c>
      <c r="S264" s="1" t="s">
        <v>1281</v>
      </c>
      <c r="T264" t="str">
        <f t="shared" si="40"/>
        <v>Lauren  Long</v>
      </c>
      <c r="U264">
        <f t="shared" si="41"/>
        <v>315.27999999999997</v>
      </c>
      <c r="V264">
        <f t="shared" si="49"/>
        <v>5</v>
      </c>
      <c r="W264" s="15">
        <f t="shared" si="42"/>
        <v>0.08</v>
      </c>
      <c r="X264">
        <f t="shared" si="43"/>
        <v>346.05759999999998</v>
      </c>
      <c r="Y264">
        <f t="shared" si="44"/>
        <v>25.222399999999997</v>
      </c>
      <c r="Z264">
        <f t="shared" si="45"/>
        <v>290.05759999999998</v>
      </c>
      <c r="AA264">
        <f t="shared" si="46"/>
        <v>346.05759999999998</v>
      </c>
      <c r="AB264" t="str">
        <f t="shared" si="47"/>
        <v>Intime</v>
      </c>
      <c r="AC264" t="str">
        <f t="shared" si="48"/>
        <v>September</v>
      </c>
    </row>
    <row r="265" spans="1:29" ht="14.25" customHeight="1" x14ac:dyDescent="0.3">
      <c r="A265" s="1" t="s">
        <v>248</v>
      </c>
      <c r="B265" s="1" t="s">
        <v>249</v>
      </c>
      <c r="C265" s="1" t="s">
        <v>250</v>
      </c>
      <c r="D265" s="1">
        <v>60</v>
      </c>
      <c r="E265" s="1" t="s">
        <v>45</v>
      </c>
      <c r="F265" s="1" t="s">
        <v>23</v>
      </c>
      <c r="G265" s="1" t="s">
        <v>251</v>
      </c>
      <c r="H265" s="1" t="s">
        <v>252</v>
      </c>
      <c r="I265" s="1" t="s">
        <v>1282</v>
      </c>
      <c r="J265" s="2">
        <v>44996</v>
      </c>
      <c r="K265" s="1" t="s">
        <v>1283</v>
      </c>
      <c r="L265" s="1" t="s">
        <v>337</v>
      </c>
      <c r="M265" s="1">
        <v>372.62</v>
      </c>
      <c r="N265" s="1">
        <v>4</v>
      </c>
      <c r="O265" s="1" t="s">
        <v>51</v>
      </c>
      <c r="P265" s="1">
        <v>2</v>
      </c>
      <c r="Q265" s="1">
        <v>42</v>
      </c>
      <c r="R265" s="2">
        <v>45001</v>
      </c>
      <c r="S265" s="1" t="s">
        <v>1284</v>
      </c>
      <c r="T265" t="str">
        <f t="shared" si="40"/>
        <v>Ashley  Rose</v>
      </c>
      <c r="U265">
        <f t="shared" si="41"/>
        <v>1490.48</v>
      </c>
      <c r="V265">
        <f t="shared" si="49"/>
        <v>5</v>
      </c>
      <c r="W265" s="15">
        <f t="shared" si="42"/>
        <v>0.15</v>
      </c>
      <c r="X265">
        <f t="shared" si="43"/>
        <v>1308.9079999999999</v>
      </c>
      <c r="Y265">
        <f t="shared" si="44"/>
        <v>223.572</v>
      </c>
      <c r="Z265">
        <f t="shared" si="45"/>
        <v>1266.9079999999999</v>
      </c>
      <c r="AA265">
        <f t="shared" si="46"/>
        <v>1308.9079999999999</v>
      </c>
      <c r="AB265" t="str">
        <f t="shared" si="47"/>
        <v>Intime</v>
      </c>
      <c r="AC265" t="str">
        <f t="shared" si="48"/>
        <v>March</v>
      </c>
    </row>
    <row r="266" spans="1:29" ht="14.25" customHeight="1" x14ac:dyDescent="0.3">
      <c r="A266" s="1" t="s">
        <v>1203</v>
      </c>
      <c r="B266" s="1" t="s">
        <v>1204</v>
      </c>
      <c r="C266" s="1" t="s">
        <v>1205</v>
      </c>
      <c r="D266" s="1">
        <v>50</v>
      </c>
      <c r="E266" s="1" t="s">
        <v>45</v>
      </c>
      <c r="F266" s="1" t="s">
        <v>161</v>
      </c>
      <c r="G266" s="1" t="s">
        <v>1206</v>
      </c>
      <c r="H266" s="1" t="s">
        <v>1207</v>
      </c>
      <c r="I266" s="1" t="s">
        <v>1285</v>
      </c>
      <c r="J266" s="2">
        <v>45672</v>
      </c>
      <c r="K266" s="1" t="s">
        <v>1286</v>
      </c>
      <c r="L266" s="1" t="s">
        <v>583</v>
      </c>
      <c r="M266" s="1">
        <v>403.03</v>
      </c>
      <c r="N266" s="1">
        <v>2</v>
      </c>
      <c r="O266" s="1" t="s">
        <v>78</v>
      </c>
      <c r="P266" s="1">
        <v>3</v>
      </c>
      <c r="Q266" s="1">
        <v>61</v>
      </c>
      <c r="R266" s="2">
        <v>45677</v>
      </c>
      <c r="S266" s="1" t="s">
        <v>1287</v>
      </c>
      <c r="T266" t="str">
        <f t="shared" si="40"/>
        <v>Brendan  Kelly</v>
      </c>
      <c r="U266">
        <f t="shared" si="41"/>
        <v>806.06</v>
      </c>
      <c r="V266">
        <f t="shared" si="49"/>
        <v>5</v>
      </c>
      <c r="W266" s="15">
        <f t="shared" si="42"/>
        <v>0.2</v>
      </c>
      <c r="X266">
        <f t="shared" si="43"/>
        <v>705.84799999999996</v>
      </c>
      <c r="Y266">
        <f t="shared" si="44"/>
        <v>161.21199999999999</v>
      </c>
      <c r="Z266">
        <f t="shared" si="45"/>
        <v>644.84799999999996</v>
      </c>
      <c r="AA266">
        <f t="shared" si="46"/>
        <v>705.84799999999996</v>
      </c>
      <c r="AB266" t="str">
        <f t="shared" si="47"/>
        <v>Intime</v>
      </c>
      <c r="AC266" t="str">
        <f t="shared" si="48"/>
        <v>January</v>
      </c>
    </row>
    <row r="267" spans="1:29" ht="14.25" customHeight="1" x14ac:dyDescent="0.3">
      <c r="A267" s="1" t="s">
        <v>202</v>
      </c>
      <c r="B267" s="1" t="s">
        <v>203</v>
      </c>
      <c r="C267" s="1" t="s">
        <v>204</v>
      </c>
      <c r="D267" s="1">
        <v>39</v>
      </c>
      <c r="E267" s="1" t="s">
        <v>34</v>
      </c>
      <c r="F267" s="1" t="s">
        <v>152</v>
      </c>
      <c r="G267" s="1" t="s">
        <v>205</v>
      </c>
      <c r="H267" s="1" t="s">
        <v>206</v>
      </c>
      <c r="I267" s="1" t="s">
        <v>1288</v>
      </c>
      <c r="J267" s="2">
        <v>45366</v>
      </c>
      <c r="K267" s="1" t="s">
        <v>1289</v>
      </c>
      <c r="L267" s="1" t="s">
        <v>192</v>
      </c>
      <c r="M267" s="1">
        <v>20.7</v>
      </c>
      <c r="N267" s="1">
        <v>3</v>
      </c>
      <c r="O267" s="1" t="s">
        <v>56</v>
      </c>
      <c r="P267" s="1">
        <v>1</v>
      </c>
      <c r="Q267" s="1">
        <v>67</v>
      </c>
      <c r="R267" s="2">
        <v>45372</v>
      </c>
      <c r="S267" s="1" t="s">
        <v>1290</v>
      </c>
      <c r="T267" t="str">
        <f t="shared" si="40"/>
        <v>Christian  Clayton</v>
      </c>
      <c r="U267">
        <f t="shared" si="41"/>
        <v>62.099999999999994</v>
      </c>
      <c r="V267">
        <f t="shared" si="49"/>
        <v>6</v>
      </c>
      <c r="W267" s="15">
        <f t="shared" si="42"/>
        <v>0</v>
      </c>
      <c r="X267">
        <f t="shared" si="43"/>
        <v>62.099999999999994</v>
      </c>
      <c r="Y267">
        <f t="shared" si="44"/>
        <v>0</v>
      </c>
      <c r="Z267">
        <f t="shared" si="45"/>
        <v>62.099999999999994</v>
      </c>
      <c r="AA267">
        <f t="shared" si="46"/>
        <v>62.099999999999994</v>
      </c>
      <c r="AB267" t="str">
        <f t="shared" si="47"/>
        <v>Late</v>
      </c>
      <c r="AC267" t="str">
        <f t="shared" si="48"/>
        <v>March</v>
      </c>
    </row>
    <row r="268" spans="1:29" ht="14.25" customHeight="1" x14ac:dyDescent="0.3">
      <c r="A268" s="1" t="s">
        <v>177</v>
      </c>
      <c r="B268" s="1" t="s">
        <v>178</v>
      </c>
      <c r="C268" s="1" t="s">
        <v>179</v>
      </c>
      <c r="D268" s="1">
        <v>42</v>
      </c>
      <c r="E268" s="1" t="s">
        <v>34</v>
      </c>
      <c r="F268" s="1" t="s">
        <v>161</v>
      </c>
      <c r="G268" s="1" t="s">
        <v>180</v>
      </c>
      <c r="H268" s="1" t="s">
        <v>181</v>
      </c>
      <c r="I268" s="1" t="s">
        <v>1291</v>
      </c>
      <c r="J268" s="2">
        <v>45541</v>
      </c>
      <c r="K268" s="1" t="s">
        <v>1292</v>
      </c>
      <c r="L268" s="1" t="s">
        <v>507</v>
      </c>
      <c r="M268" s="1">
        <v>136.30000000000001</v>
      </c>
      <c r="N268" s="1">
        <v>2</v>
      </c>
      <c r="O268" s="1" t="s">
        <v>78</v>
      </c>
      <c r="P268" s="1">
        <v>2</v>
      </c>
      <c r="Q268" s="1">
        <v>45</v>
      </c>
      <c r="R268" s="2">
        <v>45546</v>
      </c>
      <c r="S268" s="1" t="s">
        <v>1293</v>
      </c>
      <c r="T268" t="str">
        <f t="shared" si="40"/>
        <v>Mallory  Mitchell</v>
      </c>
      <c r="U268">
        <f t="shared" si="41"/>
        <v>272.60000000000002</v>
      </c>
      <c r="V268">
        <f t="shared" si="49"/>
        <v>5</v>
      </c>
      <c r="W268" s="15">
        <f t="shared" si="42"/>
        <v>0.2</v>
      </c>
      <c r="X268">
        <f t="shared" si="43"/>
        <v>263.08000000000004</v>
      </c>
      <c r="Y268">
        <f t="shared" si="44"/>
        <v>54.52000000000001</v>
      </c>
      <c r="Z268">
        <f t="shared" si="45"/>
        <v>218.08</v>
      </c>
      <c r="AA268">
        <f t="shared" si="46"/>
        <v>263.08000000000004</v>
      </c>
      <c r="AB268" t="str">
        <f t="shared" si="47"/>
        <v>Intime</v>
      </c>
      <c r="AC268" t="str">
        <f t="shared" si="48"/>
        <v>September</v>
      </c>
    </row>
    <row r="269" spans="1:29" ht="14.25" customHeight="1" x14ac:dyDescent="0.3">
      <c r="A269" s="1" t="s">
        <v>698</v>
      </c>
      <c r="B269" s="1" t="s">
        <v>699</v>
      </c>
      <c r="C269" s="1" t="s">
        <v>700</v>
      </c>
      <c r="D269" s="1">
        <v>26</v>
      </c>
      <c r="E269" s="1" t="s">
        <v>45</v>
      </c>
      <c r="F269" s="1" t="s">
        <v>69</v>
      </c>
      <c r="G269" s="1" t="s">
        <v>701</v>
      </c>
      <c r="H269" s="1" t="s">
        <v>702</v>
      </c>
      <c r="I269" s="1" t="s">
        <v>1294</v>
      </c>
      <c r="J269" s="2">
        <v>45389</v>
      </c>
      <c r="K269" s="1" t="s">
        <v>1295</v>
      </c>
      <c r="L269" s="1" t="s">
        <v>731</v>
      </c>
      <c r="M269" s="1">
        <v>110.95</v>
      </c>
      <c r="N269" s="1">
        <v>2</v>
      </c>
      <c r="O269" s="1" t="s">
        <v>78</v>
      </c>
      <c r="P269" s="1">
        <v>3</v>
      </c>
      <c r="Q269" s="1">
        <v>36</v>
      </c>
      <c r="R269" s="2">
        <v>45394</v>
      </c>
      <c r="S269" s="1" t="s">
        <v>1296</v>
      </c>
      <c r="T269" t="str">
        <f t="shared" si="40"/>
        <v>Gregory  Lee</v>
      </c>
      <c r="U269">
        <f t="shared" si="41"/>
        <v>221.9</v>
      </c>
      <c r="V269">
        <f t="shared" si="49"/>
        <v>5</v>
      </c>
      <c r="W269" s="15">
        <f t="shared" si="42"/>
        <v>0.2</v>
      </c>
      <c r="X269">
        <f t="shared" si="43"/>
        <v>213.52</v>
      </c>
      <c r="Y269">
        <f t="shared" si="44"/>
        <v>44.38</v>
      </c>
      <c r="Z269">
        <f t="shared" si="45"/>
        <v>177.52</v>
      </c>
      <c r="AA269">
        <f t="shared" si="46"/>
        <v>213.52</v>
      </c>
      <c r="AB269" t="str">
        <f t="shared" si="47"/>
        <v>Intime</v>
      </c>
      <c r="AC269" t="str">
        <f t="shared" si="48"/>
        <v>April</v>
      </c>
    </row>
    <row r="270" spans="1:29" ht="14.25" customHeight="1" x14ac:dyDescent="0.3">
      <c r="A270" s="1" t="s">
        <v>220</v>
      </c>
      <c r="B270" s="1" t="s">
        <v>221</v>
      </c>
      <c r="C270" s="1" t="s">
        <v>222</v>
      </c>
      <c r="D270" s="1">
        <v>64</v>
      </c>
      <c r="E270" s="1" t="s">
        <v>34</v>
      </c>
      <c r="F270" s="1" t="s">
        <v>35</v>
      </c>
      <c r="G270" s="1" t="s">
        <v>223</v>
      </c>
      <c r="H270" s="1" t="s">
        <v>224</v>
      </c>
      <c r="I270" s="1" t="s">
        <v>1297</v>
      </c>
      <c r="J270" s="2">
        <v>45351</v>
      </c>
      <c r="K270" s="1" t="s">
        <v>1298</v>
      </c>
      <c r="L270" s="1" t="s">
        <v>337</v>
      </c>
      <c r="M270" s="1">
        <v>372.62</v>
      </c>
      <c r="N270" s="1">
        <v>3</v>
      </c>
      <c r="O270" s="1" t="s">
        <v>56</v>
      </c>
      <c r="P270" s="1">
        <v>5</v>
      </c>
      <c r="Q270" s="1">
        <v>54</v>
      </c>
      <c r="R270" s="2">
        <v>45352</v>
      </c>
      <c r="S270" s="1" t="s">
        <v>1299</v>
      </c>
      <c r="T270" t="str">
        <f t="shared" si="40"/>
        <v>John  Herrera</v>
      </c>
      <c r="U270">
        <f t="shared" si="41"/>
        <v>1117.8600000000001</v>
      </c>
      <c r="V270">
        <f t="shared" si="49"/>
        <v>1</v>
      </c>
      <c r="W270" s="15">
        <f t="shared" si="42"/>
        <v>0</v>
      </c>
      <c r="X270">
        <f t="shared" si="43"/>
        <v>1117.8600000000001</v>
      </c>
      <c r="Y270">
        <f t="shared" si="44"/>
        <v>0</v>
      </c>
      <c r="Z270">
        <f t="shared" si="45"/>
        <v>1117.8600000000001</v>
      </c>
      <c r="AA270">
        <f t="shared" si="46"/>
        <v>1117.8600000000001</v>
      </c>
      <c r="AB270" t="str">
        <f t="shared" si="47"/>
        <v>BeforeTime</v>
      </c>
      <c r="AC270" t="str">
        <f t="shared" si="48"/>
        <v>February</v>
      </c>
    </row>
    <row r="271" spans="1:29" ht="14.25" customHeight="1" x14ac:dyDescent="0.3">
      <c r="A271" s="1" t="s">
        <v>1300</v>
      </c>
      <c r="B271" s="1" t="s">
        <v>1301</v>
      </c>
      <c r="C271" s="1" t="s">
        <v>1302</v>
      </c>
      <c r="D271" s="1">
        <v>63</v>
      </c>
      <c r="E271" s="1" t="s">
        <v>22</v>
      </c>
      <c r="F271" s="1" t="s">
        <v>161</v>
      </c>
      <c r="G271" s="1" t="s">
        <v>1303</v>
      </c>
      <c r="H271" s="1" t="s">
        <v>1304</v>
      </c>
      <c r="I271" s="1" t="s">
        <v>1305</v>
      </c>
      <c r="J271" s="2">
        <v>45083</v>
      </c>
      <c r="K271" s="1" t="s">
        <v>1306</v>
      </c>
      <c r="L271" s="1" t="s">
        <v>280</v>
      </c>
      <c r="M271" s="1">
        <v>157.63999999999999</v>
      </c>
      <c r="N271" s="1">
        <v>2</v>
      </c>
      <c r="O271" s="1" t="s">
        <v>29</v>
      </c>
      <c r="P271" s="1">
        <v>4</v>
      </c>
      <c r="Q271" s="1">
        <v>61</v>
      </c>
      <c r="R271" s="2">
        <v>45090</v>
      </c>
      <c r="S271" s="1" t="s">
        <v>1307</v>
      </c>
      <c r="T271" t="str">
        <f t="shared" si="40"/>
        <v>Megan  Hunt</v>
      </c>
      <c r="U271">
        <f t="shared" si="41"/>
        <v>315.27999999999997</v>
      </c>
      <c r="V271">
        <f t="shared" si="49"/>
        <v>7</v>
      </c>
      <c r="W271" s="15">
        <f t="shared" si="42"/>
        <v>0.08</v>
      </c>
      <c r="X271">
        <f t="shared" si="43"/>
        <v>351.05759999999998</v>
      </c>
      <c r="Y271">
        <f t="shared" si="44"/>
        <v>25.222399999999997</v>
      </c>
      <c r="Z271">
        <f t="shared" si="45"/>
        <v>290.05759999999998</v>
      </c>
      <c r="AA271">
        <f t="shared" si="46"/>
        <v>351.05759999999998</v>
      </c>
      <c r="AB271" t="str">
        <f t="shared" si="47"/>
        <v>Late</v>
      </c>
      <c r="AC271" t="str">
        <f t="shared" si="48"/>
        <v>June</v>
      </c>
    </row>
    <row r="272" spans="1:29" ht="14.25" customHeight="1" x14ac:dyDescent="0.3">
      <c r="A272" s="1" t="s">
        <v>1214</v>
      </c>
      <c r="B272" s="1" t="s">
        <v>1215</v>
      </c>
      <c r="C272" s="1" t="s">
        <v>1216</v>
      </c>
      <c r="D272" s="1">
        <v>19</v>
      </c>
      <c r="E272" s="1" t="s">
        <v>34</v>
      </c>
      <c r="F272" s="1" t="s">
        <v>69</v>
      </c>
      <c r="G272" s="1" t="s">
        <v>1217</v>
      </c>
      <c r="H272" s="1" t="s">
        <v>1218</v>
      </c>
      <c r="I272" s="1" t="s">
        <v>1308</v>
      </c>
      <c r="J272" s="2">
        <v>44997</v>
      </c>
      <c r="K272" s="1" t="s">
        <v>1309</v>
      </c>
      <c r="L272" s="1" t="s">
        <v>138</v>
      </c>
      <c r="M272" s="1">
        <v>190.1</v>
      </c>
      <c r="N272" s="1">
        <v>3</v>
      </c>
      <c r="O272" s="1" t="s">
        <v>29</v>
      </c>
      <c r="P272" s="1">
        <v>4</v>
      </c>
      <c r="Q272" s="1">
        <v>63</v>
      </c>
      <c r="R272" s="2">
        <v>45002</v>
      </c>
      <c r="S272" s="1" t="s">
        <v>1310</v>
      </c>
      <c r="T272" t="str">
        <f t="shared" si="40"/>
        <v>Jessica  Ruiz</v>
      </c>
      <c r="U272">
        <f t="shared" si="41"/>
        <v>570.29999999999995</v>
      </c>
      <c r="V272">
        <f t="shared" si="49"/>
        <v>5</v>
      </c>
      <c r="W272" s="15">
        <f t="shared" si="42"/>
        <v>0.08</v>
      </c>
      <c r="X272">
        <f t="shared" si="43"/>
        <v>587.67599999999993</v>
      </c>
      <c r="Y272">
        <f t="shared" si="44"/>
        <v>45.623999999999995</v>
      </c>
      <c r="Z272">
        <f t="shared" si="45"/>
        <v>524.67599999999993</v>
      </c>
      <c r="AA272">
        <f t="shared" si="46"/>
        <v>587.67599999999993</v>
      </c>
      <c r="AB272" t="str">
        <f t="shared" si="47"/>
        <v>Intime</v>
      </c>
      <c r="AC272" t="str">
        <f t="shared" si="48"/>
        <v>March</v>
      </c>
    </row>
    <row r="273" spans="1:29" ht="14.25" customHeight="1" x14ac:dyDescent="0.3">
      <c r="A273" s="1" t="s">
        <v>1311</v>
      </c>
      <c r="B273" s="1" t="s">
        <v>1312</v>
      </c>
      <c r="C273" s="1" t="s">
        <v>1313</v>
      </c>
      <c r="D273" s="1">
        <v>43</v>
      </c>
      <c r="E273" s="1" t="s">
        <v>22</v>
      </c>
      <c r="F273" s="1" t="s">
        <v>133</v>
      </c>
      <c r="G273" s="1" t="s">
        <v>1314</v>
      </c>
      <c r="H273" s="1" t="s">
        <v>1315</v>
      </c>
      <c r="I273" s="1" t="s">
        <v>1316</v>
      </c>
      <c r="J273" s="2">
        <v>45428</v>
      </c>
      <c r="K273" s="1" t="s">
        <v>1317</v>
      </c>
      <c r="L273" s="1" t="s">
        <v>934</v>
      </c>
      <c r="M273" s="1">
        <v>107.47</v>
      </c>
      <c r="N273" s="1">
        <v>1</v>
      </c>
      <c r="O273" s="1" t="s">
        <v>29</v>
      </c>
      <c r="P273" s="1">
        <v>4</v>
      </c>
      <c r="Q273" s="1">
        <v>36</v>
      </c>
      <c r="R273" s="2">
        <v>45430</v>
      </c>
      <c r="S273" s="1" t="s">
        <v>1318</v>
      </c>
      <c r="T273" t="str">
        <f t="shared" si="40"/>
        <v>Jared  Horn</v>
      </c>
      <c r="U273">
        <f t="shared" si="41"/>
        <v>107.47</v>
      </c>
      <c r="V273">
        <f t="shared" si="49"/>
        <v>2</v>
      </c>
      <c r="W273" s="15">
        <f t="shared" si="42"/>
        <v>0.08</v>
      </c>
      <c r="X273">
        <f t="shared" si="43"/>
        <v>134.8724</v>
      </c>
      <c r="Y273">
        <f t="shared" si="44"/>
        <v>8.5975999999999999</v>
      </c>
      <c r="Z273">
        <f t="shared" si="45"/>
        <v>98.872399999999999</v>
      </c>
      <c r="AA273">
        <f t="shared" si="46"/>
        <v>134.8724</v>
      </c>
      <c r="AB273" t="str">
        <f t="shared" si="47"/>
        <v>BeforeTime</v>
      </c>
      <c r="AC273" t="str">
        <f t="shared" si="48"/>
        <v>May</v>
      </c>
    </row>
    <row r="274" spans="1:29" ht="14.25" customHeight="1" x14ac:dyDescent="0.3">
      <c r="A274" s="1" t="s">
        <v>378</v>
      </c>
      <c r="B274" s="1" t="s">
        <v>379</v>
      </c>
      <c r="C274" s="1" t="s">
        <v>380</v>
      </c>
      <c r="D274" s="1">
        <v>47</v>
      </c>
      <c r="E274" s="1" t="s">
        <v>34</v>
      </c>
      <c r="F274" s="1" t="s">
        <v>83</v>
      </c>
      <c r="G274" s="1" t="s">
        <v>381</v>
      </c>
      <c r="H274" s="1" t="s">
        <v>382</v>
      </c>
      <c r="I274" s="1" t="s">
        <v>1319</v>
      </c>
      <c r="J274" s="2">
        <v>45012</v>
      </c>
      <c r="K274" s="1" t="s">
        <v>1320</v>
      </c>
      <c r="L274" s="1" t="s">
        <v>128</v>
      </c>
      <c r="M274" s="1">
        <v>175.93</v>
      </c>
      <c r="N274" s="1">
        <v>3</v>
      </c>
      <c r="O274" s="1" t="s">
        <v>56</v>
      </c>
      <c r="P274" s="1">
        <v>3</v>
      </c>
      <c r="Q274" s="1">
        <v>58</v>
      </c>
      <c r="R274" s="2">
        <v>45017</v>
      </c>
      <c r="S274" s="1" t="s">
        <v>1321</v>
      </c>
      <c r="T274" t="str">
        <f t="shared" si="40"/>
        <v>Aaron  Thompson</v>
      </c>
      <c r="U274">
        <f t="shared" si="41"/>
        <v>527.79</v>
      </c>
      <c r="V274">
        <f t="shared" si="49"/>
        <v>5</v>
      </c>
      <c r="W274" s="15">
        <f t="shared" si="42"/>
        <v>0</v>
      </c>
      <c r="X274">
        <f t="shared" si="43"/>
        <v>527.79</v>
      </c>
      <c r="Y274">
        <f t="shared" si="44"/>
        <v>0</v>
      </c>
      <c r="Z274">
        <f t="shared" si="45"/>
        <v>527.79</v>
      </c>
      <c r="AA274">
        <f t="shared" si="46"/>
        <v>527.79</v>
      </c>
      <c r="AB274" t="str">
        <f t="shared" si="47"/>
        <v>Intime</v>
      </c>
      <c r="AC274" t="str">
        <f t="shared" si="48"/>
        <v>March</v>
      </c>
    </row>
    <row r="275" spans="1:29" ht="14.25" customHeight="1" x14ac:dyDescent="0.3">
      <c r="A275" s="1" t="s">
        <v>1203</v>
      </c>
      <c r="B275" s="1" t="s">
        <v>1204</v>
      </c>
      <c r="C275" s="1" t="s">
        <v>1205</v>
      </c>
      <c r="D275" s="1">
        <v>50</v>
      </c>
      <c r="E275" s="1" t="s">
        <v>45</v>
      </c>
      <c r="F275" s="1" t="s">
        <v>161</v>
      </c>
      <c r="G275" s="1" t="s">
        <v>1206</v>
      </c>
      <c r="H275" s="1" t="s">
        <v>1207</v>
      </c>
      <c r="I275" s="1" t="s">
        <v>1322</v>
      </c>
      <c r="J275" s="2">
        <v>45481</v>
      </c>
      <c r="K275" s="1" t="s">
        <v>1323</v>
      </c>
      <c r="L275" s="1" t="s">
        <v>679</v>
      </c>
      <c r="M275" s="1">
        <v>424.82</v>
      </c>
      <c r="N275" s="1">
        <v>3</v>
      </c>
      <c r="O275" s="1" t="s">
        <v>56</v>
      </c>
      <c r="P275" s="1">
        <v>3</v>
      </c>
      <c r="Q275" s="1">
        <v>42</v>
      </c>
      <c r="R275" s="2">
        <v>45482</v>
      </c>
      <c r="S275" s="1" t="s">
        <v>1324</v>
      </c>
      <c r="T275" t="str">
        <f t="shared" si="40"/>
        <v>Brendan  Kelly</v>
      </c>
      <c r="U275">
        <f t="shared" si="41"/>
        <v>1274.46</v>
      </c>
      <c r="V275">
        <f t="shared" si="49"/>
        <v>1</v>
      </c>
      <c r="W275" s="15">
        <f t="shared" si="42"/>
        <v>0</v>
      </c>
      <c r="X275">
        <f t="shared" si="43"/>
        <v>1274.46</v>
      </c>
      <c r="Y275">
        <f t="shared" si="44"/>
        <v>0</v>
      </c>
      <c r="Z275">
        <f t="shared" si="45"/>
        <v>1274.46</v>
      </c>
      <c r="AA275">
        <f t="shared" si="46"/>
        <v>1274.46</v>
      </c>
      <c r="AB275" t="str">
        <f t="shared" si="47"/>
        <v>BeforeTime</v>
      </c>
      <c r="AC275" t="str">
        <f t="shared" si="48"/>
        <v>July</v>
      </c>
    </row>
    <row r="276" spans="1:29" ht="14.25" customHeight="1" x14ac:dyDescent="0.3">
      <c r="A276" s="1" t="s">
        <v>1325</v>
      </c>
      <c r="B276" s="1" t="s">
        <v>1326</v>
      </c>
      <c r="C276" s="1" t="s">
        <v>388</v>
      </c>
      <c r="D276" s="1">
        <v>18</v>
      </c>
      <c r="E276" s="1" t="s">
        <v>34</v>
      </c>
      <c r="F276" s="1" t="s">
        <v>213</v>
      </c>
      <c r="G276" s="1" t="s">
        <v>1327</v>
      </c>
      <c r="H276" s="1" t="s">
        <v>1328</v>
      </c>
      <c r="I276" s="1" t="s">
        <v>1329</v>
      </c>
      <c r="J276" s="2">
        <v>45332</v>
      </c>
      <c r="K276" s="1" t="s">
        <v>1330</v>
      </c>
      <c r="L276" s="1" t="s">
        <v>316</v>
      </c>
      <c r="M276" s="1">
        <v>481.48</v>
      </c>
      <c r="N276" s="1">
        <v>4</v>
      </c>
      <c r="O276" s="1" t="s">
        <v>56</v>
      </c>
      <c r="P276" s="1">
        <v>2</v>
      </c>
      <c r="Q276" s="1">
        <v>61</v>
      </c>
      <c r="R276" s="2">
        <v>45338</v>
      </c>
      <c r="S276" s="1" t="s">
        <v>1331</v>
      </c>
      <c r="T276" t="str">
        <f t="shared" si="40"/>
        <v>Veronica  Lopez</v>
      </c>
      <c r="U276">
        <f t="shared" si="41"/>
        <v>1925.92</v>
      </c>
      <c r="V276">
        <f t="shared" si="49"/>
        <v>6</v>
      </c>
      <c r="W276" s="15">
        <f t="shared" si="42"/>
        <v>0</v>
      </c>
      <c r="X276">
        <f t="shared" si="43"/>
        <v>1925.92</v>
      </c>
      <c r="Y276">
        <f t="shared" si="44"/>
        <v>0</v>
      </c>
      <c r="Z276">
        <f t="shared" si="45"/>
        <v>1925.92</v>
      </c>
      <c r="AA276">
        <f t="shared" si="46"/>
        <v>1925.92</v>
      </c>
      <c r="AB276" t="str">
        <f t="shared" si="47"/>
        <v>Late</v>
      </c>
      <c r="AC276" t="str">
        <f t="shared" si="48"/>
        <v>February</v>
      </c>
    </row>
    <row r="277" spans="1:29" ht="14.25" customHeight="1" x14ac:dyDescent="0.3">
      <c r="A277" s="1" t="s">
        <v>1203</v>
      </c>
      <c r="B277" s="1" t="s">
        <v>1204</v>
      </c>
      <c r="C277" s="1" t="s">
        <v>1205</v>
      </c>
      <c r="D277" s="1">
        <v>50</v>
      </c>
      <c r="E277" s="1" t="s">
        <v>45</v>
      </c>
      <c r="F277" s="1" t="s">
        <v>161</v>
      </c>
      <c r="G277" s="1" t="s">
        <v>1206</v>
      </c>
      <c r="H277" s="1" t="s">
        <v>1207</v>
      </c>
      <c r="I277" s="1" t="s">
        <v>1332</v>
      </c>
      <c r="J277" s="2">
        <v>45599</v>
      </c>
      <c r="K277" s="1" t="s">
        <v>1333</v>
      </c>
      <c r="L277" s="1" t="s">
        <v>175</v>
      </c>
      <c r="M277" s="1">
        <v>104.18</v>
      </c>
      <c r="N277" s="1">
        <v>1</v>
      </c>
      <c r="O277" s="1" t="s">
        <v>29</v>
      </c>
      <c r="P277" s="1">
        <v>1</v>
      </c>
      <c r="Q277" s="1">
        <v>48</v>
      </c>
      <c r="R277" s="2">
        <v>45603</v>
      </c>
      <c r="S277" s="1" t="s">
        <v>1334</v>
      </c>
      <c r="T277" t="str">
        <f t="shared" si="40"/>
        <v>Brendan  Kelly</v>
      </c>
      <c r="U277">
        <f t="shared" si="41"/>
        <v>104.18</v>
      </c>
      <c r="V277">
        <f t="shared" si="49"/>
        <v>4</v>
      </c>
      <c r="W277" s="15">
        <f t="shared" si="42"/>
        <v>0.08</v>
      </c>
      <c r="X277">
        <f t="shared" si="43"/>
        <v>143.84559999999999</v>
      </c>
      <c r="Y277">
        <f t="shared" si="44"/>
        <v>8.3344000000000005</v>
      </c>
      <c r="Z277">
        <f t="shared" si="45"/>
        <v>95.845600000000005</v>
      </c>
      <c r="AA277">
        <f t="shared" si="46"/>
        <v>143.84559999999999</v>
      </c>
      <c r="AB277" t="str">
        <f t="shared" si="47"/>
        <v>BeforeTime</v>
      </c>
      <c r="AC277" t="str">
        <f t="shared" si="48"/>
        <v>November</v>
      </c>
    </row>
    <row r="278" spans="1:29" ht="14.25" customHeight="1" x14ac:dyDescent="0.3">
      <c r="A278" s="1" t="s">
        <v>1335</v>
      </c>
      <c r="B278" s="1" t="s">
        <v>501</v>
      </c>
      <c r="C278" s="1" t="s">
        <v>1336</v>
      </c>
      <c r="D278" s="1">
        <v>40</v>
      </c>
      <c r="E278" s="1" t="s">
        <v>45</v>
      </c>
      <c r="F278" s="1" t="s">
        <v>213</v>
      </c>
      <c r="G278" s="1" t="s">
        <v>1337</v>
      </c>
      <c r="H278" s="1" t="s">
        <v>1338</v>
      </c>
      <c r="I278" s="1" t="s">
        <v>1339</v>
      </c>
      <c r="J278" s="2">
        <v>45422</v>
      </c>
      <c r="K278" s="1" t="s">
        <v>1340</v>
      </c>
      <c r="L278" s="1" t="s">
        <v>546</v>
      </c>
      <c r="M278" s="1">
        <v>425.59</v>
      </c>
      <c r="N278" s="1">
        <v>2</v>
      </c>
      <c r="O278" s="1" t="s">
        <v>29</v>
      </c>
      <c r="P278" s="1">
        <v>3</v>
      </c>
      <c r="Q278" s="1">
        <v>47</v>
      </c>
      <c r="R278" s="2">
        <v>45423</v>
      </c>
      <c r="S278" s="1" t="s">
        <v>1341</v>
      </c>
      <c r="T278" t="str">
        <f t="shared" si="40"/>
        <v>Sarah  Benson</v>
      </c>
      <c r="U278">
        <f t="shared" si="41"/>
        <v>851.18</v>
      </c>
      <c r="V278">
        <f t="shared" si="49"/>
        <v>1</v>
      </c>
      <c r="W278" s="15">
        <f t="shared" si="42"/>
        <v>0.08</v>
      </c>
      <c r="X278">
        <f t="shared" si="43"/>
        <v>830.0856</v>
      </c>
      <c r="Y278">
        <f t="shared" si="44"/>
        <v>68.094399999999993</v>
      </c>
      <c r="Z278">
        <f t="shared" si="45"/>
        <v>783.0856</v>
      </c>
      <c r="AA278">
        <f t="shared" si="46"/>
        <v>830.0856</v>
      </c>
      <c r="AB278" t="str">
        <f t="shared" si="47"/>
        <v>BeforeTime</v>
      </c>
      <c r="AC278" t="str">
        <f t="shared" si="48"/>
        <v>May</v>
      </c>
    </row>
    <row r="279" spans="1:29" ht="14.25" customHeight="1" x14ac:dyDescent="0.3">
      <c r="A279" s="1" t="s">
        <v>1214</v>
      </c>
      <c r="B279" s="1" t="s">
        <v>1215</v>
      </c>
      <c r="C279" s="1" t="s">
        <v>1216</v>
      </c>
      <c r="D279" s="1">
        <v>19</v>
      </c>
      <c r="E279" s="1" t="s">
        <v>34</v>
      </c>
      <c r="F279" s="1" t="s">
        <v>69</v>
      </c>
      <c r="G279" s="1" t="s">
        <v>1217</v>
      </c>
      <c r="H279" s="1" t="s">
        <v>1218</v>
      </c>
      <c r="I279" s="1" t="s">
        <v>1342</v>
      </c>
      <c r="J279" s="2">
        <v>45017</v>
      </c>
      <c r="K279" s="1" t="s">
        <v>1343</v>
      </c>
      <c r="L279" s="1" t="s">
        <v>218</v>
      </c>
      <c r="M279" s="1">
        <v>461.07</v>
      </c>
      <c r="N279" s="1">
        <v>4</v>
      </c>
      <c r="O279" s="1" t="s">
        <v>56</v>
      </c>
      <c r="P279" s="1">
        <v>6</v>
      </c>
      <c r="Q279" s="1">
        <v>46</v>
      </c>
      <c r="R279" s="2">
        <v>45022</v>
      </c>
      <c r="S279" s="1" t="s">
        <v>1344</v>
      </c>
      <c r="T279" t="str">
        <f t="shared" si="40"/>
        <v>Jessica  Ruiz</v>
      </c>
      <c r="U279">
        <f t="shared" si="41"/>
        <v>1844.28</v>
      </c>
      <c r="V279">
        <f t="shared" si="49"/>
        <v>5</v>
      </c>
      <c r="W279" s="15">
        <f t="shared" si="42"/>
        <v>0</v>
      </c>
      <c r="X279">
        <f t="shared" si="43"/>
        <v>1844.28</v>
      </c>
      <c r="Y279">
        <f t="shared" si="44"/>
        <v>0</v>
      </c>
      <c r="Z279">
        <f t="shared" si="45"/>
        <v>1844.28</v>
      </c>
      <c r="AA279">
        <f t="shared" si="46"/>
        <v>1844.28</v>
      </c>
      <c r="AB279" t="str">
        <f t="shared" si="47"/>
        <v>Intime</v>
      </c>
      <c r="AC279" t="str">
        <f t="shared" si="48"/>
        <v>April</v>
      </c>
    </row>
    <row r="280" spans="1:29" ht="14.25" customHeight="1" x14ac:dyDescent="0.3">
      <c r="A280" s="1" t="s">
        <v>140</v>
      </c>
      <c r="B280" s="1" t="s">
        <v>141</v>
      </c>
      <c r="C280" s="1" t="s">
        <v>142</v>
      </c>
      <c r="D280" s="1">
        <v>44</v>
      </c>
      <c r="E280" s="1" t="s">
        <v>34</v>
      </c>
      <c r="F280" s="1" t="s">
        <v>83</v>
      </c>
      <c r="G280" s="1" t="s">
        <v>143</v>
      </c>
      <c r="H280" s="1" t="s">
        <v>144</v>
      </c>
      <c r="I280" s="1" t="s">
        <v>1345</v>
      </c>
      <c r="J280" s="2">
        <v>45422</v>
      </c>
      <c r="K280" s="1" t="s">
        <v>1346</v>
      </c>
      <c r="L280" s="1" t="s">
        <v>263</v>
      </c>
      <c r="M280" s="1">
        <v>62.42</v>
      </c>
      <c r="N280" s="1">
        <v>4</v>
      </c>
      <c r="O280" s="1" t="s">
        <v>51</v>
      </c>
      <c r="P280" s="1">
        <v>1</v>
      </c>
      <c r="Q280" s="1">
        <v>67</v>
      </c>
      <c r="R280" s="2">
        <v>45426</v>
      </c>
      <c r="S280" s="1" t="s">
        <v>1347</v>
      </c>
      <c r="T280" t="str">
        <f t="shared" si="40"/>
        <v>Amy  Reid</v>
      </c>
      <c r="U280">
        <f t="shared" si="41"/>
        <v>249.68</v>
      </c>
      <c r="V280">
        <f t="shared" si="49"/>
        <v>4</v>
      </c>
      <c r="W280" s="15">
        <f t="shared" si="42"/>
        <v>0.15</v>
      </c>
      <c r="X280">
        <f t="shared" si="43"/>
        <v>279.22800000000001</v>
      </c>
      <c r="Y280">
        <f t="shared" si="44"/>
        <v>37.451999999999998</v>
      </c>
      <c r="Z280">
        <f t="shared" si="45"/>
        <v>212.22800000000001</v>
      </c>
      <c r="AA280">
        <f t="shared" si="46"/>
        <v>279.22800000000001</v>
      </c>
      <c r="AB280" t="str">
        <f t="shared" si="47"/>
        <v>BeforeTime</v>
      </c>
      <c r="AC280" t="str">
        <f t="shared" si="48"/>
        <v>May</v>
      </c>
    </row>
    <row r="281" spans="1:29" ht="14.25" customHeight="1" x14ac:dyDescent="0.3">
      <c r="A281" s="1" t="s">
        <v>31</v>
      </c>
      <c r="B281" s="1" t="s">
        <v>32</v>
      </c>
      <c r="C281" s="1" t="s">
        <v>33</v>
      </c>
      <c r="D281" s="1">
        <v>53</v>
      </c>
      <c r="E281" s="1" t="s">
        <v>34</v>
      </c>
      <c r="F281" s="1" t="s">
        <v>35</v>
      </c>
      <c r="G281" s="1" t="s">
        <v>36</v>
      </c>
      <c r="H281" s="1" t="s">
        <v>37</v>
      </c>
      <c r="I281" s="1" t="s">
        <v>1348</v>
      </c>
      <c r="J281" s="2">
        <v>45186</v>
      </c>
      <c r="K281" s="1" t="s">
        <v>1349</v>
      </c>
      <c r="L281" s="1" t="s">
        <v>119</v>
      </c>
      <c r="M281" s="1">
        <v>257.06</v>
      </c>
      <c r="N281" s="1">
        <v>1</v>
      </c>
      <c r="O281" s="1" t="s">
        <v>78</v>
      </c>
      <c r="P281" s="1">
        <v>5</v>
      </c>
      <c r="Q281" s="1">
        <v>64</v>
      </c>
      <c r="R281" s="2">
        <v>45188</v>
      </c>
      <c r="S281" s="1" t="s">
        <v>1350</v>
      </c>
      <c r="T281" t="str">
        <f t="shared" si="40"/>
        <v>Anthony  Thomas</v>
      </c>
      <c r="U281">
        <f t="shared" si="41"/>
        <v>257.06</v>
      </c>
      <c r="V281">
        <f t="shared" si="49"/>
        <v>2</v>
      </c>
      <c r="W281" s="15">
        <f t="shared" si="42"/>
        <v>0.2</v>
      </c>
      <c r="X281">
        <f t="shared" si="43"/>
        <v>269.64800000000002</v>
      </c>
      <c r="Y281">
        <f t="shared" si="44"/>
        <v>51.412000000000006</v>
      </c>
      <c r="Z281">
        <f t="shared" si="45"/>
        <v>205.648</v>
      </c>
      <c r="AA281">
        <f t="shared" si="46"/>
        <v>269.64800000000002</v>
      </c>
      <c r="AB281" t="str">
        <f t="shared" si="47"/>
        <v>BeforeTime</v>
      </c>
      <c r="AC281" t="str">
        <f t="shared" si="48"/>
        <v>September</v>
      </c>
    </row>
    <row r="282" spans="1:29" ht="14.25" customHeight="1" x14ac:dyDescent="0.3">
      <c r="A282" s="1" t="s">
        <v>539</v>
      </c>
      <c r="B282" s="1" t="s">
        <v>540</v>
      </c>
      <c r="C282" s="1" t="s">
        <v>541</v>
      </c>
      <c r="D282" s="1">
        <v>33</v>
      </c>
      <c r="E282" s="1" t="s">
        <v>45</v>
      </c>
      <c r="F282" s="1" t="s">
        <v>161</v>
      </c>
      <c r="G282" s="1" t="s">
        <v>542</v>
      </c>
      <c r="H282" s="1" t="s">
        <v>543</v>
      </c>
      <c r="I282" s="1" t="s">
        <v>1351</v>
      </c>
      <c r="J282" s="2">
        <v>45677</v>
      </c>
      <c r="K282" s="1" t="s">
        <v>1352</v>
      </c>
      <c r="L282" s="1" t="s">
        <v>166</v>
      </c>
      <c r="M282" s="1">
        <v>272.51</v>
      </c>
      <c r="N282" s="1">
        <v>4</v>
      </c>
      <c r="O282" s="1" t="s">
        <v>78</v>
      </c>
      <c r="P282" s="1">
        <v>6</v>
      </c>
      <c r="Q282" s="1">
        <v>39</v>
      </c>
      <c r="R282" s="2">
        <v>45679</v>
      </c>
      <c r="S282" s="1" t="s">
        <v>1353</v>
      </c>
      <c r="T282" t="str">
        <f t="shared" si="40"/>
        <v>Jodi  Whitney</v>
      </c>
      <c r="U282">
        <f t="shared" si="41"/>
        <v>1090.04</v>
      </c>
      <c r="V282">
        <f t="shared" si="49"/>
        <v>2</v>
      </c>
      <c r="W282" s="15">
        <f t="shared" si="42"/>
        <v>0.2</v>
      </c>
      <c r="X282">
        <f t="shared" si="43"/>
        <v>911.03199999999993</v>
      </c>
      <c r="Y282">
        <f t="shared" si="44"/>
        <v>218.00800000000001</v>
      </c>
      <c r="Z282">
        <f t="shared" si="45"/>
        <v>872.03199999999993</v>
      </c>
      <c r="AA282">
        <f t="shared" si="46"/>
        <v>911.03199999999993</v>
      </c>
      <c r="AB282" t="str">
        <f t="shared" si="47"/>
        <v>BeforeTime</v>
      </c>
      <c r="AC282" t="str">
        <f t="shared" si="48"/>
        <v>January</v>
      </c>
    </row>
    <row r="283" spans="1:29" ht="14.25" customHeight="1" x14ac:dyDescent="0.3">
      <c r="A283" s="1" t="s">
        <v>229</v>
      </c>
      <c r="B283" s="1" t="s">
        <v>59</v>
      </c>
      <c r="C283" s="1" t="s">
        <v>230</v>
      </c>
      <c r="D283" s="1">
        <v>52</v>
      </c>
      <c r="E283" s="1" t="s">
        <v>45</v>
      </c>
      <c r="F283" s="1" t="s">
        <v>35</v>
      </c>
      <c r="G283" s="1" t="s">
        <v>231</v>
      </c>
      <c r="H283" s="1" t="s">
        <v>232</v>
      </c>
      <c r="I283" s="1" t="s">
        <v>1354</v>
      </c>
      <c r="J283" s="2">
        <v>45242</v>
      </c>
      <c r="K283" s="1" t="s">
        <v>1355</v>
      </c>
      <c r="L283" s="1" t="s">
        <v>583</v>
      </c>
      <c r="M283" s="1">
        <v>403.03</v>
      </c>
      <c r="N283" s="1">
        <v>2</v>
      </c>
      <c r="O283" s="1" t="s">
        <v>29</v>
      </c>
      <c r="P283" s="1">
        <v>4</v>
      </c>
      <c r="Q283" s="1">
        <v>70</v>
      </c>
      <c r="R283" s="2">
        <v>45246</v>
      </c>
      <c r="S283" s="1" t="s">
        <v>1356</v>
      </c>
      <c r="T283" t="str">
        <f t="shared" si="40"/>
        <v>Angela  Evans</v>
      </c>
      <c r="U283">
        <f t="shared" si="41"/>
        <v>806.06</v>
      </c>
      <c r="V283">
        <f t="shared" si="49"/>
        <v>4</v>
      </c>
      <c r="W283" s="15">
        <f t="shared" si="42"/>
        <v>0.08</v>
      </c>
      <c r="X283">
        <f t="shared" si="43"/>
        <v>811.5752</v>
      </c>
      <c r="Y283">
        <f t="shared" si="44"/>
        <v>64.484799999999993</v>
      </c>
      <c r="Z283">
        <f t="shared" si="45"/>
        <v>741.5752</v>
      </c>
      <c r="AA283">
        <f t="shared" si="46"/>
        <v>811.5752</v>
      </c>
      <c r="AB283" t="str">
        <f t="shared" si="47"/>
        <v>BeforeTime</v>
      </c>
      <c r="AC283" t="str">
        <f t="shared" si="48"/>
        <v>November</v>
      </c>
    </row>
    <row r="284" spans="1:29" ht="14.25" customHeight="1" x14ac:dyDescent="0.3">
      <c r="A284" s="1" t="s">
        <v>1214</v>
      </c>
      <c r="B284" s="1" t="s">
        <v>1215</v>
      </c>
      <c r="C284" s="1" t="s">
        <v>1216</v>
      </c>
      <c r="D284" s="1">
        <v>19</v>
      </c>
      <c r="E284" s="1" t="s">
        <v>34</v>
      </c>
      <c r="F284" s="1" t="s">
        <v>69</v>
      </c>
      <c r="G284" s="1" t="s">
        <v>1217</v>
      </c>
      <c r="H284" s="1" t="s">
        <v>1218</v>
      </c>
      <c r="I284" s="1" t="s">
        <v>1357</v>
      </c>
      <c r="J284" s="2">
        <v>45201</v>
      </c>
      <c r="K284" s="1" t="s">
        <v>1358</v>
      </c>
      <c r="L284" s="1" t="s">
        <v>218</v>
      </c>
      <c r="M284" s="1">
        <v>461.07</v>
      </c>
      <c r="N284" s="1">
        <v>3</v>
      </c>
      <c r="O284" s="1" t="s">
        <v>89</v>
      </c>
      <c r="P284" s="1">
        <v>1</v>
      </c>
      <c r="Q284" s="1">
        <v>61</v>
      </c>
      <c r="R284" s="2">
        <v>45202</v>
      </c>
      <c r="S284" s="1" t="s">
        <v>1359</v>
      </c>
      <c r="T284" t="str">
        <f t="shared" si="40"/>
        <v>Jessica  Ruiz</v>
      </c>
      <c r="U284">
        <f t="shared" si="41"/>
        <v>1383.21</v>
      </c>
      <c r="V284">
        <f t="shared" si="49"/>
        <v>1</v>
      </c>
      <c r="W284" s="15">
        <f t="shared" si="42"/>
        <v>0.1</v>
      </c>
      <c r="X284">
        <f t="shared" si="43"/>
        <v>1305.8890000000001</v>
      </c>
      <c r="Y284">
        <f t="shared" si="44"/>
        <v>138.321</v>
      </c>
      <c r="Z284">
        <f t="shared" si="45"/>
        <v>1244.8890000000001</v>
      </c>
      <c r="AA284">
        <f t="shared" si="46"/>
        <v>1305.8890000000001</v>
      </c>
      <c r="AB284" t="str">
        <f t="shared" si="47"/>
        <v>BeforeTime</v>
      </c>
      <c r="AC284" t="str">
        <f t="shared" si="48"/>
        <v>October</v>
      </c>
    </row>
    <row r="285" spans="1:29" ht="14.25" customHeight="1" x14ac:dyDescent="0.3">
      <c r="A285" s="1" t="s">
        <v>1203</v>
      </c>
      <c r="B285" s="1" t="s">
        <v>1204</v>
      </c>
      <c r="C285" s="1" t="s">
        <v>1205</v>
      </c>
      <c r="D285" s="1">
        <v>50</v>
      </c>
      <c r="E285" s="1" t="s">
        <v>45</v>
      </c>
      <c r="F285" s="1" t="s">
        <v>161</v>
      </c>
      <c r="G285" s="1" t="s">
        <v>1206</v>
      </c>
      <c r="H285" s="1" t="s">
        <v>1207</v>
      </c>
      <c r="I285" s="1" t="s">
        <v>1360</v>
      </c>
      <c r="J285" s="2">
        <v>45522</v>
      </c>
      <c r="K285" s="1" t="s">
        <v>1361</v>
      </c>
      <c r="L285" s="1" t="s">
        <v>511</v>
      </c>
      <c r="M285" s="1">
        <v>441.03</v>
      </c>
      <c r="N285" s="1">
        <v>3</v>
      </c>
      <c r="O285" s="1" t="s">
        <v>78</v>
      </c>
      <c r="P285" s="1">
        <v>4</v>
      </c>
      <c r="Q285" s="1">
        <v>40</v>
      </c>
      <c r="R285" s="2">
        <v>45528</v>
      </c>
      <c r="S285" s="1" t="s">
        <v>1362</v>
      </c>
      <c r="T285" t="str">
        <f t="shared" si="40"/>
        <v>Brendan  Kelly</v>
      </c>
      <c r="U285">
        <f t="shared" si="41"/>
        <v>1323.09</v>
      </c>
      <c r="V285">
        <f t="shared" si="49"/>
        <v>6</v>
      </c>
      <c r="W285" s="15">
        <f t="shared" si="42"/>
        <v>0.2</v>
      </c>
      <c r="X285">
        <f t="shared" si="43"/>
        <v>1098.472</v>
      </c>
      <c r="Y285">
        <f t="shared" si="44"/>
        <v>264.61799999999999</v>
      </c>
      <c r="Z285">
        <f t="shared" si="45"/>
        <v>1058.472</v>
      </c>
      <c r="AA285">
        <f t="shared" si="46"/>
        <v>1098.472</v>
      </c>
      <c r="AB285" t="str">
        <f t="shared" si="47"/>
        <v>Late</v>
      </c>
      <c r="AC285" t="str">
        <f t="shared" si="48"/>
        <v>August</v>
      </c>
    </row>
    <row r="286" spans="1:29" ht="14.25" customHeight="1" x14ac:dyDescent="0.3">
      <c r="A286" s="1" t="s">
        <v>130</v>
      </c>
      <c r="B286" s="1" t="s">
        <v>131</v>
      </c>
      <c r="C286" s="1" t="s">
        <v>132</v>
      </c>
      <c r="D286" s="1">
        <v>25</v>
      </c>
      <c r="E286" s="1" t="s">
        <v>45</v>
      </c>
      <c r="F286" s="1" t="s">
        <v>133</v>
      </c>
      <c r="G286" s="1" t="s">
        <v>134</v>
      </c>
      <c r="H286" s="1" t="s">
        <v>135</v>
      </c>
      <c r="I286" s="1" t="s">
        <v>1363</v>
      </c>
      <c r="J286" s="2">
        <v>45090</v>
      </c>
      <c r="K286" s="1" t="s">
        <v>1364</v>
      </c>
      <c r="L286" s="1" t="s">
        <v>128</v>
      </c>
      <c r="M286" s="1">
        <v>175.93</v>
      </c>
      <c r="N286" s="1">
        <v>4</v>
      </c>
      <c r="O286" s="1" t="s">
        <v>78</v>
      </c>
      <c r="P286" s="1">
        <v>6</v>
      </c>
      <c r="Q286" s="1">
        <v>45</v>
      </c>
      <c r="R286" s="2">
        <v>45097</v>
      </c>
      <c r="S286" s="1" t="s">
        <v>1365</v>
      </c>
      <c r="T286" t="str">
        <f t="shared" si="40"/>
        <v>Kara  Brennan</v>
      </c>
      <c r="U286">
        <f t="shared" si="41"/>
        <v>703.72</v>
      </c>
      <c r="V286">
        <f t="shared" si="49"/>
        <v>7</v>
      </c>
      <c r="W286" s="15">
        <f t="shared" si="42"/>
        <v>0.2</v>
      </c>
      <c r="X286">
        <f t="shared" si="43"/>
        <v>607.976</v>
      </c>
      <c r="Y286">
        <f t="shared" si="44"/>
        <v>140.744</v>
      </c>
      <c r="Z286">
        <f t="shared" si="45"/>
        <v>562.976</v>
      </c>
      <c r="AA286">
        <f t="shared" si="46"/>
        <v>607.976</v>
      </c>
      <c r="AB286" t="str">
        <f t="shared" si="47"/>
        <v>Late</v>
      </c>
      <c r="AC286" t="str">
        <f t="shared" si="48"/>
        <v>June</v>
      </c>
    </row>
    <row r="287" spans="1:29" ht="14.25" customHeight="1" x14ac:dyDescent="0.3">
      <c r="A287" s="1" t="s">
        <v>1214</v>
      </c>
      <c r="B287" s="1" t="s">
        <v>1215</v>
      </c>
      <c r="C287" s="1" t="s">
        <v>1216</v>
      </c>
      <c r="D287" s="1">
        <v>19</v>
      </c>
      <c r="E287" s="1" t="s">
        <v>34</v>
      </c>
      <c r="F287" s="1" t="s">
        <v>69</v>
      </c>
      <c r="G287" s="1" t="s">
        <v>1217</v>
      </c>
      <c r="H287" s="1" t="s">
        <v>1218</v>
      </c>
      <c r="I287" s="1" t="s">
        <v>1366</v>
      </c>
      <c r="J287" s="2">
        <v>45049</v>
      </c>
      <c r="K287" s="1" t="s">
        <v>1367</v>
      </c>
      <c r="L287" s="1" t="s">
        <v>423</v>
      </c>
      <c r="M287" s="1">
        <v>369.03</v>
      </c>
      <c r="N287" s="1">
        <v>3</v>
      </c>
      <c r="O287" s="1" t="s">
        <v>29</v>
      </c>
      <c r="P287" s="1">
        <v>6</v>
      </c>
      <c r="Q287" s="1">
        <v>50</v>
      </c>
      <c r="R287" s="2">
        <v>45052</v>
      </c>
      <c r="S287" s="1" t="s">
        <v>1368</v>
      </c>
      <c r="T287" t="str">
        <f t="shared" si="40"/>
        <v>Jessica  Ruiz</v>
      </c>
      <c r="U287">
        <f t="shared" si="41"/>
        <v>1107.0899999999999</v>
      </c>
      <c r="V287">
        <f t="shared" si="49"/>
        <v>3</v>
      </c>
      <c r="W287" s="15">
        <f t="shared" si="42"/>
        <v>0.08</v>
      </c>
      <c r="X287">
        <f t="shared" si="43"/>
        <v>1068.5228</v>
      </c>
      <c r="Y287">
        <f t="shared" si="44"/>
        <v>88.5672</v>
      </c>
      <c r="Z287">
        <f t="shared" si="45"/>
        <v>1018.5228</v>
      </c>
      <c r="AA287">
        <f t="shared" si="46"/>
        <v>1068.5228</v>
      </c>
      <c r="AB287" t="str">
        <f t="shared" si="47"/>
        <v>BeforeTime</v>
      </c>
      <c r="AC287" t="str">
        <f t="shared" si="48"/>
        <v>May</v>
      </c>
    </row>
    <row r="288" spans="1:29" ht="14.25" customHeight="1" x14ac:dyDescent="0.3">
      <c r="A288" s="1" t="s">
        <v>709</v>
      </c>
      <c r="B288" s="1" t="s">
        <v>710</v>
      </c>
      <c r="C288" s="1" t="s">
        <v>711</v>
      </c>
      <c r="D288" s="1">
        <v>32</v>
      </c>
      <c r="E288" s="1" t="s">
        <v>34</v>
      </c>
      <c r="F288" s="1" t="s">
        <v>23</v>
      </c>
      <c r="G288" s="1" t="s">
        <v>712</v>
      </c>
      <c r="H288" s="1" t="s">
        <v>713</v>
      </c>
      <c r="I288" s="1" t="s">
        <v>1369</v>
      </c>
      <c r="J288" s="2">
        <v>45676</v>
      </c>
      <c r="K288" s="1" t="s">
        <v>1370</v>
      </c>
      <c r="L288" s="1" t="s">
        <v>316</v>
      </c>
      <c r="M288" s="1">
        <v>481.48</v>
      </c>
      <c r="N288" s="1">
        <v>2</v>
      </c>
      <c r="O288" s="1" t="s">
        <v>78</v>
      </c>
      <c r="P288" s="1">
        <v>3</v>
      </c>
      <c r="Q288" s="1">
        <v>58</v>
      </c>
      <c r="R288" s="2">
        <v>45683</v>
      </c>
      <c r="S288" s="1" t="s">
        <v>1371</v>
      </c>
      <c r="T288" t="str">
        <f t="shared" si="40"/>
        <v>Bruce  Allen</v>
      </c>
      <c r="U288">
        <f t="shared" si="41"/>
        <v>962.96</v>
      </c>
      <c r="V288">
        <f t="shared" si="49"/>
        <v>7</v>
      </c>
      <c r="W288" s="15">
        <f t="shared" si="42"/>
        <v>0.2</v>
      </c>
      <c r="X288">
        <f t="shared" si="43"/>
        <v>828.36800000000005</v>
      </c>
      <c r="Y288">
        <f t="shared" si="44"/>
        <v>192.59200000000001</v>
      </c>
      <c r="Z288">
        <f t="shared" si="45"/>
        <v>770.36800000000005</v>
      </c>
      <c r="AA288">
        <f t="shared" si="46"/>
        <v>828.36800000000005</v>
      </c>
      <c r="AB288" t="str">
        <f t="shared" si="47"/>
        <v>Late</v>
      </c>
      <c r="AC288" t="str">
        <f t="shared" si="48"/>
        <v>January</v>
      </c>
    </row>
    <row r="289" spans="1:29" ht="14.25" customHeight="1" x14ac:dyDescent="0.3">
      <c r="A289" s="1" t="s">
        <v>979</v>
      </c>
      <c r="B289" s="1" t="s">
        <v>980</v>
      </c>
      <c r="C289" s="1" t="s">
        <v>981</v>
      </c>
      <c r="D289" s="1">
        <v>49</v>
      </c>
      <c r="E289" s="1" t="s">
        <v>22</v>
      </c>
      <c r="F289" s="1" t="s">
        <v>35</v>
      </c>
      <c r="G289" s="1" t="s">
        <v>982</v>
      </c>
      <c r="H289" s="1" t="s">
        <v>983</v>
      </c>
      <c r="I289" s="1" t="s">
        <v>1372</v>
      </c>
      <c r="J289" s="2">
        <v>45092</v>
      </c>
      <c r="K289" s="1" t="s">
        <v>1373</v>
      </c>
      <c r="L289" s="1" t="s">
        <v>546</v>
      </c>
      <c r="M289" s="1">
        <v>425.59</v>
      </c>
      <c r="N289" s="1">
        <v>3</v>
      </c>
      <c r="O289" s="1" t="s">
        <v>29</v>
      </c>
      <c r="P289" s="1">
        <v>6</v>
      </c>
      <c r="Q289" s="1">
        <v>55</v>
      </c>
      <c r="R289" s="2">
        <v>45099</v>
      </c>
      <c r="S289" s="1" t="s">
        <v>1374</v>
      </c>
      <c r="T289" t="str">
        <f t="shared" si="40"/>
        <v>Natasha  Michael</v>
      </c>
      <c r="U289">
        <f t="shared" si="41"/>
        <v>1276.77</v>
      </c>
      <c r="V289">
        <f t="shared" si="49"/>
        <v>7</v>
      </c>
      <c r="W289" s="15">
        <f t="shared" si="42"/>
        <v>0.08</v>
      </c>
      <c r="X289">
        <f t="shared" si="43"/>
        <v>1229.6284000000001</v>
      </c>
      <c r="Y289">
        <f t="shared" si="44"/>
        <v>102.1416</v>
      </c>
      <c r="Z289">
        <f t="shared" si="45"/>
        <v>1174.6284000000001</v>
      </c>
      <c r="AA289">
        <f t="shared" si="46"/>
        <v>1229.6284000000001</v>
      </c>
      <c r="AB289" t="str">
        <f t="shared" si="47"/>
        <v>Late</v>
      </c>
      <c r="AC289" t="str">
        <f t="shared" si="48"/>
        <v>June</v>
      </c>
    </row>
    <row r="290" spans="1:29" ht="14.25" customHeight="1" x14ac:dyDescent="0.3">
      <c r="A290" s="1" t="s">
        <v>326</v>
      </c>
      <c r="B290" s="1" t="s">
        <v>327</v>
      </c>
      <c r="C290" s="1" t="s">
        <v>328</v>
      </c>
      <c r="D290" s="1">
        <v>23</v>
      </c>
      <c r="E290" s="1" t="s">
        <v>22</v>
      </c>
      <c r="F290" s="1" t="s">
        <v>23</v>
      </c>
      <c r="G290" s="1" t="s">
        <v>329</v>
      </c>
      <c r="H290" s="1" t="s">
        <v>330</v>
      </c>
      <c r="I290" s="1" t="s">
        <v>1375</v>
      </c>
      <c r="J290" s="2">
        <v>45659</v>
      </c>
      <c r="K290" s="1" t="s">
        <v>1376</v>
      </c>
      <c r="L290" s="1" t="s">
        <v>977</v>
      </c>
      <c r="M290" s="1">
        <v>33.49</v>
      </c>
      <c r="N290" s="1">
        <v>2</v>
      </c>
      <c r="O290" s="1" t="s">
        <v>29</v>
      </c>
      <c r="P290" s="1">
        <v>2</v>
      </c>
      <c r="Q290" s="1">
        <v>45</v>
      </c>
      <c r="R290" s="2">
        <v>45660</v>
      </c>
      <c r="S290" s="1" t="s">
        <v>1377</v>
      </c>
      <c r="T290" t="str">
        <f t="shared" si="40"/>
        <v>Julie  Meyer</v>
      </c>
      <c r="U290">
        <f t="shared" si="41"/>
        <v>66.98</v>
      </c>
      <c r="V290">
        <f t="shared" si="49"/>
        <v>1</v>
      </c>
      <c r="W290" s="15">
        <f t="shared" si="42"/>
        <v>0.08</v>
      </c>
      <c r="X290">
        <f t="shared" si="43"/>
        <v>106.6216</v>
      </c>
      <c r="Y290">
        <f t="shared" si="44"/>
        <v>5.3584000000000005</v>
      </c>
      <c r="Z290">
        <f t="shared" si="45"/>
        <v>61.621600000000001</v>
      </c>
      <c r="AA290">
        <f t="shared" si="46"/>
        <v>106.6216</v>
      </c>
      <c r="AB290" t="str">
        <f t="shared" si="47"/>
        <v>BeforeTime</v>
      </c>
      <c r="AC290" t="str">
        <f t="shared" si="48"/>
        <v>January</v>
      </c>
    </row>
    <row r="291" spans="1:29" ht="14.25" customHeight="1" x14ac:dyDescent="0.3">
      <c r="A291" s="1" t="s">
        <v>483</v>
      </c>
      <c r="B291" s="1" t="s">
        <v>179</v>
      </c>
      <c r="C291" s="1" t="s">
        <v>320</v>
      </c>
      <c r="D291" s="1">
        <v>39</v>
      </c>
      <c r="E291" s="1" t="s">
        <v>45</v>
      </c>
      <c r="F291" s="1" t="s">
        <v>35</v>
      </c>
      <c r="G291" s="1" t="s">
        <v>484</v>
      </c>
      <c r="H291" s="1" t="s">
        <v>485</v>
      </c>
      <c r="I291" s="1" t="s">
        <v>1378</v>
      </c>
      <c r="J291" s="2">
        <v>45024</v>
      </c>
      <c r="K291" s="1" t="s">
        <v>1379</v>
      </c>
      <c r="L291" s="1" t="s">
        <v>55</v>
      </c>
      <c r="M291" s="1">
        <v>405</v>
      </c>
      <c r="N291" s="1">
        <v>4</v>
      </c>
      <c r="O291" s="1" t="s">
        <v>89</v>
      </c>
      <c r="P291" s="1">
        <v>7</v>
      </c>
      <c r="Q291" s="1">
        <v>70</v>
      </c>
      <c r="R291" s="2">
        <v>45029</v>
      </c>
      <c r="S291" s="1" t="s">
        <v>1380</v>
      </c>
      <c r="T291" t="str">
        <f t="shared" si="40"/>
        <v>Mitchell  Parker</v>
      </c>
      <c r="U291">
        <f t="shared" si="41"/>
        <v>1620</v>
      </c>
      <c r="V291">
        <f t="shared" si="49"/>
        <v>5</v>
      </c>
      <c r="W291" s="15">
        <f t="shared" si="42"/>
        <v>0.1</v>
      </c>
      <c r="X291">
        <f t="shared" si="43"/>
        <v>1528</v>
      </c>
      <c r="Y291">
        <f t="shared" si="44"/>
        <v>162</v>
      </c>
      <c r="Z291">
        <f t="shared" si="45"/>
        <v>1458</v>
      </c>
      <c r="AA291">
        <f t="shared" si="46"/>
        <v>1528</v>
      </c>
      <c r="AB291" t="str">
        <f t="shared" si="47"/>
        <v>Intime</v>
      </c>
      <c r="AC291" t="str">
        <f t="shared" si="48"/>
        <v>April</v>
      </c>
    </row>
    <row r="292" spans="1:29" ht="14.25" customHeight="1" x14ac:dyDescent="0.3">
      <c r="A292" s="1" t="s">
        <v>394</v>
      </c>
      <c r="B292" s="1" t="s">
        <v>395</v>
      </c>
      <c r="C292" s="1" t="s">
        <v>396</v>
      </c>
      <c r="D292" s="1">
        <v>70</v>
      </c>
      <c r="E292" s="1" t="s">
        <v>22</v>
      </c>
      <c r="F292" s="1" t="s">
        <v>23</v>
      </c>
      <c r="G292" s="1" t="s">
        <v>397</v>
      </c>
      <c r="H292" s="1" t="s">
        <v>398</v>
      </c>
      <c r="I292" s="1" t="s">
        <v>1381</v>
      </c>
      <c r="J292" s="2">
        <v>45455</v>
      </c>
      <c r="K292" s="1" t="s">
        <v>1382</v>
      </c>
      <c r="L292" s="1" t="s">
        <v>316</v>
      </c>
      <c r="M292" s="1">
        <v>481.48</v>
      </c>
      <c r="N292" s="1">
        <v>3</v>
      </c>
      <c r="O292" s="1" t="s">
        <v>78</v>
      </c>
      <c r="P292" s="1">
        <v>5</v>
      </c>
      <c r="Q292" s="1">
        <v>49</v>
      </c>
      <c r="R292" s="2">
        <v>45462</v>
      </c>
      <c r="S292" s="1" t="s">
        <v>1383</v>
      </c>
      <c r="T292" t="str">
        <f t="shared" si="40"/>
        <v>Alexandra  Smith</v>
      </c>
      <c r="U292">
        <f t="shared" si="41"/>
        <v>1444.44</v>
      </c>
      <c r="V292">
        <f t="shared" si="49"/>
        <v>7</v>
      </c>
      <c r="W292" s="15">
        <f t="shared" si="42"/>
        <v>0.2</v>
      </c>
      <c r="X292">
        <f t="shared" si="43"/>
        <v>1204.5520000000001</v>
      </c>
      <c r="Y292">
        <f t="shared" si="44"/>
        <v>288.88800000000003</v>
      </c>
      <c r="Z292">
        <f t="shared" si="45"/>
        <v>1155.5520000000001</v>
      </c>
      <c r="AA292">
        <f t="shared" si="46"/>
        <v>1204.5520000000001</v>
      </c>
      <c r="AB292" t="str">
        <f t="shared" si="47"/>
        <v>Late</v>
      </c>
      <c r="AC292" t="str">
        <f t="shared" si="48"/>
        <v>June</v>
      </c>
    </row>
    <row r="293" spans="1:29" ht="14.25" customHeight="1" x14ac:dyDescent="0.3">
      <c r="A293" s="1" t="s">
        <v>386</v>
      </c>
      <c r="B293" s="1" t="s">
        <v>387</v>
      </c>
      <c r="C293" s="1" t="s">
        <v>388</v>
      </c>
      <c r="D293" s="1">
        <v>40</v>
      </c>
      <c r="E293" s="1" t="s">
        <v>45</v>
      </c>
      <c r="F293" s="1" t="s">
        <v>161</v>
      </c>
      <c r="G293" s="1" t="s">
        <v>389</v>
      </c>
      <c r="H293" s="1" t="s">
        <v>390</v>
      </c>
      <c r="I293" s="1" t="s">
        <v>1384</v>
      </c>
      <c r="J293" s="2">
        <v>45058</v>
      </c>
      <c r="K293" s="1" t="s">
        <v>1385</v>
      </c>
      <c r="L293" s="1" t="s">
        <v>556</v>
      </c>
      <c r="M293" s="1">
        <v>133.62</v>
      </c>
      <c r="N293" s="1">
        <v>2</v>
      </c>
      <c r="O293" s="1" t="s">
        <v>89</v>
      </c>
      <c r="P293" s="1">
        <v>4</v>
      </c>
      <c r="Q293" s="1">
        <v>36</v>
      </c>
      <c r="R293" s="2">
        <v>45059</v>
      </c>
      <c r="S293" s="1" t="s">
        <v>1386</v>
      </c>
      <c r="T293" t="str">
        <f t="shared" si="40"/>
        <v>Jason  Lopez</v>
      </c>
      <c r="U293">
        <f t="shared" si="41"/>
        <v>267.24</v>
      </c>
      <c r="V293">
        <f t="shared" si="49"/>
        <v>1</v>
      </c>
      <c r="W293" s="15">
        <f t="shared" si="42"/>
        <v>0.1</v>
      </c>
      <c r="X293">
        <f t="shared" si="43"/>
        <v>276.51600000000002</v>
      </c>
      <c r="Y293">
        <f t="shared" si="44"/>
        <v>26.724000000000004</v>
      </c>
      <c r="Z293">
        <f t="shared" si="45"/>
        <v>240.51600000000002</v>
      </c>
      <c r="AA293">
        <f t="shared" si="46"/>
        <v>276.51600000000002</v>
      </c>
      <c r="AB293" t="str">
        <f t="shared" si="47"/>
        <v>BeforeTime</v>
      </c>
      <c r="AC293" t="str">
        <f t="shared" si="48"/>
        <v>May</v>
      </c>
    </row>
    <row r="294" spans="1:29" ht="14.25" customHeight="1" x14ac:dyDescent="0.3">
      <c r="A294" s="1" t="s">
        <v>1072</v>
      </c>
      <c r="B294" s="1" t="s">
        <v>211</v>
      </c>
      <c r="C294" s="1" t="s">
        <v>1073</v>
      </c>
      <c r="D294" s="1">
        <v>55</v>
      </c>
      <c r="E294" s="1" t="s">
        <v>34</v>
      </c>
      <c r="F294" s="1" t="s">
        <v>152</v>
      </c>
      <c r="G294" s="1" t="s">
        <v>1074</v>
      </c>
      <c r="H294" s="1" t="s">
        <v>1075</v>
      </c>
      <c r="I294" s="1" t="s">
        <v>1387</v>
      </c>
      <c r="J294" s="2">
        <v>45414</v>
      </c>
      <c r="K294" s="1" t="s">
        <v>1388</v>
      </c>
      <c r="L294" s="1" t="s">
        <v>263</v>
      </c>
      <c r="M294" s="1">
        <v>62.42</v>
      </c>
      <c r="N294" s="1">
        <v>4</v>
      </c>
      <c r="O294" s="1" t="s">
        <v>89</v>
      </c>
      <c r="P294" s="1">
        <v>6</v>
      </c>
      <c r="Q294" s="1">
        <v>43</v>
      </c>
      <c r="R294" s="2">
        <v>45420</v>
      </c>
      <c r="S294" s="1" t="s">
        <v>1389</v>
      </c>
      <c r="T294" t="str">
        <f t="shared" si="40"/>
        <v>Mark  Summers</v>
      </c>
      <c r="U294">
        <f t="shared" si="41"/>
        <v>249.68</v>
      </c>
      <c r="V294">
        <f t="shared" si="49"/>
        <v>6</v>
      </c>
      <c r="W294" s="15">
        <f t="shared" si="42"/>
        <v>0.1</v>
      </c>
      <c r="X294">
        <f t="shared" si="43"/>
        <v>267.71199999999999</v>
      </c>
      <c r="Y294">
        <f t="shared" si="44"/>
        <v>24.968000000000004</v>
      </c>
      <c r="Z294">
        <f t="shared" si="45"/>
        <v>224.71199999999999</v>
      </c>
      <c r="AA294">
        <f t="shared" si="46"/>
        <v>267.71199999999999</v>
      </c>
      <c r="AB294" t="str">
        <f t="shared" si="47"/>
        <v>Late</v>
      </c>
      <c r="AC294" t="str">
        <f t="shared" si="48"/>
        <v>May</v>
      </c>
    </row>
    <row r="295" spans="1:29" ht="14.25" customHeight="1" x14ac:dyDescent="0.3">
      <c r="A295" s="1" t="s">
        <v>1161</v>
      </c>
      <c r="B295" s="1" t="s">
        <v>1162</v>
      </c>
      <c r="C295" s="1" t="s">
        <v>1163</v>
      </c>
      <c r="D295" s="1">
        <v>59</v>
      </c>
      <c r="E295" s="1" t="s">
        <v>45</v>
      </c>
      <c r="F295" s="1" t="s">
        <v>161</v>
      </c>
      <c r="G295" s="1" t="s">
        <v>1164</v>
      </c>
      <c r="H295" s="1" t="s">
        <v>1165</v>
      </c>
      <c r="I295" s="1" t="s">
        <v>1390</v>
      </c>
      <c r="J295" s="2">
        <v>45527</v>
      </c>
      <c r="K295" s="1" t="s">
        <v>1391</v>
      </c>
      <c r="L295" s="1" t="s">
        <v>349</v>
      </c>
      <c r="M295" s="1">
        <v>496.59</v>
      </c>
      <c r="N295" s="1">
        <v>2</v>
      </c>
      <c r="O295" s="1" t="s">
        <v>29</v>
      </c>
      <c r="P295" s="1">
        <v>3</v>
      </c>
      <c r="Q295" s="1">
        <v>55</v>
      </c>
      <c r="R295" s="2">
        <v>45528</v>
      </c>
      <c r="S295" s="1" t="s">
        <v>1392</v>
      </c>
      <c r="T295" t="str">
        <f t="shared" si="40"/>
        <v>Mike  Carter</v>
      </c>
      <c r="U295">
        <f t="shared" si="41"/>
        <v>993.18</v>
      </c>
      <c r="V295">
        <f t="shared" si="49"/>
        <v>1</v>
      </c>
      <c r="W295" s="15">
        <f t="shared" si="42"/>
        <v>0.08</v>
      </c>
      <c r="X295">
        <f t="shared" si="43"/>
        <v>968.72559999999999</v>
      </c>
      <c r="Y295">
        <f t="shared" si="44"/>
        <v>79.454399999999993</v>
      </c>
      <c r="Z295">
        <f t="shared" si="45"/>
        <v>913.72559999999999</v>
      </c>
      <c r="AA295">
        <f t="shared" si="46"/>
        <v>968.72559999999999</v>
      </c>
      <c r="AB295" t="str">
        <f t="shared" si="47"/>
        <v>BeforeTime</v>
      </c>
      <c r="AC295" t="str">
        <f t="shared" si="48"/>
        <v>August</v>
      </c>
    </row>
    <row r="296" spans="1:29" ht="14.25" customHeight="1" x14ac:dyDescent="0.3">
      <c r="A296" s="1" t="s">
        <v>513</v>
      </c>
      <c r="B296" s="1" t="s">
        <v>514</v>
      </c>
      <c r="C296" s="1" t="s">
        <v>515</v>
      </c>
      <c r="D296" s="1">
        <v>42</v>
      </c>
      <c r="E296" s="1" t="s">
        <v>45</v>
      </c>
      <c r="F296" s="1" t="s">
        <v>69</v>
      </c>
      <c r="G296" s="1" t="s">
        <v>516</v>
      </c>
      <c r="H296" s="1" t="s">
        <v>517</v>
      </c>
      <c r="I296" s="1" t="s">
        <v>1393</v>
      </c>
      <c r="J296" s="2">
        <v>45233</v>
      </c>
      <c r="K296" s="1" t="s">
        <v>1394</v>
      </c>
      <c r="L296" s="1" t="s">
        <v>376</v>
      </c>
      <c r="M296" s="1">
        <v>431.44</v>
      </c>
      <c r="N296" s="1">
        <v>4</v>
      </c>
      <c r="O296" s="1" t="s">
        <v>56</v>
      </c>
      <c r="P296" s="1">
        <v>3</v>
      </c>
      <c r="Q296" s="1">
        <v>65</v>
      </c>
      <c r="R296" s="2">
        <v>45239</v>
      </c>
      <c r="S296" s="1" t="s">
        <v>1395</v>
      </c>
      <c r="T296" t="str">
        <f t="shared" si="40"/>
        <v>Katherine  Weber</v>
      </c>
      <c r="U296">
        <f t="shared" si="41"/>
        <v>1725.76</v>
      </c>
      <c r="V296">
        <f t="shared" si="49"/>
        <v>6</v>
      </c>
      <c r="W296" s="15">
        <f t="shared" si="42"/>
        <v>0</v>
      </c>
      <c r="X296">
        <f t="shared" si="43"/>
        <v>1725.76</v>
      </c>
      <c r="Y296">
        <f t="shared" si="44"/>
        <v>0</v>
      </c>
      <c r="Z296">
        <f t="shared" si="45"/>
        <v>1725.76</v>
      </c>
      <c r="AA296">
        <f t="shared" si="46"/>
        <v>1725.76</v>
      </c>
      <c r="AB296" t="str">
        <f t="shared" si="47"/>
        <v>Late</v>
      </c>
      <c r="AC296" t="str">
        <f t="shared" si="48"/>
        <v>November</v>
      </c>
    </row>
    <row r="297" spans="1:29" ht="14.25" customHeight="1" x14ac:dyDescent="0.3">
      <c r="A297" s="1" t="s">
        <v>378</v>
      </c>
      <c r="B297" s="1" t="s">
        <v>379</v>
      </c>
      <c r="C297" s="1" t="s">
        <v>380</v>
      </c>
      <c r="D297" s="1">
        <v>47</v>
      </c>
      <c r="E297" s="1" t="s">
        <v>34</v>
      </c>
      <c r="F297" s="1" t="s">
        <v>83</v>
      </c>
      <c r="G297" s="1" t="s">
        <v>381</v>
      </c>
      <c r="H297" s="1" t="s">
        <v>382</v>
      </c>
      <c r="I297" s="1" t="s">
        <v>1396</v>
      </c>
      <c r="J297" s="2">
        <v>45513</v>
      </c>
      <c r="K297" s="1" t="s">
        <v>1397</v>
      </c>
      <c r="L297" s="1" t="s">
        <v>679</v>
      </c>
      <c r="M297" s="1">
        <v>424.82</v>
      </c>
      <c r="N297" s="1">
        <v>2</v>
      </c>
      <c r="O297" s="1" t="s">
        <v>56</v>
      </c>
      <c r="P297" s="1">
        <v>2</v>
      </c>
      <c r="Q297" s="1">
        <v>57</v>
      </c>
      <c r="R297" s="2">
        <v>45520</v>
      </c>
      <c r="S297" s="1" t="s">
        <v>1398</v>
      </c>
      <c r="T297" t="str">
        <f t="shared" si="40"/>
        <v>Aaron  Thompson</v>
      </c>
      <c r="U297">
        <f t="shared" si="41"/>
        <v>849.64</v>
      </c>
      <c r="V297">
        <f t="shared" si="49"/>
        <v>7</v>
      </c>
      <c r="W297" s="15">
        <f t="shared" si="42"/>
        <v>0</v>
      </c>
      <c r="X297">
        <f t="shared" si="43"/>
        <v>849.64</v>
      </c>
      <c r="Y297">
        <f t="shared" si="44"/>
        <v>0</v>
      </c>
      <c r="Z297">
        <f t="shared" si="45"/>
        <v>849.64</v>
      </c>
      <c r="AA297">
        <f t="shared" si="46"/>
        <v>849.64</v>
      </c>
      <c r="AB297" t="str">
        <f t="shared" si="47"/>
        <v>Late</v>
      </c>
      <c r="AC297" t="str">
        <f t="shared" si="48"/>
        <v>August</v>
      </c>
    </row>
    <row r="298" spans="1:29" ht="14.25" customHeight="1" x14ac:dyDescent="0.3">
      <c r="A298" s="1" t="s">
        <v>1072</v>
      </c>
      <c r="B298" s="1" t="s">
        <v>211</v>
      </c>
      <c r="C298" s="1" t="s">
        <v>1073</v>
      </c>
      <c r="D298" s="1">
        <v>55</v>
      </c>
      <c r="E298" s="1" t="s">
        <v>34</v>
      </c>
      <c r="F298" s="1" t="s">
        <v>152</v>
      </c>
      <c r="G298" s="1" t="s">
        <v>1074</v>
      </c>
      <c r="H298" s="1" t="s">
        <v>1075</v>
      </c>
      <c r="I298" s="1" t="s">
        <v>1399</v>
      </c>
      <c r="J298" s="2">
        <v>45567</v>
      </c>
      <c r="K298" s="1" t="s">
        <v>1400</v>
      </c>
      <c r="L298" s="1" t="s">
        <v>488</v>
      </c>
      <c r="M298" s="1">
        <v>421.7</v>
      </c>
      <c r="N298" s="1">
        <v>3</v>
      </c>
      <c r="O298" s="1" t="s">
        <v>29</v>
      </c>
      <c r="P298" s="1">
        <v>5</v>
      </c>
      <c r="Q298" s="1">
        <v>54</v>
      </c>
      <c r="R298" s="2">
        <v>45571</v>
      </c>
      <c r="S298" s="1" t="s">
        <v>1401</v>
      </c>
      <c r="T298" t="str">
        <f t="shared" si="40"/>
        <v>Mark  Summers</v>
      </c>
      <c r="U298">
        <f t="shared" si="41"/>
        <v>1265.0999999999999</v>
      </c>
      <c r="V298">
        <f t="shared" si="49"/>
        <v>4</v>
      </c>
      <c r="W298" s="15">
        <f t="shared" si="42"/>
        <v>0.08</v>
      </c>
      <c r="X298">
        <f t="shared" si="43"/>
        <v>1217.8919999999998</v>
      </c>
      <c r="Y298">
        <f t="shared" si="44"/>
        <v>101.208</v>
      </c>
      <c r="Z298">
        <f t="shared" si="45"/>
        <v>1163.8919999999998</v>
      </c>
      <c r="AA298">
        <f t="shared" si="46"/>
        <v>1217.8919999999998</v>
      </c>
      <c r="AB298" t="str">
        <f t="shared" si="47"/>
        <v>BeforeTime</v>
      </c>
      <c r="AC298" t="str">
        <f t="shared" si="48"/>
        <v>October</v>
      </c>
    </row>
    <row r="299" spans="1:29" ht="14.25" customHeight="1" x14ac:dyDescent="0.3">
      <c r="A299" s="1" t="s">
        <v>1231</v>
      </c>
      <c r="B299" s="1" t="s">
        <v>1232</v>
      </c>
      <c r="C299" s="1" t="s">
        <v>1233</v>
      </c>
      <c r="D299" s="1">
        <v>55</v>
      </c>
      <c r="E299" s="1" t="s">
        <v>34</v>
      </c>
      <c r="F299" s="1" t="s">
        <v>152</v>
      </c>
      <c r="G299" s="1" t="s">
        <v>1234</v>
      </c>
      <c r="H299" s="1" t="s">
        <v>1235</v>
      </c>
      <c r="I299" s="1" t="s">
        <v>1402</v>
      </c>
      <c r="J299" s="2">
        <v>45157</v>
      </c>
      <c r="K299" s="1" t="s">
        <v>1403</v>
      </c>
      <c r="L299" s="1" t="s">
        <v>337</v>
      </c>
      <c r="M299" s="1">
        <v>372.62</v>
      </c>
      <c r="N299" s="1">
        <v>1</v>
      </c>
      <c r="O299" s="1" t="s">
        <v>89</v>
      </c>
      <c r="P299" s="1">
        <v>5</v>
      </c>
      <c r="Q299" s="1">
        <v>45</v>
      </c>
      <c r="R299" s="2">
        <v>45164</v>
      </c>
      <c r="S299" s="1" t="s">
        <v>1404</v>
      </c>
      <c r="T299" t="str">
        <f t="shared" si="40"/>
        <v>Hannah  Gutierrez</v>
      </c>
      <c r="U299">
        <f t="shared" si="41"/>
        <v>372.62</v>
      </c>
      <c r="V299">
        <f t="shared" si="49"/>
        <v>7</v>
      </c>
      <c r="W299" s="15">
        <f t="shared" si="42"/>
        <v>0.1</v>
      </c>
      <c r="X299">
        <f t="shared" si="43"/>
        <v>380.358</v>
      </c>
      <c r="Y299">
        <f t="shared" si="44"/>
        <v>37.262</v>
      </c>
      <c r="Z299">
        <f t="shared" si="45"/>
        <v>335.358</v>
      </c>
      <c r="AA299">
        <f t="shared" si="46"/>
        <v>380.358</v>
      </c>
      <c r="AB299" t="str">
        <f t="shared" si="47"/>
        <v>Late</v>
      </c>
      <c r="AC299" t="str">
        <f t="shared" si="48"/>
        <v>August</v>
      </c>
    </row>
    <row r="300" spans="1:29" ht="14.25" customHeight="1" x14ac:dyDescent="0.3">
      <c r="A300" s="1" t="s">
        <v>1203</v>
      </c>
      <c r="B300" s="1" t="s">
        <v>1204</v>
      </c>
      <c r="C300" s="1" t="s">
        <v>1205</v>
      </c>
      <c r="D300" s="1">
        <v>50</v>
      </c>
      <c r="E300" s="1" t="s">
        <v>45</v>
      </c>
      <c r="F300" s="1" t="s">
        <v>161</v>
      </c>
      <c r="G300" s="1" t="s">
        <v>1206</v>
      </c>
      <c r="H300" s="1" t="s">
        <v>1207</v>
      </c>
      <c r="I300" s="1" t="s">
        <v>1405</v>
      </c>
      <c r="J300" s="2">
        <v>45557</v>
      </c>
      <c r="K300" s="1" t="s">
        <v>1406</v>
      </c>
      <c r="L300" s="1" t="s">
        <v>175</v>
      </c>
      <c r="M300" s="1">
        <v>104.18</v>
      </c>
      <c r="N300" s="1">
        <v>1</v>
      </c>
      <c r="O300" s="1" t="s">
        <v>29</v>
      </c>
      <c r="P300" s="1">
        <v>3</v>
      </c>
      <c r="Q300" s="1">
        <v>60</v>
      </c>
      <c r="R300" s="2">
        <v>45563</v>
      </c>
      <c r="S300" s="1" t="s">
        <v>1407</v>
      </c>
      <c r="T300" t="str">
        <f t="shared" si="40"/>
        <v>Brendan  Kelly</v>
      </c>
      <c r="U300">
        <f t="shared" si="41"/>
        <v>104.18</v>
      </c>
      <c r="V300">
        <f t="shared" si="49"/>
        <v>6</v>
      </c>
      <c r="W300" s="15">
        <f t="shared" si="42"/>
        <v>0.08</v>
      </c>
      <c r="X300">
        <f t="shared" si="43"/>
        <v>155.84559999999999</v>
      </c>
      <c r="Y300">
        <f t="shared" si="44"/>
        <v>8.3344000000000005</v>
      </c>
      <c r="Z300">
        <f t="shared" si="45"/>
        <v>95.845600000000005</v>
      </c>
      <c r="AA300">
        <f t="shared" si="46"/>
        <v>155.84559999999999</v>
      </c>
      <c r="AB300" t="str">
        <f t="shared" si="47"/>
        <v>Late</v>
      </c>
      <c r="AC300" t="str">
        <f t="shared" si="48"/>
        <v>September</v>
      </c>
    </row>
    <row r="301" spans="1:29" ht="14.25" customHeight="1" x14ac:dyDescent="0.3">
      <c r="A301" s="1" t="s">
        <v>832</v>
      </c>
      <c r="B301" s="1" t="s">
        <v>833</v>
      </c>
      <c r="C301" s="1" t="s">
        <v>834</v>
      </c>
      <c r="D301" s="1">
        <v>26</v>
      </c>
      <c r="E301" s="1" t="s">
        <v>34</v>
      </c>
      <c r="F301" s="1" t="s">
        <v>152</v>
      </c>
      <c r="G301" s="1" t="s">
        <v>835</v>
      </c>
      <c r="H301" s="1" t="s">
        <v>836</v>
      </c>
      <c r="I301" s="1" t="s">
        <v>1408</v>
      </c>
      <c r="J301" s="2">
        <v>45104</v>
      </c>
      <c r="K301" s="1" t="s">
        <v>1409</v>
      </c>
      <c r="L301" s="1" t="s">
        <v>128</v>
      </c>
      <c r="M301" s="1">
        <v>175.93</v>
      </c>
      <c r="N301" s="1">
        <v>2</v>
      </c>
      <c r="O301" s="1" t="s">
        <v>29</v>
      </c>
      <c r="P301" s="1">
        <v>5</v>
      </c>
      <c r="Q301" s="1">
        <v>49</v>
      </c>
      <c r="R301" s="2">
        <v>45106</v>
      </c>
      <c r="S301" s="1" t="s">
        <v>1410</v>
      </c>
      <c r="T301" t="str">
        <f t="shared" si="40"/>
        <v>Leslie  Montgomery</v>
      </c>
      <c r="U301">
        <f t="shared" si="41"/>
        <v>351.86</v>
      </c>
      <c r="V301">
        <f t="shared" si="49"/>
        <v>2</v>
      </c>
      <c r="W301" s="15">
        <f t="shared" si="42"/>
        <v>0.08</v>
      </c>
      <c r="X301">
        <f t="shared" si="43"/>
        <v>372.71120000000002</v>
      </c>
      <c r="Y301">
        <f t="shared" si="44"/>
        <v>28.148800000000001</v>
      </c>
      <c r="Z301">
        <f t="shared" si="45"/>
        <v>323.71120000000002</v>
      </c>
      <c r="AA301">
        <f t="shared" si="46"/>
        <v>372.71120000000002</v>
      </c>
      <c r="AB301" t="str">
        <f t="shared" si="47"/>
        <v>BeforeTime</v>
      </c>
      <c r="AC301" t="str">
        <f t="shared" si="48"/>
        <v>June</v>
      </c>
    </row>
    <row r="302" spans="1:29" ht="14.25" customHeight="1" x14ac:dyDescent="0.3">
      <c r="A302" s="1" t="s">
        <v>1096</v>
      </c>
      <c r="B302" s="1" t="s">
        <v>1097</v>
      </c>
      <c r="C302" s="1" t="s">
        <v>1098</v>
      </c>
      <c r="D302" s="1">
        <v>18</v>
      </c>
      <c r="E302" s="1" t="s">
        <v>22</v>
      </c>
      <c r="F302" s="1" t="s">
        <v>69</v>
      </c>
      <c r="G302" s="1" t="s">
        <v>1099</v>
      </c>
      <c r="H302" s="1" t="s">
        <v>1100</v>
      </c>
      <c r="I302" s="1" t="s">
        <v>1411</v>
      </c>
      <c r="J302" s="2">
        <v>45563</v>
      </c>
      <c r="K302" s="1" t="s">
        <v>1412</v>
      </c>
      <c r="L302" s="1" t="s">
        <v>263</v>
      </c>
      <c r="M302" s="1">
        <v>62.42</v>
      </c>
      <c r="N302" s="1">
        <v>1</v>
      </c>
      <c r="O302" s="1" t="s">
        <v>29</v>
      </c>
      <c r="P302" s="1">
        <v>3</v>
      </c>
      <c r="Q302" s="1">
        <v>46</v>
      </c>
      <c r="R302" s="2">
        <v>45565</v>
      </c>
      <c r="S302" s="1" t="s">
        <v>1413</v>
      </c>
      <c r="T302" t="str">
        <f t="shared" si="40"/>
        <v>Gary  Huff</v>
      </c>
      <c r="U302">
        <f t="shared" si="41"/>
        <v>62.42</v>
      </c>
      <c r="V302">
        <f t="shared" si="49"/>
        <v>2</v>
      </c>
      <c r="W302" s="15">
        <f t="shared" si="42"/>
        <v>0.08</v>
      </c>
      <c r="X302">
        <f t="shared" si="43"/>
        <v>103.4264</v>
      </c>
      <c r="Y302">
        <f t="shared" si="44"/>
        <v>4.9935999999999998</v>
      </c>
      <c r="Z302">
        <f t="shared" si="45"/>
        <v>57.426400000000001</v>
      </c>
      <c r="AA302">
        <f t="shared" si="46"/>
        <v>103.4264</v>
      </c>
      <c r="AB302" t="str">
        <f t="shared" si="47"/>
        <v>BeforeTime</v>
      </c>
      <c r="AC302" t="str">
        <f t="shared" si="48"/>
        <v>September</v>
      </c>
    </row>
    <row r="303" spans="1:29" ht="14.25" customHeight="1" x14ac:dyDescent="0.3">
      <c r="A303" s="1" t="s">
        <v>413</v>
      </c>
      <c r="B303" s="1" t="s">
        <v>414</v>
      </c>
      <c r="C303" s="1" t="s">
        <v>415</v>
      </c>
      <c r="D303" s="1">
        <v>52</v>
      </c>
      <c r="E303" s="1" t="s">
        <v>45</v>
      </c>
      <c r="F303" s="1" t="s">
        <v>213</v>
      </c>
      <c r="G303" s="1" t="s">
        <v>416</v>
      </c>
      <c r="H303" s="1" t="s">
        <v>417</v>
      </c>
      <c r="I303" s="1" t="s">
        <v>1414</v>
      </c>
      <c r="J303" s="2">
        <v>45279</v>
      </c>
      <c r="K303" s="1" t="s">
        <v>1415</v>
      </c>
      <c r="L303" s="1" t="s">
        <v>192</v>
      </c>
      <c r="M303" s="1">
        <v>20.7</v>
      </c>
      <c r="N303" s="1">
        <v>2</v>
      </c>
      <c r="O303" s="1" t="s">
        <v>29</v>
      </c>
      <c r="P303" s="1">
        <v>7</v>
      </c>
      <c r="Q303" s="1">
        <v>39</v>
      </c>
      <c r="R303" s="2">
        <v>45286</v>
      </c>
      <c r="S303" s="1" t="s">
        <v>1416</v>
      </c>
      <c r="T303" t="str">
        <f t="shared" si="40"/>
        <v>Amanda  Howard</v>
      </c>
      <c r="U303">
        <f t="shared" si="41"/>
        <v>41.4</v>
      </c>
      <c r="V303">
        <f t="shared" si="49"/>
        <v>7</v>
      </c>
      <c r="W303" s="15">
        <f t="shared" si="42"/>
        <v>0.08</v>
      </c>
      <c r="X303">
        <f t="shared" si="43"/>
        <v>77.087999999999994</v>
      </c>
      <c r="Y303">
        <f t="shared" si="44"/>
        <v>3.3119999999999998</v>
      </c>
      <c r="Z303">
        <f t="shared" si="45"/>
        <v>38.088000000000001</v>
      </c>
      <c r="AA303">
        <f t="shared" si="46"/>
        <v>77.087999999999994</v>
      </c>
      <c r="AB303" t="str">
        <f t="shared" si="47"/>
        <v>Late</v>
      </c>
      <c r="AC303" t="str">
        <f t="shared" si="48"/>
        <v>December</v>
      </c>
    </row>
    <row r="304" spans="1:29" ht="14.25" customHeight="1" x14ac:dyDescent="0.3">
      <c r="A304" s="1" t="s">
        <v>149</v>
      </c>
      <c r="B304" s="1" t="s">
        <v>150</v>
      </c>
      <c r="C304" s="1" t="s">
        <v>151</v>
      </c>
      <c r="D304" s="1">
        <v>24</v>
      </c>
      <c r="E304" s="1" t="s">
        <v>22</v>
      </c>
      <c r="F304" s="1" t="s">
        <v>152</v>
      </c>
      <c r="G304" s="1" t="s">
        <v>153</v>
      </c>
      <c r="H304" s="1" t="s">
        <v>154</v>
      </c>
      <c r="I304" s="1" t="s">
        <v>1417</v>
      </c>
      <c r="J304" s="2">
        <v>45206</v>
      </c>
      <c r="K304" s="1" t="s">
        <v>1418</v>
      </c>
      <c r="L304" s="1" t="s">
        <v>138</v>
      </c>
      <c r="M304" s="1">
        <v>190.1</v>
      </c>
      <c r="N304" s="1">
        <v>1</v>
      </c>
      <c r="O304" s="1" t="s">
        <v>78</v>
      </c>
      <c r="P304" s="1">
        <v>3</v>
      </c>
      <c r="Q304" s="1">
        <v>63</v>
      </c>
      <c r="R304" s="2">
        <v>45207</v>
      </c>
      <c r="S304" s="1" t="s">
        <v>1419</v>
      </c>
      <c r="T304" t="str">
        <f t="shared" si="40"/>
        <v>Joshua  Campbell</v>
      </c>
      <c r="U304">
        <f t="shared" si="41"/>
        <v>190.1</v>
      </c>
      <c r="V304">
        <f t="shared" si="49"/>
        <v>1</v>
      </c>
      <c r="W304" s="15">
        <f t="shared" si="42"/>
        <v>0.2</v>
      </c>
      <c r="X304">
        <f t="shared" si="43"/>
        <v>215.07999999999998</v>
      </c>
      <c r="Y304">
        <f t="shared" si="44"/>
        <v>38.020000000000003</v>
      </c>
      <c r="Z304">
        <f t="shared" si="45"/>
        <v>152.07999999999998</v>
      </c>
      <c r="AA304">
        <f t="shared" si="46"/>
        <v>215.07999999999998</v>
      </c>
      <c r="AB304" t="str">
        <f t="shared" si="47"/>
        <v>BeforeTime</v>
      </c>
      <c r="AC304" t="str">
        <f t="shared" si="48"/>
        <v>October</v>
      </c>
    </row>
    <row r="305" spans="1:29" ht="14.25" customHeight="1" x14ac:dyDescent="0.3">
      <c r="A305" s="1" t="s">
        <v>1184</v>
      </c>
      <c r="B305" s="1" t="s">
        <v>33</v>
      </c>
      <c r="C305" s="1" t="s">
        <v>1185</v>
      </c>
      <c r="D305" s="1">
        <v>34</v>
      </c>
      <c r="E305" s="1" t="s">
        <v>45</v>
      </c>
      <c r="F305" s="1" t="s">
        <v>213</v>
      </c>
      <c r="G305" s="1" t="s">
        <v>1186</v>
      </c>
      <c r="H305" s="1" t="s">
        <v>1187</v>
      </c>
      <c r="I305" s="1" t="s">
        <v>1420</v>
      </c>
      <c r="J305" s="2">
        <v>45324</v>
      </c>
      <c r="K305" s="1" t="s">
        <v>1421</v>
      </c>
      <c r="L305" s="1" t="s">
        <v>284</v>
      </c>
      <c r="M305" s="1">
        <v>158.53</v>
      </c>
      <c r="N305" s="1">
        <v>3</v>
      </c>
      <c r="O305" s="1" t="s">
        <v>78</v>
      </c>
      <c r="P305" s="1">
        <v>6</v>
      </c>
      <c r="Q305" s="1">
        <v>38</v>
      </c>
      <c r="R305" s="2">
        <v>45331</v>
      </c>
      <c r="S305" s="1" t="s">
        <v>1422</v>
      </c>
      <c r="T305" t="str">
        <f t="shared" si="40"/>
        <v>Thomas  Owens</v>
      </c>
      <c r="U305">
        <f t="shared" si="41"/>
        <v>475.59000000000003</v>
      </c>
      <c r="V305">
        <f t="shared" si="49"/>
        <v>7</v>
      </c>
      <c r="W305" s="15">
        <f t="shared" si="42"/>
        <v>0.2</v>
      </c>
      <c r="X305">
        <f t="shared" si="43"/>
        <v>418.47200000000004</v>
      </c>
      <c r="Y305">
        <f t="shared" si="44"/>
        <v>95.118000000000009</v>
      </c>
      <c r="Z305">
        <f t="shared" si="45"/>
        <v>380.47200000000004</v>
      </c>
      <c r="AA305">
        <f t="shared" si="46"/>
        <v>418.47200000000004</v>
      </c>
      <c r="AB305" t="str">
        <f t="shared" si="47"/>
        <v>Late</v>
      </c>
      <c r="AC305" t="str">
        <f t="shared" si="48"/>
        <v>February</v>
      </c>
    </row>
    <row r="306" spans="1:29" ht="14.25" customHeight="1" x14ac:dyDescent="0.3">
      <c r="A306" s="1" t="s">
        <v>1214</v>
      </c>
      <c r="B306" s="1" t="s">
        <v>1215</v>
      </c>
      <c r="C306" s="1" t="s">
        <v>1216</v>
      </c>
      <c r="D306" s="1">
        <v>19</v>
      </c>
      <c r="E306" s="1" t="s">
        <v>34</v>
      </c>
      <c r="F306" s="1" t="s">
        <v>69</v>
      </c>
      <c r="G306" s="1" t="s">
        <v>1217</v>
      </c>
      <c r="H306" s="1" t="s">
        <v>1218</v>
      </c>
      <c r="I306" s="1" t="s">
        <v>1423</v>
      </c>
      <c r="J306" s="2">
        <v>45272</v>
      </c>
      <c r="K306" s="1" t="s">
        <v>1424</v>
      </c>
      <c r="L306" s="1" t="s">
        <v>411</v>
      </c>
      <c r="M306" s="1">
        <v>44.5</v>
      </c>
      <c r="N306" s="1">
        <v>1</v>
      </c>
      <c r="O306" s="1" t="s">
        <v>89</v>
      </c>
      <c r="P306" s="1">
        <v>4</v>
      </c>
      <c r="Q306" s="1">
        <v>49</v>
      </c>
      <c r="R306" s="2">
        <v>45278</v>
      </c>
      <c r="S306" s="1" t="s">
        <v>1425</v>
      </c>
      <c r="T306" t="str">
        <f t="shared" si="40"/>
        <v>Jessica  Ruiz</v>
      </c>
      <c r="U306">
        <f t="shared" si="41"/>
        <v>44.5</v>
      </c>
      <c r="V306">
        <f t="shared" si="49"/>
        <v>6</v>
      </c>
      <c r="W306" s="15">
        <f t="shared" si="42"/>
        <v>0.1</v>
      </c>
      <c r="X306">
        <f t="shared" si="43"/>
        <v>89.05</v>
      </c>
      <c r="Y306">
        <f t="shared" si="44"/>
        <v>4.45</v>
      </c>
      <c r="Z306">
        <f t="shared" si="45"/>
        <v>40.049999999999997</v>
      </c>
      <c r="AA306">
        <f t="shared" si="46"/>
        <v>89.05</v>
      </c>
      <c r="AB306" t="str">
        <f t="shared" si="47"/>
        <v>Late</v>
      </c>
      <c r="AC306" t="str">
        <f t="shared" si="48"/>
        <v>December</v>
      </c>
    </row>
    <row r="307" spans="1:29" ht="14.25" customHeight="1" x14ac:dyDescent="0.3">
      <c r="A307" s="1" t="s">
        <v>318</v>
      </c>
      <c r="B307" s="1" t="s">
        <v>319</v>
      </c>
      <c r="C307" s="1" t="s">
        <v>320</v>
      </c>
      <c r="D307" s="1">
        <v>29</v>
      </c>
      <c r="E307" s="1" t="s">
        <v>45</v>
      </c>
      <c r="F307" s="1" t="s">
        <v>83</v>
      </c>
      <c r="G307" s="1" t="s">
        <v>321</v>
      </c>
      <c r="H307" s="1" t="s">
        <v>322</v>
      </c>
      <c r="I307" s="1" t="s">
        <v>1426</v>
      </c>
      <c r="J307" s="2">
        <v>45616</v>
      </c>
      <c r="K307" s="1" t="s">
        <v>1427</v>
      </c>
      <c r="L307" s="1" t="s">
        <v>301</v>
      </c>
      <c r="M307" s="1">
        <v>129.75</v>
      </c>
      <c r="N307" s="1">
        <v>2</v>
      </c>
      <c r="O307" s="1" t="s">
        <v>56</v>
      </c>
      <c r="P307" s="1">
        <v>4</v>
      </c>
      <c r="Q307" s="1">
        <v>53</v>
      </c>
      <c r="R307" s="2">
        <v>45620</v>
      </c>
      <c r="S307" s="1" t="s">
        <v>1428</v>
      </c>
      <c r="T307" t="str">
        <f t="shared" si="40"/>
        <v>Courtney  Parker</v>
      </c>
      <c r="U307">
        <f t="shared" si="41"/>
        <v>259.5</v>
      </c>
      <c r="V307">
        <f t="shared" si="49"/>
        <v>4</v>
      </c>
      <c r="W307" s="15">
        <f t="shared" si="42"/>
        <v>0</v>
      </c>
      <c r="X307">
        <f t="shared" si="43"/>
        <v>259.5</v>
      </c>
      <c r="Y307">
        <f t="shared" si="44"/>
        <v>0</v>
      </c>
      <c r="Z307">
        <f t="shared" si="45"/>
        <v>259.5</v>
      </c>
      <c r="AA307">
        <f t="shared" si="46"/>
        <v>259.5</v>
      </c>
      <c r="AB307" t="str">
        <f t="shared" si="47"/>
        <v>BeforeTime</v>
      </c>
      <c r="AC307" t="str">
        <f t="shared" si="48"/>
        <v>November</v>
      </c>
    </row>
    <row r="308" spans="1:29" ht="14.25" customHeight="1" x14ac:dyDescent="0.3">
      <c r="A308" s="1" t="s">
        <v>1072</v>
      </c>
      <c r="B308" s="1" t="s">
        <v>211</v>
      </c>
      <c r="C308" s="1" t="s">
        <v>1073</v>
      </c>
      <c r="D308" s="1">
        <v>55</v>
      </c>
      <c r="E308" s="1" t="s">
        <v>34</v>
      </c>
      <c r="F308" s="1" t="s">
        <v>152</v>
      </c>
      <c r="G308" s="1" t="s">
        <v>1074</v>
      </c>
      <c r="H308" s="1" t="s">
        <v>1075</v>
      </c>
      <c r="I308" s="1" t="s">
        <v>1429</v>
      </c>
      <c r="J308" s="2">
        <v>45324</v>
      </c>
      <c r="K308" s="1" t="s">
        <v>1430</v>
      </c>
      <c r="L308" s="1" t="s">
        <v>128</v>
      </c>
      <c r="M308" s="1">
        <v>175.93</v>
      </c>
      <c r="N308" s="1">
        <v>2</v>
      </c>
      <c r="O308" s="1" t="s">
        <v>56</v>
      </c>
      <c r="P308" s="1">
        <v>6</v>
      </c>
      <c r="Q308" s="1">
        <v>50</v>
      </c>
      <c r="R308" s="2">
        <v>45325</v>
      </c>
      <c r="S308" s="1" t="s">
        <v>1431</v>
      </c>
      <c r="T308" t="str">
        <f t="shared" si="40"/>
        <v>Mark  Summers</v>
      </c>
      <c r="U308">
        <f t="shared" si="41"/>
        <v>351.86</v>
      </c>
      <c r="V308">
        <f t="shared" si="49"/>
        <v>1</v>
      </c>
      <c r="W308" s="15">
        <f t="shared" si="42"/>
        <v>0</v>
      </c>
      <c r="X308">
        <f t="shared" si="43"/>
        <v>351.86</v>
      </c>
      <c r="Y308">
        <f t="shared" si="44"/>
        <v>0</v>
      </c>
      <c r="Z308">
        <f t="shared" si="45"/>
        <v>351.86</v>
      </c>
      <c r="AA308">
        <f t="shared" si="46"/>
        <v>351.86</v>
      </c>
      <c r="AB308" t="str">
        <f t="shared" si="47"/>
        <v>BeforeTime</v>
      </c>
      <c r="AC308" t="str">
        <f t="shared" si="48"/>
        <v>February</v>
      </c>
    </row>
    <row r="309" spans="1:29" ht="14.25" customHeight="1" x14ac:dyDescent="0.3">
      <c r="A309" s="1" t="s">
        <v>840</v>
      </c>
      <c r="B309" s="1" t="s">
        <v>841</v>
      </c>
      <c r="C309" s="1" t="s">
        <v>380</v>
      </c>
      <c r="D309" s="1">
        <v>37</v>
      </c>
      <c r="E309" s="1" t="s">
        <v>45</v>
      </c>
      <c r="F309" s="1" t="s">
        <v>213</v>
      </c>
      <c r="G309" s="1" t="s">
        <v>842</v>
      </c>
      <c r="H309" s="1" t="s">
        <v>843</v>
      </c>
      <c r="I309" s="1" t="s">
        <v>1432</v>
      </c>
      <c r="J309" s="2">
        <v>45671</v>
      </c>
      <c r="K309" s="1" t="s">
        <v>1433</v>
      </c>
      <c r="L309" s="1" t="s">
        <v>488</v>
      </c>
      <c r="M309" s="1">
        <v>421.7</v>
      </c>
      <c r="N309" s="1">
        <v>5</v>
      </c>
      <c r="O309" s="1" t="s">
        <v>51</v>
      </c>
      <c r="P309" s="1">
        <v>2</v>
      </c>
      <c r="Q309" s="1">
        <v>56</v>
      </c>
      <c r="R309" s="2">
        <v>45674</v>
      </c>
      <c r="S309" s="1" t="s">
        <v>1434</v>
      </c>
      <c r="T309" t="str">
        <f t="shared" si="40"/>
        <v>Susan  Thompson</v>
      </c>
      <c r="U309">
        <f t="shared" si="41"/>
        <v>2108.5</v>
      </c>
      <c r="V309">
        <f t="shared" si="49"/>
        <v>3</v>
      </c>
      <c r="W309" s="15">
        <f t="shared" si="42"/>
        <v>0.15</v>
      </c>
      <c r="X309">
        <f t="shared" si="43"/>
        <v>1848.2249999999999</v>
      </c>
      <c r="Y309">
        <f t="shared" si="44"/>
        <v>316.27499999999998</v>
      </c>
      <c r="Z309">
        <f t="shared" si="45"/>
        <v>1792.2249999999999</v>
      </c>
      <c r="AA309">
        <f t="shared" si="46"/>
        <v>1848.2249999999999</v>
      </c>
      <c r="AB309" t="str">
        <f t="shared" si="47"/>
        <v>BeforeTime</v>
      </c>
      <c r="AC309" t="str">
        <f t="shared" si="48"/>
        <v>January</v>
      </c>
    </row>
    <row r="310" spans="1:29" ht="14.25" customHeight="1" x14ac:dyDescent="0.3">
      <c r="A310" s="1" t="s">
        <v>585</v>
      </c>
      <c r="B310" s="1" t="s">
        <v>586</v>
      </c>
      <c r="C310" s="1" t="s">
        <v>587</v>
      </c>
      <c r="D310" s="1">
        <v>21</v>
      </c>
      <c r="E310" s="1" t="s">
        <v>22</v>
      </c>
      <c r="F310" s="1" t="s">
        <v>35</v>
      </c>
      <c r="G310" s="1" t="s">
        <v>588</v>
      </c>
      <c r="H310" s="1" t="s">
        <v>589</v>
      </c>
      <c r="I310" s="1" t="s">
        <v>1435</v>
      </c>
      <c r="J310" s="2">
        <v>45064</v>
      </c>
      <c r="K310" s="1" t="s">
        <v>1436</v>
      </c>
      <c r="L310" s="1" t="s">
        <v>630</v>
      </c>
      <c r="M310" s="1">
        <v>445.81</v>
      </c>
      <c r="N310" s="1">
        <v>1</v>
      </c>
      <c r="O310" s="1" t="s">
        <v>78</v>
      </c>
      <c r="P310" s="1">
        <v>7</v>
      </c>
      <c r="Q310" s="1">
        <v>41</v>
      </c>
      <c r="R310" s="2">
        <v>45071</v>
      </c>
      <c r="S310" s="1" t="s">
        <v>1437</v>
      </c>
      <c r="T310" t="str">
        <f t="shared" si="40"/>
        <v>William  Mann</v>
      </c>
      <c r="U310">
        <f t="shared" si="41"/>
        <v>445.81</v>
      </c>
      <c r="V310">
        <f t="shared" si="49"/>
        <v>7</v>
      </c>
      <c r="W310" s="15">
        <f t="shared" si="42"/>
        <v>0.2</v>
      </c>
      <c r="X310">
        <f t="shared" si="43"/>
        <v>397.64800000000002</v>
      </c>
      <c r="Y310">
        <f t="shared" si="44"/>
        <v>89.162000000000006</v>
      </c>
      <c r="Z310">
        <f t="shared" si="45"/>
        <v>356.64800000000002</v>
      </c>
      <c r="AA310">
        <f t="shared" si="46"/>
        <v>397.64800000000002</v>
      </c>
      <c r="AB310" t="str">
        <f t="shared" si="47"/>
        <v>Late</v>
      </c>
      <c r="AC310" t="str">
        <f t="shared" si="48"/>
        <v>May</v>
      </c>
    </row>
    <row r="311" spans="1:29" ht="14.25" customHeight="1" x14ac:dyDescent="0.3">
      <c r="A311" s="1" t="s">
        <v>672</v>
      </c>
      <c r="B311" s="1" t="s">
        <v>673</v>
      </c>
      <c r="C311" s="1" t="s">
        <v>674</v>
      </c>
      <c r="D311" s="1">
        <v>68</v>
      </c>
      <c r="E311" s="1" t="s">
        <v>22</v>
      </c>
      <c r="F311" s="1" t="s">
        <v>213</v>
      </c>
      <c r="G311" s="1" t="s">
        <v>675</v>
      </c>
      <c r="H311" s="1" t="s">
        <v>676</v>
      </c>
      <c r="I311" s="1" t="s">
        <v>1438</v>
      </c>
      <c r="J311" s="2">
        <v>44973</v>
      </c>
      <c r="K311" s="1" t="s">
        <v>1439</v>
      </c>
      <c r="L311" s="1" t="s">
        <v>546</v>
      </c>
      <c r="M311" s="1">
        <v>425.59</v>
      </c>
      <c r="N311" s="1">
        <v>2</v>
      </c>
      <c r="O311" s="1" t="s">
        <v>56</v>
      </c>
      <c r="P311" s="1">
        <v>2</v>
      </c>
      <c r="Q311" s="1">
        <v>67</v>
      </c>
      <c r="R311" s="2">
        <v>44977</v>
      </c>
      <c r="S311" s="1" t="s">
        <v>1440</v>
      </c>
      <c r="T311" t="str">
        <f t="shared" si="40"/>
        <v>Troy  Gomez</v>
      </c>
      <c r="U311">
        <f t="shared" si="41"/>
        <v>851.18</v>
      </c>
      <c r="V311">
        <f t="shared" si="49"/>
        <v>4</v>
      </c>
      <c r="W311" s="15">
        <f t="shared" si="42"/>
        <v>0</v>
      </c>
      <c r="X311">
        <f t="shared" si="43"/>
        <v>851.18</v>
      </c>
      <c r="Y311">
        <f t="shared" si="44"/>
        <v>0</v>
      </c>
      <c r="Z311">
        <f t="shared" si="45"/>
        <v>851.18</v>
      </c>
      <c r="AA311">
        <f t="shared" si="46"/>
        <v>851.18</v>
      </c>
      <c r="AB311" t="str">
        <f t="shared" si="47"/>
        <v>BeforeTime</v>
      </c>
      <c r="AC311" t="str">
        <f t="shared" si="48"/>
        <v>February</v>
      </c>
    </row>
    <row r="312" spans="1:29" ht="14.25" customHeight="1" x14ac:dyDescent="0.3">
      <c r="A312" s="1" t="s">
        <v>351</v>
      </c>
      <c r="B312" s="1" t="s">
        <v>352</v>
      </c>
      <c r="C312" s="1" t="s">
        <v>353</v>
      </c>
      <c r="D312" s="1">
        <v>32</v>
      </c>
      <c r="E312" s="1" t="s">
        <v>34</v>
      </c>
      <c r="F312" s="1" t="s">
        <v>161</v>
      </c>
      <c r="G312" s="1" t="s">
        <v>354</v>
      </c>
      <c r="H312" s="1" t="s">
        <v>355</v>
      </c>
      <c r="I312" s="1" t="s">
        <v>1441</v>
      </c>
      <c r="J312" s="2">
        <v>45515</v>
      </c>
      <c r="K312" s="1" t="s">
        <v>1442</v>
      </c>
      <c r="L312" s="1" t="s">
        <v>546</v>
      </c>
      <c r="M312" s="1">
        <v>425.59</v>
      </c>
      <c r="N312" s="1">
        <v>1</v>
      </c>
      <c r="O312" s="1" t="s">
        <v>29</v>
      </c>
      <c r="P312" s="1">
        <v>1</v>
      </c>
      <c r="Q312" s="1">
        <v>62</v>
      </c>
      <c r="R312" s="2">
        <v>45518</v>
      </c>
      <c r="S312" s="1" t="s">
        <v>1443</v>
      </c>
      <c r="T312" t="str">
        <f t="shared" si="40"/>
        <v>Robert  Castillo</v>
      </c>
      <c r="U312">
        <f t="shared" si="41"/>
        <v>425.59</v>
      </c>
      <c r="V312">
        <f t="shared" si="49"/>
        <v>3</v>
      </c>
      <c r="W312" s="15">
        <f t="shared" si="42"/>
        <v>0.08</v>
      </c>
      <c r="X312">
        <f t="shared" si="43"/>
        <v>453.5428</v>
      </c>
      <c r="Y312">
        <f t="shared" si="44"/>
        <v>34.047199999999997</v>
      </c>
      <c r="Z312">
        <f t="shared" si="45"/>
        <v>391.5428</v>
      </c>
      <c r="AA312">
        <f t="shared" si="46"/>
        <v>453.5428</v>
      </c>
      <c r="AB312" t="str">
        <f t="shared" si="47"/>
        <v>BeforeTime</v>
      </c>
      <c r="AC312" t="str">
        <f t="shared" si="48"/>
        <v>August</v>
      </c>
    </row>
    <row r="313" spans="1:29" ht="14.25" customHeight="1" x14ac:dyDescent="0.3">
      <c r="A313" s="1" t="s">
        <v>1072</v>
      </c>
      <c r="B313" s="1" t="s">
        <v>211</v>
      </c>
      <c r="C313" s="1" t="s">
        <v>1073</v>
      </c>
      <c r="D313" s="1">
        <v>55</v>
      </c>
      <c r="E313" s="1" t="s">
        <v>34</v>
      </c>
      <c r="F313" s="1" t="s">
        <v>152</v>
      </c>
      <c r="G313" s="1" t="s">
        <v>1074</v>
      </c>
      <c r="H313" s="1" t="s">
        <v>1075</v>
      </c>
      <c r="I313" s="1" t="s">
        <v>1444</v>
      </c>
      <c r="J313" s="2">
        <v>44976</v>
      </c>
      <c r="K313" s="1" t="s">
        <v>1445</v>
      </c>
      <c r="L313" s="1" t="s">
        <v>243</v>
      </c>
      <c r="M313" s="1">
        <v>128.13999999999999</v>
      </c>
      <c r="N313" s="1">
        <v>1</v>
      </c>
      <c r="O313" s="1" t="s">
        <v>89</v>
      </c>
      <c r="P313" s="1">
        <v>1</v>
      </c>
      <c r="Q313" s="1">
        <v>39</v>
      </c>
      <c r="R313" s="2">
        <v>44982</v>
      </c>
      <c r="S313" s="1" t="s">
        <v>1446</v>
      </c>
      <c r="T313" t="str">
        <f t="shared" si="40"/>
        <v>Mark  Summers</v>
      </c>
      <c r="U313">
        <f t="shared" si="41"/>
        <v>128.13999999999999</v>
      </c>
      <c r="V313">
        <f t="shared" si="49"/>
        <v>6</v>
      </c>
      <c r="W313" s="15">
        <f t="shared" si="42"/>
        <v>0.1</v>
      </c>
      <c r="X313">
        <f t="shared" si="43"/>
        <v>154.32599999999999</v>
      </c>
      <c r="Y313">
        <f t="shared" si="44"/>
        <v>12.814</v>
      </c>
      <c r="Z313">
        <f t="shared" si="45"/>
        <v>115.32599999999999</v>
      </c>
      <c r="AA313">
        <f t="shared" si="46"/>
        <v>154.32599999999999</v>
      </c>
      <c r="AB313" t="str">
        <f t="shared" si="47"/>
        <v>Late</v>
      </c>
      <c r="AC313" t="str">
        <f t="shared" si="48"/>
        <v>February</v>
      </c>
    </row>
    <row r="314" spans="1:29" ht="14.25" customHeight="1" x14ac:dyDescent="0.3">
      <c r="A314" s="1" t="s">
        <v>1203</v>
      </c>
      <c r="B314" s="1" t="s">
        <v>1204</v>
      </c>
      <c r="C314" s="1" t="s">
        <v>1205</v>
      </c>
      <c r="D314" s="1">
        <v>50</v>
      </c>
      <c r="E314" s="1" t="s">
        <v>45</v>
      </c>
      <c r="F314" s="1" t="s">
        <v>161</v>
      </c>
      <c r="G314" s="1" t="s">
        <v>1206</v>
      </c>
      <c r="H314" s="1" t="s">
        <v>1207</v>
      </c>
      <c r="I314" s="1" t="s">
        <v>1447</v>
      </c>
      <c r="J314" s="2">
        <v>45684</v>
      </c>
      <c r="K314" s="1" t="s">
        <v>1448</v>
      </c>
      <c r="L314" s="1" t="s">
        <v>650</v>
      </c>
      <c r="M314" s="1">
        <v>235.63</v>
      </c>
      <c r="N314" s="1">
        <v>1</v>
      </c>
      <c r="O314" s="1" t="s">
        <v>78</v>
      </c>
      <c r="P314" s="1">
        <v>7</v>
      </c>
      <c r="Q314" s="1">
        <v>46</v>
      </c>
      <c r="R314" s="2">
        <v>45689</v>
      </c>
      <c r="S314" s="1" t="s">
        <v>1449</v>
      </c>
      <c r="T314" t="str">
        <f t="shared" si="40"/>
        <v>Brendan  Kelly</v>
      </c>
      <c r="U314">
        <f t="shared" si="41"/>
        <v>235.63</v>
      </c>
      <c r="V314">
        <f t="shared" si="49"/>
        <v>5</v>
      </c>
      <c r="W314" s="15">
        <f t="shared" si="42"/>
        <v>0.2</v>
      </c>
      <c r="X314">
        <f t="shared" si="43"/>
        <v>234.50399999999999</v>
      </c>
      <c r="Y314">
        <f t="shared" si="44"/>
        <v>47.126000000000005</v>
      </c>
      <c r="Z314">
        <f t="shared" si="45"/>
        <v>188.50399999999999</v>
      </c>
      <c r="AA314">
        <f t="shared" si="46"/>
        <v>234.50399999999999</v>
      </c>
      <c r="AB314" t="str">
        <f t="shared" si="47"/>
        <v>Intime</v>
      </c>
      <c r="AC314" t="str">
        <f t="shared" si="48"/>
        <v>January</v>
      </c>
    </row>
    <row r="315" spans="1:29" ht="14.25" customHeight="1" x14ac:dyDescent="0.3">
      <c r="A315" s="1" t="s">
        <v>1450</v>
      </c>
      <c r="B315" s="1" t="s">
        <v>266</v>
      </c>
      <c r="C315" s="1" t="s">
        <v>1451</v>
      </c>
      <c r="D315" s="1">
        <v>30</v>
      </c>
      <c r="E315" s="1" t="s">
        <v>22</v>
      </c>
      <c r="F315" s="1" t="s">
        <v>213</v>
      </c>
      <c r="G315" s="1" t="s">
        <v>1452</v>
      </c>
      <c r="H315" s="1" t="s">
        <v>1453</v>
      </c>
      <c r="I315" s="1" t="s">
        <v>1454</v>
      </c>
      <c r="J315" s="2">
        <v>45400</v>
      </c>
      <c r="K315" s="1" t="s">
        <v>1455</v>
      </c>
      <c r="L315" s="1" t="s">
        <v>280</v>
      </c>
      <c r="M315" s="1">
        <v>157.63999999999999</v>
      </c>
      <c r="N315" s="1">
        <v>2</v>
      </c>
      <c r="O315" s="1" t="s">
        <v>78</v>
      </c>
      <c r="P315" s="1">
        <v>1</v>
      </c>
      <c r="Q315" s="1">
        <v>57</v>
      </c>
      <c r="R315" s="2">
        <v>45401</v>
      </c>
      <c r="S315" s="1" t="s">
        <v>1456</v>
      </c>
      <c r="T315" t="str">
        <f t="shared" si="40"/>
        <v>Lauren  Lane</v>
      </c>
      <c r="U315">
        <f t="shared" si="41"/>
        <v>315.27999999999997</v>
      </c>
      <c r="V315">
        <f t="shared" si="49"/>
        <v>1</v>
      </c>
      <c r="W315" s="15">
        <f t="shared" si="42"/>
        <v>0.2</v>
      </c>
      <c r="X315">
        <f t="shared" si="43"/>
        <v>309.22399999999999</v>
      </c>
      <c r="Y315">
        <f t="shared" si="44"/>
        <v>63.055999999999997</v>
      </c>
      <c r="Z315">
        <f t="shared" si="45"/>
        <v>252.22399999999999</v>
      </c>
      <c r="AA315">
        <f t="shared" si="46"/>
        <v>309.22399999999999</v>
      </c>
      <c r="AB315" t="str">
        <f t="shared" si="47"/>
        <v>BeforeTime</v>
      </c>
      <c r="AC315" t="str">
        <f t="shared" si="48"/>
        <v>April</v>
      </c>
    </row>
    <row r="316" spans="1:29" ht="14.25" customHeight="1" x14ac:dyDescent="0.3">
      <c r="A316" s="1" t="s">
        <v>887</v>
      </c>
      <c r="B316" s="1" t="s">
        <v>141</v>
      </c>
      <c r="C316" s="1" t="s">
        <v>888</v>
      </c>
      <c r="D316" s="1">
        <v>29</v>
      </c>
      <c r="E316" s="1" t="s">
        <v>22</v>
      </c>
      <c r="F316" s="1" t="s">
        <v>35</v>
      </c>
      <c r="G316" s="1" t="s">
        <v>889</v>
      </c>
      <c r="H316" s="1" t="s">
        <v>890</v>
      </c>
      <c r="I316" s="1" t="s">
        <v>1457</v>
      </c>
      <c r="J316" s="2">
        <v>45108</v>
      </c>
      <c r="K316" s="1" t="s">
        <v>1458</v>
      </c>
      <c r="L316" s="1" t="s">
        <v>227</v>
      </c>
      <c r="M316" s="1">
        <v>132.97</v>
      </c>
      <c r="N316" s="1">
        <v>3</v>
      </c>
      <c r="O316" s="1" t="s">
        <v>51</v>
      </c>
      <c r="P316" s="1">
        <v>3</v>
      </c>
      <c r="Q316" s="1">
        <v>36</v>
      </c>
      <c r="R316" s="2">
        <v>45110</v>
      </c>
      <c r="S316" s="1" t="s">
        <v>1459</v>
      </c>
      <c r="T316" t="str">
        <f t="shared" si="40"/>
        <v>Amy  Griffin</v>
      </c>
      <c r="U316">
        <f t="shared" si="41"/>
        <v>398.90999999999997</v>
      </c>
      <c r="V316">
        <f t="shared" si="49"/>
        <v>2</v>
      </c>
      <c r="W316" s="15">
        <f t="shared" si="42"/>
        <v>0.15</v>
      </c>
      <c r="X316">
        <f t="shared" si="43"/>
        <v>375.07349999999997</v>
      </c>
      <c r="Y316">
        <f t="shared" si="44"/>
        <v>59.836499999999994</v>
      </c>
      <c r="Z316">
        <f t="shared" si="45"/>
        <v>339.07349999999997</v>
      </c>
      <c r="AA316">
        <f t="shared" si="46"/>
        <v>375.07349999999997</v>
      </c>
      <c r="AB316" t="str">
        <f t="shared" si="47"/>
        <v>BeforeTime</v>
      </c>
      <c r="AC316" t="str">
        <f t="shared" si="48"/>
        <v>July</v>
      </c>
    </row>
    <row r="317" spans="1:29" ht="14.25" customHeight="1" x14ac:dyDescent="0.3">
      <c r="A317" s="1" t="s">
        <v>351</v>
      </c>
      <c r="B317" s="1" t="s">
        <v>352</v>
      </c>
      <c r="C317" s="1" t="s">
        <v>353</v>
      </c>
      <c r="D317" s="1">
        <v>32</v>
      </c>
      <c r="E317" s="1" t="s">
        <v>34</v>
      </c>
      <c r="F317" s="1" t="s">
        <v>161</v>
      </c>
      <c r="G317" s="1" t="s">
        <v>354</v>
      </c>
      <c r="H317" s="1" t="s">
        <v>355</v>
      </c>
      <c r="I317" s="1" t="s">
        <v>1460</v>
      </c>
      <c r="J317" s="2">
        <v>45143</v>
      </c>
      <c r="K317" s="1" t="s">
        <v>1461</v>
      </c>
      <c r="L317" s="1" t="s">
        <v>316</v>
      </c>
      <c r="M317" s="1">
        <v>481.48</v>
      </c>
      <c r="N317" s="1">
        <v>1</v>
      </c>
      <c r="O317" s="1" t="s">
        <v>51</v>
      </c>
      <c r="P317" s="1">
        <v>4</v>
      </c>
      <c r="Q317" s="1">
        <v>67</v>
      </c>
      <c r="R317" s="2">
        <v>45150</v>
      </c>
      <c r="S317" s="1" t="s">
        <v>1462</v>
      </c>
      <c r="T317" t="str">
        <f t="shared" si="40"/>
        <v>Robert  Castillo</v>
      </c>
      <c r="U317">
        <f t="shared" si="41"/>
        <v>481.48</v>
      </c>
      <c r="V317">
        <f t="shared" si="49"/>
        <v>7</v>
      </c>
      <c r="W317" s="15">
        <f t="shared" si="42"/>
        <v>0.15</v>
      </c>
      <c r="X317">
        <f t="shared" si="43"/>
        <v>476.25800000000004</v>
      </c>
      <c r="Y317">
        <f t="shared" si="44"/>
        <v>72.221999999999994</v>
      </c>
      <c r="Z317">
        <f t="shared" si="45"/>
        <v>409.25800000000004</v>
      </c>
      <c r="AA317">
        <f t="shared" si="46"/>
        <v>476.25800000000004</v>
      </c>
      <c r="AB317" t="str">
        <f t="shared" si="47"/>
        <v>Late</v>
      </c>
      <c r="AC317" t="str">
        <f t="shared" si="48"/>
        <v>August</v>
      </c>
    </row>
    <row r="318" spans="1:29" ht="14.25" customHeight="1" x14ac:dyDescent="0.3">
      <c r="A318" s="1" t="s">
        <v>130</v>
      </c>
      <c r="B318" s="1" t="s">
        <v>131</v>
      </c>
      <c r="C318" s="1" t="s">
        <v>132</v>
      </c>
      <c r="D318" s="1">
        <v>25</v>
      </c>
      <c r="E318" s="1" t="s">
        <v>45</v>
      </c>
      <c r="F318" s="1" t="s">
        <v>133</v>
      </c>
      <c r="G318" s="1" t="s">
        <v>134</v>
      </c>
      <c r="H318" s="1" t="s">
        <v>135</v>
      </c>
      <c r="I318" s="1" t="s">
        <v>1463</v>
      </c>
      <c r="J318" s="2">
        <v>45211</v>
      </c>
      <c r="K318" s="1" t="s">
        <v>1464</v>
      </c>
      <c r="L318" s="1" t="s">
        <v>316</v>
      </c>
      <c r="M318" s="1">
        <v>481.48</v>
      </c>
      <c r="N318" s="1">
        <v>2</v>
      </c>
      <c r="O318" s="1" t="s">
        <v>89</v>
      </c>
      <c r="P318" s="1">
        <v>7</v>
      </c>
      <c r="Q318" s="1">
        <v>66</v>
      </c>
      <c r="R318" s="2">
        <v>45218</v>
      </c>
      <c r="S318" s="1" t="s">
        <v>1465</v>
      </c>
      <c r="T318" t="str">
        <f t="shared" si="40"/>
        <v>Kara  Brennan</v>
      </c>
      <c r="U318">
        <f t="shared" si="41"/>
        <v>962.96</v>
      </c>
      <c r="V318">
        <f t="shared" si="49"/>
        <v>7</v>
      </c>
      <c r="W318" s="15">
        <f t="shared" si="42"/>
        <v>0.1</v>
      </c>
      <c r="X318">
        <f t="shared" si="43"/>
        <v>932.66399999999999</v>
      </c>
      <c r="Y318">
        <f t="shared" si="44"/>
        <v>96.296000000000006</v>
      </c>
      <c r="Z318">
        <f t="shared" si="45"/>
        <v>866.66399999999999</v>
      </c>
      <c r="AA318">
        <f t="shared" si="46"/>
        <v>932.66399999999999</v>
      </c>
      <c r="AB318" t="str">
        <f t="shared" si="47"/>
        <v>Late</v>
      </c>
      <c r="AC318" t="str">
        <f t="shared" si="48"/>
        <v>October</v>
      </c>
    </row>
    <row r="319" spans="1:29" ht="14.25" customHeight="1" x14ac:dyDescent="0.3">
      <c r="A319" s="1" t="s">
        <v>1466</v>
      </c>
      <c r="B319" s="1" t="s">
        <v>586</v>
      </c>
      <c r="C319" s="1" t="s">
        <v>1467</v>
      </c>
      <c r="D319" s="1">
        <v>57</v>
      </c>
      <c r="E319" s="1" t="s">
        <v>45</v>
      </c>
      <c r="F319" s="1" t="s">
        <v>133</v>
      </c>
      <c r="G319" s="1" t="s">
        <v>1468</v>
      </c>
      <c r="H319" s="1" t="s">
        <v>1469</v>
      </c>
      <c r="I319" s="1" t="s">
        <v>1470</v>
      </c>
      <c r="J319" s="2">
        <v>45147</v>
      </c>
      <c r="K319" s="1" t="s">
        <v>1471</v>
      </c>
      <c r="L319" s="1" t="s">
        <v>284</v>
      </c>
      <c r="M319" s="1">
        <v>158.53</v>
      </c>
      <c r="N319" s="1">
        <v>5</v>
      </c>
      <c r="O319" s="1" t="s">
        <v>78</v>
      </c>
      <c r="P319" s="1">
        <v>1</v>
      </c>
      <c r="Q319" s="1">
        <v>46</v>
      </c>
      <c r="R319" s="2">
        <v>45151</v>
      </c>
      <c r="S319" s="1" t="s">
        <v>1472</v>
      </c>
      <c r="T319" t="str">
        <f t="shared" si="40"/>
        <v>William  Richmond</v>
      </c>
      <c r="U319">
        <f t="shared" si="41"/>
        <v>792.65</v>
      </c>
      <c r="V319">
        <f t="shared" si="49"/>
        <v>4</v>
      </c>
      <c r="W319" s="15">
        <f t="shared" si="42"/>
        <v>0.2</v>
      </c>
      <c r="X319">
        <f t="shared" si="43"/>
        <v>680.12</v>
      </c>
      <c r="Y319">
        <f t="shared" si="44"/>
        <v>158.53</v>
      </c>
      <c r="Z319">
        <f t="shared" si="45"/>
        <v>634.12</v>
      </c>
      <c r="AA319">
        <f t="shared" si="46"/>
        <v>680.12</v>
      </c>
      <c r="AB319" t="str">
        <f t="shared" si="47"/>
        <v>BeforeTime</v>
      </c>
      <c r="AC319" t="str">
        <f t="shared" si="48"/>
        <v>August</v>
      </c>
    </row>
    <row r="320" spans="1:29" ht="14.25" customHeight="1" x14ac:dyDescent="0.3">
      <c r="A320" s="1" t="s">
        <v>1311</v>
      </c>
      <c r="B320" s="1" t="s">
        <v>1312</v>
      </c>
      <c r="C320" s="1" t="s">
        <v>1313</v>
      </c>
      <c r="D320" s="1">
        <v>43</v>
      </c>
      <c r="E320" s="1" t="s">
        <v>22</v>
      </c>
      <c r="F320" s="1" t="s">
        <v>133</v>
      </c>
      <c r="G320" s="1" t="s">
        <v>1314</v>
      </c>
      <c r="H320" s="1" t="s">
        <v>1315</v>
      </c>
      <c r="I320" s="1" t="s">
        <v>1473</v>
      </c>
      <c r="J320" s="2">
        <v>45637</v>
      </c>
      <c r="K320" s="1" t="s">
        <v>1474</v>
      </c>
      <c r="L320" s="1" t="s">
        <v>166</v>
      </c>
      <c r="M320" s="1">
        <v>272.51</v>
      </c>
      <c r="N320" s="1">
        <v>2</v>
      </c>
      <c r="O320" s="1" t="s">
        <v>78</v>
      </c>
      <c r="P320" s="1">
        <v>5</v>
      </c>
      <c r="Q320" s="1">
        <v>37</v>
      </c>
      <c r="R320" s="2">
        <v>45640</v>
      </c>
      <c r="S320" s="1" t="s">
        <v>1475</v>
      </c>
      <c r="T320" t="str">
        <f t="shared" si="40"/>
        <v>Jared  Horn</v>
      </c>
      <c r="U320">
        <f t="shared" si="41"/>
        <v>545.02</v>
      </c>
      <c r="V320">
        <f t="shared" si="49"/>
        <v>3</v>
      </c>
      <c r="W320" s="15">
        <f t="shared" si="42"/>
        <v>0.2</v>
      </c>
      <c r="X320">
        <f t="shared" si="43"/>
        <v>473.01599999999996</v>
      </c>
      <c r="Y320">
        <f t="shared" si="44"/>
        <v>109.004</v>
      </c>
      <c r="Z320">
        <f t="shared" si="45"/>
        <v>436.01599999999996</v>
      </c>
      <c r="AA320">
        <f t="shared" si="46"/>
        <v>473.01599999999996</v>
      </c>
      <c r="AB320" t="str">
        <f t="shared" si="47"/>
        <v>BeforeTime</v>
      </c>
      <c r="AC320" t="str">
        <f t="shared" si="48"/>
        <v>December</v>
      </c>
    </row>
    <row r="321" spans="1:29" ht="14.25" customHeight="1" x14ac:dyDescent="0.3">
      <c r="A321" s="1" t="s">
        <v>1203</v>
      </c>
      <c r="B321" s="1" t="s">
        <v>1204</v>
      </c>
      <c r="C321" s="1" t="s">
        <v>1205</v>
      </c>
      <c r="D321" s="1">
        <v>50</v>
      </c>
      <c r="E321" s="1" t="s">
        <v>45</v>
      </c>
      <c r="F321" s="1" t="s">
        <v>161</v>
      </c>
      <c r="G321" s="1" t="s">
        <v>1206</v>
      </c>
      <c r="H321" s="1" t="s">
        <v>1207</v>
      </c>
      <c r="I321" s="1" t="s">
        <v>1476</v>
      </c>
      <c r="J321" s="2">
        <v>45656</v>
      </c>
      <c r="K321" s="1" t="s">
        <v>1477</v>
      </c>
      <c r="L321" s="1" t="s">
        <v>175</v>
      </c>
      <c r="M321" s="1">
        <v>104.18</v>
      </c>
      <c r="N321" s="1">
        <v>2</v>
      </c>
      <c r="O321" s="1" t="s">
        <v>51</v>
      </c>
      <c r="P321" s="1">
        <v>5</v>
      </c>
      <c r="Q321" s="1">
        <v>65</v>
      </c>
      <c r="R321" s="2">
        <v>45657</v>
      </c>
      <c r="S321" s="1" t="s">
        <v>1478</v>
      </c>
      <c r="T321" t="str">
        <f t="shared" si="40"/>
        <v>Brendan  Kelly</v>
      </c>
      <c r="U321">
        <f t="shared" si="41"/>
        <v>208.36</v>
      </c>
      <c r="V321">
        <f t="shared" si="49"/>
        <v>1</v>
      </c>
      <c r="W321" s="15">
        <f t="shared" si="42"/>
        <v>0.15</v>
      </c>
      <c r="X321">
        <f t="shared" si="43"/>
        <v>242.10600000000002</v>
      </c>
      <c r="Y321">
        <f t="shared" si="44"/>
        <v>31.254000000000001</v>
      </c>
      <c r="Z321">
        <f t="shared" si="45"/>
        <v>177.10600000000002</v>
      </c>
      <c r="AA321">
        <f t="shared" si="46"/>
        <v>242.10600000000002</v>
      </c>
      <c r="AB321" t="str">
        <f t="shared" si="47"/>
        <v>BeforeTime</v>
      </c>
      <c r="AC321" t="str">
        <f t="shared" si="48"/>
        <v>December</v>
      </c>
    </row>
    <row r="322" spans="1:29" ht="14.25" customHeight="1" x14ac:dyDescent="0.3">
      <c r="A322" s="1" t="s">
        <v>158</v>
      </c>
      <c r="B322" s="1" t="s">
        <v>159</v>
      </c>
      <c r="C322" s="1" t="s">
        <v>160</v>
      </c>
      <c r="D322" s="1">
        <v>46</v>
      </c>
      <c r="E322" s="1" t="s">
        <v>22</v>
      </c>
      <c r="F322" s="1" t="s">
        <v>161</v>
      </c>
      <c r="G322" s="1" t="s">
        <v>162</v>
      </c>
      <c r="H322" s="1" t="s">
        <v>163</v>
      </c>
      <c r="I322" s="1" t="s">
        <v>1479</v>
      </c>
      <c r="J322" s="2">
        <v>45479</v>
      </c>
      <c r="K322" s="1" t="s">
        <v>1480</v>
      </c>
      <c r="L322" s="1" t="s">
        <v>767</v>
      </c>
      <c r="M322" s="1">
        <v>20</v>
      </c>
      <c r="N322" s="1">
        <v>2</v>
      </c>
      <c r="O322" s="1" t="s">
        <v>89</v>
      </c>
      <c r="P322" s="1">
        <v>3</v>
      </c>
      <c r="Q322" s="1">
        <v>38</v>
      </c>
      <c r="R322" s="2">
        <v>45485</v>
      </c>
      <c r="S322" s="1" t="s">
        <v>1481</v>
      </c>
      <c r="T322" t="str">
        <f t="shared" ref="T322:T385" si="50">_xlfn.CONCAT(B322,"  ",C322)</f>
        <v>Erin  Miller</v>
      </c>
      <c r="U322">
        <f t="shared" ref="U322:U385" si="51">M322*N322</f>
        <v>40</v>
      </c>
      <c r="V322">
        <f t="shared" si="49"/>
        <v>6</v>
      </c>
      <c r="W322" s="15">
        <f t="shared" ref="W322:W385" si="52">IF(O322="FLAT8",8%,IF(O322="FLAT10",10%,IF(O322="FLAT15",15%,IF(O322="FLAT20",20%,0))))</f>
        <v>0.1</v>
      </c>
      <c r="X322">
        <f t="shared" ref="X322:X385" si="53">U322-(U322*W322)+IF(O322="DEL0",0,Q322)</f>
        <v>74</v>
      </c>
      <c r="Y322">
        <f t="shared" ref="Y322:Y385" si="54">U322*W322</f>
        <v>4</v>
      </c>
      <c r="Z322">
        <f t="shared" ref="Z322:Z385" si="55">U322-Y322</f>
        <v>36</v>
      </c>
      <c r="AA322">
        <f t="shared" ref="AA322:AA385" si="56">Z322+IF(O322="DEL0",0,Q322)</f>
        <v>74</v>
      </c>
      <c r="AB322" t="str">
        <f t="shared" ref="AB322:AB385" si="57">IF(V322&gt;5,"Late",IF(V322=5,"Intime","BeforeTime"))</f>
        <v>Late</v>
      </c>
      <c r="AC322" t="str">
        <f t="shared" ref="AC322:AC385" si="58">TEXT(J322,"mmmm")</f>
        <v>July</v>
      </c>
    </row>
    <row r="323" spans="1:29" ht="14.25" customHeight="1" x14ac:dyDescent="0.3">
      <c r="A323" s="1" t="s">
        <v>428</v>
      </c>
      <c r="B323" s="1" t="s">
        <v>429</v>
      </c>
      <c r="C323" s="1" t="s">
        <v>430</v>
      </c>
      <c r="D323" s="1">
        <v>28</v>
      </c>
      <c r="E323" s="1" t="s">
        <v>45</v>
      </c>
      <c r="F323" s="1" t="s">
        <v>69</v>
      </c>
      <c r="G323" s="1" t="s">
        <v>431</v>
      </c>
      <c r="H323" s="1" t="s">
        <v>432</v>
      </c>
      <c r="I323" s="1" t="s">
        <v>1482</v>
      </c>
      <c r="J323" s="2">
        <v>45501</v>
      </c>
      <c r="K323" s="1" t="s">
        <v>1483</v>
      </c>
      <c r="L323" s="1" t="s">
        <v>679</v>
      </c>
      <c r="M323" s="1">
        <v>424.82</v>
      </c>
      <c r="N323" s="1">
        <v>1</v>
      </c>
      <c r="O323" s="1" t="s">
        <v>29</v>
      </c>
      <c r="P323" s="1">
        <v>5</v>
      </c>
      <c r="Q323" s="1">
        <v>49</v>
      </c>
      <c r="R323" s="2">
        <v>45508</v>
      </c>
      <c r="S323" s="1" t="s">
        <v>1484</v>
      </c>
      <c r="T323" t="str">
        <f t="shared" si="50"/>
        <v>Mary  Knight</v>
      </c>
      <c r="U323">
        <f t="shared" si="51"/>
        <v>424.82</v>
      </c>
      <c r="V323">
        <f t="shared" ref="V323:V386" si="59">R323-J323</f>
        <v>7</v>
      </c>
      <c r="W323" s="15">
        <f t="shared" si="52"/>
        <v>0.08</v>
      </c>
      <c r="X323">
        <f t="shared" si="53"/>
        <v>439.83440000000002</v>
      </c>
      <c r="Y323">
        <f t="shared" si="54"/>
        <v>33.985599999999998</v>
      </c>
      <c r="Z323">
        <f t="shared" si="55"/>
        <v>390.83440000000002</v>
      </c>
      <c r="AA323">
        <f t="shared" si="56"/>
        <v>439.83440000000002</v>
      </c>
      <c r="AB323" t="str">
        <f t="shared" si="57"/>
        <v>Late</v>
      </c>
      <c r="AC323" t="str">
        <f t="shared" si="58"/>
        <v>July</v>
      </c>
    </row>
    <row r="324" spans="1:29" ht="14.25" customHeight="1" x14ac:dyDescent="0.3">
      <c r="A324" s="1" t="s">
        <v>1300</v>
      </c>
      <c r="B324" s="1" t="s">
        <v>1301</v>
      </c>
      <c r="C324" s="1" t="s">
        <v>1302</v>
      </c>
      <c r="D324" s="1">
        <v>63</v>
      </c>
      <c r="E324" s="1" t="s">
        <v>22</v>
      </c>
      <c r="F324" s="1" t="s">
        <v>161</v>
      </c>
      <c r="G324" s="1" t="s">
        <v>1303</v>
      </c>
      <c r="H324" s="1" t="s">
        <v>1304</v>
      </c>
      <c r="I324" s="1" t="s">
        <v>1485</v>
      </c>
      <c r="J324" s="2">
        <v>45107</v>
      </c>
      <c r="K324" s="1" t="s">
        <v>1486</v>
      </c>
      <c r="L324" s="1" t="s">
        <v>147</v>
      </c>
      <c r="M324" s="1">
        <v>220.27</v>
      </c>
      <c r="N324" s="1">
        <v>5</v>
      </c>
      <c r="O324" s="1" t="s">
        <v>78</v>
      </c>
      <c r="P324" s="1">
        <v>6</v>
      </c>
      <c r="Q324" s="1">
        <v>57</v>
      </c>
      <c r="R324" s="2">
        <v>45109</v>
      </c>
      <c r="S324" s="1" t="s">
        <v>1487</v>
      </c>
      <c r="T324" t="str">
        <f t="shared" si="50"/>
        <v>Megan  Hunt</v>
      </c>
      <c r="U324">
        <f t="shared" si="51"/>
        <v>1101.3500000000001</v>
      </c>
      <c r="V324">
        <f t="shared" si="59"/>
        <v>2</v>
      </c>
      <c r="W324" s="15">
        <f t="shared" si="52"/>
        <v>0.2</v>
      </c>
      <c r="X324">
        <f t="shared" si="53"/>
        <v>938.08000000000015</v>
      </c>
      <c r="Y324">
        <f t="shared" si="54"/>
        <v>220.27000000000004</v>
      </c>
      <c r="Z324">
        <f t="shared" si="55"/>
        <v>881.08000000000015</v>
      </c>
      <c r="AA324">
        <f t="shared" si="56"/>
        <v>938.08000000000015</v>
      </c>
      <c r="AB324" t="str">
        <f t="shared" si="57"/>
        <v>BeforeTime</v>
      </c>
      <c r="AC324" t="str">
        <f t="shared" si="58"/>
        <v>June</v>
      </c>
    </row>
    <row r="325" spans="1:29" ht="14.25" customHeight="1" x14ac:dyDescent="0.3">
      <c r="A325" s="1" t="s">
        <v>386</v>
      </c>
      <c r="B325" s="1" t="s">
        <v>387</v>
      </c>
      <c r="C325" s="1" t="s">
        <v>388</v>
      </c>
      <c r="D325" s="1">
        <v>40</v>
      </c>
      <c r="E325" s="1" t="s">
        <v>45</v>
      </c>
      <c r="F325" s="1" t="s">
        <v>161</v>
      </c>
      <c r="G325" s="1" t="s">
        <v>389</v>
      </c>
      <c r="H325" s="1" t="s">
        <v>390</v>
      </c>
      <c r="I325" s="1" t="s">
        <v>1488</v>
      </c>
      <c r="J325" s="2">
        <v>45527</v>
      </c>
      <c r="K325" s="1" t="s">
        <v>1489</v>
      </c>
      <c r="L325" s="1" t="s">
        <v>546</v>
      </c>
      <c r="M325" s="1">
        <v>425.59</v>
      </c>
      <c r="N325" s="1">
        <v>5</v>
      </c>
      <c r="O325" s="1" t="s">
        <v>56</v>
      </c>
      <c r="P325" s="1">
        <v>4</v>
      </c>
      <c r="Q325" s="1">
        <v>43</v>
      </c>
      <c r="R325" s="2">
        <v>45531</v>
      </c>
      <c r="S325" s="1" t="s">
        <v>1490</v>
      </c>
      <c r="T325" t="str">
        <f t="shared" si="50"/>
        <v>Jason  Lopez</v>
      </c>
      <c r="U325">
        <f t="shared" si="51"/>
        <v>2127.9499999999998</v>
      </c>
      <c r="V325">
        <f t="shared" si="59"/>
        <v>4</v>
      </c>
      <c r="W325" s="15">
        <f t="shared" si="52"/>
        <v>0</v>
      </c>
      <c r="X325">
        <f t="shared" si="53"/>
        <v>2127.9499999999998</v>
      </c>
      <c r="Y325">
        <f t="shared" si="54"/>
        <v>0</v>
      </c>
      <c r="Z325">
        <f t="shared" si="55"/>
        <v>2127.9499999999998</v>
      </c>
      <c r="AA325">
        <f t="shared" si="56"/>
        <v>2127.9499999999998</v>
      </c>
      <c r="AB325" t="str">
        <f t="shared" si="57"/>
        <v>BeforeTime</v>
      </c>
      <c r="AC325" t="str">
        <f t="shared" si="58"/>
        <v>August</v>
      </c>
    </row>
    <row r="326" spans="1:29" ht="14.25" customHeight="1" x14ac:dyDescent="0.3">
      <c r="A326" s="1" t="s">
        <v>1450</v>
      </c>
      <c r="B326" s="1" t="s">
        <v>266</v>
      </c>
      <c r="C326" s="1" t="s">
        <v>1451</v>
      </c>
      <c r="D326" s="1">
        <v>30</v>
      </c>
      <c r="E326" s="1" t="s">
        <v>22</v>
      </c>
      <c r="F326" s="1" t="s">
        <v>213</v>
      </c>
      <c r="G326" s="1" t="s">
        <v>1452</v>
      </c>
      <c r="H326" s="1" t="s">
        <v>1453</v>
      </c>
      <c r="I326" s="1" t="s">
        <v>1491</v>
      </c>
      <c r="J326" s="2">
        <v>45420</v>
      </c>
      <c r="K326" s="1" t="s">
        <v>1492</v>
      </c>
      <c r="L326" s="1" t="s">
        <v>107</v>
      </c>
      <c r="M326" s="1">
        <v>48.45</v>
      </c>
      <c r="N326" s="1">
        <v>3</v>
      </c>
      <c r="O326" s="1" t="s">
        <v>89</v>
      </c>
      <c r="P326" s="1">
        <v>2</v>
      </c>
      <c r="Q326" s="1">
        <v>63</v>
      </c>
      <c r="R326" s="2">
        <v>45422</v>
      </c>
      <c r="S326" s="1" t="s">
        <v>1493</v>
      </c>
      <c r="T326" t="str">
        <f t="shared" si="50"/>
        <v>Lauren  Lane</v>
      </c>
      <c r="U326">
        <f t="shared" si="51"/>
        <v>145.35000000000002</v>
      </c>
      <c r="V326">
        <f t="shared" si="59"/>
        <v>2</v>
      </c>
      <c r="W326" s="15">
        <f t="shared" si="52"/>
        <v>0.1</v>
      </c>
      <c r="X326">
        <f t="shared" si="53"/>
        <v>193.81500000000003</v>
      </c>
      <c r="Y326">
        <f t="shared" si="54"/>
        <v>14.535000000000004</v>
      </c>
      <c r="Z326">
        <f t="shared" si="55"/>
        <v>130.81500000000003</v>
      </c>
      <c r="AA326">
        <f t="shared" si="56"/>
        <v>193.81500000000003</v>
      </c>
      <c r="AB326" t="str">
        <f t="shared" si="57"/>
        <v>BeforeTime</v>
      </c>
      <c r="AC326" t="str">
        <f t="shared" si="58"/>
        <v>May</v>
      </c>
    </row>
    <row r="327" spans="1:29" ht="14.25" customHeight="1" x14ac:dyDescent="0.3">
      <c r="A327" s="1" t="s">
        <v>1231</v>
      </c>
      <c r="B327" s="1" t="s">
        <v>1232</v>
      </c>
      <c r="C327" s="1" t="s">
        <v>1233</v>
      </c>
      <c r="D327" s="1">
        <v>55</v>
      </c>
      <c r="E327" s="1" t="s">
        <v>34</v>
      </c>
      <c r="F327" s="1" t="s">
        <v>152</v>
      </c>
      <c r="G327" s="1" t="s">
        <v>1234</v>
      </c>
      <c r="H327" s="1" t="s">
        <v>1235</v>
      </c>
      <c r="I327" s="1" t="s">
        <v>1494</v>
      </c>
      <c r="J327" s="2">
        <v>45186</v>
      </c>
      <c r="K327" s="1" t="s">
        <v>1495</v>
      </c>
      <c r="L327" s="1" t="s">
        <v>175</v>
      </c>
      <c r="M327" s="1">
        <v>104.18</v>
      </c>
      <c r="N327" s="1">
        <v>2</v>
      </c>
      <c r="O327" s="1" t="s">
        <v>29</v>
      </c>
      <c r="P327" s="1">
        <v>4</v>
      </c>
      <c r="Q327" s="1">
        <v>43</v>
      </c>
      <c r="R327" s="2">
        <v>45190</v>
      </c>
      <c r="S327" s="1" t="s">
        <v>1496</v>
      </c>
      <c r="T327" t="str">
        <f t="shared" si="50"/>
        <v>Hannah  Gutierrez</v>
      </c>
      <c r="U327">
        <f t="shared" si="51"/>
        <v>208.36</v>
      </c>
      <c r="V327">
        <f t="shared" si="59"/>
        <v>4</v>
      </c>
      <c r="W327" s="15">
        <f t="shared" si="52"/>
        <v>0.08</v>
      </c>
      <c r="X327">
        <f t="shared" si="53"/>
        <v>234.69120000000001</v>
      </c>
      <c r="Y327">
        <f t="shared" si="54"/>
        <v>16.668800000000001</v>
      </c>
      <c r="Z327">
        <f t="shared" si="55"/>
        <v>191.69120000000001</v>
      </c>
      <c r="AA327">
        <f t="shared" si="56"/>
        <v>234.69120000000001</v>
      </c>
      <c r="AB327" t="str">
        <f t="shared" si="57"/>
        <v>BeforeTime</v>
      </c>
      <c r="AC327" t="str">
        <f t="shared" si="58"/>
        <v>September</v>
      </c>
    </row>
    <row r="328" spans="1:29" ht="14.25" customHeight="1" x14ac:dyDescent="0.3">
      <c r="A328" s="1" t="s">
        <v>1239</v>
      </c>
      <c r="B328" s="1" t="s">
        <v>59</v>
      </c>
      <c r="C328" s="1" t="s">
        <v>1240</v>
      </c>
      <c r="D328" s="1">
        <v>40</v>
      </c>
      <c r="E328" s="1" t="s">
        <v>22</v>
      </c>
      <c r="F328" s="1" t="s">
        <v>69</v>
      </c>
      <c r="G328" s="1" t="s">
        <v>1241</v>
      </c>
      <c r="H328" s="1" t="s">
        <v>1242</v>
      </c>
      <c r="I328" s="1" t="s">
        <v>1497</v>
      </c>
      <c r="J328" s="2">
        <v>45195</v>
      </c>
      <c r="K328" s="1" t="s">
        <v>1498</v>
      </c>
      <c r="L328" s="1" t="s">
        <v>630</v>
      </c>
      <c r="M328" s="1">
        <v>445.81</v>
      </c>
      <c r="N328" s="1">
        <v>1</v>
      </c>
      <c r="O328" s="1" t="s">
        <v>56</v>
      </c>
      <c r="P328" s="1">
        <v>1</v>
      </c>
      <c r="Q328" s="1">
        <v>51</v>
      </c>
      <c r="R328" s="2">
        <v>45198</v>
      </c>
      <c r="S328" s="1" t="s">
        <v>1499</v>
      </c>
      <c r="T328" t="str">
        <f t="shared" si="50"/>
        <v>Angela  Casey</v>
      </c>
      <c r="U328">
        <f t="shared" si="51"/>
        <v>445.81</v>
      </c>
      <c r="V328">
        <f t="shared" si="59"/>
        <v>3</v>
      </c>
      <c r="W328" s="15">
        <f t="shared" si="52"/>
        <v>0</v>
      </c>
      <c r="X328">
        <f t="shared" si="53"/>
        <v>445.81</v>
      </c>
      <c r="Y328">
        <f t="shared" si="54"/>
        <v>0</v>
      </c>
      <c r="Z328">
        <f t="shared" si="55"/>
        <v>445.81</v>
      </c>
      <c r="AA328">
        <f t="shared" si="56"/>
        <v>445.81</v>
      </c>
      <c r="AB328" t="str">
        <f t="shared" si="57"/>
        <v>BeforeTime</v>
      </c>
      <c r="AC328" t="str">
        <f t="shared" si="58"/>
        <v>September</v>
      </c>
    </row>
    <row r="329" spans="1:29" ht="14.25" customHeight="1" x14ac:dyDescent="0.3">
      <c r="A329" s="1" t="s">
        <v>1335</v>
      </c>
      <c r="B329" s="1" t="s">
        <v>501</v>
      </c>
      <c r="C329" s="1" t="s">
        <v>1336</v>
      </c>
      <c r="D329" s="1">
        <v>40</v>
      </c>
      <c r="E329" s="1" t="s">
        <v>45</v>
      </c>
      <c r="F329" s="1" t="s">
        <v>213</v>
      </c>
      <c r="G329" s="1" t="s">
        <v>1337</v>
      </c>
      <c r="H329" s="1" t="s">
        <v>1338</v>
      </c>
      <c r="I329" s="1" t="s">
        <v>1500</v>
      </c>
      <c r="J329" s="2">
        <v>45573</v>
      </c>
      <c r="K329" s="1" t="s">
        <v>1501</v>
      </c>
      <c r="L329" s="1" t="s">
        <v>227</v>
      </c>
      <c r="M329" s="1">
        <v>132.97</v>
      </c>
      <c r="N329" s="1">
        <v>2</v>
      </c>
      <c r="O329" s="1" t="s">
        <v>89</v>
      </c>
      <c r="P329" s="1">
        <v>6</v>
      </c>
      <c r="Q329" s="1">
        <v>69</v>
      </c>
      <c r="R329" s="2">
        <v>45578</v>
      </c>
      <c r="S329" s="1" t="s">
        <v>1502</v>
      </c>
      <c r="T329" t="str">
        <f t="shared" si="50"/>
        <v>Sarah  Benson</v>
      </c>
      <c r="U329">
        <f t="shared" si="51"/>
        <v>265.94</v>
      </c>
      <c r="V329">
        <f t="shared" si="59"/>
        <v>5</v>
      </c>
      <c r="W329" s="15">
        <f t="shared" si="52"/>
        <v>0.1</v>
      </c>
      <c r="X329">
        <f t="shared" si="53"/>
        <v>308.346</v>
      </c>
      <c r="Y329">
        <f t="shared" si="54"/>
        <v>26.594000000000001</v>
      </c>
      <c r="Z329">
        <f t="shared" si="55"/>
        <v>239.346</v>
      </c>
      <c r="AA329">
        <f t="shared" si="56"/>
        <v>308.346</v>
      </c>
      <c r="AB329" t="str">
        <f t="shared" si="57"/>
        <v>Intime</v>
      </c>
      <c r="AC329" t="str">
        <f t="shared" si="58"/>
        <v>October</v>
      </c>
    </row>
    <row r="330" spans="1:29" ht="14.25" customHeight="1" x14ac:dyDescent="0.3">
      <c r="A330" s="1" t="s">
        <v>1231</v>
      </c>
      <c r="B330" s="1" t="s">
        <v>1232</v>
      </c>
      <c r="C330" s="1" t="s">
        <v>1233</v>
      </c>
      <c r="D330" s="1">
        <v>55</v>
      </c>
      <c r="E330" s="1" t="s">
        <v>34</v>
      </c>
      <c r="F330" s="1" t="s">
        <v>152</v>
      </c>
      <c r="G330" s="1" t="s">
        <v>1234</v>
      </c>
      <c r="H330" s="1" t="s">
        <v>1235</v>
      </c>
      <c r="I330" s="1" t="s">
        <v>1503</v>
      </c>
      <c r="J330" s="2">
        <v>45384</v>
      </c>
      <c r="K330" s="1" t="s">
        <v>1504</v>
      </c>
      <c r="L330" s="1" t="s">
        <v>488</v>
      </c>
      <c r="M330" s="1">
        <v>421.7</v>
      </c>
      <c r="N330" s="1">
        <v>4</v>
      </c>
      <c r="O330" s="1" t="s">
        <v>29</v>
      </c>
      <c r="P330" s="1">
        <v>5</v>
      </c>
      <c r="Q330" s="1">
        <v>55</v>
      </c>
      <c r="R330" s="2">
        <v>45389</v>
      </c>
      <c r="S330" s="1" t="s">
        <v>1505</v>
      </c>
      <c r="T330" t="str">
        <f t="shared" si="50"/>
        <v>Hannah  Gutierrez</v>
      </c>
      <c r="U330">
        <f t="shared" si="51"/>
        <v>1686.8</v>
      </c>
      <c r="V330">
        <f t="shared" si="59"/>
        <v>5</v>
      </c>
      <c r="W330" s="15">
        <f t="shared" si="52"/>
        <v>0.08</v>
      </c>
      <c r="X330">
        <f t="shared" si="53"/>
        <v>1606.856</v>
      </c>
      <c r="Y330">
        <f t="shared" si="54"/>
        <v>134.94399999999999</v>
      </c>
      <c r="Z330">
        <f t="shared" si="55"/>
        <v>1551.856</v>
      </c>
      <c r="AA330">
        <f t="shared" si="56"/>
        <v>1606.856</v>
      </c>
      <c r="AB330" t="str">
        <f t="shared" si="57"/>
        <v>Intime</v>
      </c>
      <c r="AC330" t="str">
        <f t="shared" si="58"/>
        <v>April</v>
      </c>
    </row>
    <row r="331" spans="1:29" ht="14.25" customHeight="1" x14ac:dyDescent="0.3">
      <c r="A331" s="1" t="s">
        <v>1231</v>
      </c>
      <c r="B331" s="1" t="s">
        <v>1232</v>
      </c>
      <c r="C331" s="1" t="s">
        <v>1233</v>
      </c>
      <c r="D331" s="1">
        <v>55</v>
      </c>
      <c r="E331" s="1" t="s">
        <v>34</v>
      </c>
      <c r="F331" s="1" t="s">
        <v>152</v>
      </c>
      <c r="G331" s="1" t="s">
        <v>1234</v>
      </c>
      <c r="H331" s="1" t="s">
        <v>1235</v>
      </c>
      <c r="I331" s="1" t="s">
        <v>1506</v>
      </c>
      <c r="J331" s="2">
        <v>45388</v>
      </c>
      <c r="K331" s="1" t="s">
        <v>1507</v>
      </c>
      <c r="L331" s="1" t="s">
        <v>566</v>
      </c>
      <c r="M331" s="1">
        <v>477.52</v>
      </c>
      <c r="N331" s="1">
        <v>1</v>
      </c>
      <c r="O331" s="1" t="s">
        <v>56</v>
      </c>
      <c r="P331" s="1">
        <v>7</v>
      </c>
      <c r="Q331" s="1">
        <v>48</v>
      </c>
      <c r="R331" s="2">
        <v>45393</v>
      </c>
      <c r="S331" s="1" t="s">
        <v>1508</v>
      </c>
      <c r="T331" t="str">
        <f t="shared" si="50"/>
        <v>Hannah  Gutierrez</v>
      </c>
      <c r="U331">
        <f t="shared" si="51"/>
        <v>477.52</v>
      </c>
      <c r="V331">
        <f t="shared" si="59"/>
        <v>5</v>
      </c>
      <c r="W331" s="15">
        <f t="shared" si="52"/>
        <v>0</v>
      </c>
      <c r="X331">
        <f t="shared" si="53"/>
        <v>477.52</v>
      </c>
      <c r="Y331">
        <f t="shared" si="54"/>
        <v>0</v>
      </c>
      <c r="Z331">
        <f t="shared" si="55"/>
        <v>477.52</v>
      </c>
      <c r="AA331">
        <f t="shared" si="56"/>
        <v>477.52</v>
      </c>
      <c r="AB331" t="str">
        <f t="shared" si="57"/>
        <v>Intime</v>
      </c>
      <c r="AC331" t="str">
        <f t="shared" si="58"/>
        <v>April</v>
      </c>
    </row>
    <row r="332" spans="1:29" ht="14.25" customHeight="1" x14ac:dyDescent="0.3">
      <c r="A332" s="1" t="s">
        <v>451</v>
      </c>
      <c r="B332" s="1" t="s">
        <v>452</v>
      </c>
      <c r="C332" s="1" t="s">
        <v>453</v>
      </c>
      <c r="D332" s="1">
        <v>63</v>
      </c>
      <c r="E332" s="1" t="s">
        <v>22</v>
      </c>
      <c r="F332" s="1" t="s">
        <v>133</v>
      </c>
      <c r="G332" s="1" t="s">
        <v>454</v>
      </c>
      <c r="H332" s="1" t="s">
        <v>455</v>
      </c>
      <c r="I332" s="1" t="s">
        <v>1509</v>
      </c>
      <c r="J332" s="2">
        <v>45623</v>
      </c>
      <c r="K332" s="1" t="s">
        <v>1510</v>
      </c>
      <c r="L332" s="1" t="s">
        <v>767</v>
      </c>
      <c r="M332" s="1">
        <v>20</v>
      </c>
      <c r="N332" s="1">
        <v>2</v>
      </c>
      <c r="O332" s="1" t="s">
        <v>56</v>
      </c>
      <c r="P332" s="1">
        <v>5</v>
      </c>
      <c r="Q332" s="1">
        <v>55</v>
      </c>
      <c r="R332" s="2">
        <v>45629</v>
      </c>
      <c r="S332" s="1" t="s">
        <v>1511</v>
      </c>
      <c r="T332" t="str">
        <f t="shared" si="50"/>
        <v>Rebecca  Figueroa</v>
      </c>
      <c r="U332">
        <f t="shared" si="51"/>
        <v>40</v>
      </c>
      <c r="V332">
        <f t="shared" si="59"/>
        <v>6</v>
      </c>
      <c r="W332" s="15">
        <f t="shared" si="52"/>
        <v>0</v>
      </c>
      <c r="X332">
        <f t="shared" si="53"/>
        <v>40</v>
      </c>
      <c r="Y332">
        <f t="shared" si="54"/>
        <v>0</v>
      </c>
      <c r="Z332">
        <f t="shared" si="55"/>
        <v>40</v>
      </c>
      <c r="AA332">
        <f t="shared" si="56"/>
        <v>40</v>
      </c>
      <c r="AB332" t="str">
        <f t="shared" si="57"/>
        <v>Late</v>
      </c>
      <c r="AC332" t="str">
        <f t="shared" si="58"/>
        <v>November</v>
      </c>
    </row>
    <row r="333" spans="1:29" ht="14.25" customHeight="1" x14ac:dyDescent="0.3">
      <c r="A333" s="1" t="s">
        <v>248</v>
      </c>
      <c r="B333" s="1" t="s">
        <v>249</v>
      </c>
      <c r="C333" s="1" t="s">
        <v>250</v>
      </c>
      <c r="D333" s="1">
        <v>60</v>
      </c>
      <c r="E333" s="1" t="s">
        <v>45</v>
      </c>
      <c r="F333" s="1" t="s">
        <v>23</v>
      </c>
      <c r="G333" s="1" t="s">
        <v>251</v>
      </c>
      <c r="H333" s="1" t="s">
        <v>252</v>
      </c>
      <c r="I333" s="1" t="s">
        <v>1512</v>
      </c>
      <c r="J333" s="2">
        <v>45498</v>
      </c>
      <c r="K333" s="1" t="s">
        <v>1513</v>
      </c>
      <c r="L333" s="1" t="s">
        <v>650</v>
      </c>
      <c r="M333" s="1">
        <v>235.63</v>
      </c>
      <c r="N333" s="1">
        <v>1</v>
      </c>
      <c r="O333" s="1" t="s">
        <v>89</v>
      </c>
      <c r="P333" s="1">
        <v>1</v>
      </c>
      <c r="Q333" s="1">
        <v>38</v>
      </c>
      <c r="R333" s="2">
        <v>45504</v>
      </c>
      <c r="S333" s="1" t="s">
        <v>1514</v>
      </c>
      <c r="T333" t="str">
        <f t="shared" si="50"/>
        <v>Ashley  Rose</v>
      </c>
      <c r="U333">
        <f t="shared" si="51"/>
        <v>235.63</v>
      </c>
      <c r="V333">
        <f t="shared" si="59"/>
        <v>6</v>
      </c>
      <c r="W333" s="15">
        <f t="shared" si="52"/>
        <v>0.1</v>
      </c>
      <c r="X333">
        <f t="shared" si="53"/>
        <v>250.06700000000001</v>
      </c>
      <c r="Y333">
        <f t="shared" si="54"/>
        <v>23.563000000000002</v>
      </c>
      <c r="Z333">
        <f t="shared" si="55"/>
        <v>212.06700000000001</v>
      </c>
      <c r="AA333">
        <f t="shared" si="56"/>
        <v>250.06700000000001</v>
      </c>
      <c r="AB333" t="str">
        <f t="shared" si="57"/>
        <v>Late</v>
      </c>
      <c r="AC333" t="str">
        <f t="shared" si="58"/>
        <v>July</v>
      </c>
    </row>
    <row r="334" spans="1:29" ht="14.25" customHeight="1" x14ac:dyDescent="0.3">
      <c r="A334" s="1" t="s">
        <v>1203</v>
      </c>
      <c r="B334" s="1" t="s">
        <v>1204</v>
      </c>
      <c r="C334" s="1" t="s">
        <v>1205</v>
      </c>
      <c r="D334" s="1">
        <v>50</v>
      </c>
      <c r="E334" s="1" t="s">
        <v>45</v>
      </c>
      <c r="F334" s="1" t="s">
        <v>161</v>
      </c>
      <c r="G334" s="1" t="s">
        <v>1206</v>
      </c>
      <c r="H334" s="1" t="s">
        <v>1207</v>
      </c>
      <c r="I334" s="1" t="s">
        <v>1515</v>
      </c>
      <c r="J334" s="2">
        <v>45289</v>
      </c>
      <c r="K334" s="1" t="s">
        <v>1516</v>
      </c>
      <c r="L334" s="1" t="s">
        <v>977</v>
      </c>
      <c r="M334" s="1">
        <v>33.49</v>
      </c>
      <c r="N334" s="1">
        <v>4</v>
      </c>
      <c r="O334" s="1" t="s">
        <v>51</v>
      </c>
      <c r="P334" s="1">
        <v>4</v>
      </c>
      <c r="Q334" s="1">
        <v>67</v>
      </c>
      <c r="R334" s="2">
        <v>45294</v>
      </c>
      <c r="S334" s="1" t="s">
        <v>1517</v>
      </c>
      <c r="T334" t="str">
        <f t="shared" si="50"/>
        <v>Brendan  Kelly</v>
      </c>
      <c r="U334">
        <f t="shared" si="51"/>
        <v>133.96</v>
      </c>
      <c r="V334">
        <f t="shared" si="59"/>
        <v>5</v>
      </c>
      <c r="W334" s="15">
        <f t="shared" si="52"/>
        <v>0.15</v>
      </c>
      <c r="X334">
        <f t="shared" si="53"/>
        <v>180.86600000000001</v>
      </c>
      <c r="Y334">
        <f t="shared" si="54"/>
        <v>20.094000000000001</v>
      </c>
      <c r="Z334">
        <f t="shared" si="55"/>
        <v>113.86600000000001</v>
      </c>
      <c r="AA334">
        <f t="shared" si="56"/>
        <v>180.86600000000001</v>
      </c>
      <c r="AB334" t="str">
        <f t="shared" si="57"/>
        <v>Intime</v>
      </c>
      <c r="AC334" t="str">
        <f t="shared" si="58"/>
        <v>December</v>
      </c>
    </row>
    <row r="335" spans="1:29" ht="14.25" customHeight="1" x14ac:dyDescent="0.3">
      <c r="A335" s="1" t="s">
        <v>326</v>
      </c>
      <c r="B335" s="1" t="s">
        <v>327</v>
      </c>
      <c r="C335" s="1" t="s">
        <v>328</v>
      </c>
      <c r="D335" s="1">
        <v>23</v>
      </c>
      <c r="E335" s="1" t="s">
        <v>22</v>
      </c>
      <c r="F335" s="1" t="s">
        <v>23</v>
      </c>
      <c r="G335" s="1" t="s">
        <v>329</v>
      </c>
      <c r="H335" s="1" t="s">
        <v>330</v>
      </c>
      <c r="I335" s="1" t="s">
        <v>1518</v>
      </c>
      <c r="J335" s="2">
        <v>45271</v>
      </c>
      <c r="K335" s="1" t="s">
        <v>1519</v>
      </c>
      <c r="L335" s="1" t="s">
        <v>507</v>
      </c>
      <c r="M335" s="1">
        <v>136.30000000000001</v>
      </c>
      <c r="N335" s="1">
        <v>4</v>
      </c>
      <c r="O335" s="1" t="s">
        <v>89</v>
      </c>
      <c r="P335" s="1">
        <v>1</v>
      </c>
      <c r="Q335" s="1">
        <v>35</v>
      </c>
      <c r="R335" s="2">
        <v>45275</v>
      </c>
      <c r="S335" s="1" t="s">
        <v>1520</v>
      </c>
      <c r="T335" t="str">
        <f t="shared" si="50"/>
        <v>Julie  Meyer</v>
      </c>
      <c r="U335">
        <f t="shared" si="51"/>
        <v>545.20000000000005</v>
      </c>
      <c r="V335">
        <f t="shared" si="59"/>
        <v>4</v>
      </c>
      <c r="W335" s="15">
        <f t="shared" si="52"/>
        <v>0.1</v>
      </c>
      <c r="X335">
        <f t="shared" si="53"/>
        <v>525.68000000000006</v>
      </c>
      <c r="Y335">
        <f t="shared" si="54"/>
        <v>54.52000000000001</v>
      </c>
      <c r="Z335">
        <f t="shared" si="55"/>
        <v>490.68000000000006</v>
      </c>
      <c r="AA335">
        <f t="shared" si="56"/>
        <v>525.68000000000006</v>
      </c>
      <c r="AB335" t="str">
        <f t="shared" si="57"/>
        <v>BeforeTime</v>
      </c>
      <c r="AC335" t="str">
        <f t="shared" si="58"/>
        <v>December</v>
      </c>
    </row>
    <row r="336" spans="1:29" ht="14.25" customHeight="1" x14ac:dyDescent="0.3">
      <c r="A336" s="1" t="s">
        <v>979</v>
      </c>
      <c r="B336" s="1" t="s">
        <v>980</v>
      </c>
      <c r="C336" s="1" t="s">
        <v>981</v>
      </c>
      <c r="D336" s="1">
        <v>49</v>
      </c>
      <c r="E336" s="1" t="s">
        <v>22</v>
      </c>
      <c r="F336" s="1" t="s">
        <v>35</v>
      </c>
      <c r="G336" s="1" t="s">
        <v>982</v>
      </c>
      <c r="H336" s="1" t="s">
        <v>983</v>
      </c>
      <c r="I336" s="1" t="s">
        <v>1521</v>
      </c>
      <c r="J336" s="2">
        <v>45122</v>
      </c>
      <c r="K336" s="1" t="s">
        <v>1522</v>
      </c>
      <c r="L336" s="1" t="s">
        <v>239</v>
      </c>
      <c r="M336" s="1">
        <v>282.63</v>
      </c>
      <c r="N336" s="1">
        <v>4</v>
      </c>
      <c r="O336" s="1" t="s">
        <v>89</v>
      </c>
      <c r="P336" s="1">
        <v>1</v>
      </c>
      <c r="Q336" s="1">
        <v>48</v>
      </c>
      <c r="R336" s="2">
        <v>45125</v>
      </c>
      <c r="S336" s="1" t="s">
        <v>1523</v>
      </c>
      <c r="T336" t="str">
        <f t="shared" si="50"/>
        <v>Natasha  Michael</v>
      </c>
      <c r="U336">
        <f t="shared" si="51"/>
        <v>1130.52</v>
      </c>
      <c r="V336">
        <f t="shared" si="59"/>
        <v>3</v>
      </c>
      <c r="W336" s="15">
        <f t="shared" si="52"/>
        <v>0.1</v>
      </c>
      <c r="X336">
        <f t="shared" si="53"/>
        <v>1065.4679999999998</v>
      </c>
      <c r="Y336">
        <f t="shared" si="54"/>
        <v>113.05200000000001</v>
      </c>
      <c r="Z336">
        <f t="shared" si="55"/>
        <v>1017.468</v>
      </c>
      <c r="AA336">
        <f t="shared" si="56"/>
        <v>1065.4679999999998</v>
      </c>
      <c r="AB336" t="str">
        <f t="shared" si="57"/>
        <v>BeforeTime</v>
      </c>
      <c r="AC336" t="str">
        <f t="shared" si="58"/>
        <v>July</v>
      </c>
    </row>
    <row r="337" spans="1:29" ht="14.25" customHeight="1" x14ac:dyDescent="0.3">
      <c r="A337" s="1" t="s">
        <v>832</v>
      </c>
      <c r="B337" s="1" t="s">
        <v>833</v>
      </c>
      <c r="C337" s="1" t="s">
        <v>834</v>
      </c>
      <c r="D337" s="1">
        <v>26</v>
      </c>
      <c r="E337" s="1" t="s">
        <v>34</v>
      </c>
      <c r="F337" s="1" t="s">
        <v>152</v>
      </c>
      <c r="G337" s="1" t="s">
        <v>835</v>
      </c>
      <c r="H337" s="1" t="s">
        <v>836</v>
      </c>
      <c r="I337" s="1" t="s">
        <v>1524</v>
      </c>
      <c r="J337" s="2">
        <v>45627</v>
      </c>
      <c r="K337" s="1" t="s">
        <v>1525</v>
      </c>
      <c r="L337" s="1" t="s">
        <v>166</v>
      </c>
      <c r="M337" s="1">
        <v>272.51</v>
      </c>
      <c r="N337" s="1">
        <v>5</v>
      </c>
      <c r="O337" s="1" t="s">
        <v>89</v>
      </c>
      <c r="P337" s="1">
        <v>4</v>
      </c>
      <c r="Q337" s="1">
        <v>45</v>
      </c>
      <c r="R337" s="2">
        <v>45630</v>
      </c>
      <c r="S337" s="1" t="s">
        <v>1526</v>
      </c>
      <c r="T337" t="str">
        <f t="shared" si="50"/>
        <v>Leslie  Montgomery</v>
      </c>
      <c r="U337">
        <f t="shared" si="51"/>
        <v>1362.55</v>
      </c>
      <c r="V337">
        <f t="shared" si="59"/>
        <v>3</v>
      </c>
      <c r="W337" s="15">
        <f t="shared" si="52"/>
        <v>0.1</v>
      </c>
      <c r="X337">
        <f t="shared" si="53"/>
        <v>1271.2950000000001</v>
      </c>
      <c r="Y337">
        <f t="shared" si="54"/>
        <v>136.255</v>
      </c>
      <c r="Z337">
        <f t="shared" si="55"/>
        <v>1226.2950000000001</v>
      </c>
      <c r="AA337">
        <f t="shared" si="56"/>
        <v>1271.2950000000001</v>
      </c>
      <c r="AB337" t="str">
        <f t="shared" si="57"/>
        <v>BeforeTime</v>
      </c>
      <c r="AC337" t="str">
        <f t="shared" si="58"/>
        <v>December</v>
      </c>
    </row>
    <row r="338" spans="1:29" ht="14.25" customHeight="1" x14ac:dyDescent="0.3">
      <c r="A338" s="1" t="s">
        <v>824</v>
      </c>
      <c r="B338" s="1" t="s">
        <v>825</v>
      </c>
      <c r="C338" s="1" t="s">
        <v>826</v>
      </c>
      <c r="D338" s="1">
        <v>60</v>
      </c>
      <c r="E338" s="1" t="s">
        <v>22</v>
      </c>
      <c r="F338" s="1" t="s">
        <v>133</v>
      </c>
      <c r="G338" s="1" t="s">
        <v>827</v>
      </c>
      <c r="H338" s="1" t="s">
        <v>828</v>
      </c>
      <c r="I338" s="1" t="s">
        <v>1527</v>
      </c>
      <c r="J338" s="2">
        <v>45053</v>
      </c>
      <c r="K338" s="1" t="s">
        <v>1528</v>
      </c>
      <c r="L338" s="1" t="s">
        <v>98</v>
      </c>
      <c r="M338" s="1">
        <v>275.44</v>
      </c>
      <c r="N338" s="1">
        <v>2</v>
      </c>
      <c r="O338" s="1" t="s">
        <v>51</v>
      </c>
      <c r="P338" s="1">
        <v>4</v>
      </c>
      <c r="Q338" s="1">
        <v>54</v>
      </c>
      <c r="R338" s="2">
        <v>45059</v>
      </c>
      <c r="S338" s="1" t="s">
        <v>1529</v>
      </c>
      <c r="T338" t="str">
        <f t="shared" si="50"/>
        <v>James  Brown</v>
      </c>
      <c r="U338">
        <f t="shared" si="51"/>
        <v>550.88</v>
      </c>
      <c r="V338">
        <f t="shared" si="59"/>
        <v>6</v>
      </c>
      <c r="W338" s="15">
        <f t="shared" si="52"/>
        <v>0.15</v>
      </c>
      <c r="X338">
        <f t="shared" si="53"/>
        <v>522.24800000000005</v>
      </c>
      <c r="Y338">
        <f t="shared" si="54"/>
        <v>82.631999999999991</v>
      </c>
      <c r="Z338">
        <f t="shared" si="55"/>
        <v>468.24799999999999</v>
      </c>
      <c r="AA338">
        <f t="shared" si="56"/>
        <v>522.24800000000005</v>
      </c>
      <c r="AB338" t="str">
        <f t="shared" si="57"/>
        <v>Late</v>
      </c>
      <c r="AC338" t="str">
        <f t="shared" si="58"/>
        <v>May</v>
      </c>
    </row>
    <row r="339" spans="1:29" ht="14.25" customHeight="1" x14ac:dyDescent="0.3">
      <c r="A339" s="1" t="s">
        <v>359</v>
      </c>
      <c r="B339" s="1" t="s">
        <v>360</v>
      </c>
      <c r="C339" s="1" t="s">
        <v>361</v>
      </c>
      <c r="D339" s="1">
        <v>31</v>
      </c>
      <c r="E339" s="1" t="s">
        <v>45</v>
      </c>
      <c r="F339" s="1" t="s">
        <v>133</v>
      </c>
      <c r="G339" s="1" t="s">
        <v>362</v>
      </c>
      <c r="H339" s="1" t="s">
        <v>363</v>
      </c>
      <c r="I339" s="1" t="s">
        <v>1530</v>
      </c>
      <c r="J339" s="2">
        <v>45148</v>
      </c>
      <c r="K339" s="1" t="s">
        <v>1531</v>
      </c>
      <c r="L339" s="1" t="s">
        <v>511</v>
      </c>
      <c r="M339" s="1">
        <v>441.03</v>
      </c>
      <c r="N339" s="1">
        <v>2</v>
      </c>
      <c r="O339" s="1" t="s">
        <v>29</v>
      </c>
      <c r="P339" s="1">
        <v>3</v>
      </c>
      <c r="Q339" s="1">
        <v>62</v>
      </c>
      <c r="R339" s="2">
        <v>45151</v>
      </c>
      <c r="S339" s="1" t="s">
        <v>1532</v>
      </c>
      <c r="T339" t="str">
        <f t="shared" si="50"/>
        <v>Timothy  Hicks</v>
      </c>
      <c r="U339">
        <f t="shared" si="51"/>
        <v>882.06</v>
      </c>
      <c r="V339">
        <f t="shared" si="59"/>
        <v>3</v>
      </c>
      <c r="W339" s="15">
        <f t="shared" si="52"/>
        <v>0.08</v>
      </c>
      <c r="X339">
        <f t="shared" si="53"/>
        <v>873.49519999999995</v>
      </c>
      <c r="Y339">
        <f t="shared" si="54"/>
        <v>70.564799999999991</v>
      </c>
      <c r="Z339">
        <f t="shared" si="55"/>
        <v>811.49519999999995</v>
      </c>
      <c r="AA339">
        <f t="shared" si="56"/>
        <v>873.49519999999995</v>
      </c>
      <c r="AB339" t="str">
        <f t="shared" si="57"/>
        <v>BeforeTime</v>
      </c>
      <c r="AC339" t="str">
        <f t="shared" si="58"/>
        <v>August</v>
      </c>
    </row>
    <row r="340" spans="1:29" ht="14.25" customHeight="1" x14ac:dyDescent="0.3">
      <c r="A340" s="1" t="s">
        <v>386</v>
      </c>
      <c r="B340" s="1" t="s">
        <v>387</v>
      </c>
      <c r="C340" s="1" t="s">
        <v>388</v>
      </c>
      <c r="D340" s="1">
        <v>40</v>
      </c>
      <c r="E340" s="1" t="s">
        <v>45</v>
      </c>
      <c r="F340" s="1" t="s">
        <v>161</v>
      </c>
      <c r="G340" s="1" t="s">
        <v>389</v>
      </c>
      <c r="H340" s="1" t="s">
        <v>390</v>
      </c>
      <c r="I340" s="1" t="s">
        <v>1533</v>
      </c>
      <c r="J340" s="2">
        <v>45285</v>
      </c>
      <c r="K340" s="1" t="s">
        <v>1534</v>
      </c>
      <c r="L340" s="1" t="s">
        <v>301</v>
      </c>
      <c r="M340" s="1">
        <v>129.75</v>
      </c>
      <c r="N340" s="1">
        <v>2</v>
      </c>
      <c r="O340" s="1" t="s">
        <v>51</v>
      </c>
      <c r="P340" s="1">
        <v>1</v>
      </c>
      <c r="Q340" s="1">
        <v>62</v>
      </c>
      <c r="R340" s="2">
        <v>45290</v>
      </c>
      <c r="S340" s="1" t="s">
        <v>1535</v>
      </c>
      <c r="T340" t="str">
        <f t="shared" si="50"/>
        <v>Jason  Lopez</v>
      </c>
      <c r="U340">
        <f t="shared" si="51"/>
        <v>259.5</v>
      </c>
      <c r="V340">
        <f t="shared" si="59"/>
        <v>5</v>
      </c>
      <c r="W340" s="15">
        <f t="shared" si="52"/>
        <v>0.15</v>
      </c>
      <c r="X340">
        <f t="shared" si="53"/>
        <v>282.57499999999999</v>
      </c>
      <c r="Y340">
        <f t="shared" si="54"/>
        <v>38.924999999999997</v>
      </c>
      <c r="Z340">
        <f t="shared" si="55"/>
        <v>220.57499999999999</v>
      </c>
      <c r="AA340">
        <f t="shared" si="56"/>
        <v>282.57499999999999</v>
      </c>
      <c r="AB340" t="str">
        <f t="shared" si="57"/>
        <v>Intime</v>
      </c>
      <c r="AC340" t="str">
        <f t="shared" si="58"/>
        <v>December</v>
      </c>
    </row>
    <row r="341" spans="1:29" ht="14.25" customHeight="1" x14ac:dyDescent="0.3">
      <c r="A341" s="1" t="s">
        <v>1325</v>
      </c>
      <c r="B341" s="1" t="s">
        <v>1326</v>
      </c>
      <c r="C341" s="1" t="s">
        <v>388</v>
      </c>
      <c r="D341" s="1">
        <v>18</v>
      </c>
      <c r="E341" s="1" t="s">
        <v>34</v>
      </c>
      <c r="F341" s="1" t="s">
        <v>213</v>
      </c>
      <c r="G341" s="1" t="s">
        <v>1327</v>
      </c>
      <c r="H341" s="1" t="s">
        <v>1328</v>
      </c>
      <c r="I341" s="1" t="s">
        <v>1536</v>
      </c>
      <c r="J341" s="2">
        <v>45682</v>
      </c>
      <c r="K341" s="1" t="s">
        <v>1537</v>
      </c>
      <c r="L341" s="1" t="s">
        <v>566</v>
      </c>
      <c r="M341" s="1">
        <v>477.52</v>
      </c>
      <c r="N341" s="1">
        <v>3</v>
      </c>
      <c r="O341" s="1" t="s">
        <v>78</v>
      </c>
      <c r="P341" s="1">
        <v>7</v>
      </c>
      <c r="Q341" s="1">
        <v>41</v>
      </c>
      <c r="R341" s="2">
        <v>45686</v>
      </c>
      <c r="S341" s="1" t="s">
        <v>1538</v>
      </c>
      <c r="T341" t="str">
        <f t="shared" si="50"/>
        <v>Veronica  Lopez</v>
      </c>
      <c r="U341">
        <f t="shared" si="51"/>
        <v>1432.56</v>
      </c>
      <c r="V341">
        <f t="shared" si="59"/>
        <v>4</v>
      </c>
      <c r="W341" s="15">
        <f t="shared" si="52"/>
        <v>0.2</v>
      </c>
      <c r="X341">
        <f t="shared" si="53"/>
        <v>1187.048</v>
      </c>
      <c r="Y341">
        <f t="shared" si="54"/>
        <v>286.512</v>
      </c>
      <c r="Z341">
        <f t="shared" si="55"/>
        <v>1146.048</v>
      </c>
      <c r="AA341">
        <f t="shared" si="56"/>
        <v>1187.048</v>
      </c>
      <c r="AB341" t="str">
        <f t="shared" si="57"/>
        <v>BeforeTime</v>
      </c>
      <c r="AC341" t="str">
        <f t="shared" si="58"/>
        <v>January</v>
      </c>
    </row>
    <row r="342" spans="1:29" ht="14.25" customHeight="1" x14ac:dyDescent="0.3">
      <c r="A342" s="1" t="s">
        <v>493</v>
      </c>
      <c r="B342" s="1" t="s">
        <v>494</v>
      </c>
      <c r="C342" s="1" t="s">
        <v>380</v>
      </c>
      <c r="D342" s="1">
        <v>57</v>
      </c>
      <c r="E342" s="1" t="s">
        <v>34</v>
      </c>
      <c r="F342" s="1" t="s">
        <v>213</v>
      </c>
      <c r="G342" s="1" t="s">
        <v>495</v>
      </c>
      <c r="H342" s="1" t="s">
        <v>496</v>
      </c>
      <c r="I342" s="1" t="s">
        <v>1539</v>
      </c>
      <c r="J342" s="2">
        <v>45453</v>
      </c>
      <c r="K342" s="1" t="s">
        <v>1540</v>
      </c>
      <c r="L342" s="1" t="s">
        <v>934</v>
      </c>
      <c r="M342" s="1">
        <v>107.47</v>
      </c>
      <c r="N342" s="1">
        <v>3</v>
      </c>
      <c r="O342" s="1" t="s">
        <v>89</v>
      </c>
      <c r="P342" s="1">
        <v>4</v>
      </c>
      <c r="Q342" s="1">
        <v>59</v>
      </c>
      <c r="R342" s="2">
        <v>45454</v>
      </c>
      <c r="S342" s="1" t="s">
        <v>1541</v>
      </c>
      <c r="T342" t="str">
        <f t="shared" si="50"/>
        <v>Sharon  Thompson</v>
      </c>
      <c r="U342">
        <f t="shared" si="51"/>
        <v>322.40999999999997</v>
      </c>
      <c r="V342">
        <f t="shared" si="59"/>
        <v>1</v>
      </c>
      <c r="W342" s="15">
        <f t="shared" si="52"/>
        <v>0.1</v>
      </c>
      <c r="X342">
        <f t="shared" si="53"/>
        <v>349.16899999999998</v>
      </c>
      <c r="Y342">
        <f t="shared" si="54"/>
        <v>32.241</v>
      </c>
      <c r="Z342">
        <f t="shared" si="55"/>
        <v>290.16899999999998</v>
      </c>
      <c r="AA342">
        <f t="shared" si="56"/>
        <v>349.16899999999998</v>
      </c>
      <c r="AB342" t="str">
        <f t="shared" si="57"/>
        <v>BeforeTime</v>
      </c>
      <c r="AC342" t="str">
        <f t="shared" si="58"/>
        <v>June</v>
      </c>
    </row>
    <row r="343" spans="1:29" ht="14.25" customHeight="1" x14ac:dyDescent="0.3">
      <c r="A343" s="1" t="s">
        <v>760</v>
      </c>
      <c r="B343" s="1" t="s">
        <v>761</v>
      </c>
      <c r="C343" s="1" t="s">
        <v>762</v>
      </c>
      <c r="D343" s="1">
        <v>27</v>
      </c>
      <c r="E343" s="1" t="s">
        <v>22</v>
      </c>
      <c r="F343" s="1" t="s">
        <v>35</v>
      </c>
      <c r="G343" s="1" t="s">
        <v>763</v>
      </c>
      <c r="H343" s="1" t="s">
        <v>764</v>
      </c>
      <c r="I343" s="1" t="s">
        <v>1542</v>
      </c>
      <c r="J343" s="2">
        <v>45185</v>
      </c>
      <c r="K343" s="1" t="s">
        <v>1543</v>
      </c>
      <c r="L343" s="1" t="s">
        <v>284</v>
      </c>
      <c r="M343" s="1">
        <v>158.53</v>
      </c>
      <c r="N343" s="1">
        <v>2</v>
      </c>
      <c r="O343" s="1" t="s">
        <v>29</v>
      </c>
      <c r="P343" s="1">
        <v>2</v>
      </c>
      <c r="Q343" s="1">
        <v>56</v>
      </c>
      <c r="R343" s="2">
        <v>45187</v>
      </c>
      <c r="S343" s="1" t="s">
        <v>1544</v>
      </c>
      <c r="T343" t="str">
        <f t="shared" si="50"/>
        <v>Kristina  Haynes</v>
      </c>
      <c r="U343">
        <f t="shared" si="51"/>
        <v>317.06</v>
      </c>
      <c r="V343">
        <f t="shared" si="59"/>
        <v>2</v>
      </c>
      <c r="W343" s="15">
        <f t="shared" si="52"/>
        <v>0.08</v>
      </c>
      <c r="X343">
        <f t="shared" si="53"/>
        <v>347.6952</v>
      </c>
      <c r="Y343">
        <f t="shared" si="54"/>
        <v>25.364800000000002</v>
      </c>
      <c r="Z343">
        <f t="shared" si="55"/>
        <v>291.6952</v>
      </c>
      <c r="AA343">
        <f t="shared" si="56"/>
        <v>347.6952</v>
      </c>
      <c r="AB343" t="str">
        <f t="shared" si="57"/>
        <v>BeforeTime</v>
      </c>
      <c r="AC343" t="str">
        <f t="shared" si="58"/>
        <v>September</v>
      </c>
    </row>
    <row r="344" spans="1:29" ht="14.25" customHeight="1" x14ac:dyDescent="0.3">
      <c r="A344" s="1" t="s">
        <v>1450</v>
      </c>
      <c r="B344" s="1" t="s">
        <v>266</v>
      </c>
      <c r="C344" s="1" t="s">
        <v>1451</v>
      </c>
      <c r="D344" s="1">
        <v>30</v>
      </c>
      <c r="E344" s="1" t="s">
        <v>22</v>
      </c>
      <c r="F344" s="1" t="s">
        <v>213</v>
      </c>
      <c r="G344" s="1" t="s">
        <v>1452</v>
      </c>
      <c r="H344" s="1" t="s">
        <v>1453</v>
      </c>
      <c r="I344" s="1" t="s">
        <v>1545</v>
      </c>
      <c r="J344" s="2">
        <v>45423</v>
      </c>
      <c r="K344" s="1" t="s">
        <v>1546</v>
      </c>
      <c r="L344" s="1" t="s">
        <v>511</v>
      </c>
      <c r="M344" s="1">
        <v>441.03</v>
      </c>
      <c r="N344" s="1">
        <v>2</v>
      </c>
      <c r="O344" s="1" t="s">
        <v>56</v>
      </c>
      <c r="P344" s="1">
        <v>4</v>
      </c>
      <c r="Q344" s="1">
        <v>55</v>
      </c>
      <c r="R344" s="2">
        <v>45429</v>
      </c>
      <c r="S344" s="1" t="s">
        <v>1547</v>
      </c>
      <c r="T344" t="str">
        <f t="shared" si="50"/>
        <v>Lauren  Lane</v>
      </c>
      <c r="U344">
        <f t="shared" si="51"/>
        <v>882.06</v>
      </c>
      <c r="V344">
        <f t="shared" si="59"/>
        <v>6</v>
      </c>
      <c r="W344" s="15">
        <f t="shared" si="52"/>
        <v>0</v>
      </c>
      <c r="X344">
        <f t="shared" si="53"/>
        <v>882.06</v>
      </c>
      <c r="Y344">
        <f t="shared" si="54"/>
        <v>0</v>
      </c>
      <c r="Z344">
        <f t="shared" si="55"/>
        <v>882.06</v>
      </c>
      <c r="AA344">
        <f t="shared" si="56"/>
        <v>882.06</v>
      </c>
      <c r="AB344" t="str">
        <f t="shared" si="57"/>
        <v>Late</v>
      </c>
      <c r="AC344" t="str">
        <f t="shared" si="58"/>
        <v>May</v>
      </c>
    </row>
    <row r="345" spans="1:29" ht="14.25" customHeight="1" x14ac:dyDescent="0.3">
      <c r="A345" s="1" t="s">
        <v>743</v>
      </c>
      <c r="B345" s="1" t="s">
        <v>744</v>
      </c>
      <c r="C345" s="1" t="s">
        <v>745</v>
      </c>
      <c r="D345" s="1">
        <v>43</v>
      </c>
      <c r="E345" s="1" t="s">
        <v>45</v>
      </c>
      <c r="F345" s="1" t="s">
        <v>152</v>
      </c>
      <c r="G345" s="1" t="s">
        <v>746</v>
      </c>
      <c r="H345" s="1" t="s">
        <v>747</v>
      </c>
      <c r="I345" s="1" t="s">
        <v>1548</v>
      </c>
      <c r="J345" s="2">
        <v>44966</v>
      </c>
      <c r="K345" s="1" t="s">
        <v>1549</v>
      </c>
      <c r="L345" s="1" t="s">
        <v>474</v>
      </c>
      <c r="M345" s="1">
        <v>87.09</v>
      </c>
      <c r="N345" s="1">
        <v>5</v>
      </c>
      <c r="O345" s="1" t="s">
        <v>56</v>
      </c>
      <c r="P345" s="1">
        <v>7</v>
      </c>
      <c r="Q345" s="1">
        <v>56</v>
      </c>
      <c r="R345" s="2">
        <v>44971</v>
      </c>
      <c r="S345" s="1" t="s">
        <v>1550</v>
      </c>
      <c r="T345" t="str">
        <f t="shared" si="50"/>
        <v>Barbara  Fuller</v>
      </c>
      <c r="U345">
        <f t="shared" si="51"/>
        <v>435.45000000000005</v>
      </c>
      <c r="V345">
        <f t="shared" si="59"/>
        <v>5</v>
      </c>
      <c r="W345" s="15">
        <f t="shared" si="52"/>
        <v>0</v>
      </c>
      <c r="X345">
        <f t="shared" si="53"/>
        <v>435.45000000000005</v>
      </c>
      <c r="Y345">
        <f t="shared" si="54"/>
        <v>0</v>
      </c>
      <c r="Z345">
        <f t="shared" si="55"/>
        <v>435.45000000000005</v>
      </c>
      <c r="AA345">
        <f t="shared" si="56"/>
        <v>435.45000000000005</v>
      </c>
      <c r="AB345" t="str">
        <f t="shared" si="57"/>
        <v>Intime</v>
      </c>
      <c r="AC345" t="str">
        <f t="shared" si="58"/>
        <v>February</v>
      </c>
    </row>
    <row r="346" spans="1:29" ht="14.25" customHeight="1" x14ac:dyDescent="0.3">
      <c r="A346" s="1" t="s">
        <v>229</v>
      </c>
      <c r="B346" s="1" t="s">
        <v>59</v>
      </c>
      <c r="C346" s="1" t="s">
        <v>230</v>
      </c>
      <c r="D346" s="1">
        <v>52</v>
      </c>
      <c r="E346" s="1" t="s">
        <v>45</v>
      </c>
      <c r="F346" s="1" t="s">
        <v>35</v>
      </c>
      <c r="G346" s="1" t="s">
        <v>231</v>
      </c>
      <c r="H346" s="1" t="s">
        <v>232</v>
      </c>
      <c r="I346" s="1" t="s">
        <v>1551</v>
      </c>
      <c r="J346" s="2">
        <v>45303</v>
      </c>
      <c r="K346" s="1" t="s">
        <v>1552</v>
      </c>
      <c r="L346" s="1" t="s">
        <v>175</v>
      </c>
      <c r="M346" s="1">
        <v>104.18</v>
      </c>
      <c r="N346" s="1">
        <v>4</v>
      </c>
      <c r="O346" s="1" t="s">
        <v>56</v>
      </c>
      <c r="P346" s="1">
        <v>3</v>
      </c>
      <c r="Q346" s="1">
        <v>40</v>
      </c>
      <c r="R346" s="2">
        <v>45308</v>
      </c>
      <c r="S346" s="1" t="s">
        <v>1553</v>
      </c>
      <c r="T346" t="str">
        <f t="shared" si="50"/>
        <v>Angela  Evans</v>
      </c>
      <c r="U346">
        <f t="shared" si="51"/>
        <v>416.72</v>
      </c>
      <c r="V346">
        <f t="shared" si="59"/>
        <v>5</v>
      </c>
      <c r="W346" s="15">
        <f t="shared" si="52"/>
        <v>0</v>
      </c>
      <c r="X346">
        <f t="shared" si="53"/>
        <v>416.72</v>
      </c>
      <c r="Y346">
        <f t="shared" si="54"/>
        <v>0</v>
      </c>
      <c r="Z346">
        <f t="shared" si="55"/>
        <v>416.72</v>
      </c>
      <c r="AA346">
        <f t="shared" si="56"/>
        <v>416.72</v>
      </c>
      <c r="AB346" t="str">
        <f t="shared" si="57"/>
        <v>Intime</v>
      </c>
      <c r="AC346" t="str">
        <f t="shared" si="58"/>
        <v>January</v>
      </c>
    </row>
    <row r="347" spans="1:29" ht="14.25" customHeight="1" x14ac:dyDescent="0.3">
      <c r="A347" s="1" t="s">
        <v>513</v>
      </c>
      <c r="B347" s="1" t="s">
        <v>514</v>
      </c>
      <c r="C347" s="1" t="s">
        <v>515</v>
      </c>
      <c r="D347" s="1">
        <v>42</v>
      </c>
      <c r="E347" s="1" t="s">
        <v>45</v>
      </c>
      <c r="F347" s="1" t="s">
        <v>69</v>
      </c>
      <c r="G347" s="1" t="s">
        <v>516</v>
      </c>
      <c r="H347" s="1" t="s">
        <v>517</v>
      </c>
      <c r="I347" s="1" t="s">
        <v>1554</v>
      </c>
      <c r="J347" s="2">
        <v>45666</v>
      </c>
      <c r="K347" s="1" t="s">
        <v>1555</v>
      </c>
      <c r="L347" s="1" t="s">
        <v>977</v>
      </c>
      <c r="M347" s="1">
        <v>33.49</v>
      </c>
      <c r="N347" s="1">
        <v>1</v>
      </c>
      <c r="O347" s="1" t="s">
        <v>78</v>
      </c>
      <c r="P347" s="1">
        <v>4</v>
      </c>
      <c r="Q347" s="1">
        <v>61</v>
      </c>
      <c r="R347" s="2">
        <v>45668</v>
      </c>
      <c r="S347" s="1" t="s">
        <v>1446</v>
      </c>
      <c r="T347" t="str">
        <f t="shared" si="50"/>
        <v>Katherine  Weber</v>
      </c>
      <c r="U347">
        <f t="shared" si="51"/>
        <v>33.49</v>
      </c>
      <c r="V347">
        <f t="shared" si="59"/>
        <v>2</v>
      </c>
      <c r="W347" s="15">
        <f t="shared" si="52"/>
        <v>0.2</v>
      </c>
      <c r="X347">
        <f t="shared" si="53"/>
        <v>87.792000000000002</v>
      </c>
      <c r="Y347">
        <f t="shared" si="54"/>
        <v>6.6980000000000004</v>
      </c>
      <c r="Z347">
        <f t="shared" si="55"/>
        <v>26.792000000000002</v>
      </c>
      <c r="AA347">
        <f t="shared" si="56"/>
        <v>87.792000000000002</v>
      </c>
      <c r="AB347" t="str">
        <f t="shared" si="57"/>
        <v>BeforeTime</v>
      </c>
      <c r="AC347" t="str">
        <f t="shared" si="58"/>
        <v>January</v>
      </c>
    </row>
    <row r="348" spans="1:29" ht="14.25" customHeight="1" x14ac:dyDescent="0.3">
      <c r="A348" s="1" t="s">
        <v>1450</v>
      </c>
      <c r="B348" s="1" t="s">
        <v>266</v>
      </c>
      <c r="C348" s="1" t="s">
        <v>1451</v>
      </c>
      <c r="D348" s="1">
        <v>30</v>
      </c>
      <c r="E348" s="1" t="s">
        <v>22</v>
      </c>
      <c r="F348" s="1" t="s">
        <v>213</v>
      </c>
      <c r="G348" s="1" t="s">
        <v>1452</v>
      </c>
      <c r="H348" s="1" t="s">
        <v>1453</v>
      </c>
      <c r="I348" s="1" t="s">
        <v>1556</v>
      </c>
      <c r="J348" s="2">
        <v>45386</v>
      </c>
      <c r="K348" s="1" t="s">
        <v>1557</v>
      </c>
      <c r="L348" s="1" t="s">
        <v>646</v>
      </c>
      <c r="M348" s="1">
        <v>433.62</v>
      </c>
      <c r="N348" s="1">
        <v>4</v>
      </c>
      <c r="O348" s="1" t="s">
        <v>56</v>
      </c>
      <c r="P348" s="1">
        <v>1</v>
      </c>
      <c r="Q348" s="1">
        <v>56</v>
      </c>
      <c r="R348" s="2">
        <v>45392</v>
      </c>
      <c r="S348" s="1" t="s">
        <v>1558</v>
      </c>
      <c r="T348" t="str">
        <f t="shared" si="50"/>
        <v>Lauren  Lane</v>
      </c>
      <c r="U348">
        <f t="shared" si="51"/>
        <v>1734.48</v>
      </c>
      <c r="V348">
        <f t="shared" si="59"/>
        <v>6</v>
      </c>
      <c r="W348" s="15">
        <f t="shared" si="52"/>
        <v>0</v>
      </c>
      <c r="X348">
        <f t="shared" si="53"/>
        <v>1734.48</v>
      </c>
      <c r="Y348">
        <f t="shared" si="54"/>
        <v>0</v>
      </c>
      <c r="Z348">
        <f t="shared" si="55"/>
        <v>1734.48</v>
      </c>
      <c r="AA348">
        <f t="shared" si="56"/>
        <v>1734.48</v>
      </c>
      <c r="AB348" t="str">
        <f t="shared" si="57"/>
        <v>Late</v>
      </c>
      <c r="AC348" t="str">
        <f t="shared" si="58"/>
        <v>April</v>
      </c>
    </row>
    <row r="349" spans="1:29" ht="14.25" customHeight="1" x14ac:dyDescent="0.3">
      <c r="A349" s="1" t="s">
        <v>1184</v>
      </c>
      <c r="B349" s="1" t="s">
        <v>33</v>
      </c>
      <c r="C349" s="1" t="s">
        <v>1185</v>
      </c>
      <c r="D349" s="1">
        <v>34</v>
      </c>
      <c r="E349" s="1" t="s">
        <v>45</v>
      </c>
      <c r="F349" s="1" t="s">
        <v>213</v>
      </c>
      <c r="G349" s="1" t="s">
        <v>1186</v>
      </c>
      <c r="H349" s="1" t="s">
        <v>1187</v>
      </c>
      <c r="I349" s="1" t="s">
        <v>1559</v>
      </c>
      <c r="J349" s="2">
        <v>45085</v>
      </c>
      <c r="K349" s="1" t="s">
        <v>1560</v>
      </c>
      <c r="L349" s="1" t="s">
        <v>192</v>
      </c>
      <c r="M349" s="1">
        <v>20.7</v>
      </c>
      <c r="N349" s="1">
        <v>1</v>
      </c>
      <c r="O349" s="1" t="s">
        <v>56</v>
      </c>
      <c r="P349" s="1">
        <v>5</v>
      </c>
      <c r="Q349" s="1">
        <v>51</v>
      </c>
      <c r="R349" s="2">
        <v>45086</v>
      </c>
      <c r="S349" s="1" t="s">
        <v>1561</v>
      </c>
      <c r="T349" t="str">
        <f t="shared" si="50"/>
        <v>Thomas  Owens</v>
      </c>
      <c r="U349">
        <f t="shared" si="51"/>
        <v>20.7</v>
      </c>
      <c r="V349">
        <f t="shared" si="59"/>
        <v>1</v>
      </c>
      <c r="W349" s="15">
        <f t="shared" si="52"/>
        <v>0</v>
      </c>
      <c r="X349">
        <f t="shared" si="53"/>
        <v>20.7</v>
      </c>
      <c r="Y349">
        <f t="shared" si="54"/>
        <v>0</v>
      </c>
      <c r="Z349">
        <f t="shared" si="55"/>
        <v>20.7</v>
      </c>
      <c r="AA349">
        <f t="shared" si="56"/>
        <v>20.7</v>
      </c>
      <c r="AB349" t="str">
        <f t="shared" si="57"/>
        <v>BeforeTime</v>
      </c>
      <c r="AC349" t="str">
        <f t="shared" si="58"/>
        <v>June</v>
      </c>
    </row>
    <row r="350" spans="1:29" ht="14.25" customHeight="1" x14ac:dyDescent="0.3">
      <c r="A350" s="1" t="s">
        <v>436</v>
      </c>
      <c r="B350" s="1" t="s">
        <v>92</v>
      </c>
      <c r="C350" s="1" t="s">
        <v>437</v>
      </c>
      <c r="D350" s="1">
        <v>36</v>
      </c>
      <c r="E350" s="1" t="s">
        <v>34</v>
      </c>
      <c r="F350" s="1" t="s">
        <v>23</v>
      </c>
      <c r="G350" s="1" t="s">
        <v>438</v>
      </c>
      <c r="H350" s="1" t="s">
        <v>439</v>
      </c>
      <c r="I350" s="1" t="s">
        <v>1562</v>
      </c>
      <c r="J350" s="2">
        <v>45028</v>
      </c>
      <c r="K350" s="1" t="s">
        <v>1563</v>
      </c>
      <c r="L350" s="1" t="s">
        <v>511</v>
      </c>
      <c r="M350" s="1">
        <v>441.03</v>
      </c>
      <c r="N350" s="1">
        <v>2</v>
      </c>
      <c r="O350" s="1" t="s">
        <v>89</v>
      </c>
      <c r="P350" s="1">
        <v>4</v>
      </c>
      <c r="Q350" s="1">
        <v>60</v>
      </c>
      <c r="R350" s="2">
        <v>45033</v>
      </c>
      <c r="S350" s="1" t="s">
        <v>1564</v>
      </c>
      <c r="T350" t="str">
        <f t="shared" si="50"/>
        <v>Marcus  Rogers</v>
      </c>
      <c r="U350">
        <f t="shared" si="51"/>
        <v>882.06</v>
      </c>
      <c r="V350">
        <f t="shared" si="59"/>
        <v>5</v>
      </c>
      <c r="W350" s="15">
        <f t="shared" si="52"/>
        <v>0.1</v>
      </c>
      <c r="X350">
        <f t="shared" si="53"/>
        <v>853.85399999999993</v>
      </c>
      <c r="Y350">
        <f t="shared" si="54"/>
        <v>88.206000000000003</v>
      </c>
      <c r="Z350">
        <f t="shared" si="55"/>
        <v>793.85399999999993</v>
      </c>
      <c r="AA350">
        <f t="shared" si="56"/>
        <v>853.85399999999993</v>
      </c>
      <c r="AB350" t="str">
        <f t="shared" si="57"/>
        <v>Intime</v>
      </c>
      <c r="AC350" t="str">
        <f t="shared" si="58"/>
        <v>April</v>
      </c>
    </row>
    <row r="351" spans="1:29" ht="14.25" customHeight="1" x14ac:dyDescent="0.3">
      <c r="A351" s="1" t="s">
        <v>1203</v>
      </c>
      <c r="B351" s="1" t="s">
        <v>1204</v>
      </c>
      <c r="C351" s="1" t="s">
        <v>1205</v>
      </c>
      <c r="D351" s="1">
        <v>50</v>
      </c>
      <c r="E351" s="1" t="s">
        <v>45</v>
      </c>
      <c r="F351" s="1" t="s">
        <v>161</v>
      </c>
      <c r="G351" s="1" t="s">
        <v>1206</v>
      </c>
      <c r="H351" s="1" t="s">
        <v>1207</v>
      </c>
      <c r="I351" s="1" t="s">
        <v>1565</v>
      </c>
      <c r="J351" s="2">
        <v>45183</v>
      </c>
      <c r="K351" s="1" t="s">
        <v>1566</v>
      </c>
      <c r="L351" s="1" t="s">
        <v>646</v>
      </c>
      <c r="M351" s="1">
        <v>433.62</v>
      </c>
      <c r="N351" s="1">
        <v>2</v>
      </c>
      <c r="O351" s="1" t="s">
        <v>56</v>
      </c>
      <c r="P351" s="1">
        <v>1</v>
      </c>
      <c r="Q351" s="1">
        <v>46</v>
      </c>
      <c r="R351" s="2">
        <v>45186</v>
      </c>
      <c r="S351" s="1" t="s">
        <v>1567</v>
      </c>
      <c r="T351" t="str">
        <f t="shared" si="50"/>
        <v>Brendan  Kelly</v>
      </c>
      <c r="U351">
        <f t="shared" si="51"/>
        <v>867.24</v>
      </c>
      <c r="V351">
        <f t="shared" si="59"/>
        <v>3</v>
      </c>
      <c r="W351" s="15">
        <f t="shared" si="52"/>
        <v>0</v>
      </c>
      <c r="X351">
        <f t="shared" si="53"/>
        <v>867.24</v>
      </c>
      <c r="Y351">
        <f t="shared" si="54"/>
        <v>0</v>
      </c>
      <c r="Z351">
        <f t="shared" si="55"/>
        <v>867.24</v>
      </c>
      <c r="AA351">
        <f t="shared" si="56"/>
        <v>867.24</v>
      </c>
      <c r="AB351" t="str">
        <f t="shared" si="57"/>
        <v>BeforeTime</v>
      </c>
      <c r="AC351" t="str">
        <f t="shared" si="58"/>
        <v>September</v>
      </c>
    </row>
    <row r="352" spans="1:29" ht="14.25" customHeight="1" x14ac:dyDescent="0.3">
      <c r="A352" s="1" t="s">
        <v>202</v>
      </c>
      <c r="B352" s="1" t="s">
        <v>203</v>
      </c>
      <c r="C352" s="1" t="s">
        <v>204</v>
      </c>
      <c r="D352" s="1">
        <v>39</v>
      </c>
      <c r="E352" s="1" t="s">
        <v>34</v>
      </c>
      <c r="F352" s="1" t="s">
        <v>152</v>
      </c>
      <c r="G352" s="1" t="s">
        <v>205</v>
      </c>
      <c r="H352" s="1" t="s">
        <v>206</v>
      </c>
      <c r="I352" s="1" t="s">
        <v>1568</v>
      </c>
      <c r="J352" s="2">
        <v>45387</v>
      </c>
      <c r="K352" s="1" t="s">
        <v>1569</v>
      </c>
      <c r="L352" s="1" t="s">
        <v>679</v>
      </c>
      <c r="M352" s="1">
        <v>424.82</v>
      </c>
      <c r="N352" s="1">
        <v>5</v>
      </c>
      <c r="O352" s="1" t="s">
        <v>89</v>
      </c>
      <c r="P352" s="1">
        <v>7</v>
      </c>
      <c r="Q352" s="1">
        <v>37</v>
      </c>
      <c r="R352" s="2">
        <v>45393</v>
      </c>
      <c r="S352" s="1" t="s">
        <v>1570</v>
      </c>
      <c r="T352" t="str">
        <f t="shared" si="50"/>
        <v>Christian  Clayton</v>
      </c>
      <c r="U352">
        <f t="shared" si="51"/>
        <v>2124.1</v>
      </c>
      <c r="V352">
        <f t="shared" si="59"/>
        <v>6</v>
      </c>
      <c r="W352" s="15">
        <f t="shared" si="52"/>
        <v>0.1</v>
      </c>
      <c r="X352">
        <f t="shared" si="53"/>
        <v>1948.6899999999998</v>
      </c>
      <c r="Y352">
        <f t="shared" si="54"/>
        <v>212.41</v>
      </c>
      <c r="Z352">
        <f t="shared" si="55"/>
        <v>1911.6899999999998</v>
      </c>
      <c r="AA352">
        <f t="shared" si="56"/>
        <v>1948.6899999999998</v>
      </c>
      <c r="AB352" t="str">
        <f t="shared" si="57"/>
        <v>Late</v>
      </c>
      <c r="AC352" t="str">
        <f t="shared" si="58"/>
        <v>April</v>
      </c>
    </row>
    <row r="353" spans="1:29" ht="14.25" customHeight="1" x14ac:dyDescent="0.3">
      <c r="A353" s="1" t="s">
        <v>664</v>
      </c>
      <c r="B353" s="1" t="s">
        <v>665</v>
      </c>
      <c r="C353" s="1" t="s">
        <v>666</v>
      </c>
      <c r="D353" s="1">
        <v>38</v>
      </c>
      <c r="E353" s="1" t="s">
        <v>34</v>
      </c>
      <c r="F353" s="1" t="s">
        <v>213</v>
      </c>
      <c r="G353" s="1" t="s">
        <v>667</v>
      </c>
      <c r="H353" s="1" t="s">
        <v>668</v>
      </c>
      <c r="I353" s="1" t="s">
        <v>1571</v>
      </c>
      <c r="J353" s="2">
        <v>45496</v>
      </c>
      <c r="K353" s="1" t="s">
        <v>1572</v>
      </c>
      <c r="L353" s="1" t="s">
        <v>646</v>
      </c>
      <c r="M353" s="1">
        <v>433.62</v>
      </c>
      <c r="N353" s="1">
        <v>3</v>
      </c>
      <c r="O353" s="1" t="s">
        <v>89</v>
      </c>
      <c r="P353" s="1">
        <v>2</v>
      </c>
      <c r="Q353" s="1">
        <v>39</v>
      </c>
      <c r="R353" s="2">
        <v>45499</v>
      </c>
      <c r="S353" s="1" t="s">
        <v>1573</v>
      </c>
      <c r="T353" t="str">
        <f t="shared" si="50"/>
        <v>Christy  Chang</v>
      </c>
      <c r="U353">
        <f t="shared" si="51"/>
        <v>1300.8600000000001</v>
      </c>
      <c r="V353">
        <f t="shared" si="59"/>
        <v>3</v>
      </c>
      <c r="W353" s="15">
        <f t="shared" si="52"/>
        <v>0.1</v>
      </c>
      <c r="X353">
        <f t="shared" si="53"/>
        <v>1209.7740000000001</v>
      </c>
      <c r="Y353">
        <f t="shared" si="54"/>
        <v>130.08600000000001</v>
      </c>
      <c r="Z353">
        <f t="shared" si="55"/>
        <v>1170.7740000000001</v>
      </c>
      <c r="AA353">
        <f t="shared" si="56"/>
        <v>1209.7740000000001</v>
      </c>
      <c r="AB353" t="str">
        <f t="shared" si="57"/>
        <v>BeforeTime</v>
      </c>
      <c r="AC353" t="str">
        <f t="shared" si="58"/>
        <v>July</v>
      </c>
    </row>
    <row r="354" spans="1:29" ht="14.25" customHeight="1" x14ac:dyDescent="0.3">
      <c r="A354" s="1" t="s">
        <v>840</v>
      </c>
      <c r="B354" s="1" t="s">
        <v>841</v>
      </c>
      <c r="C354" s="1" t="s">
        <v>380</v>
      </c>
      <c r="D354" s="1">
        <v>37</v>
      </c>
      <c r="E354" s="1" t="s">
        <v>45</v>
      </c>
      <c r="F354" s="1" t="s">
        <v>213</v>
      </c>
      <c r="G354" s="1" t="s">
        <v>842</v>
      </c>
      <c r="H354" s="1" t="s">
        <v>843</v>
      </c>
      <c r="I354" s="1" t="s">
        <v>1574</v>
      </c>
      <c r="J354" s="2">
        <v>45187</v>
      </c>
      <c r="K354" s="1" t="s">
        <v>1575</v>
      </c>
      <c r="L354" s="1" t="s">
        <v>650</v>
      </c>
      <c r="M354" s="1">
        <v>235.63</v>
      </c>
      <c r="N354" s="1">
        <v>1</v>
      </c>
      <c r="O354" s="1" t="s">
        <v>78</v>
      </c>
      <c r="P354" s="1">
        <v>5</v>
      </c>
      <c r="Q354" s="1">
        <v>59</v>
      </c>
      <c r="R354" s="2">
        <v>45192</v>
      </c>
      <c r="S354" s="1" t="s">
        <v>1576</v>
      </c>
      <c r="T354" t="str">
        <f t="shared" si="50"/>
        <v>Susan  Thompson</v>
      </c>
      <c r="U354">
        <f t="shared" si="51"/>
        <v>235.63</v>
      </c>
      <c r="V354">
        <f t="shared" si="59"/>
        <v>5</v>
      </c>
      <c r="W354" s="15">
        <f t="shared" si="52"/>
        <v>0.2</v>
      </c>
      <c r="X354">
        <f t="shared" si="53"/>
        <v>247.50399999999999</v>
      </c>
      <c r="Y354">
        <f t="shared" si="54"/>
        <v>47.126000000000005</v>
      </c>
      <c r="Z354">
        <f t="shared" si="55"/>
        <v>188.50399999999999</v>
      </c>
      <c r="AA354">
        <f t="shared" si="56"/>
        <v>247.50399999999999</v>
      </c>
      <c r="AB354" t="str">
        <f t="shared" si="57"/>
        <v>Intime</v>
      </c>
      <c r="AC354" t="str">
        <f t="shared" si="58"/>
        <v>September</v>
      </c>
    </row>
    <row r="355" spans="1:29" ht="14.25" customHeight="1" x14ac:dyDescent="0.3">
      <c r="A355" s="1" t="s">
        <v>1335</v>
      </c>
      <c r="B355" s="1" t="s">
        <v>501</v>
      </c>
      <c r="C355" s="1" t="s">
        <v>1336</v>
      </c>
      <c r="D355" s="1">
        <v>40</v>
      </c>
      <c r="E355" s="1" t="s">
        <v>45</v>
      </c>
      <c r="F355" s="1" t="s">
        <v>213</v>
      </c>
      <c r="G355" s="1" t="s">
        <v>1337</v>
      </c>
      <c r="H355" s="1" t="s">
        <v>1338</v>
      </c>
      <c r="I355" s="1" t="s">
        <v>1577</v>
      </c>
      <c r="J355" s="2">
        <v>45190</v>
      </c>
      <c r="K355" s="1" t="s">
        <v>1578</v>
      </c>
      <c r="L355" s="1" t="s">
        <v>488</v>
      </c>
      <c r="M355" s="1">
        <v>421.7</v>
      </c>
      <c r="N355" s="1">
        <v>5</v>
      </c>
      <c r="O355" s="1" t="s">
        <v>51</v>
      </c>
      <c r="P355" s="1">
        <v>6</v>
      </c>
      <c r="Q355" s="1">
        <v>58</v>
      </c>
      <c r="R355" s="2">
        <v>45197</v>
      </c>
      <c r="S355" s="1" t="s">
        <v>1579</v>
      </c>
      <c r="T355" t="str">
        <f t="shared" si="50"/>
        <v>Sarah  Benson</v>
      </c>
      <c r="U355">
        <f t="shared" si="51"/>
        <v>2108.5</v>
      </c>
      <c r="V355">
        <f t="shared" si="59"/>
        <v>7</v>
      </c>
      <c r="W355" s="15">
        <f t="shared" si="52"/>
        <v>0.15</v>
      </c>
      <c r="X355">
        <f t="shared" si="53"/>
        <v>1850.2249999999999</v>
      </c>
      <c r="Y355">
        <f t="shared" si="54"/>
        <v>316.27499999999998</v>
      </c>
      <c r="Z355">
        <f t="shared" si="55"/>
        <v>1792.2249999999999</v>
      </c>
      <c r="AA355">
        <f t="shared" si="56"/>
        <v>1850.2249999999999</v>
      </c>
      <c r="AB355" t="str">
        <f t="shared" si="57"/>
        <v>Late</v>
      </c>
      <c r="AC355" t="str">
        <f t="shared" si="58"/>
        <v>September</v>
      </c>
    </row>
    <row r="356" spans="1:29" ht="14.25" customHeight="1" x14ac:dyDescent="0.3">
      <c r="A356" s="1" t="s">
        <v>493</v>
      </c>
      <c r="B356" s="1" t="s">
        <v>494</v>
      </c>
      <c r="C356" s="1" t="s">
        <v>380</v>
      </c>
      <c r="D356" s="1">
        <v>57</v>
      </c>
      <c r="E356" s="1" t="s">
        <v>34</v>
      </c>
      <c r="F356" s="1" t="s">
        <v>213</v>
      </c>
      <c r="G356" s="1" t="s">
        <v>495</v>
      </c>
      <c r="H356" s="1" t="s">
        <v>496</v>
      </c>
      <c r="I356" s="1" t="s">
        <v>1580</v>
      </c>
      <c r="J356" s="2">
        <v>45479</v>
      </c>
      <c r="K356" s="1" t="s">
        <v>1581</v>
      </c>
      <c r="L356" s="1" t="s">
        <v>333</v>
      </c>
      <c r="M356" s="1">
        <v>77.84</v>
      </c>
      <c r="N356" s="1">
        <v>4</v>
      </c>
      <c r="O356" s="1" t="s">
        <v>78</v>
      </c>
      <c r="P356" s="1">
        <v>2</v>
      </c>
      <c r="Q356" s="1">
        <v>59</v>
      </c>
      <c r="R356" s="2">
        <v>45485</v>
      </c>
      <c r="S356" s="1" t="s">
        <v>1582</v>
      </c>
      <c r="T356" t="str">
        <f t="shared" si="50"/>
        <v>Sharon  Thompson</v>
      </c>
      <c r="U356">
        <f t="shared" si="51"/>
        <v>311.36</v>
      </c>
      <c r="V356">
        <f t="shared" si="59"/>
        <v>6</v>
      </c>
      <c r="W356" s="15">
        <f t="shared" si="52"/>
        <v>0.2</v>
      </c>
      <c r="X356">
        <f t="shared" si="53"/>
        <v>308.08800000000002</v>
      </c>
      <c r="Y356">
        <f t="shared" si="54"/>
        <v>62.272000000000006</v>
      </c>
      <c r="Z356">
        <f t="shared" si="55"/>
        <v>249.08800000000002</v>
      </c>
      <c r="AA356">
        <f t="shared" si="56"/>
        <v>308.08800000000002</v>
      </c>
      <c r="AB356" t="str">
        <f t="shared" si="57"/>
        <v>Late</v>
      </c>
      <c r="AC356" t="str">
        <f t="shared" si="58"/>
        <v>July</v>
      </c>
    </row>
    <row r="357" spans="1:29" ht="14.25" customHeight="1" x14ac:dyDescent="0.3">
      <c r="A357" s="1" t="s">
        <v>1231</v>
      </c>
      <c r="B357" s="1" t="s">
        <v>1232</v>
      </c>
      <c r="C357" s="1" t="s">
        <v>1233</v>
      </c>
      <c r="D357" s="1">
        <v>55</v>
      </c>
      <c r="E357" s="1" t="s">
        <v>34</v>
      </c>
      <c r="F357" s="1" t="s">
        <v>152</v>
      </c>
      <c r="G357" s="1" t="s">
        <v>1234</v>
      </c>
      <c r="H357" s="1" t="s">
        <v>1235</v>
      </c>
      <c r="I357" s="1" t="s">
        <v>1583</v>
      </c>
      <c r="J357" s="2">
        <v>44982</v>
      </c>
      <c r="K357" s="1" t="s">
        <v>1584</v>
      </c>
      <c r="L357" s="1" t="s">
        <v>474</v>
      </c>
      <c r="M357" s="1">
        <v>87.09</v>
      </c>
      <c r="N357" s="1">
        <v>2</v>
      </c>
      <c r="O357" s="1" t="s">
        <v>51</v>
      </c>
      <c r="P357" s="1">
        <v>3</v>
      </c>
      <c r="Q357" s="1">
        <v>62</v>
      </c>
      <c r="R357" s="2">
        <v>44987</v>
      </c>
      <c r="S357" s="1" t="s">
        <v>1585</v>
      </c>
      <c r="T357" t="str">
        <f t="shared" si="50"/>
        <v>Hannah  Gutierrez</v>
      </c>
      <c r="U357">
        <f t="shared" si="51"/>
        <v>174.18</v>
      </c>
      <c r="V357">
        <f t="shared" si="59"/>
        <v>5</v>
      </c>
      <c r="W357" s="15">
        <f t="shared" si="52"/>
        <v>0.15</v>
      </c>
      <c r="X357">
        <f t="shared" si="53"/>
        <v>210.053</v>
      </c>
      <c r="Y357">
        <f t="shared" si="54"/>
        <v>26.126999999999999</v>
      </c>
      <c r="Z357">
        <f t="shared" si="55"/>
        <v>148.053</v>
      </c>
      <c r="AA357">
        <f t="shared" si="56"/>
        <v>210.053</v>
      </c>
      <c r="AB357" t="str">
        <f t="shared" si="57"/>
        <v>Intime</v>
      </c>
      <c r="AC357" t="str">
        <f t="shared" si="58"/>
        <v>February</v>
      </c>
    </row>
    <row r="358" spans="1:29" ht="14.25" customHeight="1" x14ac:dyDescent="0.3">
      <c r="A358" s="1" t="s">
        <v>1311</v>
      </c>
      <c r="B358" s="1" t="s">
        <v>1312</v>
      </c>
      <c r="C358" s="1" t="s">
        <v>1313</v>
      </c>
      <c r="D358" s="1">
        <v>43</v>
      </c>
      <c r="E358" s="1" t="s">
        <v>22</v>
      </c>
      <c r="F358" s="1" t="s">
        <v>133</v>
      </c>
      <c r="G358" s="1" t="s">
        <v>1314</v>
      </c>
      <c r="H358" s="1" t="s">
        <v>1315</v>
      </c>
      <c r="I358" s="1" t="s">
        <v>1586</v>
      </c>
      <c r="J358" s="2">
        <v>45397</v>
      </c>
      <c r="K358" s="1" t="s">
        <v>1587</v>
      </c>
      <c r="L358" s="1" t="s">
        <v>175</v>
      </c>
      <c r="M358" s="1">
        <v>104.18</v>
      </c>
      <c r="N358" s="1">
        <v>3</v>
      </c>
      <c r="O358" s="1" t="s">
        <v>89</v>
      </c>
      <c r="P358" s="1">
        <v>6</v>
      </c>
      <c r="Q358" s="1">
        <v>60</v>
      </c>
      <c r="R358" s="2">
        <v>45398</v>
      </c>
      <c r="S358" s="1" t="s">
        <v>1588</v>
      </c>
      <c r="T358" t="str">
        <f t="shared" si="50"/>
        <v>Jared  Horn</v>
      </c>
      <c r="U358">
        <f t="shared" si="51"/>
        <v>312.54000000000002</v>
      </c>
      <c r="V358">
        <f t="shared" si="59"/>
        <v>1</v>
      </c>
      <c r="W358" s="15">
        <f t="shared" si="52"/>
        <v>0.1</v>
      </c>
      <c r="X358">
        <f t="shared" si="53"/>
        <v>341.286</v>
      </c>
      <c r="Y358">
        <f t="shared" si="54"/>
        <v>31.254000000000005</v>
      </c>
      <c r="Z358">
        <f t="shared" si="55"/>
        <v>281.286</v>
      </c>
      <c r="AA358">
        <f t="shared" si="56"/>
        <v>341.286</v>
      </c>
      <c r="AB358" t="str">
        <f t="shared" si="57"/>
        <v>BeforeTime</v>
      </c>
      <c r="AC358" t="str">
        <f t="shared" si="58"/>
        <v>April</v>
      </c>
    </row>
    <row r="359" spans="1:29" ht="14.25" customHeight="1" x14ac:dyDescent="0.3">
      <c r="A359" s="1" t="s">
        <v>816</v>
      </c>
      <c r="B359" s="1" t="s">
        <v>817</v>
      </c>
      <c r="C359" s="1" t="s">
        <v>818</v>
      </c>
      <c r="D359" s="1">
        <v>42</v>
      </c>
      <c r="E359" s="1" t="s">
        <v>22</v>
      </c>
      <c r="F359" s="1" t="s">
        <v>69</v>
      </c>
      <c r="G359" s="1" t="s">
        <v>819</v>
      </c>
      <c r="H359" s="1" t="s">
        <v>820</v>
      </c>
      <c r="I359" s="1" t="s">
        <v>1589</v>
      </c>
      <c r="J359" s="2">
        <v>45474</v>
      </c>
      <c r="K359" s="1" t="s">
        <v>1590</v>
      </c>
      <c r="L359" s="1" t="s">
        <v>934</v>
      </c>
      <c r="M359" s="1">
        <v>107.47</v>
      </c>
      <c r="N359" s="1">
        <v>3</v>
      </c>
      <c r="O359" s="1" t="s">
        <v>56</v>
      </c>
      <c r="P359" s="1">
        <v>4</v>
      </c>
      <c r="Q359" s="1">
        <v>63</v>
      </c>
      <c r="R359" s="2">
        <v>45481</v>
      </c>
      <c r="S359" s="1" t="s">
        <v>1591</v>
      </c>
      <c r="T359" t="str">
        <f t="shared" si="50"/>
        <v>Edward  Black</v>
      </c>
      <c r="U359">
        <f t="shared" si="51"/>
        <v>322.40999999999997</v>
      </c>
      <c r="V359">
        <f t="shared" si="59"/>
        <v>7</v>
      </c>
      <c r="W359" s="15">
        <f t="shared" si="52"/>
        <v>0</v>
      </c>
      <c r="X359">
        <f t="shared" si="53"/>
        <v>322.40999999999997</v>
      </c>
      <c r="Y359">
        <f t="shared" si="54"/>
        <v>0</v>
      </c>
      <c r="Z359">
        <f t="shared" si="55"/>
        <v>322.40999999999997</v>
      </c>
      <c r="AA359">
        <f t="shared" si="56"/>
        <v>322.40999999999997</v>
      </c>
      <c r="AB359" t="str">
        <f t="shared" si="57"/>
        <v>Late</v>
      </c>
      <c r="AC359" t="str">
        <f t="shared" si="58"/>
        <v>July</v>
      </c>
    </row>
    <row r="360" spans="1:29" ht="14.25" customHeight="1" x14ac:dyDescent="0.3">
      <c r="A360" s="1" t="s">
        <v>1072</v>
      </c>
      <c r="B360" s="1" t="s">
        <v>211</v>
      </c>
      <c r="C360" s="1" t="s">
        <v>1073</v>
      </c>
      <c r="D360" s="1">
        <v>55</v>
      </c>
      <c r="E360" s="1" t="s">
        <v>34</v>
      </c>
      <c r="F360" s="1" t="s">
        <v>152</v>
      </c>
      <c r="G360" s="1" t="s">
        <v>1074</v>
      </c>
      <c r="H360" s="1" t="s">
        <v>1075</v>
      </c>
      <c r="I360" s="1" t="s">
        <v>1592</v>
      </c>
      <c r="J360" s="2">
        <v>45045</v>
      </c>
      <c r="K360" s="1" t="s">
        <v>1593</v>
      </c>
      <c r="L360" s="1" t="s">
        <v>107</v>
      </c>
      <c r="M360" s="1">
        <v>48.45</v>
      </c>
      <c r="N360" s="1">
        <v>3</v>
      </c>
      <c r="O360" s="1" t="s">
        <v>56</v>
      </c>
      <c r="P360" s="1">
        <v>6</v>
      </c>
      <c r="Q360" s="1">
        <v>58</v>
      </c>
      <c r="R360" s="2">
        <v>45046</v>
      </c>
      <c r="S360" s="1" t="s">
        <v>1594</v>
      </c>
      <c r="T360" t="str">
        <f t="shared" si="50"/>
        <v>Mark  Summers</v>
      </c>
      <c r="U360">
        <f t="shared" si="51"/>
        <v>145.35000000000002</v>
      </c>
      <c r="V360">
        <f t="shared" si="59"/>
        <v>1</v>
      </c>
      <c r="W360" s="15">
        <f t="shared" si="52"/>
        <v>0</v>
      </c>
      <c r="X360">
        <f t="shared" si="53"/>
        <v>145.35000000000002</v>
      </c>
      <c r="Y360">
        <f t="shared" si="54"/>
        <v>0</v>
      </c>
      <c r="Z360">
        <f t="shared" si="55"/>
        <v>145.35000000000002</v>
      </c>
      <c r="AA360">
        <f t="shared" si="56"/>
        <v>145.35000000000002</v>
      </c>
      <c r="AB360" t="str">
        <f t="shared" si="57"/>
        <v>BeforeTime</v>
      </c>
      <c r="AC360" t="str">
        <f t="shared" si="58"/>
        <v>April</v>
      </c>
    </row>
    <row r="361" spans="1:29" ht="14.25" customHeight="1" x14ac:dyDescent="0.3">
      <c r="A361" s="1" t="s">
        <v>428</v>
      </c>
      <c r="B361" s="1" t="s">
        <v>429</v>
      </c>
      <c r="C361" s="1" t="s">
        <v>430</v>
      </c>
      <c r="D361" s="1">
        <v>28</v>
      </c>
      <c r="E361" s="1" t="s">
        <v>45</v>
      </c>
      <c r="F361" s="1" t="s">
        <v>69</v>
      </c>
      <c r="G361" s="1" t="s">
        <v>431</v>
      </c>
      <c r="H361" s="1" t="s">
        <v>432</v>
      </c>
      <c r="I361" s="1" t="s">
        <v>1595</v>
      </c>
      <c r="J361" s="2">
        <v>45600</v>
      </c>
      <c r="K361" s="1" t="s">
        <v>1596</v>
      </c>
      <c r="L361" s="1" t="s">
        <v>119</v>
      </c>
      <c r="M361" s="1">
        <v>257.06</v>
      </c>
      <c r="N361" s="1">
        <v>4</v>
      </c>
      <c r="O361" s="1" t="s">
        <v>89</v>
      </c>
      <c r="P361" s="1">
        <v>6</v>
      </c>
      <c r="Q361" s="1">
        <v>69</v>
      </c>
      <c r="R361" s="2">
        <v>45603</v>
      </c>
      <c r="S361" s="1" t="s">
        <v>1597</v>
      </c>
      <c r="T361" t="str">
        <f t="shared" si="50"/>
        <v>Mary  Knight</v>
      </c>
      <c r="U361">
        <f t="shared" si="51"/>
        <v>1028.24</v>
      </c>
      <c r="V361">
        <f t="shared" si="59"/>
        <v>3</v>
      </c>
      <c r="W361" s="15">
        <f t="shared" si="52"/>
        <v>0.1</v>
      </c>
      <c r="X361">
        <f t="shared" si="53"/>
        <v>994.41599999999994</v>
      </c>
      <c r="Y361">
        <f t="shared" si="54"/>
        <v>102.82400000000001</v>
      </c>
      <c r="Z361">
        <f t="shared" si="55"/>
        <v>925.41599999999994</v>
      </c>
      <c r="AA361">
        <f t="shared" si="56"/>
        <v>994.41599999999994</v>
      </c>
      <c r="AB361" t="str">
        <f t="shared" si="57"/>
        <v>BeforeTime</v>
      </c>
      <c r="AC361" t="str">
        <f t="shared" si="58"/>
        <v>November</v>
      </c>
    </row>
    <row r="362" spans="1:29" ht="14.25" customHeight="1" x14ac:dyDescent="0.3">
      <c r="A362" s="1" t="s">
        <v>539</v>
      </c>
      <c r="B362" s="1" t="s">
        <v>540</v>
      </c>
      <c r="C362" s="1" t="s">
        <v>541</v>
      </c>
      <c r="D362" s="1">
        <v>33</v>
      </c>
      <c r="E362" s="1" t="s">
        <v>45</v>
      </c>
      <c r="F362" s="1" t="s">
        <v>161</v>
      </c>
      <c r="G362" s="1" t="s">
        <v>542</v>
      </c>
      <c r="H362" s="1" t="s">
        <v>543</v>
      </c>
      <c r="I362" s="1" t="s">
        <v>1598</v>
      </c>
      <c r="J362" s="2">
        <v>45553</v>
      </c>
      <c r="K362" s="1" t="s">
        <v>1599</v>
      </c>
      <c r="L362" s="1" t="s">
        <v>583</v>
      </c>
      <c r="M362" s="1">
        <v>403.03</v>
      </c>
      <c r="N362" s="1">
        <v>4</v>
      </c>
      <c r="O362" s="1" t="s">
        <v>89</v>
      </c>
      <c r="P362" s="1">
        <v>7</v>
      </c>
      <c r="Q362" s="1">
        <v>65</v>
      </c>
      <c r="R362" s="2">
        <v>45556</v>
      </c>
      <c r="S362" s="1" t="s">
        <v>1600</v>
      </c>
      <c r="T362" t="str">
        <f t="shared" si="50"/>
        <v>Jodi  Whitney</v>
      </c>
      <c r="U362">
        <f t="shared" si="51"/>
        <v>1612.12</v>
      </c>
      <c r="V362">
        <f t="shared" si="59"/>
        <v>3</v>
      </c>
      <c r="W362" s="15">
        <f t="shared" si="52"/>
        <v>0.1</v>
      </c>
      <c r="X362">
        <f t="shared" si="53"/>
        <v>1515.9079999999999</v>
      </c>
      <c r="Y362">
        <f t="shared" si="54"/>
        <v>161.21199999999999</v>
      </c>
      <c r="Z362">
        <f t="shared" si="55"/>
        <v>1450.9079999999999</v>
      </c>
      <c r="AA362">
        <f t="shared" si="56"/>
        <v>1515.9079999999999</v>
      </c>
      <c r="AB362" t="str">
        <f t="shared" si="57"/>
        <v>BeforeTime</v>
      </c>
      <c r="AC362" t="str">
        <f t="shared" si="58"/>
        <v>September</v>
      </c>
    </row>
    <row r="363" spans="1:29" ht="14.25" customHeight="1" x14ac:dyDescent="0.3">
      <c r="A363" s="1" t="s">
        <v>664</v>
      </c>
      <c r="B363" s="1" t="s">
        <v>665</v>
      </c>
      <c r="C363" s="1" t="s">
        <v>666</v>
      </c>
      <c r="D363" s="1">
        <v>38</v>
      </c>
      <c r="E363" s="1" t="s">
        <v>34</v>
      </c>
      <c r="F363" s="1" t="s">
        <v>213</v>
      </c>
      <c r="G363" s="1" t="s">
        <v>667</v>
      </c>
      <c r="H363" s="1" t="s">
        <v>668</v>
      </c>
      <c r="I363" s="1" t="s">
        <v>1601</v>
      </c>
      <c r="J363" s="2">
        <v>45059</v>
      </c>
      <c r="K363" s="1" t="s">
        <v>1602</v>
      </c>
      <c r="L363" s="1" t="s">
        <v>107</v>
      </c>
      <c r="M363" s="1">
        <v>48.45</v>
      </c>
      <c r="N363" s="1">
        <v>1</v>
      </c>
      <c r="O363" s="1" t="s">
        <v>89</v>
      </c>
      <c r="P363" s="1">
        <v>2</v>
      </c>
      <c r="Q363" s="1">
        <v>41</v>
      </c>
      <c r="R363" s="2">
        <v>45062</v>
      </c>
      <c r="S363" s="1" t="s">
        <v>1603</v>
      </c>
      <c r="T363" t="str">
        <f t="shared" si="50"/>
        <v>Christy  Chang</v>
      </c>
      <c r="U363">
        <f t="shared" si="51"/>
        <v>48.45</v>
      </c>
      <c r="V363">
        <f t="shared" si="59"/>
        <v>3</v>
      </c>
      <c r="W363" s="15">
        <f t="shared" si="52"/>
        <v>0.1</v>
      </c>
      <c r="X363">
        <f t="shared" si="53"/>
        <v>84.605000000000004</v>
      </c>
      <c r="Y363">
        <f t="shared" si="54"/>
        <v>4.8450000000000006</v>
      </c>
      <c r="Z363">
        <f t="shared" si="55"/>
        <v>43.605000000000004</v>
      </c>
      <c r="AA363">
        <f t="shared" si="56"/>
        <v>84.605000000000004</v>
      </c>
      <c r="AB363" t="str">
        <f t="shared" si="57"/>
        <v>BeforeTime</v>
      </c>
      <c r="AC363" t="str">
        <f t="shared" si="58"/>
        <v>May</v>
      </c>
    </row>
    <row r="364" spans="1:29" ht="14.25" customHeight="1" x14ac:dyDescent="0.3">
      <c r="A364" s="1" t="s">
        <v>672</v>
      </c>
      <c r="B364" s="1" t="s">
        <v>673</v>
      </c>
      <c r="C364" s="1" t="s">
        <v>674</v>
      </c>
      <c r="D364" s="1">
        <v>68</v>
      </c>
      <c r="E364" s="1" t="s">
        <v>22</v>
      </c>
      <c r="F364" s="1" t="s">
        <v>213</v>
      </c>
      <c r="G364" s="1" t="s">
        <v>675</v>
      </c>
      <c r="H364" s="1" t="s">
        <v>676</v>
      </c>
      <c r="I364" s="1" t="s">
        <v>1604</v>
      </c>
      <c r="J364" s="2">
        <v>45007</v>
      </c>
      <c r="K364" s="1" t="s">
        <v>1605</v>
      </c>
      <c r="L364" s="1" t="s">
        <v>411</v>
      </c>
      <c r="M364" s="1">
        <v>44.5</v>
      </c>
      <c r="N364" s="1">
        <v>5</v>
      </c>
      <c r="O364" s="1" t="s">
        <v>89</v>
      </c>
      <c r="P364" s="1">
        <v>4</v>
      </c>
      <c r="Q364" s="1">
        <v>55</v>
      </c>
      <c r="R364" s="2">
        <v>45012</v>
      </c>
      <c r="S364" s="1" t="s">
        <v>1606</v>
      </c>
      <c r="T364" t="str">
        <f t="shared" si="50"/>
        <v>Troy  Gomez</v>
      </c>
      <c r="U364">
        <f t="shared" si="51"/>
        <v>222.5</v>
      </c>
      <c r="V364">
        <f t="shared" si="59"/>
        <v>5</v>
      </c>
      <c r="W364" s="15">
        <f t="shared" si="52"/>
        <v>0.1</v>
      </c>
      <c r="X364">
        <f t="shared" si="53"/>
        <v>255.25</v>
      </c>
      <c r="Y364">
        <f t="shared" si="54"/>
        <v>22.25</v>
      </c>
      <c r="Z364">
        <f t="shared" si="55"/>
        <v>200.25</v>
      </c>
      <c r="AA364">
        <f t="shared" si="56"/>
        <v>255.25</v>
      </c>
      <c r="AB364" t="str">
        <f t="shared" si="57"/>
        <v>Intime</v>
      </c>
      <c r="AC364" t="str">
        <f t="shared" si="58"/>
        <v>March</v>
      </c>
    </row>
    <row r="365" spans="1:29" ht="14.25" customHeight="1" x14ac:dyDescent="0.3">
      <c r="A365" s="1" t="s">
        <v>1607</v>
      </c>
      <c r="B365" s="1" t="s">
        <v>266</v>
      </c>
      <c r="C365" s="1" t="s">
        <v>1608</v>
      </c>
      <c r="D365" s="1">
        <v>62</v>
      </c>
      <c r="E365" s="1" t="s">
        <v>34</v>
      </c>
      <c r="F365" s="1" t="s">
        <v>35</v>
      </c>
      <c r="G365" s="1" t="s">
        <v>1609</v>
      </c>
      <c r="H365" s="1" t="s">
        <v>1610</v>
      </c>
      <c r="I365" s="1" t="s">
        <v>1611</v>
      </c>
      <c r="J365" s="2">
        <v>45678</v>
      </c>
      <c r="K365" s="1" t="s">
        <v>1612</v>
      </c>
      <c r="L365" s="1" t="s">
        <v>243</v>
      </c>
      <c r="M365" s="1">
        <v>128.13999999999999</v>
      </c>
      <c r="N365" s="1">
        <v>5</v>
      </c>
      <c r="O365" s="1" t="s">
        <v>78</v>
      </c>
      <c r="P365" s="1">
        <v>7</v>
      </c>
      <c r="Q365" s="1">
        <v>68</v>
      </c>
      <c r="R365" s="2">
        <v>45685</v>
      </c>
      <c r="S365" s="1" t="s">
        <v>1613</v>
      </c>
      <c r="T365" t="str">
        <f t="shared" si="50"/>
        <v>Lauren  Crane</v>
      </c>
      <c r="U365">
        <f t="shared" si="51"/>
        <v>640.69999999999993</v>
      </c>
      <c r="V365">
        <f t="shared" si="59"/>
        <v>7</v>
      </c>
      <c r="W365" s="15">
        <f t="shared" si="52"/>
        <v>0.2</v>
      </c>
      <c r="X365">
        <f t="shared" si="53"/>
        <v>580.55999999999995</v>
      </c>
      <c r="Y365">
        <f t="shared" si="54"/>
        <v>128.13999999999999</v>
      </c>
      <c r="Z365">
        <f t="shared" si="55"/>
        <v>512.55999999999995</v>
      </c>
      <c r="AA365">
        <f t="shared" si="56"/>
        <v>580.55999999999995</v>
      </c>
      <c r="AB365" t="str">
        <f t="shared" si="57"/>
        <v>Late</v>
      </c>
      <c r="AC365" t="str">
        <f t="shared" si="58"/>
        <v>January</v>
      </c>
    </row>
    <row r="366" spans="1:29" ht="14.25" customHeight="1" x14ac:dyDescent="0.3">
      <c r="A366" s="1" t="s">
        <v>743</v>
      </c>
      <c r="B366" s="1" t="s">
        <v>744</v>
      </c>
      <c r="C366" s="1" t="s">
        <v>745</v>
      </c>
      <c r="D366" s="1">
        <v>43</v>
      </c>
      <c r="E366" s="1" t="s">
        <v>45</v>
      </c>
      <c r="F366" s="1" t="s">
        <v>152</v>
      </c>
      <c r="G366" s="1" t="s">
        <v>746</v>
      </c>
      <c r="H366" s="1" t="s">
        <v>747</v>
      </c>
      <c r="I366" s="1" t="s">
        <v>1614</v>
      </c>
      <c r="J366" s="2">
        <v>44978</v>
      </c>
      <c r="K366" s="1" t="s">
        <v>1615</v>
      </c>
      <c r="L366" s="1" t="s">
        <v>423</v>
      </c>
      <c r="M366" s="1">
        <v>369.03</v>
      </c>
      <c r="N366" s="1">
        <v>2</v>
      </c>
      <c r="O366" s="1" t="s">
        <v>89</v>
      </c>
      <c r="P366" s="1">
        <v>6</v>
      </c>
      <c r="Q366" s="1">
        <v>55</v>
      </c>
      <c r="R366" s="2">
        <v>44981</v>
      </c>
      <c r="S366" s="1" t="s">
        <v>1616</v>
      </c>
      <c r="T366" t="str">
        <f t="shared" si="50"/>
        <v>Barbara  Fuller</v>
      </c>
      <c r="U366">
        <f t="shared" si="51"/>
        <v>738.06</v>
      </c>
      <c r="V366">
        <f t="shared" si="59"/>
        <v>3</v>
      </c>
      <c r="W366" s="15">
        <f t="shared" si="52"/>
        <v>0.1</v>
      </c>
      <c r="X366">
        <f t="shared" si="53"/>
        <v>719.25399999999991</v>
      </c>
      <c r="Y366">
        <f t="shared" si="54"/>
        <v>73.805999999999997</v>
      </c>
      <c r="Z366">
        <f t="shared" si="55"/>
        <v>664.25399999999991</v>
      </c>
      <c r="AA366">
        <f t="shared" si="56"/>
        <v>719.25399999999991</v>
      </c>
      <c r="AB366" t="str">
        <f t="shared" si="57"/>
        <v>BeforeTime</v>
      </c>
      <c r="AC366" t="str">
        <f t="shared" si="58"/>
        <v>February</v>
      </c>
    </row>
    <row r="367" spans="1:29" ht="14.25" customHeight="1" x14ac:dyDescent="0.3">
      <c r="A367" s="1" t="s">
        <v>1231</v>
      </c>
      <c r="B367" s="1" t="s">
        <v>1232</v>
      </c>
      <c r="C367" s="1" t="s">
        <v>1233</v>
      </c>
      <c r="D367" s="1">
        <v>55</v>
      </c>
      <c r="E367" s="1" t="s">
        <v>34</v>
      </c>
      <c r="F367" s="1" t="s">
        <v>152</v>
      </c>
      <c r="G367" s="1" t="s">
        <v>1234</v>
      </c>
      <c r="H367" s="1" t="s">
        <v>1235</v>
      </c>
      <c r="I367" s="1" t="s">
        <v>1617</v>
      </c>
      <c r="J367" s="2">
        <v>45421</v>
      </c>
      <c r="K367" s="1" t="s">
        <v>1618</v>
      </c>
      <c r="L367" s="1" t="s">
        <v>119</v>
      </c>
      <c r="M367" s="1">
        <v>257.06</v>
      </c>
      <c r="N367" s="1">
        <v>1</v>
      </c>
      <c r="O367" s="1" t="s">
        <v>78</v>
      </c>
      <c r="P367" s="1">
        <v>4</v>
      </c>
      <c r="Q367" s="1">
        <v>42</v>
      </c>
      <c r="R367" s="2">
        <v>45423</v>
      </c>
      <c r="S367" s="1" t="s">
        <v>1619</v>
      </c>
      <c r="T367" t="str">
        <f t="shared" si="50"/>
        <v>Hannah  Gutierrez</v>
      </c>
      <c r="U367">
        <f t="shared" si="51"/>
        <v>257.06</v>
      </c>
      <c r="V367">
        <f t="shared" si="59"/>
        <v>2</v>
      </c>
      <c r="W367" s="15">
        <f t="shared" si="52"/>
        <v>0.2</v>
      </c>
      <c r="X367">
        <f t="shared" si="53"/>
        <v>247.648</v>
      </c>
      <c r="Y367">
        <f t="shared" si="54"/>
        <v>51.412000000000006</v>
      </c>
      <c r="Z367">
        <f t="shared" si="55"/>
        <v>205.648</v>
      </c>
      <c r="AA367">
        <f t="shared" si="56"/>
        <v>247.648</v>
      </c>
      <c r="AB367" t="str">
        <f t="shared" si="57"/>
        <v>BeforeTime</v>
      </c>
      <c r="AC367" t="str">
        <f t="shared" si="58"/>
        <v>May</v>
      </c>
    </row>
    <row r="368" spans="1:29" ht="14.25" customHeight="1" x14ac:dyDescent="0.3">
      <c r="A368" s="1" t="s">
        <v>194</v>
      </c>
      <c r="B368" s="1" t="s">
        <v>195</v>
      </c>
      <c r="C368" s="1" t="s">
        <v>196</v>
      </c>
      <c r="D368" s="1">
        <v>23</v>
      </c>
      <c r="E368" s="1" t="s">
        <v>22</v>
      </c>
      <c r="F368" s="1" t="s">
        <v>83</v>
      </c>
      <c r="G368" s="1" t="s">
        <v>197</v>
      </c>
      <c r="H368" s="1" t="s">
        <v>198</v>
      </c>
      <c r="I368" s="1" t="s">
        <v>1620</v>
      </c>
      <c r="J368" s="2">
        <v>45225</v>
      </c>
      <c r="K368" s="1" t="s">
        <v>1621</v>
      </c>
      <c r="L368" s="1" t="s">
        <v>864</v>
      </c>
      <c r="M368" s="1">
        <v>292.14999999999998</v>
      </c>
      <c r="N368" s="1">
        <v>3</v>
      </c>
      <c r="O368" s="1" t="s">
        <v>56</v>
      </c>
      <c r="P368" s="1">
        <v>3</v>
      </c>
      <c r="Q368" s="1">
        <v>51</v>
      </c>
      <c r="R368" s="2">
        <v>45227</v>
      </c>
      <c r="S368" s="1" t="s">
        <v>1622</v>
      </c>
      <c r="T368" t="str">
        <f t="shared" si="50"/>
        <v>Deborah  Bates</v>
      </c>
      <c r="U368">
        <f t="shared" si="51"/>
        <v>876.44999999999993</v>
      </c>
      <c r="V368">
        <f t="shared" si="59"/>
        <v>2</v>
      </c>
      <c r="W368" s="15">
        <f t="shared" si="52"/>
        <v>0</v>
      </c>
      <c r="X368">
        <f t="shared" si="53"/>
        <v>876.44999999999993</v>
      </c>
      <c r="Y368">
        <f t="shared" si="54"/>
        <v>0</v>
      </c>
      <c r="Z368">
        <f t="shared" si="55"/>
        <v>876.44999999999993</v>
      </c>
      <c r="AA368">
        <f t="shared" si="56"/>
        <v>876.44999999999993</v>
      </c>
      <c r="AB368" t="str">
        <f t="shared" si="57"/>
        <v>BeforeTime</v>
      </c>
      <c r="AC368" t="str">
        <f t="shared" si="58"/>
        <v>October</v>
      </c>
    </row>
    <row r="369" spans="1:29" ht="14.25" customHeight="1" x14ac:dyDescent="0.3">
      <c r="A369" s="1" t="s">
        <v>1239</v>
      </c>
      <c r="B369" s="1" t="s">
        <v>59</v>
      </c>
      <c r="C369" s="1" t="s">
        <v>1240</v>
      </c>
      <c r="D369" s="1">
        <v>40</v>
      </c>
      <c r="E369" s="1" t="s">
        <v>22</v>
      </c>
      <c r="F369" s="1" t="s">
        <v>69</v>
      </c>
      <c r="G369" s="1" t="s">
        <v>1241</v>
      </c>
      <c r="H369" s="1" t="s">
        <v>1242</v>
      </c>
      <c r="I369" s="1" t="s">
        <v>1623</v>
      </c>
      <c r="J369" s="2">
        <v>45193</v>
      </c>
      <c r="K369" s="1" t="s">
        <v>1624</v>
      </c>
      <c r="L369" s="1" t="s">
        <v>239</v>
      </c>
      <c r="M369" s="1">
        <v>282.63</v>
      </c>
      <c r="N369" s="1">
        <v>2</v>
      </c>
      <c r="O369" s="1" t="s">
        <v>51</v>
      </c>
      <c r="P369" s="1">
        <v>6</v>
      </c>
      <c r="Q369" s="1">
        <v>62</v>
      </c>
      <c r="R369" s="2">
        <v>45194</v>
      </c>
      <c r="S369" s="1" t="s">
        <v>1625</v>
      </c>
      <c r="T369" t="str">
        <f t="shared" si="50"/>
        <v>Angela  Casey</v>
      </c>
      <c r="U369">
        <f t="shared" si="51"/>
        <v>565.26</v>
      </c>
      <c r="V369">
        <f t="shared" si="59"/>
        <v>1</v>
      </c>
      <c r="W369" s="15">
        <f t="shared" si="52"/>
        <v>0.15</v>
      </c>
      <c r="X369">
        <f t="shared" si="53"/>
        <v>542.471</v>
      </c>
      <c r="Y369">
        <f t="shared" si="54"/>
        <v>84.789000000000001</v>
      </c>
      <c r="Z369">
        <f t="shared" si="55"/>
        <v>480.471</v>
      </c>
      <c r="AA369">
        <f t="shared" si="56"/>
        <v>542.471</v>
      </c>
      <c r="AB369" t="str">
        <f t="shared" si="57"/>
        <v>BeforeTime</v>
      </c>
      <c r="AC369" t="str">
        <f t="shared" si="58"/>
        <v>September</v>
      </c>
    </row>
    <row r="370" spans="1:29" ht="14.25" customHeight="1" x14ac:dyDescent="0.3">
      <c r="A370" s="1" t="s">
        <v>158</v>
      </c>
      <c r="B370" s="1" t="s">
        <v>159</v>
      </c>
      <c r="C370" s="1" t="s">
        <v>160</v>
      </c>
      <c r="D370" s="1">
        <v>46</v>
      </c>
      <c r="E370" s="1" t="s">
        <v>22</v>
      </c>
      <c r="F370" s="1" t="s">
        <v>161</v>
      </c>
      <c r="G370" s="1" t="s">
        <v>162</v>
      </c>
      <c r="H370" s="1" t="s">
        <v>163</v>
      </c>
      <c r="I370" s="1" t="s">
        <v>1626</v>
      </c>
      <c r="J370" s="2">
        <v>45473</v>
      </c>
      <c r="K370" s="1" t="s">
        <v>1627</v>
      </c>
      <c r="L370" s="1" t="s">
        <v>166</v>
      </c>
      <c r="M370" s="1">
        <v>272.51</v>
      </c>
      <c r="N370" s="1">
        <v>3</v>
      </c>
      <c r="O370" s="1" t="s">
        <v>29</v>
      </c>
      <c r="P370" s="1">
        <v>5</v>
      </c>
      <c r="Q370" s="1">
        <v>66</v>
      </c>
      <c r="R370" s="2">
        <v>45479</v>
      </c>
      <c r="S370" s="1" t="s">
        <v>1628</v>
      </c>
      <c r="T370" t="str">
        <f t="shared" si="50"/>
        <v>Erin  Miller</v>
      </c>
      <c r="U370">
        <f t="shared" si="51"/>
        <v>817.53</v>
      </c>
      <c r="V370">
        <f t="shared" si="59"/>
        <v>6</v>
      </c>
      <c r="W370" s="15">
        <f t="shared" si="52"/>
        <v>0.08</v>
      </c>
      <c r="X370">
        <f t="shared" si="53"/>
        <v>818.12760000000003</v>
      </c>
      <c r="Y370">
        <f t="shared" si="54"/>
        <v>65.4024</v>
      </c>
      <c r="Z370">
        <f t="shared" si="55"/>
        <v>752.12760000000003</v>
      </c>
      <c r="AA370">
        <f t="shared" si="56"/>
        <v>818.12760000000003</v>
      </c>
      <c r="AB370" t="str">
        <f t="shared" si="57"/>
        <v>Late</v>
      </c>
      <c r="AC370" t="str">
        <f t="shared" si="58"/>
        <v>June</v>
      </c>
    </row>
    <row r="371" spans="1:29" ht="14.25" customHeight="1" x14ac:dyDescent="0.3">
      <c r="A371" s="1" t="s">
        <v>413</v>
      </c>
      <c r="B371" s="1" t="s">
        <v>414</v>
      </c>
      <c r="C371" s="1" t="s">
        <v>415</v>
      </c>
      <c r="D371" s="1">
        <v>52</v>
      </c>
      <c r="E371" s="1" t="s">
        <v>45</v>
      </c>
      <c r="F371" s="1" t="s">
        <v>213</v>
      </c>
      <c r="G371" s="1" t="s">
        <v>416</v>
      </c>
      <c r="H371" s="1" t="s">
        <v>417</v>
      </c>
      <c r="I371" s="1" t="s">
        <v>1629</v>
      </c>
      <c r="J371" s="2">
        <v>44975</v>
      </c>
      <c r="K371" s="1" t="s">
        <v>1630</v>
      </c>
      <c r="L371" s="1" t="s">
        <v>74</v>
      </c>
      <c r="M371" s="1">
        <v>330.11</v>
      </c>
      <c r="N371" s="1">
        <v>2</v>
      </c>
      <c r="O371" s="1" t="s">
        <v>56</v>
      </c>
      <c r="P371" s="1">
        <v>3</v>
      </c>
      <c r="Q371" s="1">
        <v>55</v>
      </c>
      <c r="R371" s="2">
        <v>44976</v>
      </c>
      <c r="S371" s="1" t="s">
        <v>1631</v>
      </c>
      <c r="T371" t="str">
        <f t="shared" si="50"/>
        <v>Amanda  Howard</v>
      </c>
      <c r="U371">
        <f t="shared" si="51"/>
        <v>660.22</v>
      </c>
      <c r="V371">
        <f t="shared" si="59"/>
        <v>1</v>
      </c>
      <c r="W371" s="15">
        <f t="shared" si="52"/>
        <v>0</v>
      </c>
      <c r="X371">
        <f t="shared" si="53"/>
        <v>660.22</v>
      </c>
      <c r="Y371">
        <f t="shared" si="54"/>
        <v>0</v>
      </c>
      <c r="Z371">
        <f t="shared" si="55"/>
        <v>660.22</v>
      </c>
      <c r="AA371">
        <f t="shared" si="56"/>
        <v>660.22</v>
      </c>
      <c r="AB371" t="str">
        <f t="shared" si="57"/>
        <v>BeforeTime</v>
      </c>
      <c r="AC371" t="str">
        <f t="shared" si="58"/>
        <v>February</v>
      </c>
    </row>
    <row r="372" spans="1:29" ht="14.25" customHeight="1" x14ac:dyDescent="0.3">
      <c r="A372" s="1" t="s">
        <v>149</v>
      </c>
      <c r="B372" s="1" t="s">
        <v>150</v>
      </c>
      <c r="C372" s="1" t="s">
        <v>151</v>
      </c>
      <c r="D372" s="1">
        <v>24</v>
      </c>
      <c r="E372" s="1" t="s">
        <v>22</v>
      </c>
      <c r="F372" s="1" t="s">
        <v>152</v>
      </c>
      <c r="G372" s="1" t="s">
        <v>153</v>
      </c>
      <c r="H372" s="1" t="s">
        <v>154</v>
      </c>
      <c r="I372" s="1" t="s">
        <v>1632</v>
      </c>
      <c r="J372" s="2">
        <v>45485</v>
      </c>
      <c r="K372" s="1" t="s">
        <v>1633</v>
      </c>
      <c r="L372" s="1" t="s">
        <v>227</v>
      </c>
      <c r="M372" s="1">
        <v>132.97</v>
      </c>
      <c r="N372" s="1">
        <v>2</v>
      </c>
      <c r="O372" s="1" t="s">
        <v>51</v>
      </c>
      <c r="P372" s="1">
        <v>4</v>
      </c>
      <c r="Q372" s="1">
        <v>40</v>
      </c>
      <c r="R372" s="2">
        <v>45487</v>
      </c>
      <c r="S372" s="1" t="s">
        <v>1634</v>
      </c>
      <c r="T372" t="str">
        <f t="shared" si="50"/>
        <v>Joshua  Campbell</v>
      </c>
      <c r="U372">
        <f t="shared" si="51"/>
        <v>265.94</v>
      </c>
      <c r="V372">
        <f t="shared" si="59"/>
        <v>2</v>
      </c>
      <c r="W372" s="15">
        <f t="shared" si="52"/>
        <v>0.15</v>
      </c>
      <c r="X372">
        <f t="shared" si="53"/>
        <v>266.04899999999998</v>
      </c>
      <c r="Y372">
        <f t="shared" si="54"/>
        <v>39.890999999999998</v>
      </c>
      <c r="Z372">
        <f t="shared" si="55"/>
        <v>226.04900000000001</v>
      </c>
      <c r="AA372">
        <f t="shared" si="56"/>
        <v>266.04899999999998</v>
      </c>
      <c r="AB372" t="str">
        <f t="shared" si="57"/>
        <v>BeforeTime</v>
      </c>
      <c r="AC372" t="str">
        <f t="shared" si="58"/>
        <v>July</v>
      </c>
    </row>
    <row r="373" spans="1:29" ht="14.25" customHeight="1" x14ac:dyDescent="0.3">
      <c r="A373" s="1" t="s">
        <v>528</v>
      </c>
      <c r="B373" s="1" t="s">
        <v>529</v>
      </c>
      <c r="C373" s="1" t="s">
        <v>530</v>
      </c>
      <c r="D373" s="1">
        <v>32</v>
      </c>
      <c r="E373" s="1" t="s">
        <v>45</v>
      </c>
      <c r="F373" s="1" t="s">
        <v>83</v>
      </c>
      <c r="G373" s="1" t="s">
        <v>531</v>
      </c>
      <c r="H373" s="1" t="s">
        <v>532</v>
      </c>
      <c r="I373" s="1" t="s">
        <v>1635</v>
      </c>
      <c r="J373" s="2">
        <v>45006</v>
      </c>
      <c r="K373" s="1" t="s">
        <v>1636</v>
      </c>
      <c r="L373" s="1" t="s">
        <v>474</v>
      </c>
      <c r="M373" s="1">
        <v>87.09</v>
      </c>
      <c r="N373" s="1">
        <v>2</v>
      </c>
      <c r="O373" s="1" t="s">
        <v>56</v>
      </c>
      <c r="P373" s="1">
        <v>4</v>
      </c>
      <c r="Q373" s="1">
        <v>67</v>
      </c>
      <c r="R373" s="2">
        <v>45010</v>
      </c>
      <c r="S373" s="1" t="s">
        <v>1637</v>
      </c>
      <c r="T373" t="str">
        <f t="shared" si="50"/>
        <v>Brandon  Cruz</v>
      </c>
      <c r="U373">
        <f t="shared" si="51"/>
        <v>174.18</v>
      </c>
      <c r="V373">
        <f t="shared" si="59"/>
        <v>4</v>
      </c>
      <c r="W373" s="15">
        <f t="shared" si="52"/>
        <v>0</v>
      </c>
      <c r="X373">
        <f t="shared" si="53"/>
        <v>174.18</v>
      </c>
      <c r="Y373">
        <f t="shared" si="54"/>
        <v>0</v>
      </c>
      <c r="Z373">
        <f t="shared" si="55"/>
        <v>174.18</v>
      </c>
      <c r="AA373">
        <f t="shared" si="56"/>
        <v>174.18</v>
      </c>
      <c r="AB373" t="str">
        <f t="shared" si="57"/>
        <v>BeforeTime</v>
      </c>
      <c r="AC373" t="str">
        <f t="shared" si="58"/>
        <v>March</v>
      </c>
    </row>
    <row r="374" spans="1:29" ht="14.25" customHeight="1" x14ac:dyDescent="0.3">
      <c r="A374" s="1" t="s">
        <v>326</v>
      </c>
      <c r="B374" s="1" t="s">
        <v>327</v>
      </c>
      <c r="C374" s="1" t="s">
        <v>328</v>
      </c>
      <c r="D374" s="1">
        <v>23</v>
      </c>
      <c r="E374" s="1" t="s">
        <v>22</v>
      </c>
      <c r="F374" s="1" t="s">
        <v>23</v>
      </c>
      <c r="G374" s="1" t="s">
        <v>329</v>
      </c>
      <c r="H374" s="1" t="s">
        <v>330</v>
      </c>
      <c r="I374" s="1" t="s">
        <v>1638</v>
      </c>
      <c r="J374" s="2">
        <v>45622</v>
      </c>
      <c r="K374" s="1" t="s">
        <v>1639</v>
      </c>
      <c r="L374" s="1" t="s">
        <v>934</v>
      </c>
      <c r="M374" s="1">
        <v>107.47</v>
      </c>
      <c r="N374" s="1">
        <v>5</v>
      </c>
      <c r="O374" s="1" t="s">
        <v>29</v>
      </c>
      <c r="P374" s="1">
        <v>4</v>
      </c>
      <c r="Q374" s="1">
        <v>37</v>
      </c>
      <c r="R374" s="2">
        <v>45628</v>
      </c>
      <c r="S374" s="1" t="s">
        <v>1640</v>
      </c>
      <c r="T374" t="str">
        <f t="shared" si="50"/>
        <v>Julie  Meyer</v>
      </c>
      <c r="U374">
        <f t="shared" si="51"/>
        <v>537.35</v>
      </c>
      <c r="V374">
        <f t="shared" si="59"/>
        <v>6</v>
      </c>
      <c r="W374" s="15">
        <f t="shared" si="52"/>
        <v>0.08</v>
      </c>
      <c r="X374">
        <f t="shared" si="53"/>
        <v>531.36200000000008</v>
      </c>
      <c r="Y374">
        <f t="shared" si="54"/>
        <v>42.988</v>
      </c>
      <c r="Z374">
        <f t="shared" si="55"/>
        <v>494.36200000000002</v>
      </c>
      <c r="AA374">
        <f t="shared" si="56"/>
        <v>531.36200000000008</v>
      </c>
      <c r="AB374" t="str">
        <f t="shared" si="57"/>
        <v>Late</v>
      </c>
      <c r="AC374" t="str">
        <f t="shared" si="58"/>
        <v>November</v>
      </c>
    </row>
    <row r="375" spans="1:29" ht="14.25" customHeight="1" x14ac:dyDescent="0.3">
      <c r="A375" s="1" t="s">
        <v>724</v>
      </c>
      <c r="B375" s="1" t="s">
        <v>725</v>
      </c>
      <c r="C375" s="1" t="s">
        <v>726</v>
      </c>
      <c r="D375" s="1">
        <v>30</v>
      </c>
      <c r="E375" s="1" t="s">
        <v>22</v>
      </c>
      <c r="F375" s="1" t="s">
        <v>152</v>
      </c>
      <c r="G375" s="1" t="s">
        <v>727</v>
      </c>
      <c r="H375" s="1" t="s">
        <v>728</v>
      </c>
      <c r="I375" s="1" t="s">
        <v>1641</v>
      </c>
      <c r="J375" s="2">
        <v>45417</v>
      </c>
      <c r="K375" s="1" t="s">
        <v>1642</v>
      </c>
      <c r="L375" s="1" t="s">
        <v>934</v>
      </c>
      <c r="M375" s="1">
        <v>107.47</v>
      </c>
      <c r="N375" s="1">
        <v>5</v>
      </c>
      <c r="O375" s="1" t="s">
        <v>89</v>
      </c>
      <c r="P375" s="1">
        <v>4</v>
      </c>
      <c r="Q375" s="1">
        <v>47</v>
      </c>
      <c r="R375" s="2">
        <v>45424</v>
      </c>
      <c r="S375" s="1" t="s">
        <v>1643</v>
      </c>
      <c r="T375" t="str">
        <f t="shared" si="50"/>
        <v>Melissa  Levy</v>
      </c>
      <c r="U375">
        <f t="shared" si="51"/>
        <v>537.35</v>
      </c>
      <c r="V375">
        <f t="shared" si="59"/>
        <v>7</v>
      </c>
      <c r="W375" s="15">
        <f t="shared" si="52"/>
        <v>0.1</v>
      </c>
      <c r="X375">
        <f t="shared" si="53"/>
        <v>530.61500000000001</v>
      </c>
      <c r="Y375">
        <f t="shared" si="54"/>
        <v>53.735000000000007</v>
      </c>
      <c r="Z375">
        <f t="shared" si="55"/>
        <v>483.61500000000001</v>
      </c>
      <c r="AA375">
        <f t="shared" si="56"/>
        <v>530.61500000000001</v>
      </c>
      <c r="AB375" t="str">
        <f t="shared" si="57"/>
        <v>Late</v>
      </c>
      <c r="AC375" t="str">
        <f t="shared" si="58"/>
        <v>May</v>
      </c>
    </row>
    <row r="376" spans="1:29" ht="14.25" customHeight="1" x14ac:dyDescent="0.3">
      <c r="A376" s="1" t="s">
        <v>639</v>
      </c>
      <c r="B376" s="1" t="s">
        <v>640</v>
      </c>
      <c r="C376" s="1" t="s">
        <v>641</v>
      </c>
      <c r="D376" s="1">
        <v>45</v>
      </c>
      <c r="E376" s="1" t="s">
        <v>45</v>
      </c>
      <c r="F376" s="1" t="s">
        <v>83</v>
      </c>
      <c r="G376" s="1" t="s">
        <v>642</v>
      </c>
      <c r="H376" s="1" t="s">
        <v>643</v>
      </c>
      <c r="I376" s="1" t="s">
        <v>1644</v>
      </c>
      <c r="J376" s="2">
        <v>45446</v>
      </c>
      <c r="K376" s="1" t="s">
        <v>1645</v>
      </c>
      <c r="L376" s="1" t="s">
        <v>556</v>
      </c>
      <c r="M376" s="1">
        <v>133.62</v>
      </c>
      <c r="N376" s="1">
        <v>1</v>
      </c>
      <c r="O376" s="1" t="s">
        <v>51</v>
      </c>
      <c r="P376" s="1">
        <v>5</v>
      </c>
      <c r="Q376" s="1">
        <v>39</v>
      </c>
      <c r="R376" s="2">
        <v>45451</v>
      </c>
      <c r="S376" s="1" t="s">
        <v>1646</v>
      </c>
      <c r="T376" t="str">
        <f t="shared" si="50"/>
        <v>Beth  Mason</v>
      </c>
      <c r="U376">
        <f t="shared" si="51"/>
        <v>133.62</v>
      </c>
      <c r="V376">
        <f t="shared" si="59"/>
        <v>5</v>
      </c>
      <c r="W376" s="15">
        <f t="shared" si="52"/>
        <v>0.15</v>
      </c>
      <c r="X376">
        <f t="shared" si="53"/>
        <v>152.577</v>
      </c>
      <c r="Y376">
        <f t="shared" si="54"/>
        <v>20.042999999999999</v>
      </c>
      <c r="Z376">
        <f t="shared" si="55"/>
        <v>113.577</v>
      </c>
      <c r="AA376">
        <f t="shared" si="56"/>
        <v>152.577</v>
      </c>
      <c r="AB376" t="str">
        <f t="shared" si="57"/>
        <v>Intime</v>
      </c>
      <c r="AC376" t="str">
        <f t="shared" si="58"/>
        <v>June</v>
      </c>
    </row>
    <row r="377" spans="1:29" ht="14.25" customHeight="1" x14ac:dyDescent="0.3">
      <c r="A377" s="1" t="s">
        <v>428</v>
      </c>
      <c r="B377" s="1" t="s">
        <v>429</v>
      </c>
      <c r="C377" s="1" t="s">
        <v>430</v>
      </c>
      <c r="D377" s="1">
        <v>28</v>
      </c>
      <c r="E377" s="1" t="s">
        <v>45</v>
      </c>
      <c r="F377" s="1" t="s">
        <v>69</v>
      </c>
      <c r="G377" s="1" t="s">
        <v>431</v>
      </c>
      <c r="H377" s="1" t="s">
        <v>432</v>
      </c>
      <c r="I377" s="1" t="s">
        <v>1647</v>
      </c>
      <c r="J377" s="2">
        <v>45247</v>
      </c>
      <c r="K377" s="1" t="s">
        <v>1648</v>
      </c>
      <c r="L377" s="1" t="s">
        <v>98</v>
      </c>
      <c r="M377" s="1">
        <v>275.44</v>
      </c>
      <c r="N377" s="1">
        <v>2</v>
      </c>
      <c r="O377" s="1" t="s">
        <v>78</v>
      </c>
      <c r="P377" s="1">
        <v>3</v>
      </c>
      <c r="Q377" s="1">
        <v>43</v>
      </c>
      <c r="R377" s="2">
        <v>45251</v>
      </c>
      <c r="S377" s="1" t="s">
        <v>1649</v>
      </c>
      <c r="T377" t="str">
        <f t="shared" si="50"/>
        <v>Mary  Knight</v>
      </c>
      <c r="U377">
        <f t="shared" si="51"/>
        <v>550.88</v>
      </c>
      <c r="V377">
        <f t="shared" si="59"/>
        <v>4</v>
      </c>
      <c r="W377" s="15">
        <f t="shared" si="52"/>
        <v>0.2</v>
      </c>
      <c r="X377">
        <f t="shared" si="53"/>
        <v>483.70400000000001</v>
      </c>
      <c r="Y377">
        <f t="shared" si="54"/>
        <v>110.176</v>
      </c>
      <c r="Z377">
        <f t="shared" si="55"/>
        <v>440.70400000000001</v>
      </c>
      <c r="AA377">
        <f t="shared" si="56"/>
        <v>483.70400000000001</v>
      </c>
      <c r="AB377" t="str">
        <f t="shared" si="57"/>
        <v>BeforeTime</v>
      </c>
      <c r="AC377" t="str">
        <f t="shared" si="58"/>
        <v>November</v>
      </c>
    </row>
    <row r="378" spans="1:29" ht="14.25" customHeight="1" x14ac:dyDescent="0.3">
      <c r="A378" s="1" t="s">
        <v>918</v>
      </c>
      <c r="B378" s="1" t="s">
        <v>919</v>
      </c>
      <c r="C378" s="1" t="s">
        <v>920</v>
      </c>
      <c r="D378" s="1">
        <v>24</v>
      </c>
      <c r="E378" s="1" t="s">
        <v>45</v>
      </c>
      <c r="F378" s="1" t="s">
        <v>213</v>
      </c>
      <c r="G378" s="1" t="s">
        <v>921</v>
      </c>
      <c r="H378" s="1" t="s">
        <v>922</v>
      </c>
      <c r="I378" s="1" t="s">
        <v>1650</v>
      </c>
      <c r="J378" s="2">
        <v>45113</v>
      </c>
      <c r="K378" s="1" t="s">
        <v>1651</v>
      </c>
      <c r="L378" s="1" t="s">
        <v>74</v>
      </c>
      <c r="M378" s="1">
        <v>330.11</v>
      </c>
      <c r="N378" s="1">
        <v>3</v>
      </c>
      <c r="O378" s="1" t="s">
        <v>51</v>
      </c>
      <c r="P378" s="1">
        <v>2</v>
      </c>
      <c r="Q378" s="1">
        <v>56</v>
      </c>
      <c r="R378" s="2">
        <v>45117</v>
      </c>
      <c r="S378" s="1" t="s">
        <v>1652</v>
      </c>
      <c r="T378" t="str">
        <f t="shared" si="50"/>
        <v>Rachael  Robinson</v>
      </c>
      <c r="U378">
        <f t="shared" si="51"/>
        <v>990.33</v>
      </c>
      <c r="V378">
        <f t="shared" si="59"/>
        <v>4</v>
      </c>
      <c r="W378" s="15">
        <f t="shared" si="52"/>
        <v>0.15</v>
      </c>
      <c r="X378">
        <f t="shared" si="53"/>
        <v>897.78050000000007</v>
      </c>
      <c r="Y378">
        <f t="shared" si="54"/>
        <v>148.54949999999999</v>
      </c>
      <c r="Z378">
        <f t="shared" si="55"/>
        <v>841.78050000000007</v>
      </c>
      <c r="AA378">
        <f t="shared" si="56"/>
        <v>897.78050000000007</v>
      </c>
      <c r="AB378" t="str">
        <f t="shared" si="57"/>
        <v>BeforeTime</v>
      </c>
      <c r="AC378" t="str">
        <f t="shared" si="58"/>
        <v>July</v>
      </c>
    </row>
    <row r="379" spans="1:29" ht="14.25" customHeight="1" x14ac:dyDescent="0.3">
      <c r="A379" s="1" t="s">
        <v>428</v>
      </c>
      <c r="B379" s="1" t="s">
        <v>429</v>
      </c>
      <c r="C379" s="1" t="s">
        <v>430</v>
      </c>
      <c r="D379" s="1">
        <v>28</v>
      </c>
      <c r="E379" s="1" t="s">
        <v>45</v>
      </c>
      <c r="F379" s="1" t="s">
        <v>69</v>
      </c>
      <c r="G379" s="1" t="s">
        <v>431</v>
      </c>
      <c r="H379" s="1" t="s">
        <v>432</v>
      </c>
      <c r="I379" s="1" t="s">
        <v>1653</v>
      </c>
      <c r="J379" s="2">
        <v>45307</v>
      </c>
      <c r="K379" s="1" t="s">
        <v>1654</v>
      </c>
      <c r="L379" s="1" t="s">
        <v>166</v>
      </c>
      <c r="M379" s="1">
        <v>272.51</v>
      </c>
      <c r="N379" s="1">
        <v>3</v>
      </c>
      <c r="O379" s="1" t="s">
        <v>29</v>
      </c>
      <c r="P379" s="1">
        <v>6</v>
      </c>
      <c r="Q379" s="1">
        <v>44</v>
      </c>
      <c r="R379" s="2">
        <v>45310</v>
      </c>
      <c r="S379" s="1" t="s">
        <v>1655</v>
      </c>
      <c r="T379" t="str">
        <f t="shared" si="50"/>
        <v>Mary  Knight</v>
      </c>
      <c r="U379">
        <f t="shared" si="51"/>
        <v>817.53</v>
      </c>
      <c r="V379">
        <f t="shared" si="59"/>
        <v>3</v>
      </c>
      <c r="W379" s="15">
        <f t="shared" si="52"/>
        <v>0.08</v>
      </c>
      <c r="X379">
        <f t="shared" si="53"/>
        <v>796.12760000000003</v>
      </c>
      <c r="Y379">
        <f t="shared" si="54"/>
        <v>65.4024</v>
      </c>
      <c r="Z379">
        <f t="shared" si="55"/>
        <v>752.12760000000003</v>
      </c>
      <c r="AA379">
        <f t="shared" si="56"/>
        <v>796.12760000000003</v>
      </c>
      <c r="AB379" t="str">
        <f t="shared" si="57"/>
        <v>BeforeTime</v>
      </c>
      <c r="AC379" t="str">
        <f t="shared" si="58"/>
        <v>January</v>
      </c>
    </row>
    <row r="380" spans="1:29" ht="14.25" customHeight="1" x14ac:dyDescent="0.3">
      <c r="A380" s="1" t="s">
        <v>698</v>
      </c>
      <c r="B380" s="1" t="s">
        <v>699</v>
      </c>
      <c r="C380" s="1" t="s">
        <v>700</v>
      </c>
      <c r="D380" s="1">
        <v>26</v>
      </c>
      <c r="E380" s="1" t="s">
        <v>45</v>
      </c>
      <c r="F380" s="1" t="s">
        <v>69</v>
      </c>
      <c r="G380" s="1" t="s">
        <v>701</v>
      </c>
      <c r="H380" s="1" t="s">
        <v>702</v>
      </c>
      <c r="I380" s="1" t="s">
        <v>1656</v>
      </c>
      <c r="J380" s="2">
        <v>45238</v>
      </c>
      <c r="K380" s="1" t="s">
        <v>1657</v>
      </c>
      <c r="L380" s="1" t="s">
        <v>128</v>
      </c>
      <c r="M380" s="1">
        <v>175.93</v>
      </c>
      <c r="N380" s="1">
        <v>4</v>
      </c>
      <c r="O380" s="1" t="s">
        <v>78</v>
      </c>
      <c r="P380" s="1">
        <v>6</v>
      </c>
      <c r="Q380" s="1">
        <v>54</v>
      </c>
      <c r="R380" s="2">
        <v>45240</v>
      </c>
      <c r="S380" s="1" t="s">
        <v>1658</v>
      </c>
      <c r="T380" t="str">
        <f t="shared" si="50"/>
        <v>Gregory  Lee</v>
      </c>
      <c r="U380">
        <f t="shared" si="51"/>
        <v>703.72</v>
      </c>
      <c r="V380">
        <f t="shared" si="59"/>
        <v>2</v>
      </c>
      <c r="W380" s="15">
        <f t="shared" si="52"/>
        <v>0.2</v>
      </c>
      <c r="X380">
        <f t="shared" si="53"/>
        <v>616.976</v>
      </c>
      <c r="Y380">
        <f t="shared" si="54"/>
        <v>140.744</v>
      </c>
      <c r="Z380">
        <f t="shared" si="55"/>
        <v>562.976</v>
      </c>
      <c r="AA380">
        <f t="shared" si="56"/>
        <v>616.976</v>
      </c>
      <c r="AB380" t="str">
        <f t="shared" si="57"/>
        <v>BeforeTime</v>
      </c>
      <c r="AC380" t="str">
        <f t="shared" si="58"/>
        <v>November</v>
      </c>
    </row>
    <row r="381" spans="1:29" ht="14.25" customHeight="1" x14ac:dyDescent="0.3">
      <c r="A381" s="1" t="s">
        <v>1607</v>
      </c>
      <c r="B381" s="1" t="s">
        <v>266</v>
      </c>
      <c r="C381" s="1" t="s">
        <v>1608</v>
      </c>
      <c r="D381" s="1">
        <v>62</v>
      </c>
      <c r="E381" s="1" t="s">
        <v>34</v>
      </c>
      <c r="F381" s="1" t="s">
        <v>35</v>
      </c>
      <c r="G381" s="1" t="s">
        <v>1609</v>
      </c>
      <c r="H381" s="1" t="s">
        <v>1610</v>
      </c>
      <c r="I381" s="1" t="s">
        <v>1659</v>
      </c>
      <c r="J381" s="2">
        <v>45459</v>
      </c>
      <c r="K381" s="1" t="s">
        <v>1660</v>
      </c>
      <c r="L381" s="1" t="s">
        <v>423</v>
      </c>
      <c r="M381" s="1">
        <v>369.03</v>
      </c>
      <c r="N381" s="1">
        <v>3</v>
      </c>
      <c r="O381" s="1" t="s">
        <v>29</v>
      </c>
      <c r="P381" s="1">
        <v>6</v>
      </c>
      <c r="Q381" s="1">
        <v>57</v>
      </c>
      <c r="R381" s="2">
        <v>45461</v>
      </c>
      <c r="S381" s="1" t="s">
        <v>1661</v>
      </c>
      <c r="T381" t="str">
        <f t="shared" si="50"/>
        <v>Lauren  Crane</v>
      </c>
      <c r="U381">
        <f t="shared" si="51"/>
        <v>1107.0899999999999</v>
      </c>
      <c r="V381">
        <f t="shared" si="59"/>
        <v>2</v>
      </c>
      <c r="W381" s="15">
        <f t="shared" si="52"/>
        <v>0.08</v>
      </c>
      <c r="X381">
        <f t="shared" si="53"/>
        <v>1075.5228</v>
      </c>
      <c r="Y381">
        <f t="shared" si="54"/>
        <v>88.5672</v>
      </c>
      <c r="Z381">
        <f t="shared" si="55"/>
        <v>1018.5228</v>
      </c>
      <c r="AA381">
        <f t="shared" si="56"/>
        <v>1075.5228</v>
      </c>
      <c r="AB381" t="str">
        <f t="shared" si="57"/>
        <v>BeforeTime</v>
      </c>
      <c r="AC381" t="str">
        <f t="shared" si="58"/>
        <v>June</v>
      </c>
    </row>
    <row r="382" spans="1:29" ht="14.25" customHeight="1" x14ac:dyDescent="0.3">
      <c r="A382" s="1" t="s">
        <v>1335</v>
      </c>
      <c r="B382" s="1" t="s">
        <v>501</v>
      </c>
      <c r="C382" s="1" t="s">
        <v>1336</v>
      </c>
      <c r="D382" s="1">
        <v>40</v>
      </c>
      <c r="E382" s="1" t="s">
        <v>45</v>
      </c>
      <c r="F382" s="1" t="s">
        <v>213</v>
      </c>
      <c r="G382" s="1" t="s">
        <v>1337</v>
      </c>
      <c r="H382" s="1" t="s">
        <v>1338</v>
      </c>
      <c r="I382" s="1" t="s">
        <v>1662</v>
      </c>
      <c r="J382" s="2">
        <v>45040</v>
      </c>
      <c r="K382" s="1" t="s">
        <v>1663</v>
      </c>
      <c r="L382" s="1" t="s">
        <v>337</v>
      </c>
      <c r="M382" s="1">
        <v>372.62</v>
      </c>
      <c r="N382" s="1">
        <v>2</v>
      </c>
      <c r="O382" s="1" t="s">
        <v>78</v>
      </c>
      <c r="P382" s="1">
        <v>2</v>
      </c>
      <c r="Q382" s="1">
        <v>47</v>
      </c>
      <c r="R382" s="2">
        <v>45041</v>
      </c>
      <c r="S382" s="1" t="s">
        <v>1664</v>
      </c>
      <c r="T382" t="str">
        <f t="shared" si="50"/>
        <v>Sarah  Benson</v>
      </c>
      <c r="U382">
        <f t="shared" si="51"/>
        <v>745.24</v>
      </c>
      <c r="V382">
        <f t="shared" si="59"/>
        <v>1</v>
      </c>
      <c r="W382" s="15">
        <f t="shared" si="52"/>
        <v>0.2</v>
      </c>
      <c r="X382">
        <f t="shared" si="53"/>
        <v>643.19200000000001</v>
      </c>
      <c r="Y382">
        <f t="shared" si="54"/>
        <v>149.048</v>
      </c>
      <c r="Z382">
        <f t="shared" si="55"/>
        <v>596.19200000000001</v>
      </c>
      <c r="AA382">
        <f t="shared" si="56"/>
        <v>643.19200000000001</v>
      </c>
      <c r="AB382" t="str">
        <f t="shared" si="57"/>
        <v>BeforeTime</v>
      </c>
      <c r="AC382" t="str">
        <f t="shared" si="58"/>
        <v>April</v>
      </c>
    </row>
    <row r="383" spans="1:29" ht="14.25" customHeight="1" x14ac:dyDescent="0.3">
      <c r="A383" s="1" t="s">
        <v>342</v>
      </c>
      <c r="B383" s="1" t="s">
        <v>343</v>
      </c>
      <c r="C383" s="1" t="s">
        <v>344</v>
      </c>
      <c r="D383" s="1">
        <v>70</v>
      </c>
      <c r="E383" s="1" t="s">
        <v>22</v>
      </c>
      <c r="F383" s="1" t="s">
        <v>161</v>
      </c>
      <c r="G383" s="1" t="s">
        <v>345</v>
      </c>
      <c r="H383" s="1" t="s">
        <v>346</v>
      </c>
      <c r="I383" s="1" t="s">
        <v>1665</v>
      </c>
      <c r="J383" s="2">
        <v>45270</v>
      </c>
      <c r="K383" s="1" t="s">
        <v>1666</v>
      </c>
      <c r="L383" s="1" t="s">
        <v>411</v>
      </c>
      <c r="M383" s="1">
        <v>44.5</v>
      </c>
      <c r="N383" s="1">
        <v>1</v>
      </c>
      <c r="O383" s="1" t="s">
        <v>56</v>
      </c>
      <c r="P383" s="1">
        <v>1</v>
      </c>
      <c r="Q383" s="1">
        <v>37</v>
      </c>
      <c r="R383" s="2">
        <v>45277</v>
      </c>
      <c r="S383" s="1" t="s">
        <v>1667</v>
      </c>
      <c r="T383" t="str">
        <f t="shared" si="50"/>
        <v>Donna  Oneill</v>
      </c>
      <c r="U383">
        <f t="shared" si="51"/>
        <v>44.5</v>
      </c>
      <c r="V383">
        <f t="shared" si="59"/>
        <v>7</v>
      </c>
      <c r="W383" s="15">
        <f t="shared" si="52"/>
        <v>0</v>
      </c>
      <c r="X383">
        <f t="shared" si="53"/>
        <v>44.5</v>
      </c>
      <c r="Y383">
        <f t="shared" si="54"/>
        <v>0</v>
      </c>
      <c r="Z383">
        <f t="shared" si="55"/>
        <v>44.5</v>
      </c>
      <c r="AA383">
        <f t="shared" si="56"/>
        <v>44.5</v>
      </c>
      <c r="AB383" t="str">
        <f t="shared" si="57"/>
        <v>Late</v>
      </c>
      <c r="AC383" t="str">
        <f t="shared" si="58"/>
        <v>December</v>
      </c>
    </row>
    <row r="384" spans="1:29" ht="14.25" customHeight="1" x14ac:dyDescent="0.3">
      <c r="A384" s="1" t="s">
        <v>468</v>
      </c>
      <c r="B384" s="1" t="s">
        <v>101</v>
      </c>
      <c r="C384" s="1" t="s">
        <v>469</v>
      </c>
      <c r="D384" s="1">
        <v>33</v>
      </c>
      <c r="E384" s="1" t="s">
        <v>22</v>
      </c>
      <c r="F384" s="1" t="s">
        <v>161</v>
      </c>
      <c r="G384" s="1" t="s">
        <v>470</v>
      </c>
      <c r="H384" s="1" t="s">
        <v>471</v>
      </c>
      <c r="I384" s="1" t="s">
        <v>1668</v>
      </c>
      <c r="J384" s="2">
        <v>45060</v>
      </c>
      <c r="K384" s="1" t="s">
        <v>1669</v>
      </c>
      <c r="L384" s="1" t="s">
        <v>280</v>
      </c>
      <c r="M384" s="1">
        <v>157.63999999999999</v>
      </c>
      <c r="N384" s="1">
        <v>1</v>
      </c>
      <c r="O384" s="1" t="s">
        <v>89</v>
      </c>
      <c r="P384" s="1">
        <v>7</v>
      </c>
      <c r="Q384" s="1">
        <v>48</v>
      </c>
      <c r="R384" s="2">
        <v>45067</v>
      </c>
      <c r="S384" s="1" t="s">
        <v>1670</v>
      </c>
      <c r="T384" t="str">
        <f t="shared" si="50"/>
        <v>Debra  Hayes</v>
      </c>
      <c r="U384">
        <f t="shared" si="51"/>
        <v>157.63999999999999</v>
      </c>
      <c r="V384">
        <f t="shared" si="59"/>
        <v>7</v>
      </c>
      <c r="W384" s="15">
        <f t="shared" si="52"/>
        <v>0.1</v>
      </c>
      <c r="X384">
        <f t="shared" si="53"/>
        <v>189.87599999999998</v>
      </c>
      <c r="Y384">
        <f t="shared" si="54"/>
        <v>15.763999999999999</v>
      </c>
      <c r="Z384">
        <f t="shared" si="55"/>
        <v>141.87599999999998</v>
      </c>
      <c r="AA384">
        <f t="shared" si="56"/>
        <v>189.87599999999998</v>
      </c>
      <c r="AB384" t="str">
        <f t="shared" si="57"/>
        <v>Late</v>
      </c>
      <c r="AC384" t="str">
        <f t="shared" si="58"/>
        <v>May</v>
      </c>
    </row>
    <row r="385" spans="1:29" ht="14.25" customHeight="1" x14ac:dyDescent="0.3">
      <c r="A385" s="1" t="s">
        <v>185</v>
      </c>
      <c r="B385" s="1" t="s">
        <v>186</v>
      </c>
      <c r="C385" s="1" t="s">
        <v>187</v>
      </c>
      <c r="D385" s="1">
        <v>34</v>
      </c>
      <c r="E385" s="1" t="s">
        <v>22</v>
      </c>
      <c r="F385" s="1" t="s">
        <v>83</v>
      </c>
      <c r="G385" s="1" t="s">
        <v>188</v>
      </c>
      <c r="H385" s="1" t="s">
        <v>189</v>
      </c>
      <c r="I385" s="1" t="s">
        <v>1671</v>
      </c>
      <c r="J385" s="2">
        <v>45243</v>
      </c>
      <c r="K385" s="1" t="s">
        <v>1672</v>
      </c>
      <c r="L385" s="1" t="s">
        <v>192</v>
      </c>
      <c r="M385" s="1">
        <v>20.7</v>
      </c>
      <c r="N385" s="1">
        <v>3</v>
      </c>
      <c r="O385" s="1" t="s">
        <v>29</v>
      </c>
      <c r="P385" s="1">
        <v>5</v>
      </c>
      <c r="Q385" s="1">
        <v>46</v>
      </c>
      <c r="R385" s="2">
        <v>45245</v>
      </c>
      <c r="S385" s="1" t="s">
        <v>1673</v>
      </c>
      <c r="T385" t="str">
        <f t="shared" si="50"/>
        <v>Traci  Jones</v>
      </c>
      <c r="U385">
        <f t="shared" si="51"/>
        <v>62.099999999999994</v>
      </c>
      <c r="V385">
        <f t="shared" si="59"/>
        <v>2</v>
      </c>
      <c r="W385" s="15">
        <f t="shared" si="52"/>
        <v>0.08</v>
      </c>
      <c r="X385">
        <f t="shared" si="53"/>
        <v>103.13199999999999</v>
      </c>
      <c r="Y385">
        <f t="shared" si="54"/>
        <v>4.968</v>
      </c>
      <c r="Z385">
        <f t="shared" si="55"/>
        <v>57.131999999999991</v>
      </c>
      <c r="AA385">
        <f t="shared" si="56"/>
        <v>103.13199999999999</v>
      </c>
      <c r="AB385" t="str">
        <f t="shared" si="57"/>
        <v>BeforeTime</v>
      </c>
      <c r="AC385" t="str">
        <f t="shared" si="58"/>
        <v>November</v>
      </c>
    </row>
    <row r="386" spans="1:29" ht="14.25" customHeight="1" x14ac:dyDescent="0.3">
      <c r="A386" s="1" t="s">
        <v>632</v>
      </c>
      <c r="B386" s="1" t="s">
        <v>141</v>
      </c>
      <c r="C386" s="1" t="s">
        <v>633</v>
      </c>
      <c r="D386" s="1">
        <v>44</v>
      </c>
      <c r="E386" s="1" t="s">
        <v>45</v>
      </c>
      <c r="F386" s="1" t="s">
        <v>83</v>
      </c>
      <c r="G386" s="1" t="s">
        <v>634</v>
      </c>
      <c r="H386" s="1" t="s">
        <v>635</v>
      </c>
      <c r="I386" s="1" t="s">
        <v>1674</v>
      </c>
      <c r="J386" s="2">
        <v>45264</v>
      </c>
      <c r="K386" s="1" t="s">
        <v>1675</v>
      </c>
      <c r="L386" s="1" t="s">
        <v>243</v>
      </c>
      <c r="M386" s="1">
        <v>128.13999999999999</v>
      </c>
      <c r="N386" s="1">
        <v>3</v>
      </c>
      <c r="O386" s="1" t="s">
        <v>78</v>
      </c>
      <c r="P386" s="1">
        <v>2</v>
      </c>
      <c r="Q386" s="1">
        <v>49</v>
      </c>
      <c r="R386" s="2">
        <v>45270</v>
      </c>
      <c r="S386" s="1" t="s">
        <v>1676</v>
      </c>
      <c r="T386" t="str">
        <f t="shared" ref="T386:T449" si="60">_xlfn.CONCAT(B386,"  ",C386)</f>
        <v>Amy  Ellis</v>
      </c>
      <c r="U386">
        <f t="shared" ref="U386:U449" si="61">M386*N386</f>
        <v>384.41999999999996</v>
      </c>
      <c r="V386">
        <f t="shared" si="59"/>
        <v>6</v>
      </c>
      <c r="W386" s="15">
        <f t="shared" ref="W386:W449" si="62">IF(O386="FLAT8",8%,IF(O386="FLAT10",10%,IF(O386="FLAT15",15%,IF(O386="FLAT20",20%,0))))</f>
        <v>0.2</v>
      </c>
      <c r="X386">
        <f t="shared" ref="X386:X449" si="63">U386-(U386*W386)+IF(O386="DEL0",0,Q386)</f>
        <v>356.53599999999994</v>
      </c>
      <c r="Y386">
        <f t="shared" ref="Y386:Y449" si="64">U386*W386</f>
        <v>76.884</v>
      </c>
      <c r="Z386">
        <f t="shared" ref="Z386:Z449" si="65">U386-Y386</f>
        <v>307.53599999999994</v>
      </c>
      <c r="AA386">
        <f t="shared" ref="AA386:AA449" si="66">Z386+IF(O386="DEL0",0,Q386)</f>
        <v>356.53599999999994</v>
      </c>
      <c r="AB386" t="str">
        <f t="shared" ref="AB386:AB449" si="67">IF(V386&gt;5,"Late",IF(V386=5,"Intime","BeforeTime"))</f>
        <v>Late</v>
      </c>
      <c r="AC386" t="str">
        <f t="shared" ref="AC386:AC449" si="68">TEXT(J386,"mmmm")</f>
        <v>December</v>
      </c>
    </row>
    <row r="387" spans="1:29" ht="14.25" customHeight="1" x14ac:dyDescent="0.3">
      <c r="A387" s="1" t="s">
        <v>639</v>
      </c>
      <c r="B387" s="1" t="s">
        <v>640</v>
      </c>
      <c r="C387" s="1" t="s">
        <v>641</v>
      </c>
      <c r="D387" s="1">
        <v>45</v>
      </c>
      <c r="E387" s="1" t="s">
        <v>45</v>
      </c>
      <c r="F387" s="1" t="s">
        <v>83</v>
      </c>
      <c r="G387" s="1" t="s">
        <v>642</v>
      </c>
      <c r="H387" s="1" t="s">
        <v>643</v>
      </c>
      <c r="I387" s="1" t="s">
        <v>1677</v>
      </c>
      <c r="J387" s="2">
        <v>45404</v>
      </c>
      <c r="K387" s="1" t="s">
        <v>1678</v>
      </c>
      <c r="L387" s="1" t="s">
        <v>280</v>
      </c>
      <c r="M387" s="1">
        <v>157.63999999999999</v>
      </c>
      <c r="N387" s="1">
        <v>3</v>
      </c>
      <c r="O387" s="1" t="s">
        <v>29</v>
      </c>
      <c r="P387" s="1">
        <v>4</v>
      </c>
      <c r="Q387" s="1">
        <v>66</v>
      </c>
      <c r="R387" s="2">
        <v>45405</v>
      </c>
      <c r="S387" s="1" t="s">
        <v>1392</v>
      </c>
      <c r="T387" t="str">
        <f t="shared" si="60"/>
        <v>Beth  Mason</v>
      </c>
      <c r="U387">
        <f t="shared" si="61"/>
        <v>472.91999999999996</v>
      </c>
      <c r="V387">
        <f t="shared" ref="V387:V450" si="69">R387-J387</f>
        <v>1</v>
      </c>
      <c r="W387" s="15">
        <f t="shared" si="62"/>
        <v>0.08</v>
      </c>
      <c r="X387">
        <f t="shared" si="63"/>
        <v>501.08639999999997</v>
      </c>
      <c r="Y387">
        <f t="shared" si="64"/>
        <v>37.833599999999997</v>
      </c>
      <c r="Z387">
        <f t="shared" si="65"/>
        <v>435.08639999999997</v>
      </c>
      <c r="AA387">
        <f t="shared" si="66"/>
        <v>501.08639999999997</v>
      </c>
      <c r="AB387" t="str">
        <f t="shared" si="67"/>
        <v>BeforeTime</v>
      </c>
      <c r="AC387" t="str">
        <f t="shared" si="68"/>
        <v>April</v>
      </c>
    </row>
    <row r="388" spans="1:29" ht="14.25" customHeight="1" x14ac:dyDescent="0.3">
      <c r="A388" s="1" t="s">
        <v>31</v>
      </c>
      <c r="B388" s="1" t="s">
        <v>32</v>
      </c>
      <c r="C388" s="1" t="s">
        <v>33</v>
      </c>
      <c r="D388" s="1">
        <v>53</v>
      </c>
      <c r="E388" s="1" t="s">
        <v>34</v>
      </c>
      <c r="F388" s="1" t="s">
        <v>35</v>
      </c>
      <c r="G388" s="1" t="s">
        <v>36</v>
      </c>
      <c r="H388" s="1" t="s">
        <v>37</v>
      </c>
      <c r="I388" s="1" t="s">
        <v>1679</v>
      </c>
      <c r="J388" s="2">
        <v>45469</v>
      </c>
      <c r="K388" s="1" t="s">
        <v>1680</v>
      </c>
      <c r="L388" s="1" t="s">
        <v>337</v>
      </c>
      <c r="M388" s="1">
        <v>372.62</v>
      </c>
      <c r="N388" s="1">
        <v>1</v>
      </c>
      <c r="O388" s="1" t="s">
        <v>89</v>
      </c>
      <c r="P388" s="1">
        <v>1</v>
      </c>
      <c r="Q388" s="1">
        <v>66</v>
      </c>
      <c r="R388" s="2">
        <v>45471</v>
      </c>
      <c r="S388" s="1" t="s">
        <v>1681</v>
      </c>
      <c r="T388" t="str">
        <f t="shared" si="60"/>
        <v>Anthony  Thomas</v>
      </c>
      <c r="U388">
        <f t="shared" si="61"/>
        <v>372.62</v>
      </c>
      <c r="V388">
        <f t="shared" si="69"/>
        <v>2</v>
      </c>
      <c r="W388" s="15">
        <f t="shared" si="62"/>
        <v>0.1</v>
      </c>
      <c r="X388">
        <f t="shared" si="63"/>
        <v>401.358</v>
      </c>
      <c r="Y388">
        <f t="shared" si="64"/>
        <v>37.262</v>
      </c>
      <c r="Z388">
        <f t="shared" si="65"/>
        <v>335.358</v>
      </c>
      <c r="AA388">
        <f t="shared" si="66"/>
        <v>401.358</v>
      </c>
      <c r="AB388" t="str">
        <f t="shared" si="67"/>
        <v>BeforeTime</v>
      </c>
      <c r="AC388" t="str">
        <f t="shared" si="68"/>
        <v>June</v>
      </c>
    </row>
    <row r="389" spans="1:29" ht="14.25" customHeight="1" x14ac:dyDescent="0.3">
      <c r="A389" s="1" t="s">
        <v>1607</v>
      </c>
      <c r="B389" s="1" t="s">
        <v>266</v>
      </c>
      <c r="C389" s="1" t="s">
        <v>1608</v>
      </c>
      <c r="D389" s="1">
        <v>62</v>
      </c>
      <c r="E389" s="1" t="s">
        <v>34</v>
      </c>
      <c r="F389" s="1" t="s">
        <v>35</v>
      </c>
      <c r="G389" s="1" t="s">
        <v>1609</v>
      </c>
      <c r="H389" s="1" t="s">
        <v>1610</v>
      </c>
      <c r="I389" s="1" t="s">
        <v>1682</v>
      </c>
      <c r="J389" s="2">
        <v>45116</v>
      </c>
      <c r="K389" s="1" t="s">
        <v>1683</v>
      </c>
      <c r="L389" s="1" t="s">
        <v>88</v>
      </c>
      <c r="M389" s="1">
        <v>363.64</v>
      </c>
      <c r="N389" s="1">
        <v>4</v>
      </c>
      <c r="O389" s="1" t="s">
        <v>56</v>
      </c>
      <c r="P389" s="1">
        <v>6</v>
      </c>
      <c r="Q389" s="1">
        <v>56</v>
      </c>
      <c r="R389" s="2">
        <v>45121</v>
      </c>
      <c r="S389" s="1" t="s">
        <v>1684</v>
      </c>
      <c r="T389" t="str">
        <f t="shared" si="60"/>
        <v>Lauren  Crane</v>
      </c>
      <c r="U389">
        <f t="shared" si="61"/>
        <v>1454.56</v>
      </c>
      <c r="V389">
        <f t="shared" si="69"/>
        <v>5</v>
      </c>
      <c r="W389" s="15">
        <f t="shared" si="62"/>
        <v>0</v>
      </c>
      <c r="X389">
        <f t="shared" si="63"/>
        <v>1454.56</v>
      </c>
      <c r="Y389">
        <f t="shared" si="64"/>
        <v>0</v>
      </c>
      <c r="Z389">
        <f t="shared" si="65"/>
        <v>1454.56</v>
      </c>
      <c r="AA389">
        <f t="shared" si="66"/>
        <v>1454.56</v>
      </c>
      <c r="AB389" t="str">
        <f t="shared" si="67"/>
        <v>Intime</v>
      </c>
      <c r="AC389" t="str">
        <f t="shared" si="68"/>
        <v>July</v>
      </c>
    </row>
    <row r="390" spans="1:29" ht="14.25" customHeight="1" x14ac:dyDescent="0.3">
      <c r="A390" s="1" t="s">
        <v>229</v>
      </c>
      <c r="B390" s="1" t="s">
        <v>59</v>
      </c>
      <c r="C390" s="1" t="s">
        <v>230</v>
      </c>
      <c r="D390" s="1">
        <v>52</v>
      </c>
      <c r="E390" s="1" t="s">
        <v>45</v>
      </c>
      <c r="F390" s="1" t="s">
        <v>35</v>
      </c>
      <c r="G390" s="1" t="s">
        <v>231</v>
      </c>
      <c r="H390" s="1" t="s">
        <v>232</v>
      </c>
      <c r="I390" s="1" t="s">
        <v>1685</v>
      </c>
      <c r="J390" s="2">
        <v>45397</v>
      </c>
      <c r="K390" s="1" t="s">
        <v>1686</v>
      </c>
      <c r="L390" s="1" t="s">
        <v>466</v>
      </c>
      <c r="M390" s="1">
        <v>286.07</v>
      </c>
      <c r="N390" s="1">
        <v>5</v>
      </c>
      <c r="O390" s="1" t="s">
        <v>56</v>
      </c>
      <c r="P390" s="1">
        <v>1</v>
      </c>
      <c r="Q390" s="1">
        <v>41</v>
      </c>
      <c r="R390" s="2">
        <v>45404</v>
      </c>
      <c r="S390" s="1" t="s">
        <v>1687</v>
      </c>
      <c r="T390" t="str">
        <f t="shared" si="60"/>
        <v>Angela  Evans</v>
      </c>
      <c r="U390">
        <f t="shared" si="61"/>
        <v>1430.35</v>
      </c>
      <c r="V390">
        <f t="shared" si="69"/>
        <v>7</v>
      </c>
      <c r="W390" s="15">
        <f t="shared" si="62"/>
        <v>0</v>
      </c>
      <c r="X390">
        <f t="shared" si="63"/>
        <v>1430.35</v>
      </c>
      <c r="Y390">
        <f t="shared" si="64"/>
        <v>0</v>
      </c>
      <c r="Z390">
        <f t="shared" si="65"/>
        <v>1430.35</v>
      </c>
      <c r="AA390">
        <f t="shared" si="66"/>
        <v>1430.35</v>
      </c>
      <c r="AB390" t="str">
        <f t="shared" si="67"/>
        <v>Late</v>
      </c>
      <c r="AC390" t="str">
        <f t="shared" si="68"/>
        <v>April</v>
      </c>
    </row>
    <row r="391" spans="1:29" ht="14.25" customHeight="1" x14ac:dyDescent="0.3">
      <c r="A391" s="1" t="s">
        <v>539</v>
      </c>
      <c r="B391" s="1" t="s">
        <v>540</v>
      </c>
      <c r="C391" s="1" t="s">
        <v>541</v>
      </c>
      <c r="D391" s="1">
        <v>33</v>
      </c>
      <c r="E391" s="1" t="s">
        <v>45</v>
      </c>
      <c r="F391" s="1" t="s">
        <v>161</v>
      </c>
      <c r="G391" s="1" t="s">
        <v>542</v>
      </c>
      <c r="H391" s="1" t="s">
        <v>543</v>
      </c>
      <c r="I391" s="1" t="s">
        <v>1688</v>
      </c>
      <c r="J391" s="2">
        <v>45302</v>
      </c>
      <c r="K391" s="1" t="s">
        <v>1689</v>
      </c>
      <c r="L391" s="1" t="s">
        <v>239</v>
      </c>
      <c r="M391" s="1">
        <v>282.63</v>
      </c>
      <c r="N391" s="1">
        <v>3</v>
      </c>
      <c r="O391" s="1" t="s">
        <v>56</v>
      </c>
      <c r="P391" s="1">
        <v>4</v>
      </c>
      <c r="Q391" s="1">
        <v>66</v>
      </c>
      <c r="R391" s="2">
        <v>45307</v>
      </c>
      <c r="S391" s="1" t="s">
        <v>737</v>
      </c>
      <c r="T391" t="str">
        <f t="shared" si="60"/>
        <v>Jodi  Whitney</v>
      </c>
      <c r="U391">
        <f t="shared" si="61"/>
        <v>847.89</v>
      </c>
      <c r="V391">
        <f t="shared" si="69"/>
        <v>5</v>
      </c>
      <c r="W391" s="15">
        <f t="shared" si="62"/>
        <v>0</v>
      </c>
      <c r="X391">
        <f t="shared" si="63"/>
        <v>847.89</v>
      </c>
      <c r="Y391">
        <f t="shared" si="64"/>
        <v>0</v>
      </c>
      <c r="Z391">
        <f t="shared" si="65"/>
        <v>847.89</v>
      </c>
      <c r="AA391">
        <f t="shared" si="66"/>
        <v>847.89</v>
      </c>
      <c r="AB391" t="str">
        <f t="shared" si="67"/>
        <v>Intime</v>
      </c>
      <c r="AC391" t="str">
        <f t="shared" si="68"/>
        <v>January</v>
      </c>
    </row>
    <row r="392" spans="1:29" ht="14.25" customHeight="1" x14ac:dyDescent="0.3">
      <c r="A392" s="1" t="s">
        <v>1450</v>
      </c>
      <c r="B392" s="1" t="s">
        <v>266</v>
      </c>
      <c r="C392" s="1" t="s">
        <v>1451</v>
      </c>
      <c r="D392" s="1">
        <v>30</v>
      </c>
      <c r="E392" s="1" t="s">
        <v>22</v>
      </c>
      <c r="F392" s="1" t="s">
        <v>213</v>
      </c>
      <c r="G392" s="1" t="s">
        <v>1452</v>
      </c>
      <c r="H392" s="1" t="s">
        <v>1453</v>
      </c>
      <c r="I392" s="1" t="s">
        <v>1690</v>
      </c>
      <c r="J392" s="2">
        <v>45361</v>
      </c>
      <c r="K392" s="1" t="s">
        <v>1691</v>
      </c>
      <c r="L392" s="1" t="s">
        <v>337</v>
      </c>
      <c r="M392" s="1">
        <v>372.62</v>
      </c>
      <c r="N392" s="1">
        <v>5</v>
      </c>
      <c r="O392" s="1" t="s">
        <v>29</v>
      </c>
      <c r="P392" s="1">
        <v>4</v>
      </c>
      <c r="Q392" s="1">
        <v>66</v>
      </c>
      <c r="R392" s="2">
        <v>45364</v>
      </c>
      <c r="S392" s="1" t="s">
        <v>1692</v>
      </c>
      <c r="T392" t="str">
        <f t="shared" si="60"/>
        <v>Lauren  Lane</v>
      </c>
      <c r="U392">
        <f t="shared" si="61"/>
        <v>1863.1</v>
      </c>
      <c r="V392">
        <f t="shared" si="69"/>
        <v>3</v>
      </c>
      <c r="W392" s="15">
        <f t="shared" si="62"/>
        <v>0.08</v>
      </c>
      <c r="X392">
        <f t="shared" si="63"/>
        <v>1780.0519999999999</v>
      </c>
      <c r="Y392">
        <f t="shared" si="64"/>
        <v>149.048</v>
      </c>
      <c r="Z392">
        <f t="shared" si="65"/>
        <v>1714.0519999999999</v>
      </c>
      <c r="AA392">
        <f t="shared" si="66"/>
        <v>1780.0519999999999</v>
      </c>
      <c r="AB392" t="str">
        <f t="shared" si="67"/>
        <v>BeforeTime</v>
      </c>
      <c r="AC392" t="str">
        <f t="shared" si="68"/>
        <v>March</v>
      </c>
    </row>
    <row r="393" spans="1:29" ht="14.25" customHeight="1" x14ac:dyDescent="0.3">
      <c r="A393" s="1" t="s">
        <v>168</v>
      </c>
      <c r="B393" s="1" t="s">
        <v>169</v>
      </c>
      <c r="C393" s="1" t="s">
        <v>170</v>
      </c>
      <c r="D393" s="1">
        <v>36</v>
      </c>
      <c r="E393" s="1" t="s">
        <v>45</v>
      </c>
      <c r="F393" s="1" t="s">
        <v>133</v>
      </c>
      <c r="G393" s="1" t="s">
        <v>171</v>
      </c>
      <c r="H393" s="1" t="s">
        <v>172</v>
      </c>
      <c r="I393" s="1" t="s">
        <v>1693</v>
      </c>
      <c r="J393" s="2">
        <v>45091</v>
      </c>
      <c r="K393" s="1" t="s">
        <v>1694</v>
      </c>
      <c r="L393" s="1" t="s">
        <v>679</v>
      </c>
      <c r="M393" s="1">
        <v>424.82</v>
      </c>
      <c r="N393" s="1">
        <v>4</v>
      </c>
      <c r="O393" s="1" t="s">
        <v>89</v>
      </c>
      <c r="P393" s="1">
        <v>5</v>
      </c>
      <c r="Q393" s="1">
        <v>58</v>
      </c>
      <c r="R393" s="2">
        <v>45098</v>
      </c>
      <c r="S393" s="1" t="s">
        <v>1695</v>
      </c>
      <c r="T393" t="str">
        <f t="shared" si="60"/>
        <v>Gina  Moreno</v>
      </c>
      <c r="U393">
        <f t="shared" si="61"/>
        <v>1699.28</v>
      </c>
      <c r="V393">
        <f t="shared" si="69"/>
        <v>7</v>
      </c>
      <c r="W393" s="15">
        <f t="shared" si="62"/>
        <v>0.1</v>
      </c>
      <c r="X393">
        <f t="shared" si="63"/>
        <v>1587.3519999999999</v>
      </c>
      <c r="Y393">
        <f t="shared" si="64"/>
        <v>169.928</v>
      </c>
      <c r="Z393">
        <f t="shared" si="65"/>
        <v>1529.3519999999999</v>
      </c>
      <c r="AA393">
        <f t="shared" si="66"/>
        <v>1587.3519999999999</v>
      </c>
      <c r="AB393" t="str">
        <f t="shared" si="67"/>
        <v>Late</v>
      </c>
      <c r="AC393" t="str">
        <f t="shared" si="68"/>
        <v>June</v>
      </c>
    </row>
    <row r="394" spans="1:29" ht="14.25" customHeight="1" x14ac:dyDescent="0.3">
      <c r="A394" s="1" t="s">
        <v>394</v>
      </c>
      <c r="B394" s="1" t="s">
        <v>395</v>
      </c>
      <c r="C394" s="1" t="s">
        <v>396</v>
      </c>
      <c r="D394" s="1">
        <v>70</v>
      </c>
      <c r="E394" s="1" t="s">
        <v>22</v>
      </c>
      <c r="F394" s="1" t="s">
        <v>23</v>
      </c>
      <c r="G394" s="1" t="s">
        <v>397</v>
      </c>
      <c r="H394" s="1" t="s">
        <v>398</v>
      </c>
      <c r="I394" s="1" t="s">
        <v>1696</v>
      </c>
      <c r="J394" s="2">
        <v>45172</v>
      </c>
      <c r="K394" s="1" t="s">
        <v>1697</v>
      </c>
      <c r="L394" s="1" t="s">
        <v>488</v>
      </c>
      <c r="M394" s="1">
        <v>421.7</v>
      </c>
      <c r="N394" s="1">
        <v>3</v>
      </c>
      <c r="O394" s="1" t="s">
        <v>56</v>
      </c>
      <c r="P394" s="1">
        <v>3</v>
      </c>
      <c r="Q394" s="1">
        <v>56</v>
      </c>
      <c r="R394" s="2">
        <v>45177</v>
      </c>
      <c r="S394" s="1" t="s">
        <v>1698</v>
      </c>
      <c r="T394" t="str">
        <f t="shared" si="60"/>
        <v>Alexandra  Smith</v>
      </c>
      <c r="U394">
        <f t="shared" si="61"/>
        <v>1265.0999999999999</v>
      </c>
      <c r="V394">
        <f t="shared" si="69"/>
        <v>5</v>
      </c>
      <c r="W394" s="15">
        <f t="shared" si="62"/>
        <v>0</v>
      </c>
      <c r="X394">
        <f t="shared" si="63"/>
        <v>1265.0999999999999</v>
      </c>
      <c r="Y394">
        <f t="shared" si="64"/>
        <v>0</v>
      </c>
      <c r="Z394">
        <f t="shared" si="65"/>
        <v>1265.0999999999999</v>
      </c>
      <c r="AA394">
        <f t="shared" si="66"/>
        <v>1265.0999999999999</v>
      </c>
      <c r="AB394" t="str">
        <f t="shared" si="67"/>
        <v>Intime</v>
      </c>
      <c r="AC394" t="str">
        <f t="shared" si="68"/>
        <v>September</v>
      </c>
    </row>
    <row r="395" spans="1:29" ht="14.25" customHeight="1" x14ac:dyDescent="0.3">
      <c r="A395" s="1" t="s">
        <v>709</v>
      </c>
      <c r="B395" s="1" t="s">
        <v>710</v>
      </c>
      <c r="C395" s="1" t="s">
        <v>711</v>
      </c>
      <c r="D395" s="1">
        <v>32</v>
      </c>
      <c r="E395" s="1" t="s">
        <v>34</v>
      </c>
      <c r="F395" s="1" t="s">
        <v>23</v>
      </c>
      <c r="G395" s="1" t="s">
        <v>712</v>
      </c>
      <c r="H395" s="1" t="s">
        <v>713</v>
      </c>
      <c r="I395" s="1" t="s">
        <v>1699</v>
      </c>
      <c r="J395" s="2">
        <v>45343</v>
      </c>
      <c r="K395" s="1" t="s">
        <v>1700</v>
      </c>
      <c r="L395" s="1" t="s">
        <v>864</v>
      </c>
      <c r="M395" s="1">
        <v>292.14999999999998</v>
      </c>
      <c r="N395" s="1">
        <v>2</v>
      </c>
      <c r="O395" s="1" t="s">
        <v>51</v>
      </c>
      <c r="P395" s="1">
        <v>6</v>
      </c>
      <c r="Q395" s="1">
        <v>60</v>
      </c>
      <c r="R395" s="2">
        <v>45348</v>
      </c>
      <c r="S395" s="1" t="s">
        <v>1701</v>
      </c>
      <c r="T395" t="str">
        <f t="shared" si="60"/>
        <v>Bruce  Allen</v>
      </c>
      <c r="U395">
        <f t="shared" si="61"/>
        <v>584.29999999999995</v>
      </c>
      <c r="V395">
        <f t="shared" si="69"/>
        <v>5</v>
      </c>
      <c r="W395" s="15">
        <f t="shared" si="62"/>
        <v>0.15</v>
      </c>
      <c r="X395">
        <f t="shared" si="63"/>
        <v>556.65499999999997</v>
      </c>
      <c r="Y395">
        <f t="shared" si="64"/>
        <v>87.644999999999996</v>
      </c>
      <c r="Z395">
        <f t="shared" si="65"/>
        <v>496.65499999999997</v>
      </c>
      <c r="AA395">
        <f t="shared" si="66"/>
        <v>556.65499999999997</v>
      </c>
      <c r="AB395" t="str">
        <f t="shared" si="67"/>
        <v>Intime</v>
      </c>
      <c r="AC395" t="str">
        <f t="shared" si="68"/>
        <v>February</v>
      </c>
    </row>
    <row r="396" spans="1:29" ht="14.25" customHeight="1" x14ac:dyDescent="0.3">
      <c r="A396" s="1" t="s">
        <v>210</v>
      </c>
      <c r="B396" s="1" t="s">
        <v>211</v>
      </c>
      <c r="C396" s="1" t="s">
        <v>212</v>
      </c>
      <c r="D396" s="1">
        <v>33</v>
      </c>
      <c r="E396" s="1" t="s">
        <v>45</v>
      </c>
      <c r="F396" s="1" t="s">
        <v>213</v>
      </c>
      <c r="G396" s="1" t="s">
        <v>214</v>
      </c>
      <c r="H396" s="1" t="s">
        <v>215</v>
      </c>
      <c r="I396" s="1" t="s">
        <v>1702</v>
      </c>
      <c r="J396" s="2">
        <v>45657</v>
      </c>
      <c r="K396" s="1" t="s">
        <v>1703</v>
      </c>
      <c r="L396" s="1" t="s">
        <v>337</v>
      </c>
      <c r="M396" s="1">
        <v>372.62</v>
      </c>
      <c r="N396" s="1">
        <v>1</v>
      </c>
      <c r="O396" s="1" t="s">
        <v>51</v>
      </c>
      <c r="P396" s="1">
        <v>5</v>
      </c>
      <c r="Q396" s="1">
        <v>50</v>
      </c>
      <c r="R396" s="2">
        <v>45661</v>
      </c>
      <c r="S396" s="1" t="s">
        <v>1704</v>
      </c>
      <c r="T396" t="str">
        <f t="shared" si="60"/>
        <v>Mark  Henderson</v>
      </c>
      <c r="U396">
        <f t="shared" si="61"/>
        <v>372.62</v>
      </c>
      <c r="V396">
        <f t="shared" si="69"/>
        <v>4</v>
      </c>
      <c r="W396" s="15">
        <f t="shared" si="62"/>
        <v>0.15</v>
      </c>
      <c r="X396">
        <f t="shared" si="63"/>
        <v>366.72699999999998</v>
      </c>
      <c r="Y396">
        <f t="shared" si="64"/>
        <v>55.893000000000001</v>
      </c>
      <c r="Z396">
        <f t="shared" si="65"/>
        <v>316.72699999999998</v>
      </c>
      <c r="AA396">
        <f t="shared" si="66"/>
        <v>366.72699999999998</v>
      </c>
      <c r="AB396" t="str">
        <f t="shared" si="67"/>
        <v>BeforeTime</v>
      </c>
      <c r="AC396" t="str">
        <f t="shared" si="68"/>
        <v>December</v>
      </c>
    </row>
    <row r="397" spans="1:29" ht="14.25" customHeight="1" x14ac:dyDescent="0.3">
      <c r="A397" s="1" t="s">
        <v>1607</v>
      </c>
      <c r="B397" s="1" t="s">
        <v>266</v>
      </c>
      <c r="C397" s="1" t="s">
        <v>1608</v>
      </c>
      <c r="D397" s="1">
        <v>62</v>
      </c>
      <c r="E397" s="1" t="s">
        <v>34</v>
      </c>
      <c r="F397" s="1" t="s">
        <v>35</v>
      </c>
      <c r="G397" s="1" t="s">
        <v>1609</v>
      </c>
      <c r="H397" s="1" t="s">
        <v>1610</v>
      </c>
      <c r="I397" s="1" t="s">
        <v>1705</v>
      </c>
      <c r="J397" s="2">
        <v>45340</v>
      </c>
      <c r="K397" s="1" t="s">
        <v>1706</v>
      </c>
      <c r="L397" s="1" t="s">
        <v>107</v>
      </c>
      <c r="M397" s="1">
        <v>48.45</v>
      </c>
      <c r="N397" s="1">
        <v>3</v>
      </c>
      <c r="O397" s="1" t="s">
        <v>51</v>
      </c>
      <c r="P397" s="1">
        <v>5</v>
      </c>
      <c r="Q397" s="1">
        <v>42</v>
      </c>
      <c r="R397" s="2">
        <v>45347</v>
      </c>
      <c r="S397" s="1" t="s">
        <v>1707</v>
      </c>
      <c r="T397" t="str">
        <f t="shared" si="60"/>
        <v>Lauren  Crane</v>
      </c>
      <c r="U397">
        <f t="shared" si="61"/>
        <v>145.35000000000002</v>
      </c>
      <c r="V397">
        <f t="shared" si="69"/>
        <v>7</v>
      </c>
      <c r="W397" s="15">
        <f t="shared" si="62"/>
        <v>0.15</v>
      </c>
      <c r="X397">
        <f t="shared" si="63"/>
        <v>165.54750000000001</v>
      </c>
      <c r="Y397">
        <f t="shared" si="64"/>
        <v>21.802500000000002</v>
      </c>
      <c r="Z397">
        <f t="shared" si="65"/>
        <v>123.54750000000001</v>
      </c>
      <c r="AA397">
        <f t="shared" si="66"/>
        <v>165.54750000000001</v>
      </c>
      <c r="AB397" t="str">
        <f t="shared" si="67"/>
        <v>Late</v>
      </c>
      <c r="AC397" t="str">
        <f t="shared" si="68"/>
        <v>February</v>
      </c>
    </row>
    <row r="398" spans="1:29" ht="14.25" customHeight="1" x14ac:dyDescent="0.3">
      <c r="A398" s="1" t="s">
        <v>664</v>
      </c>
      <c r="B398" s="1" t="s">
        <v>665</v>
      </c>
      <c r="C398" s="1" t="s">
        <v>666</v>
      </c>
      <c r="D398" s="1">
        <v>38</v>
      </c>
      <c r="E398" s="1" t="s">
        <v>34</v>
      </c>
      <c r="F398" s="1" t="s">
        <v>213</v>
      </c>
      <c r="G398" s="1" t="s">
        <v>667</v>
      </c>
      <c r="H398" s="1" t="s">
        <v>668</v>
      </c>
      <c r="I398" s="1" t="s">
        <v>1708</v>
      </c>
      <c r="J398" s="2">
        <v>45312</v>
      </c>
      <c r="K398" s="1" t="s">
        <v>1709</v>
      </c>
      <c r="L398" s="1" t="s">
        <v>138</v>
      </c>
      <c r="M398" s="1">
        <v>190.1</v>
      </c>
      <c r="N398" s="1">
        <v>3</v>
      </c>
      <c r="O398" s="1" t="s">
        <v>89</v>
      </c>
      <c r="P398" s="1">
        <v>3</v>
      </c>
      <c r="Q398" s="1">
        <v>41</v>
      </c>
      <c r="R398" s="2">
        <v>45315</v>
      </c>
      <c r="S398" s="1" t="s">
        <v>1710</v>
      </c>
      <c r="T398" t="str">
        <f t="shared" si="60"/>
        <v>Christy  Chang</v>
      </c>
      <c r="U398">
        <f t="shared" si="61"/>
        <v>570.29999999999995</v>
      </c>
      <c r="V398">
        <f t="shared" si="69"/>
        <v>3</v>
      </c>
      <c r="W398" s="15">
        <f t="shared" si="62"/>
        <v>0.1</v>
      </c>
      <c r="X398">
        <f t="shared" si="63"/>
        <v>554.27</v>
      </c>
      <c r="Y398">
        <f t="shared" si="64"/>
        <v>57.03</v>
      </c>
      <c r="Z398">
        <f t="shared" si="65"/>
        <v>513.27</v>
      </c>
      <c r="AA398">
        <f t="shared" si="66"/>
        <v>554.27</v>
      </c>
      <c r="AB398" t="str">
        <f t="shared" si="67"/>
        <v>BeforeTime</v>
      </c>
      <c r="AC398" t="str">
        <f t="shared" si="68"/>
        <v>January</v>
      </c>
    </row>
    <row r="399" spans="1:29" ht="14.25" customHeight="1" x14ac:dyDescent="0.3">
      <c r="A399" s="1" t="s">
        <v>1607</v>
      </c>
      <c r="B399" s="1" t="s">
        <v>266</v>
      </c>
      <c r="C399" s="1" t="s">
        <v>1608</v>
      </c>
      <c r="D399" s="1">
        <v>62</v>
      </c>
      <c r="E399" s="1" t="s">
        <v>34</v>
      </c>
      <c r="F399" s="1" t="s">
        <v>35</v>
      </c>
      <c r="G399" s="1" t="s">
        <v>1609</v>
      </c>
      <c r="H399" s="1" t="s">
        <v>1610</v>
      </c>
      <c r="I399" s="1" t="s">
        <v>1711</v>
      </c>
      <c r="J399" s="2">
        <v>45344</v>
      </c>
      <c r="K399" s="1" t="s">
        <v>1712</v>
      </c>
      <c r="L399" s="1" t="s">
        <v>218</v>
      </c>
      <c r="M399" s="1">
        <v>461.07</v>
      </c>
      <c r="N399" s="1">
        <v>4</v>
      </c>
      <c r="O399" s="1" t="s">
        <v>51</v>
      </c>
      <c r="P399" s="1">
        <v>1</v>
      </c>
      <c r="Q399" s="1">
        <v>66</v>
      </c>
      <c r="R399" s="2">
        <v>45346</v>
      </c>
      <c r="S399" s="1" t="s">
        <v>1713</v>
      </c>
      <c r="T399" t="str">
        <f t="shared" si="60"/>
        <v>Lauren  Crane</v>
      </c>
      <c r="U399">
        <f t="shared" si="61"/>
        <v>1844.28</v>
      </c>
      <c r="V399">
        <f t="shared" si="69"/>
        <v>2</v>
      </c>
      <c r="W399" s="15">
        <f t="shared" si="62"/>
        <v>0.15</v>
      </c>
      <c r="X399">
        <f t="shared" si="63"/>
        <v>1633.6379999999999</v>
      </c>
      <c r="Y399">
        <f t="shared" si="64"/>
        <v>276.642</v>
      </c>
      <c r="Z399">
        <f t="shared" si="65"/>
        <v>1567.6379999999999</v>
      </c>
      <c r="AA399">
        <f t="shared" si="66"/>
        <v>1633.6379999999999</v>
      </c>
      <c r="AB399" t="str">
        <f t="shared" si="67"/>
        <v>BeforeTime</v>
      </c>
      <c r="AC399" t="str">
        <f t="shared" si="68"/>
        <v>February</v>
      </c>
    </row>
    <row r="400" spans="1:29" ht="14.25" customHeight="1" x14ac:dyDescent="0.3">
      <c r="A400" s="1" t="s">
        <v>318</v>
      </c>
      <c r="B400" s="1" t="s">
        <v>319</v>
      </c>
      <c r="C400" s="1" t="s">
        <v>320</v>
      </c>
      <c r="D400" s="1">
        <v>29</v>
      </c>
      <c r="E400" s="1" t="s">
        <v>45</v>
      </c>
      <c r="F400" s="1" t="s">
        <v>83</v>
      </c>
      <c r="G400" s="1" t="s">
        <v>321</v>
      </c>
      <c r="H400" s="1" t="s">
        <v>322</v>
      </c>
      <c r="I400" s="1" t="s">
        <v>1714</v>
      </c>
      <c r="J400" s="2">
        <v>45295</v>
      </c>
      <c r="K400" s="1" t="s">
        <v>1715</v>
      </c>
      <c r="L400" s="1" t="s">
        <v>280</v>
      </c>
      <c r="M400" s="1">
        <v>157.63999999999999</v>
      </c>
      <c r="N400" s="1">
        <v>5</v>
      </c>
      <c r="O400" s="1" t="s">
        <v>29</v>
      </c>
      <c r="P400" s="1">
        <v>2</v>
      </c>
      <c r="Q400" s="1">
        <v>46</v>
      </c>
      <c r="R400" s="2">
        <v>45301</v>
      </c>
      <c r="S400" s="1" t="s">
        <v>1716</v>
      </c>
      <c r="T400" t="str">
        <f t="shared" si="60"/>
        <v>Courtney  Parker</v>
      </c>
      <c r="U400">
        <f t="shared" si="61"/>
        <v>788.19999999999993</v>
      </c>
      <c r="V400">
        <f t="shared" si="69"/>
        <v>6</v>
      </c>
      <c r="W400" s="15">
        <f t="shared" si="62"/>
        <v>0.08</v>
      </c>
      <c r="X400">
        <f t="shared" si="63"/>
        <v>771.14399999999989</v>
      </c>
      <c r="Y400">
        <f t="shared" si="64"/>
        <v>63.055999999999997</v>
      </c>
      <c r="Z400">
        <f t="shared" si="65"/>
        <v>725.14399999999989</v>
      </c>
      <c r="AA400">
        <f t="shared" si="66"/>
        <v>771.14399999999989</v>
      </c>
      <c r="AB400" t="str">
        <f t="shared" si="67"/>
        <v>Late</v>
      </c>
      <c r="AC400" t="str">
        <f t="shared" si="68"/>
        <v>January</v>
      </c>
    </row>
    <row r="401" spans="1:29" ht="14.25" customHeight="1" x14ac:dyDescent="0.3">
      <c r="A401" s="1" t="s">
        <v>194</v>
      </c>
      <c r="B401" s="1" t="s">
        <v>195</v>
      </c>
      <c r="C401" s="1" t="s">
        <v>196</v>
      </c>
      <c r="D401" s="1">
        <v>23</v>
      </c>
      <c r="E401" s="1" t="s">
        <v>22</v>
      </c>
      <c r="F401" s="1" t="s">
        <v>83</v>
      </c>
      <c r="G401" s="1" t="s">
        <v>197</v>
      </c>
      <c r="H401" s="1" t="s">
        <v>198</v>
      </c>
      <c r="I401" s="1" t="s">
        <v>1717</v>
      </c>
      <c r="J401" s="2">
        <v>45477</v>
      </c>
      <c r="K401" s="1" t="s">
        <v>1718</v>
      </c>
      <c r="L401" s="1" t="s">
        <v>630</v>
      </c>
      <c r="M401" s="1">
        <v>445.81</v>
      </c>
      <c r="N401" s="1">
        <v>3</v>
      </c>
      <c r="O401" s="1" t="s">
        <v>29</v>
      </c>
      <c r="P401" s="1">
        <v>1</v>
      </c>
      <c r="Q401" s="1">
        <v>37</v>
      </c>
      <c r="R401" s="2">
        <v>45478</v>
      </c>
      <c r="S401" s="1" t="s">
        <v>1719</v>
      </c>
      <c r="T401" t="str">
        <f t="shared" si="60"/>
        <v>Deborah  Bates</v>
      </c>
      <c r="U401">
        <f t="shared" si="61"/>
        <v>1337.43</v>
      </c>
      <c r="V401">
        <f t="shared" si="69"/>
        <v>1</v>
      </c>
      <c r="W401" s="15">
        <f t="shared" si="62"/>
        <v>0.08</v>
      </c>
      <c r="X401">
        <f t="shared" si="63"/>
        <v>1267.4356</v>
      </c>
      <c r="Y401">
        <f t="shared" si="64"/>
        <v>106.99440000000001</v>
      </c>
      <c r="Z401">
        <f t="shared" si="65"/>
        <v>1230.4356</v>
      </c>
      <c r="AA401">
        <f t="shared" si="66"/>
        <v>1267.4356</v>
      </c>
      <c r="AB401" t="str">
        <f t="shared" si="67"/>
        <v>BeforeTime</v>
      </c>
      <c r="AC401" t="str">
        <f t="shared" si="68"/>
        <v>July</v>
      </c>
    </row>
    <row r="402" spans="1:29" ht="14.25" customHeight="1" x14ac:dyDescent="0.3">
      <c r="A402" s="1" t="s">
        <v>1720</v>
      </c>
      <c r="B402" s="1" t="s">
        <v>1721</v>
      </c>
      <c r="C402" s="1" t="s">
        <v>361</v>
      </c>
      <c r="D402" s="1">
        <v>34</v>
      </c>
      <c r="E402" s="1" t="s">
        <v>45</v>
      </c>
      <c r="F402" s="1" t="s">
        <v>152</v>
      </c>
      <c r="G402" s="1" t="s">
        <v>1722</v>
      </c>
      <c r="H402" s="1" t="s">
        <v>1723</v>
      </c>
      <c r="I402" s="1" t="s">
        <v>1724</v>
      </c>
      <c r="J402" s="2">
        <v>45646</v>
      </c>
      <c r="K402" s="1" t="s">
        <v>1725</v>
      </c>
      <c r="L402" s="1" t="s">
        <v>316</v>
      </c>
      <c r="M402" s="1">
        <v>481.48</v>
      </c>
      <c r="N402" s="1">
        <v>4</v>
      </c>
      <c r="O402" s="1" t="s">
        <v>51</v>
      </c>
      <c r="P402" s="1">
        <v>4</v>
      </c>
      <c r="Q402" s="1">
        <v>38</v>
      </c>
      <c r="R402" s="2">
        <v>45647</v>
      </c>
      <c r="S402" s="1" t="s">
        <v>1726</v>
      </c>
      <c r="T402" t="str">
        <f t="shared" si="60"/>
        <v>Katie  Hicks</v>
      </c>
      <c r="U402">
        <f t="shared" si="61"/>
        <v>1925.92</v>
      </c>
      <c r="V402">
        <f t="shared" si="69"/>
        <v>1</v>
      </c>
      <c r="W402" s="15">
        <f t="shared" si="62"/>
        <v>0.15</v>
      </c>
      <c r="X402">
        <f t="shared" si="63"/>
        <v>1675.0320000000002</v>
      </c>
      <c r="Y402">
        <f t="shared" si="64"/>
        <v>288.88799999999998</v>
      </c>
      <c r="Z402">
        <f t="shared" si="65"/>
        <v>1637.0320000000002</v>
      </c>
      <c r="AA402">
        <f t="shared" si="66"/>
        <v>1675.0320000000002</v>
      </c>
      <c r="AB402" t="str">
        <f t="shared" si="67"/>
        <v>BeforeTime</v>
      </c>
      <c r="AC402" t="str">
        <f t="shared" si="68"/>
        <v>December</v>
      </c>
    </row>
    <row r="403" spans="1:29" ht="14.25" customHeight="1" x14ac:dyDescent="0.3">
      <c r="A403" s="1" t="s">
        <v>386</v>
      </c>
      <c r="B403" s="1" t="s">
        <v>387</v>
      </c>
      <c r="C403" s="1" t="s">
        <v>388</v>
      </c>
      <c r="D403" s="1">
        <v>40</v>
      </c>
      <c r="E403" s="1" t="s">
        <v>45</v>
      </c>
      <c r="F403" s="1" t="s">
        <v>161</v>
      </c>
      <c r="G403" s="1" t="s">
        <v>389</v>
      </c>
      <c r="H403" s="1" t="s">
        <v>390</v>
      </c>
      <c r="I403" s="1" t="s">
        <v>1727</v>
      </c>
      <c r="J403" s="2">
        <v>45033</v>
      </c>
      <c r="K403" s="1" t="s">
        <v>1728</v>
      </c>
      <c r="L403" s="1" t="s">
        <v>556</v>
      </c>
      <c r="M403" s="1">
        <v>133.62</v>
      </c>
      <c r="N403" s="1">
        <v>1</v>
      </c>
      <c r="O403" s="1" t="s">
        <v>51</v>
      </c>
      <c r="P403" s="1">
        <v>5</v>
      </c>
      <c r="Q403" s="1">
        <v>66</v>
      </c>
      <c r="R403" s="2">
        <v>45037</v>
      </c>
      <c r="S403" s="1" t="s">
        <v>1729</v>
      </c>
      <c r="T403" t="str">
        <f t="shared" si="60"/>
        <v>Jason  Lopez</v>
      </c>
      <c r="U403">
        <f t="shared" si="61"/>
        <v>133.62</v>
      </c>
      <c r="V403">
        <f t="shared" si="69"/>
        <v>4</v>
      </c>
      <c r="W403" s="15">
        <f t="shared" si="62"/>
        <v>0.15</v>
      </c>
      <c r="X403">
        <f t="shared" si="63"/>
        <v>179.577</v>
      </c>
      <c r="Y403">
        <f t="shared" si="64"/>
        <v>20.042999999999999</v>
      </c>
      <c r="Z403">
        <f t="shared" si="65"/>
        <v>113.577</v>
      </c>
      <c r="AA403">
        <f t="shared" si="66"/>
        <v>179.577</v>
      </c>
      <c r="AB403" t="str">
        <f t="shared" si="67"/>
        <v>BeforeTime</v>
      </c>
      <c r="AC403" t="str">
        <f t="shared" si="68"/>
        <v>April</v>
      </c>
    </row>
    <row r="404" spans="1:29" ht="14.25" customHeight="1" x14ac:dyDescent="0.3">
      <c r="A404" s="1" t="s">
        <v>1730</v>
      </c>
      <c r="B404" s="1" t="s">
        <v>1731</v>
      </c>
      <c r="C404" s="1" t="s">
        <v>1732</v>
      </c>
      <c r="D404" s="1">
        <v>47</v>
      </c>
      <c r="E404" s="1" t="s">
        <v>34</v>
      </c>
      <c r="F404" s="1" t="s">
        <v>23</v>
      </c>
      <c r="G404" s="1" t="s">
        <v>1733</v>
      </c>
      <c r="H404" s="1" t="s">
        <v>1734</v>
      </c>
      <c r="I404" s="1" t="s">
        <v>1735</v>
      </c>
      <c r="J404" s="2">
        <v>45327</v>
      </c>
      <c r="K404" s="1" t="s">
        <v>1736</v>
      </c>
      <c r="L404" s="1" t="s">
        <v>546</v>
      </c>
      <c r="M404" s="1">
        <v>425.59</v>
      </c>
      <c r="N404" s="1">
        <v>3</v>
      </c>
      <c r="O404" s="1" t="s">
        <v>89</v>
      </c>
      <c r="P404" s="1">
        <v>7</v>
      </c>
      <c r="Q404" s="1">
        <v>51</v>
      </c>
      <c r="R404" s="2">
        <v>45330</v>
      </c>
      <c r="S404" s="1" t="s">
        <v>1737</v>
      </c>
      <c r="T404" t="str">
        <f t="shared" si="60"/>
        <v>Regina  Hawkins</v>
      </c>
      <c r="U404">
        <f t="shared" si="61"/>
        <v>1276.77</v>
      </c>
      <c r="V404">
        <f t="shared" si="69"/>
        <v>3</v>
      </c>
      <c r="W404" s="15">
        <f t="shared" si="62"/>
        <v>0.1</v>
      </c>
      <c r="X404">
        <f t="shared" si="63"/>
        <v>1200.0930000000001</v>
      </c>
      <c r="Y404">
        <f t="shared" si="64"/>
        <v>127.67700000000001</v>
      </c>
      <c r="Z404">
        <f t="shared" si="65"/>
        <v>1149.0930000000001</v>
      </c>
      <c r="AA404">
        <f t="shared" si="66"/>
        <v>1200.0930000000001</v>
      </c>
      <c r="AB404" t="str">
        <f t="shared" si="67"/>
        <v>BeforeTime</v>
      </c>
      <c r="AC404" t="str">
        <f t="shared" si="68"/>
        <v>February</v>
      </c>
    </row>
    <row r="405" spans="1:29" ht="14.25" customHeight="1" x14ac:dyDescent="0.3">
      <c r="A405" s="1" t="s">
        <v>1607</v>
      </c>
      <c r="B405" s="1" t="s">
        <v>266</v>
      </c>
      <c r="C405" s="1" t="s">
        <v>1608</v>
      </c>
      <c r="D405" s="1">
        <v>62</v>
      </c>
      <c r="E405" s="1" t="s">
        <v>34</v>
      </c>
      <c r="F405" s="1" t="s">
        <v>35</v>
      </c>
      <c r="G405" s="1" t="s">
        <v>1609</v>
      </c>
      <c r="H405" s="1" t="s">
        <v>1610</v>
      </c>
      <c r="I405" s="1" t="s">
        <v>1738</v>
      </c>
      <c r="J405" s="2">
        <v>45517</v>
      </c>
      <c r="K405" s="1" t="s">
        <v>1739</v>
      </c>
      <c r="L405" s="1" t="s">
        <v>566</v>
      </c>
      <c r="M405" s="1">
        <v>477.52</v>
      </c>
      <c r="N405" s="1">
        <v>5</v>
      </c>
      <c r="O405" s="1" t="s">
        <v>78</v>
      </c>
      <c r="P405" s="1">
        <v>2</v>
      </c>
      <c r="Q405" s="1">
        <v>60</v>
      </c>
      <c r="R405" s="2">
        <v>45520</v>
      </c>
      <c r="S405" s="1" t="s">
        <v>1740</v>
      </c>
      <c r="T405" t="str">
        <f t="shared" si="60"/>
        <v>Lauren  Crane</v>
      </c>
      <c r="U405">
        <f t="shared" si="61"/>
        <v>2387.6</v>
      </c>
      <c r="V405">
        <f t="shared" si="69"/>
        <v>3</v>
      </c>
      <c r="W405" s="15">
        <f t="shared" si="62"/>
        <v>0.2</v>
      </c>
      <c r="X405">
        <f t="shared" si="63"/>
        <v>1970.08</v>
      </c>
      <c r="Y405">
        <f t="shared" si="64"/>
        <v>477.52</v>
      </c>
      <c r="Z405">
        <f t="shared" si="65"/>
        <v>1910.08</v>
      </c>
      <c r="AA405">
        <f t="shared" si="66"/>
        <v>1970.08</v>
      </c>
      <c r="AB405" t="str">
        <f t="shared" si="67"/>
        <v>BeforeTime</v>
      </c>
      <c r="AC405" t="str">
        <f t="shared" si="68"/>
        <v>August</v>
      </c>
    </row>
    <row r="406" spans="1:29" ht="14.25" customHeight="1" x14ac:dyDescent="0.3">
      <c r="A406" s="1" t="s">
        <v>413</v>
      </c>
      <c r="B406" s="1" t="s">
        <v>414</v>
      </c>
      <c r="C406" s="1" t="s">
        <v>415</v>
      </c>
      <c r="D406" s="1">
        <v>52</v>
      </c>
      <c r="E406" s="1" t="s">
        <v>45</v>
      </c>
      <c r="F406" s="1" t="s">
        <v>213</v>
      </c>
      <c r="G406" s="1" t="s">
        <v>416</v>
      </c>
      <c r="H406" s="1" t="s">
        <v>417</v>
      </c>
      <c r="I406" s="1" t="s">
        <v>1741</v>
      </c>
      <c r="J406" s="2">
        <v>45471</v>
      </c>
      <c r="K406" s="1" t="s">
        <v>1742</v>
      </c>
      <c r="L406" s="1" t="s">
        <v>239</v>
      </c>
      <c r="M406" s="1">
        <v>282.63</v>
      </c>
      <c r="N406" s="1">
        <v>3</v>
      </c>
      <c r="O406" s="1" t="s">
        <v>29</v>
      </c>
      <c r="P406" s="1">
        <v>3</v>
      </c>
      <c r="Q406" s="1">
        <v>36</v>
      </c>
      <c r="R406" s="2">
        <v>45478</v>
      </c>
      <c r="S406" s="1" t="s">
        <v>1743</v>
      </c>
      <c r="T406" t="str">
        <f t="shared" si="60"/>
        <v>Amanda  Howard</v>
      </c>
      <c r="U406">
        <f t="shared" si="61"/>
        <v>847.89</v>
      </c>
      <c r="V406">
        <f t="shared" si="69"/>
        <v>7</v>
      </c>
      <c r="W406" s="15">
        <f t="shared" si="62"/>
        <v>0.08</v>
      </c>
      <c r="X406">
        <f t="shared" si="63"/>
        <v>816.05880000000002</v>
      </c>
      <c r="Y406">
        <f t="shared" si="64"/>
        <v>67.831199999999995</v>
      </c>
      <c r="Z406">
        <f t="shared" si="65"/>
        <v>780.05880000000002</v>
      </c>
      <c r="AA406">
        <f t="shared" si="66"/>
        <v>816.05880000000002</v>
      </c>
      <c r="AB406" t="str">
        <f t="shared" si="67"/>
        <v>Late</v>
      </c>
      <c r="AC406" t="str">
        <f t="shared" si="68"/>
        <v>June</v>
      </c>
    </row>
    <row r="407" spans="1:29" ht="14.25" customHeight="1" x14ac:dyDescent="0.3">
      <c r="A407" s="1" t="s">
        <v>428</v>
      </c>
      <c r="B407" s="1" t="s">
        <v>429</v>
      </c>
      <c r="C407" s="1" t="s">
        <v>430</v>
      </c>
      <c r="D407" s="1">
        <v>28</v>
      </c>
      <c r="E407" s="1" t="s">
        <v>45</v>
      </c>
      <c r="F407" s="1" t="s">
        <v>69</v>
      </c>
      <c r="G407" s="1" t="s">
        <v>431</v>
      </c>
      <c r="H407" s="1" t="s">
        <v>432</v>
      </c>
      <c r="I407" s="1" t="s">
        <v>1744</v>
      </c>
      <c r="J407" s="2">
        <v>45350</v>
      </c>
      <c r="K407" s="1" t="s">
        <v>1745</v>
      </c>
      <c r="L407" s="1" t="s">
        <v>280</v>
      </c>
      <c r="M407" s="1">
        <v>157.63999999999999</v>
      </c>
      <c r="N407" s="1">
        <v>1</v>
      </c>
      <c r="O407" s="1" t="s">
        <v>78</v>
      </c>
      <c r="P407" s="1">
        <v>1</v>
      </c>
      <c r="Q407" s="1">
        <v>59</v>
      </c>
      <c r="R407" s="2">
        <v>45356</v>
      </c>
      <c r="S407" s="1" t="s">
        <v>1746</v>
      </c>
      <c r="T407" t="str">
        <f t="shared" si="60"/>
        <v>Mary  Knight</v>
      </c>
      <c r="U407">
        <f t="shared" si="61"/>
        <v>157.63999999999999</v>
      </c>
      <c r="V407">
        <f t="shared" si="69"/>
        <v>6</v>
      </c>
      <c r="W407" s="15">
        <f t="shared" si="62"/>
        <v>0.2</v>
      </c>
      <c r="X407">
        <f t="shared" si="63"/>
        <v>185.11199999999999</v>
      </c>
      <c r="Y407">
        <f t="shared" si="64"/>
        <v>31.527999999999999</v>
      </c>
      <c r="Z407">
        <f t="shared" si="65"/>
        <v>126.11199999999999</v>
      </c>
      <c r="AA407">
        <f t="shared" si="66"/>
        <v>185.11199999999999</v>
      </c>
      <c r="AB407" t="str">
        <f t="shared" si="67"/>
        <v>Late</v>
      </c>
      <c r="AC407" t="str">
        <f t="shared" si="68"/>
        <v>February</v>
      </c>
    </row>
    <row r="408" spans="1:29" ht="14.25" customHeight="1" x14ac:dyDescent="0.3">
      <c r="A408" s="1" t="s">
        <v>1720</v>
      </c>
      <c r="B408" s="1" t="s">
        <v>1721</v>
      </c>
      <c r="C408" s="1" t="s">
        <v>361</v>
      </c>
      <c r="D408" s="1">
        <v>34</v>
      </c>
      <c r="E408" s="1" t="s">
        <v>45</v>
      </c>
      <c r="F408" s="1" t="s">
        <v>152</v>
      </c>
      <c r="G408" s="1" t="s">
        <v>1722</v>
      </c>
      <c r="H408" s="1" t="s">
        <v>1723</v>
      </c>
      <c r="I408" s="1" t="s">
        <v>1747</v>
      </c>
      <c r="J408" s="2">
        <v>45449</v>
      </c>
      <c r="K408" s="1" t="s">
        <v>1748</v>
      </c>
      <c r="L408" s="1" t="s">
        <v>107</v>
      </c>
      <c r="M408" s="1">
        <v>48.45</v>
      </c>
      <c r="N408" s="1">
        <v>1</v>
      </c>
      <c r="O408" s="1" t="s">
        <v>89</v>
      </c>
      <c r="P408" s="1">
        <v>5</v>
      </c>
      <c r="Q408" s="1">
        <v>38</v>
      </c>
      <c r="R408" s="2">
        <v>45456</v>
      </c>
      <c r="S408" s="1" t="s">
        <v>1749</v>
      </c>
      <c r="T408" t="str">
        <f t="shared" si="60"/>
        <v>Katie  Hicks</v>
      </c>
      <c r="U408">
        <f t="shared" si="61"/>
        <v>48.45</v>
      </c>
      <c r="V408">
        <f t="shared" si="69"/>
        <v>7</v>
      </c>
      <c r="W408" s="15">
        <f t="shared" si="62"/>
        <v>0.1</v>
      </c>
      <c r="X408">
        <f t="shared" si="63"/>
        <v>81.605000000000004</v>
      </c>
      <c r="Y408">
        <f t="shared" si="64"/>
        <v>4.8450000000000006</v>
      </c>
      <c r="Z408">
        <f t="shared" si="65"/>
        <v>43.605000000000004</v>
      </c>
      <c r="AA408">
        <f t="shared" si="66"/>
        <v>81.605000000000004</v>
      </c>
      <c r="AB408" t="str">
        <f t="shared" si="67"/>
        <v>Late</v>
      </c>
      <c r="AC408" t="str">
        <f t="shared" si="68"/>
        <v>June</v>
      </c>
    </row>
    <row r="409" spans="1:29" ht="14.25" customHeight="1" x14ac:dyDescent="0.3">
      <c r="A409" s="1" t="s">
        <v>80</v>
      </c>
      <c r="B409" s="1" t="s">
        <v>81</v>
      </c>
      <c r="C409" s="1" t="s">
        <v>82</v>
      </c>
      <c r="D409" s="1">
        <v>26</v>
      </c>
      <c r="E409" s="1" t="s">
        <v>34</v>
      </c>
      <c r="F409" s="1" t="s">
        <v>83</v>
      </c>
      <c r="G409" s="1" t="s">
        <v>84</v>
      </c>
      <c r="H409" s="1" t="s">
        <v>85</v>
      </c>
      <c r="I409" s="1" t="s">
        <v>1750</v>
      </c>
      <c r="J409" s="2">
        <v>45359</v>
      </c>
      <c r="K409" s="1" t="s">
        <v>1751</v>
      </c>
      <c r="L409" s="1" t="s">
        <v>864</v>
      </c>
      <c r="M409" s="1">
        <v>292.14999999999998</v>
      </c>
      <c r="N409" s="1">
        <v>1</v>
      </c>
      <c r="O409" s="1" t="s">
        <v>78</v>
      </c>
      <c r="P409" s="1">
        <v>5</v>
      </c>
      <c r="Q409" s="1">
        <v>57</v>
      </c>
      <c r="R409" s="2">
        <v>45365</v>
      </c>
      <c r="S409" s="1" t="s">
        <v>1752</v>
      </c>
      <c r="T409" t="str">
        <f t="shared" si="60"/>
        <v>David  Delacruz</v>
      </c>
      <c r="U409">
        <f t="shared" si="61"/>
        <v>292.14999999999998</v>
      </c>
      <c r="V409">
        <f t="shared" si="69"/>
        <v>6</v>
      </c>
      <c r="W409" s="15">
        <f t="shared" si="62"/>
        <v>0.2</v>
      </c>
      <c r="X409">
        <f t="shared" si="63"/>
        <v>290.71999999999997</v>
      </c>
      <c r="Y409">
        <f t="shared" si="64"/>
        <v>58.43</v>
      </c>
      <c r="Z409">
        <f t="shared" si="65"/>
        <v>233.71999999999997</v>
      </c>
      <c r="AA409">
        <f t="shared" si="66"/>
        <v>290.71999999999997</v>
      </c>
      <c r="AB409" t="str">
        <f t="shared" si="67"/>
        <v>Late</v>
      </c>
      <c r="AC409" t="str">
        <f t="shared" si="68"/>
        <v>March</v>
      </c>
    </row>
    <row r="410" spans="1:29" ht="14.25" customHeight="1" x14ac:dyDescent="0.3">
      <c r="A410" s="1" t="s">
        <v>1753</v>
      </c>
      <c r="B410" s="1" t="s">
        <v>1754</v>
      </c>
      <c r="C410" s="1" t="s">
        <v>388</v>
      </c>
      <c r="D410" s="1">
        <v>57</v>
      </c>
      <c r="E410" s="1" t="s">
        <v>34</v>
      </c>
      <c r="F410" s="1" t="s">
        <v>83</v>
      </c>
      <c r="G410" s="1" t="s">
        <v>1755</v>
      </c>
      <c r="H410" s="1" t="s">
        <v>1756</v>
      </c>
      <c r="I410" s="1" t="s">
        <v>1757</v>
      </c>
      <c r="J410" s="2">
        <v>45333</v>
      </c>
      <c r="K410" s="1" t="s">
        <v>1758</v>
      </c>
      <c r="L410" s="1" t="s">
        <v>767</v>
      </c>
      <c r="M410" s="1">
        <v>20</v>
      </c>
      <c r="N410" s="1">
        <v>4</v>
      </c>
      <c r="O410" s="1" t="s">
        <v>78</v>
      </c>
      <c r="P410" s="1">
        <v>1</v>
      </c>
      <c r="Q410" s="1">
        <v>51</v>
      </c>
      <c r="R410" s="2">
        <v>45334</v>
      </c>
      <c r="S410" s="1" t="s">
        <v>1759</v>
      </c>
      <c r="T410" t="str">
        <f t="shared" si="60"/>
        <v>Rachel  Lopez</v>
      </c>
      <c r="U410">
        <f t="shared" si="61"/>
        <v>80</v>
      </c>
      <c r="V410">
        <f t="shared" si="69"/>
        <v>1</v>
      </c>
      <c r="W410" s="15">
        <f t="shared" si="62"/>
        <v>0.2</v>
      </c>
      <c r="X410">
        <f t="shared" si="63"/>
        <v>115</v>
      </c>
      <c r="Y410">
        <f t="shared" si="64"/>
        <v>16</v>
      </c>
      <c r="Z410">
        <f t="shared" si="65"/>
        <v>64</v>
      </c>
      <c r="AA410">
        <f t="shared" si="66"/>
        <v>115</v>
      </c>
      <c r="AB410" t="str">
        <f t="shared" si="67"/>
        <v>BeforeTime</v>
      </c>
      <c r="AC410" t="str">
        <f t="shared" si="68"/>
        <v>February</v>
      </c>
    </row>
    <row r="411" spans="1:29" ht="14.25" customHeight="1" x14ac:dyDescent="0.3">
      <c r="A411" s="1" t="s">
        <v>887</v>
      </c>
      <c r="B411" s="1" t="s">
        <v>141</v>
      </c>
      <c r="C411" s="1" t="s">
        <v>888</v>
      </c>
      <c r="D411" s="1">
        <v>29</v>
      </c>
      <c r="E411" s="1" t="s">
        <v>22</v>
      </c>
      <c r="F411" s="1" t="s">
        <v>35</v>
      </c>
      <c r="G411" s="1" t="s">
        <v>889</v>
      </c>
      <c r="H411" s="1" t="s">
        <v>890</v>
      </c>
      <c r="I411" s="1" t="s">
        <v>1760</v>
      </c>
      <c r="J411" s="2">
        <v>45681</v>
      </c>
      <c r="K411" s="1" t="s">
        <v>1761</v>
      </c>
      <c r="L411" s="1" t="s">
        <v>107</v>
      </c>
      <c r="M411" s="1">
        <v>48.45</v>
      </c>
      <c r="N411" s="1">
        <v>2</v>
      </c>
      <c r="O411" s="1" t="s">
        <v>51</v>
      </c>
      <c r="P411" s="1">
        <v>7</v>
      </c>
      <c r="Q411" s="1">
        <v>56</v>
      </c>
      <c r="R411" s="2">
        <v>45687</v>
      </c>
      <c r="S411" s="1" t="s">
        <v>1762</v>
      </c>
      <c r="T411" t="str">
        <f t="shared" si="60"/>
        <v>Amy  Griffin</v>
      </c>
      <c r="U411">
        <f t="shared" si="61"/>
        <v>96.9</v>
      </c>
      <c r="V411">
        <f t="shared" si="69"/>
        <v>6</v>
      </c>
      <c r="W411" s="15">
        <f t="shared" si="62"/>
        <v>0.15</v>
      </c>
      <c r="X411">
        <f t="shared" si="63"/>
        <v>138.36500000000001</v>
      </c>
      <c r="Y411">
        <f t="shared" si="64"/>
        <v>14.535</v>
      </c>
      <c r="Z411">
        <f t="shared" si="65"/>
        <v>82.365000000000009</v>
      </c>
      <c r="AA411">
        <f t="shared" si="66"/>
        <v>138.36500000000001</v>
      </c>
      <c r="AB411" t="str">
        <f t="shared" si="67"/>
        <v>Late</v>
      </c>
      <c r="AC411" t="str">
        <f t="shared" si="68"/>
        <v>January</v>
      </c>
    </row>
    <row r="412" spans="1:29" ht="14.25" customHeight="1" x14ac:dyDescent="0.3">
      <c r="A412" s="1" t="s">
        <v>639</v>
      </c>
      <c r="B412" s="1" t="s">
        <v>640</v>
      </c>
      <c r="C412" s="1" t="s">
        <v>641</v>
      </c>
      <c r="D412" s="1">
        <v>45</v>
      </c>
      <c r="E412" s="1" t="s">
        <v>45</v>
      </c>
      <c r="F412" s="1" t="s">
        <v>83</v>
      </c>
      <c r="G412" s="1" t="s">
        <v>642</v>
      </c>
      <c r="H412" s="1" t="s">
        <v>643</v>
      </c>
      <c r="I412" s="1" t="s">
        <v>1763</v>
      </c>
      <c r="J412" s="2">
        <v>45190</v>
      </c>
      <c r="K412" s="1" t="s">
        <v>1764</v>
      </c>
      <c r="L412" s="1" t="s">
        <v>235</v>
      </c>
      <c r="M412" s="1">
        <v>126.19</v>
      </c>
      <c r="N412" s="1">
        <v>2</v>
      </c>
      <c r="O412" s="1" t="s">
        <v>78</v>
      </c>
      <c r="P412" s="1">
        <v>4</v>
      </c>
      <c r="Q412" s="1">
        <v>67</v>
      </c>
      <c r="R412" s="2">
        <v>45196</v>
      </c>
      <c r="S412" s="1" t="s">
        <v>1765</v>
      </c>
      <c r="T412" t="str">
        <f t="shared" si="60"/>
        <v>Beth  Mason</v>
      </c>
      <c r="U412">
        <f t="shared" si="61"/>
        <v>252.38</v>
      </c>
      <c r="V412">
        <f t="shared" si="69"/>
        <v>6</v>
      </c>
      <c r="W412" s="15">
        <f t="shared" si="62"/>
        <v>0.2</v>
      </c>
      <c r="X412">
        <f t="shared" si="63"/>
        <v>268.904</v>
      </c>
      <c r="Y412">
        <f t="shared" si="64"/>
        <v>50.475999999999999</v>
      </c>
      <c r="Z412">
        <f t="shared" si="65"/>
        <v>201.904</v>
      </c>
      <c r="AA412">
        <f t="shared" si="66"/>
        <v>268.904</v>
      </c>
      <c r="AB412" t="str">
        <f t="shared" si="67"/>
        <v>Late</v>
      </c>
      <c r="AC412" t="str">
        <f t="shared" si="68"/>
        <v>September</v>
      </c>
    </row>
    <row r="413" spans="1:29" ht="14.25" customHeight="1" x14ac:dyDescent="0.3">
      <c r="A413" s="1" t="s">
        <v>1450</v>
      </c>
      <c r="B413" s="1" t="s">
        <v>266</v>
      </c>
      <c r="C413" s="1" t="s">
        <v>1451</v>
      </c>
      <c r="D413" s="1">
        <v>30</v>
      </c>
      <c r="E413" s="1" t="s">
        <v>22</v>
      </c>
      <c r="F413" s="1" t="s">
        <v>213</v>
      </c>
      <c r="G413" s="1" t="s">
        <v>1452</v>
      </c>
      <c r="H413" s="1" t="s">
        <v>1453</v>
      </c>
      <c r="I413" s="1" t="s">
        <v>1766</v>
      </c>
      <c r="J413" s="2">
        <v>45393</v>
      </c>
      <c r="K413" s="1" t="s">
        <v>1767</v>
      </c>
      <c r="L413" s="1" t="s">
        <v>235</v>
      </c>
      <c r="M413" s="1">
        <v>126.19</v>
      </c>
      <c r="N413" s="1">
        <v>4</v>
      </c>
      <c r="O413" s="1" t="s">
        <v>29</v>
      </c>
      <c r="P413" s="1">
        <v>5</v>
      </c>
      <c r="Q413" s="1">
        <v>69</v>
      </c>
      <c r="R413" s="2">
        <v>45396</v>
      </c>
      <c r="S413" s="1" t="s">
        <v>1768</v>
      </c>
      <c r="T413" t="str">
        <f t="shared" si="60"/>
        <v>Lauren  Lane</v>
      </c>
      <c r="U413">
        <f t="shared" si="61"/>
        <v>504.76</v>
      </c>
      <c r="V413">
        <f t="shared" si="69"/>
        <v>3</v>
      </c>
      <c r="W413" s="15">
        <f t="shared" si="62"/>
        <v>0.08</v>
      </c>
      <c r="X413">
        <f t="shared" si="63"/>
        <v>533.37919999999997</v>
      </c>
      <c r="Y413">
        <f t="shared" si="64"/>
        <v>40.380800000000001</v>
      </c>
      <c r="Z413">
        <f t="shared" si="65"/>
        <v>464.37919999999997</v>
      </c>
      <c r="AA413">
        <f t="shared" si="66"/>
        <v>533.37919999999997</v>
      </c>
      <c r="AB413" t="str">
        <f t="shared" si="67"/>
        <v>BeforeTime</v>
      </c>
      <c r="AC413" t="str">
        <f t="shared" si="68"/>
        <v>April</v>
      </c>
    </row>
    <row r="414" spans="1:29" ht="14.25" customHeight="1" x14ac:dyDescent="0.3">
      <c r="A414" s="1" t="s">
        <v>286</v>
      </c>
      <c r="B414" s="1" t="s">
        <v>287</v>
      </c>
      <c r="C414" s="1" t="s">
        <v>288</v>
      </c>
      <c r="D414" s="1">
        <v>48</v>
      </c>
      <c r="E414" s="1" t="s">
        <v>34</v>
      </c>
      <c r="F414" s="1" t="s">
        <v>83</v>
      </c>
      <c r="G414" s="1" t="s">
        <v>289</v>
      </c>
      <c r="H414" s="1" t="s">
        <v>290</v>
      </c>
      <c r="I414" s="1" t="s">
        <v>1769</v>
      </c>
      <c r="J414" s="2">
        <v>45399</v>
      </c>
      <c r="K414" s="1" t="s">
        <v>1770</v>
      </c>
      <c r="L414" s="1" t="s">
        <v>349</v>
      </c>
      <c r="M414" s="1">
        <v>496.59</v>
      </c>
      <c r="N414" s="1">
        <v>3</v>
      </c>
      <c r="O414" s="1" t="s">
        <v>56</v>
      </c>
      <c r="P414" s="1">
        <v>3</v>
      </c>
      <c r="Q414" s="1">
        <v>49</v>
      </c>
      <c r="R414" s="2">
        <v>45406</v>
      </c>
      <c r="S414" s="1" t="s">
        <v>1771</v>
      </c>
      <c r="T414" t="str">
        <f t="shared" si="60"/>
        <v>Heather  Schneider</v>
      </c>
      <c r="U414">
        <f t="shared" si="61"/>
        <v>1489.77</v>
      </c>
      <c r="V414">
        <f t="shared" si="69"/>
        <v>7</v>
      </c>
      <c r="W414" s="15">
        <f t="shared" si="62"/>
        <v>0</v>
      </c>
      <c r="X414">
        <f t="shared" si="63"/>
        <v>1489.77</v>
      </c>
      <c r="Y414">
        <f t="shared" si="64"/>
        <v>0</v>
      </c>
      <c r="Z414">
        <f t="shared" si="65"/>
        <v>1489.77</v>
      </c>
      <c r="AA414">
        <f t="shared" si="66"/>
        <v>1489.77</v>
      </c>
      <c r="AB414" t="str">
        <f t="shared" si="67"/>
        <v>Late</v>
      </c>
      <c r="AC414" t="str">
        <f t="shared" si="68"/>
        <v>April</v>
      </c>
    </row>
    <row r="415" spans="1:29" ht="14.25" customHeight="1" x14ac:dyDescent="0.3">
      <c r="A415" s="1" t="s">
        <v>342</v>
      </c>
      <c r="B415" s="1" t="s">
        <v>343</v>
      </c>
      <c r="C415" s="1" t="s">
        <v>344</v>
      </c>
      <c r="D415" s="1">
        <v>70</v>
      </c>
      <c r="E415" s="1" t="s">
        <v>22</v>
      </c>
      <c r="F415" s="1" t="s">
        <v>161</v>
      </c>
      <c r="G415" s="1" t="s">
        <v>345</v>
      </c>
      <c r="H415" s="1" t="s">
        <v>346</v>
      </c>
      <c r="I415" s="1" t="s">
        <v>1772</v>
      </c>
      <c r="J415" s="2">
        <v>45396</v>
      </c>
      <c r="K415" s="1" t="s">
        <v>1773</v>
      </c>
      <c r="L415" s="1" t="s">
        <v>679</v>
      </c>
      <c r="M415" s="1">
        <v>424.82</v>
      </c>
      <c r="N415" s="1">
        <v>4</v>
      </c>
      <c r="O415" s="1" t="s">
        <v>51</v>
      </c>
      <c r="P415" s="1">
        <v>1</v>
      </c>
      <c r="Q415" s="1">
        <v>70</v>
      </c>
      <c r="R415" s="2">
        <v>45402</v>
      </c>
      <c r="S415" s="1" t="s">
        <v>1774</v>
      </c>
      <c r="T415" t="str">
        <f t="shared" si="60"/>
        <v>Donna  Oneill</v>
      </c>
      <c r="U415">
        <f t="shared" si="61"/>
        <v>1699.28</v>
      </c>
      <c r="V415">
        <f t="shared" si="69"/>
        <v>6</v>
      </c>
      <c r="W415" s="15">
        <f t="shared" si="62"/>
        <v>0.15</v>
      </c>
      <c r="X415">
        <f t="shared" si="63"/>
        <v>1514.3879999999999</v>
      </c>
      <c r="Y415">
        <f t="shared" si="64"/>
        <v>254.892</v>
      </c>
      <c r="Z415">
        <f t="shared" si="65"/>
        <v>1444.3879999999999</v>
      </c>
      <c r="AA415">
        <f t="shared" si="66"/>
        <v>1514.3879999999999</v>
      </c>
      <c r="AB415" t="str">
        <f t="shared" si="67"/>
        <v>Late</v>
      </c>
      <c r="AC415" t="str">
        <f t="shared" si="68"/>
        <v>April</v>
      </c>
    </row>
    <row r="416" spans="1:29" ht="14.25" customHeight="1" x14ac:dyDescent="0.3">
      <c r="A416" s="1" t="s">
        <v>168</v>
      </c>
      <c r="B416" s="1" t="s">
        <v>169</v>
      </c>
      <c r="C416" s="1" t="s">
        <v>170</v>
      </c>
      <c r="D416" s="1">
        <v>36</v>
      </c>
      <c r="E416" s="1" t="s">
        <v>45</v>
      </c>
      <c r="F416" s="1" t="s">
        <v>133</v>
      </c>
      <c r="G416" s="1" t="s">
        <v>171</v>
      </c>
      <c r="H416" s="1" t="s">
        <v>172</v>
      </c>
      <c r="I416" s="1" t="s">
        <v>1775</v>
      </c>
      <c r="J416" s="2">
        <v>45194</v>
      </c>
      <c r="K416" s="1" t="s">
        <v>1776</v>
      </c>
      <c r="L416" s="1" t="s">
        <v>767</v>
      </c>
      <c r="M416" s="1">
        <v>20</v>
      </c>
      <c r="N416" s="1">
        <v>2</v>
      </c>
      <c r="O416" s="1" t="s">
        <v>89</v>
      </c>
      <c r="P416" s="1">
        <v>1</v>
      </c>
      <c r="Q416" s="1">
        <v>68</v>
      </c>
      <c r="R416" s="2">
        <v>45195</v>
      </c>
      <c r="S416" s="1" t="s">
        <v>1777</v>
      </c>
      <c r="T416" t="str">
        <f t="shared" si="60"/>
        <v>Gina  Moreno</v>
      </c>
      <c r="U416">
        <f t="shared" si="61"/>
        <v>40</v>
      </c>
      <c r="V416">
        <f t="shared" si="69"/>
        <v>1</v>
      </c>
      <c r="W416" s="15">
        <f t="shared" si="62"/>
        <v>0.1</v>
      </c>
      <c r="X416">
        <f t="shared" si="63"/>
        <v>104</v>
      </c>
      <c r="Y416">
        <f t="shared" si="64"/>
        <v>4</v>
      </c>
      <c r="Z416">
        <f t="shared" si="65"/>
        <v>36</v>
      </c>
      <c r="AA416">
        <f t="shared" si="66"/>
        <v>104</v>
      </c>
      <c r="AB416" t="str">
        <f t="shared" si="67"/>
        <v>BeforeTime</v>
      </c>
      <c r="AC416" t="str">
        <f t="shared" si="68"/>
        <v>September</v>
      </c>
    </row>
    <row r="417" spans="1:29" ht="14.25" customHeight="1" x14ac:dyDescent="0.3">
      <c r="A417" s="1" t="s">
        <v>1730</v>
      </c>
      <c r="B417" s="1" t="s">
        <v>1731</v>
      </c>
      <c r="C417" s="1" t="s">
        <v>1732</v>
      </c>
      <c r="D417" s="1">
        <v>47</v>
      </c>
      <c r="E417" s="1" t="s">
        <v>34</v>
      </c>
      <c r="F417" s="1" t="s">
        <v>23</v>
      </c>
      <c r="G417" s="1" t="s">
        <v>1733</v>
      </c>
      <c r="H417" s="1" t="s">
        <v>1734</v>
      </c>
      <c r="I417" s="1" t="s">
        <v>1778</v>
      </c>
      <c r="J417" s="2">
        <v>45216</v>
      </c>
      <c r="K417" s="1" t="s">
        <v>1779</v>
      </c>
      <c r="L417" s="1" t="s">
        <v>50</v>
      </c>
      <c r="M417" s="1">
        <v>202.54</v>
      </c>
      <c r="N417" s="1">
        <v>5</v>
      </c>
      <c r="O417" s="1" t="s">
        <v>89</v>
      </c>
      <c r="P417" s="1">
        <v>4</v>
      </c>
      <c r="Q417" s="1">
        <v>58</v>
      </c>
      <c r="R417" s="2">
        <v>45218</v>
      </c>
      <c r="S417" s="1" t="s">
        <v>1780</v>
      </c>
      <c r="T417" t="str">
        <f t="shared" si="60"/>
        <v>Regina  Hawkins</v>
      </c>
      <c r="U417">
        <f t="shared" si="61"/>
        <v>1012.6999999999999</v>
      </c>
      <c r="V417">
        <f t="shared" si="69"/>
        <v>2</v>
      </c>
      <c r="W417" s="15">
        <f t="shared" si="62"/>
        <v>0.1</v>
      </c>
      <c r="X417">
        <f t="shared" si="63"/>
        <v>969.43</v>
      </c>
      <c r="Y417">
        <f t="shared" si="64"/>
        <v>101.27</v>
      </c>
      <c r="Z417">
        <f t="shared" si="65"/>
        <v>911.43</v>
      </c>
      <c r="AA417">
        <f t="shared" si="66"/>
        <v>969.43</v>
      </c>
      <c r="AB417" t="str">
        <f t="shared" si="67"/>
        <v>BeforeTime</v>
      </c>
      <c r="AC417" t="str">
        <f t="shared" si="68"/>
        <v>October</v>
      </c>
    </row>
    <row r="418" spans="1:29" ht="14.25" customHeight="1" x14ac:dyDescent="0.3">
      <c r="A418" s="1" t="s">
        <v>168</v>
      </c>
      <c r="B418" s="1" t="s">
        <v>169</v>
      </c>
      <c r="C418" s="1" t="s">
        <v>170</v>
      </c>
      <c r="D418" s="1">
        <v>36</v>
      </c>
      <c r="E418" s="1" t="s">
        <v>45</v>
      </c>
      <c r="F418" s="1" t="s">
        <v>133</v>
      </c>
      <c r="G418" s="1" t="s">
        <v>171</v>
      </c>
      <c r="H418" s="1" t="s">
        <v>172</v>
      </c>
      <c r="I418" s="1" t="s">
        <v>1781</v>
      </c>
      <c r="J418" s="2">
        <v>45368</v>
      </c>
      <c r="K418" s="1" t="s">
        <v>1782</v>
      </c>
      <c r="L418" s="1" t="s">
        <v>507</v>
      </c>
      <c r="M418" s="1">
        <v>136.30000000000001</v>
      </c>
      <c r="N418" s="1">
        <v>4</v>
      </c>
      <c r="O418" s="1" t="s">
        <v>29</v>
      </c>
      <c r="P418" s="1">
        <v>6</v>
      </c>
      <c r="Q418" s="1">
        <v>52</v>
      </c>
      <c r="R418" s="2">
        <v>45371</v>
      </c>
      <c r="S418" s="1" t="s">
        <v>1783</v>
      </c>
      <c r="T418" t="str">
        <f t="shared" si="60"/>
        <v>Gina  Moreno</v>
      </c>
      <c r="U418">
        <f t="shared" si="61"/>
        <v>545.20000000000005</v>
      </c>
      <c r="V418">
        <f t="shared" si="69"/>
        <v>3</v>
      </c>
      <c r="W418" s="15">
        <f t="shared" si="62"/>
        <v>0.08</v>
      </c>
      <c r="X418">
        <f t="shared" si="63"/>
        <v>553.58400000000006</v>
      </c>
      <c r="Y418">
        <f t="shared" si="64"/>
        <v>43.616000000000007</v>
      </c>
      <c r="Z418">
        <f t="shared" si="65"/>
        <v>501.58400000000006</v>
      </c>
      <c r="AA418">
        <f t="shared" si="66"/>
        <v>553.58400000000006</v>
      </c>
      <c r="AB418" t="str">
        <f t="shared" si="67"/>
        <v>BeforeTime</v>
      </c>
      <c r="AC418" t="str">
        <f t="shared" si="68"/>
        <v>March</v>
      </c>
    </row>
    <row r="419" spans="1:29" ht="14.25" customHeight="1" x14ac:dyDescent="0.3">
      <c r="A419" s="1" t="s">
        <v>100</v>
      </c>
      <c r="B419" s="1" t="s">
        <v>101</v>
      </c>
      <c r="C419" s="1" t="s">
        <v>102</v>
      </c>
      <c r="D419" s="1">
        <v>48</v>
      </c>
      <c r="E419" s="1" t="s">
        <v>45</v>
      </c>
      <c r="F419" s="1" t="s">
        <v>35</v>
      </c>
      <c r="G419" s="1" t="s">
        <v>103</v>
      </c>
      <c r="H419" s="1" t="s">
        <v>104</v>
      </c>
      <c r="I419" s="1" t="s">
        <v>1784</v>
      </c>
      <c r="J419" s="2">
        <v>45661</v>
      </c>
      <c r="K419" s="1" t="s">
        <v>1000</v>
      </c>
      <c r="L419" s="1" t="s">
        <v>280</v>
      </c>
      <c r="M419" s="1">
        <v>157.63999999999999</v>
      </c>
      <c r="N419" s="1">
        <v>4</v>
      </c>
      <c r="O419" s="1" t="s">
        <v>56</v>
      </c>
      <c r="P419" s="1">
        <v>7</v>
      </c>
      <c r="Q419" s="1">
        <v>42</v>
      </c>
      <c r="R419" s="2">
        <v>45663</v>
      </c>
      <c r="S419" s="1" t="s">
        <v>1785</v>
      </c>
      <c r="T419" t="str">
        <f t="shared" si="60"/>
        <v>Debra  Rodriguez</v>
      </c>
      <c r="U419">
        <f t="shared" si="61"/>
        <v>630.55999999999995</v>
      </c>
      <c r="V419">
        <f t="shared" si="69"/>
        <v>2</v>
      </c>
      <c r="W419" s="15">
        <f t="shared" si="62"/>
        <v>0</v>
      </c>
      <c r="X419">
        <f t="shared" si="63"/>
        <v>630.55999999999995</v>
      </c>
      <c r="Y419">
        <f t="shared" si="64"/>
        <v>0</v>
      </c>
      <c r="Z419">
        <f t="shared" si="65"/>
        <v>630.55999999999995</v>
      </c>
      <c r="AA419">
        <f t="shared" si="66"/>
        <v>630.55999999999995</v>
      </c>
      <c r="AB419" t="str">
        <f t="shared" si="67"/>
        <v>BeforeTime</v>
      </c>
      <c r="AC419" t="str">
        <f t="shared" si="68"/>
        <v>January</v>
      </c>
    </row>
    <row r="420" spans="1:29" ht="14.25" customHeight="1" x14ac:dyDescent="0.3">
      <c r="A420" s="1" t="s">
        <v>500</v>
      </c>
      <c r="B420" s="1" t="s">
        <v>501</v>
      </c>
      <c r="C420" s="1" t="s">
        <v>502</v>
      </c>
      <c r="D420" s="1">
        <v>64</v>
      </c>
      <c r="E420" s="1" t="s">
        <v>22</v>
      </c>
      <c r="F420" s="1" t="s">
        <v>23</v>
      </c>
      <c r="G420" s="1" t="s">
        <v>503</v>
      </c>
      <c r="H420" s="1" t="s">
        <v>504</v>
      </c>
      <c r="I420" s="1" t="s">
        <v>1786</v>
      </c>
      <c r="J420" s="2">
        <v>45147</v>
      </c>
      <c r="K420" s="1" t="s">
        <v>1787</v>
      </c>
      <c r="L420" s="1" t="s">
        <v>934</v>
      </c>
      <c r="M420" s="1">
        <v>107.47</v>
      </c>
      <c r="N420" s="1">
        <v>5</v>
      </c>
      <c r="O420" s="1" t="s">
        <v>78</v>
      </c>
      <c r="P420" s="1">
        <v>6</v>
      </c>
      <c r="Q420" s="1">
        <v>47</v>
      </c>
      <c r="R420" s="2">
        <v>45149</v>
      </c>
      <c r="S420" s="1" t="s">
        <v>1788</v>
      </c>
      <c r="T420" t="str">
        <f t="shared" si="60"/>
        <v>Sarah  Butler</v>
      </c>
      <c r="U420">
        <f t="shared" si="61"/>
        <v>537.35</v>
      </c>
      <c r="V420">
        <f t="shared" si="69"/>
        <v>2</v>
      </c>
      <c r="W420" s="15">
        <f t="shared" si="62"/>
        <v>0.2</v>
      </c>
      <c r="X420">
        <f t="shared" si="63"/>
        <v>476.88</v>
      </c>
      <c r="Y420">
        <f t="shared" si="64"/>
        <v>107.47000000000001</v>
      </c>
      <c r="Z420">
        <f t="shared" si="65"/>
        <v>429.88</v>
      </c>
      <c r="AA420">
        <f t="shared" si="66"/>
        <v>476.88</v>
      </c>
      <c r="AB420" t="str">
        <f t="shared" si="67"/>
        <v>BeforeTime</v>
      </c>
      <c r="AC420" t="str">
        <f t="shared" si="68"/>
        <v>August</v>
      </c>
    </row>
    <row r="421" spans="1:29" ht="14.25" customHeight="1" x14ac:dyDescent="0.3">
      <c r="A421" s="1" t="s">
        <v>359</v>
      </c>
      <c r="B421" s="1" t="s">
        <v>360</v>
      </c>
      <c r="C421" s="1" t="s">
        <v>361</v>
      </c>
      <c r="D421" s="1">
        <v>31</v>
      </c>
      <c r="E421" s="1" t="s">
        <v>45</v>
      </c>
      <c r="F421" s="1" t="s">
        <v>133</v>
      </c>
      <c r="G421" s="1" t="s">
        <v>362</v>
      </c>
      <c r="H421" s="1" t="s">
        <v>363</v>
      </c>
      <c r="I421" s="1" t="s">
        <v>1789</v>
      </c>
      <c r="J421" s="2">
        <v>45653</v>
      </c>
      <c r="K421" s="1" t="s">
        <v>1790</v>
      </c>
      <c r="L421" s="1" t="s">
        <v>243</v>
      </c>
      <c r="M421" s="1">
        <v>128.13999999999999</v>
      </c>
      <c r="N421" s="1">
        <v>1</v>
      </c>
      <c r="O421" s="1" t="s">
        <v>56</v>
      </c>
      <c r="P421" s="1">
        <v>3</v>
      </c>
      <c r="Q421" s="1">
        <v>55</v>
      </c>
      <c r="R421" s="2">
        <v>45655</v>
      </c>
      <c r="S421" s="1" t="s">
        <v>1791</v>
      </c>
      <c r="T421" t="str">
        <f t="shared" si="60"/>
        <v>Timothy  Hicks</v>
      </c>
      <c r="U421">
        <f t="shared" si="61"/>
        <v>128.13999999999999</v>
      </c>
      <c r="V421">
        <f t="shared" si="69"/>
        <v>2</v>
      </c>
      <c r="W421" s="15">
        <f t="shared" si="62"/>
        <v>0</v>
      </c>
      <c r="X421">
        <f t="shared" si="63"/>
        <v>128.13999999999999</v>
      </c>
      <c r="Y421">
        <f t="shared" si="64"/>
        <v>0</v>
      </c>
      <c r="Z421">
        <f t="shared" si="65"/>
        <v>128.13999999999999</v>
      </c>
      <c r="AA421">
        <f t="shared" si="66"/>
        <v>128.13999999999999</v>
      </c>
      <c r="AB421" t="str">
        <f t="shared" si="67"/>
        <v>BeforeTime</v>
      </c>
      <c r="AC421" t="str">
        <f t="shared" si="68"/>
        <v>December</v>
      </c>
    </row>
    <row r="422" spans="1:29" ht="14.25" customHeight="1" x14ac:dyDescent="0.3">
      <c r="A422" s="1" t="s">
        <v>539</v>
      </c>
      <c r="B422" s="1" t="s">
        <v>540</v>
      </c>
      <c r="C422" s="1" t="s">
        <v>541</v>
      </c>
      <c r="D422" s="1">
        <v>33</v>
      </c>
      <c r="E422" s="1" t="s">
        <v>45</v>
      </c>
      <c r="F422" s="1" t="s">
        <v>161</v>
      </c>
      <c r="G422" s="1" t="s">
        <v>542</v>
      </c>
      <c r="H422" s="1" t="s">
        <v>543</v>
      </c>
      <c r="I422" s="1" t="s">
        <v>1792</v>
      </c>
      <c r="J422" s="2">
        <v>45351</v>
      </c>
      <c r="K422" s="1" t="s">
        <v>1793</v>
      </c>
      <c r="L422" s="1" t="s">
        <v>546</v>
      </c>
      <c r="M422" s="1">
        <v>425.59</v>
      </c>
      <c r="N422" s="1">
        <v>2</v>
      </c>
      <c r="O422" s="1" t="s">
        <v>89</v>
      </c>
      <c r="P422" s="1">
        <v>4</v>
      </c>
      <c r="Q422" s="1">
        <v>64</v>
      </c>
      <c r="R422" s="2">
        <v>45358</v>
      </c>
      <c r="S422" s="1" t="s">
        <v>1794</v>
      </c>
      <c r="T422" t="str">
        <f t="shared" si="60"/>
        <v>Jodi  Whitney</v>
      </c>
      <c r="U422">
        <f t="shared" si="61"/>
        <v>851.18</v>
      </c>
      <c r="V422">
        <f t="shared" si="69"/>
        <v>7</v>
      </c>
      <c r="W422" s="15">
        <f t="shared" si="62"/>
        <v>0.1</v>
      </c>
      <c r="X422">
        <f t="shared" si="63"/>
        <v>830.0619999999999</v>
      </c>
      <c r="Y422">
        <f t="shared" si="64"/>
        <v>85.117999999999995</v>
      </c>
      <c r="Z422">
        <f t="shared" si="65"/>
        <v>766.0619999999999</v>
      </c>
      <c r="AA422">
        <f t="shared" si="66"/>
        <v>830.0619999999999</v>
      </c>
      <c r="AB422" t="str">
        <f t="shared" si="67"/>
        <v>Late</v>
      </c>
      <c r="AC422" t="str">
        <f t="shared" si="68"/>
        <v>February</v>
      </c>
    </row>
    <row r="423" spans="1:29" ht="14.25" customHeight="1" x14ac:dyDescent="0.3">
      <c r="A423" s="1" t="s">
        <v>394</v>
      </c>
      <c r="B423" s="1" t="s">
        <v>395</v>
      </c>
      <c r="C423" s="1" t="s">
        <v>396</v>
      </c>
      <c r="D423" s="1">
        <v>70</v>
      </c>
      <c r="E423" s="1" t="s">
        <v>22</v>
      </c>
      <c r="F423" s="1" t="s">
        <v>23</v>
      </c>
      <c r="G423" s="1" t="s">
        <v>397</v>
      </c>
      <c r="H423" s="1" t="s">
        <v>398</v>
      </c>
      <c r="I423" s="1" t="s">
        <v>1795</v>
      </c>
      <c r="J423" s="2">
        <v>45622</v>
      </c>
      <c r="K423" s="1" t="s">
        <v>1796</v>
      </c>
      <c r="L423" s="1" t="s">
        <v>977</v>
      </c>
      <c r="M423" s="1">
        <v>33.49</v>
      </c>
      <c r="N423" s="1">
        <v>5</v>
      </c>
      <c r="O423" s="1" t="s">
        <v>78</v>
      </c>
      <c r="P423" s="1">
        <v>5</v>
      </c>
      <c r="Q423" s="1">
        <v>64</v>
      </c>
      <c r="R423" s="2">
        <v>45628</v>
      </c>
      <c r="S423" s="1" t="s">
        <v>1797</v>
      </c>
      <c r="T423" t="str">
        <f t="shared" si="60"/>
        <v>Alexandra  Smith</v>
      </c>
      <c r="U423">
        <f t="shared" si="61"/>
        <v>167.45000000000002</v>
      </c>
      <c r="V423">
        <f t="shared" si="69"/>
        <v>6</v>
      </c>
      <c r="W423" s="15">
        <f t="shared" si="62"/>
        <v>0.2</v>
      </c>
      <c r="X423">
        <f t="shared" si="63"/>
        <v>197.96</v>
      </c>
      <c r="Y423">
        <f t="shared" si="64"/>
        <v>33.49</v>
      </c>
      <c r="Z423">
        <f t="shared" si="65"/>
        <v>133.96</v>
      </c>
      <c r="AA423">
        <f t="shared" si="66"/>
        <v>197.96</v>
      </c>
      <c r="AB423" t="str">
        <f t="shared" si="67"/>
        <v>Late</v>
      </c>
      <c r="AC423" t="str">
        <f t="shared" si="68"/>
        <v>November</v>
      </c>
    </row>
    <row r="424" spans="1:29" ht="14.25" customHeight="1" x14ac:dyDescent="0.3">
      <c r="A424" s="1" t="s">
        <v>229</v>
      </c>
      <c r="B424" s="1" t="s">
        <v>59</v>
      </c>
      <c r="C424" s="1" t="s">
        <v>230</v>
      </c>
      <c r="D424" s="1">
        <v>52</v>
      </c>
      <c r="E424" s="1" t="s">
        <v>45</v>
      </c>
      <c r="F424" s="1" t="s">
        <v>35</v>
      </c>
      <c r="G424" s="1" t="s">
        <v>231</v>
      </c>
      <c r="H424" s="1" t="s">
        <v>232</v>
      </c>
      <c r="I424" s="1" t="s">
        <v>1798</v>
      </c>
      <c r="J424" s="2">
        <v>45269</v>
      </c>
      <c r="K424" s="1" t="s">
        <v>1799</v>
      </c>
      <c r="L424" s="1" t="s">
        <v>650</v>
      </c>
      <c r="M424" s="1">
        <v>235.63</v>
      </c>
      <c r="N424" s="1">
        <v>1</v>
      </c>
      <c r="O424" s="1" t="s">
        <v>56</v>
      </c>
      <c r="P424" s="1">
        <v>6</v>
      </c>
      <c r="Q424" s="1">
        <v>35</v>
      </c>
      <c r="R424" s="2">
        <v>45272</v>
      </c>
      <c r="S424" s="1" t="s">
        <v>1800</v>
      </c>
      <c r="T424" t="str">
        <f t="shared" si="60"/>
        <v>Angela  Evans</v>
      </c>
      <c r="U424">
        <f t="shared" si="61"/>
        <v>235.63</v>
      </c>
      <c r="V424">
        <f t="shared" si="69"/>
        <v>3</v>
      </c>
      <c r="W424" s="15">
        <f t="shared" si="62"/>
        <v>0</v>
      </c>
      <c r="X424">
        <f t="shared" si="63"/>
        <v>235.63</v>
      </c>
      <c r="Y424">
        <f t="shared" si="64"/>
        <v>0</v>
      </c>
      <c r="Z424">
        <f t="shared" si="65"/>
        <v>235.63</v>
      </c>
      <c r="AA424">
        <f t="shared" si="66"/>
        <v>235.63</v>
      </c>
      <c r="AB424" t="str">
        <f t="shared" si="67"/>
        <v>BeforeTime</v>
      </c>
      <c r="AC424" t="str">
        <f t="shared" si="68"/>
        <v>December</v>
      </c>
    </row>
    <row r="425" spans="1:29" ht="14.25" customHeight="1" x14ac:dyDescent="0.3">
      <c r="A425" s="1" t="s">
        <v>1450</v>
      </c>
      <c r="B425" s="1" t="s">
        <v>266</v>
      </c>
      <c r="C425" s="1" t="s">
        <v>1451</v>
      </c>
      <c r="D425" s="1">
        <v>30</v>
      </c>
      <c r="E425" s="1" t="s">
        <v>22</v>
      </c>
      <c r="F425" s="1" t="s">
        <v>213</v>
      </c>
      <c r="G425" s="1" t="s">
        <v>1452</v>
      </c>
      <c r="H425" s="1" t="s">
        <v>1453</v>
      </c>
      <c r="I425" s="1" t="s">
        <v>1801</v>
      </c>
      <c r="J425" s="2">
        <v>45695</v>
      </c>
      <c r="K425" s="1" t="s">
        <v>1802</v>
      </c>
      <c r="L425" s="1" t="s">
        <v>767</v>
      </c>
      <c r="M425" s="1">
        <v>20</v>
      </c>
      <c r="N425" s="1">
        <v>3</v>
      </c>
      <c r="O425" s="1" t="s">
        <v>89</v>
      </c>
      <c r="P425" s="1">
        <v>7</v>
      </c>
      <c r="Q425" s="1">
        <v>65</v>
      </c>
      <c r="R425" s="2">
        <v>45701</v>
      </c>
      <c r="S425" s="1" t="s">
        <v>1803</v>
      </c>
      <c r="T425" t="str">
        <f t="shared" si="60"/>
        <v>Lauren  Lane</v>
      </c>
      <c r="U425">
        <f t="shared" si="61"/>
        <v>60</v>
      </c>
      <c r="V425">
        <f t="shared" si="69"/>
        <v>6</v>
      </c>
      <c r="W425" s="15">
        <f t="shared" si="62"/>
        <v>0.1</v>
      </c>
      <c r="X425">
        <f t="shared" si="63"/>
        <v>119</v>
      </c>
      <c r="Y425">
        <f t="shared" si="64"/>
        <v>6</v>
      </c>
      <c r="Z425">
        <f t="shared" si="65"/>
        <v>54</v>
      </c>
      <c r="AA425">
        <f t="shared" si="66"/>
        <v>119</v>
      </c>
      <c r="AB425" t="str">
        <f t="shared" si="67"/>
        <v>Late</v>
      </c>
      <c r="AC425" t="str">
        <f t="shared" si="68"/>
        <v>February</v>
      </c>
    </row>
    <row r="426" spans="1:29" ht="14.25" customHeight="1" x14ac:dyDescent="0.3">
      <c r="A426" s="1" t="s">
        <v>724</v>
      </c>
      <c r="B426" s="1" t="s">
        <v>725</v>
      </c>
      <c r="C426" s="1" t="s">
        <v>726</v>
      </c>
      <c r="D426" s="1">
        <v>30</v>
      </c>
      <c r="E426" s="1" t="s">
        <v>22</v>
      </c>
      <c r="F426" s="1" t="s">
        <v>152</v>
      </c>
      <c r="G426" s="1" t="s">
        <v>727</v>
      </c>
      <c r="H426" s="1" t="s">
        <v>728</v>
      </c>
      <c r="I426" s="1" t="s">
        <v>1804</v>
      </c>
      <c r="J426" s="2">
        <v>45587</v>
      </c>
      <c r="K426" s="1" t="s">
        <v>1805</v>
      </c>
      <c r="L426" s="1" t="s">
        <v>977</v>
      </c>
      <c r="M426" s="1">
        <v>33.49</v>
      </c>
      <c r="N426" s="1">
        <v>5</v>
      </c>
      <c r="O426" s="1" t="s">
        <v>78</v>
      </c>
      <c r="P426" s="1">
        <v>2</v>
      </c>
      <c r="Q426" s="1">
        <v>58</v>
      </c>
      <c r="R426" s="2">
        <v>45589</v>
      </c>
      <c r="S426" s="1" t="s">
        <v>1806</v>
      </c>
      <c r="T426" t="str">
        <f t="shared" si="60"/>
        <v>Melissa  Levy</v>
      </c>
      <c r="U426">
        <f t="shared" si="61"/>
        <v>167.45000000000002</v>
      </c>
      <c r="V426">
        <f t="shared" si="69"/>
        <v>2</v>
      </c>
      <c r="W426" s="15">
        <f t="shared" si="62"/>
        <v>0.2</v>
      </c>
      <c r="X426">
        <f t="shared" si="63"/>
        <v>191.96</v>
      </c>
      <c r="Y426">
        <f t="shared" si="64"/>
        <v>33.49</v>
      </c>
      <c r="Z426">
        <f t="shared" si="65"/>
        <v>133.96</v>
      </c>
      <c r="AA426">
        <f t="shared" si="66"/>
        <v>191.96</v>
      </c>
      <c r="AB426" t="str">
        <f t="shared" si="67"/>
        <v>BeforeTime</v>
      </c>
      <c r="AC426" t="str">
        <f t="shared" si="68"/>
        <v>October</v>
      </c>
    </row>
    <row r="427" spans="1:29" ht="14.25" customHeight="1" x14ac:dyDescent="0.3">
      <c r="A427" s="1" t="s">
        <v>639</v>
      </c>
      <c r="B427" s="1" t="s">
        <v>640</v>
      </c>
      <c r="C427" s="1" t="s">
        <v>641</v>
      </c>
      <c r="D427" s="1">
        <v>45</v>
      </c>
      <c r="E427" s="1" t="s">
        <v>45</v>
      </c>
      <c r="F427" s="1" t="s">
        <v>83</v>
      </c>
      <c r="G427" s="1" t="s">
        <v>642</v>
      </c>
      <c r="H427" s="1" t="s">
        <v>643</v>
      </c>
      <c r="I427" s="1" t="s">
        <v>1807</v>
      </c>
      <c r="J427" s="2">
        <v>44987</v>
      </c>
      <c r="K427" s="1" t="s">
        <v>1808</v>
      </c>
      <c r="L427" s="1" t="s">
        <v>507</v>
      </c>
      <c r="M427" s="1">
        <v>136.30000000000001</v>
      </c>
      <c r="N427" s="1">
        <v>1</v>
      </c>
      <c r="O427" s="1" t="s">
        <v>29</v>
      </c>
      <c r="P427" s="1">
        <v>4</v>
      </c>
      <c r="Q427" s="1">
        <v>41</v>
      </c>
      <c r="R427" s="2">
        <v>44988</v>
      </c>
      <c r="S427" s="1" t="s">
        <v>1809</v>
      </c>
      <c r="T427" t="str">
        <f t="shared" si="60"/>
        <v>Beth  Mason</v>
      </c>
      <c r="U427">
        <f t="shared" si="61"/>
        <v>136.30000000000001</v>
      </c>
      <c r="V427">
        <f t="shared" si="69"/>
        <v>1</v>
      </c>
      <c r="W427" s="15">
        <f t="shared" si="62"/>
        <v>0.08</v>
      </c>
      <c r="X427">
        <f t="shared" si="63"/>
        <v>166.39600000000002</v>
      </c>
      <c r="Y427">
        <f t="shared" si="64"/>
        <v>10.904000000000002</v>
      </c>
      <c r="Z427">
        <f t="shared" si="65"/>
        <v>125.39600000000002</v>
      </c>
      <c r="AA427">
        <f t="shared" si="66"/>
        <v>166.39600000000002</v>
      </c>
      <c r="AB427" t="str">
        <f t="shared" si="67"/>
        <v>BeforeTime</v>
      </c>
      <c r="AC427" t="str">
        <f t="shared" si="68"/>
        <v>March</v>
      </c>
    </row>
    <row r="428" spans="1:29" ht="14.25" customHeight="1" x14ac:dyDescent="0.3">
      <c r="A428" s="1" t="s">
        <v>1810</v>
      </c>
      <c r="B428" s="1" t="s">
        <v>1811</v>
      </c>
      <c r="C428" s="1" t="s">
        <v>187</v>
      </c>
      <c r="D428" s="1">
        <v>29</v>
      </c>
      <c r="E428" s="1" t="s">
        <v>45</v>
      </c>
      <c r="F428" s="1" t="s">
        <v>83</v>
      </c>
      <c r="G428" s="1" t="s">
        <v>1812</v>
      </c>
      <c r="H428" s="1" t="s">
        <v>1813</v>
      </c>
      <c r="I428" s="1" t="s">
        <v>1814</v>
      </c>
      <c r="J428" s="2">
        <v>45537</v>
      </c>
      <c r="K428" s="1" t="s">
        <v>1815</v>
      </c>
      <c r="L428" s="1" t="s">
        <v>263</v>
      </c>
      <c r="M428" s="1">
        <v>62.42</v>
      </c>
      <c r="N428" s="1">
        <v>1</v>
      </c>
      <c r="O428" s="1" t="s">
        <v>29</v>
      </c>
      <c r="P428" s="1">
        <v>3</v>
      </c>
      <c r="Q428" s="1">
        <v>48</v>
      </c>
      <c r="R428" s="2">
        <v>45542</v>
      </c>
      <c r="S428" s="1" t="s">
        <v>1816</v>
      </c>
      <c r="T428" t="str">
        <f t="shared" si="60"/>
        <v>Scott  Jones</v>
      </c>
      <c r="U428">
        <f t="shared" si="61"/>
        <v>62.42</v>
      </c>
      <c r="V428">
        <f t="shared" si="69"/>
        <v>5</v>
      </c>
      <c r="W428" s="15">
        <f t="shared" si="62"/>
        <v>0.08</v>
      </c>
      <c r="X428">
        <f t="shared" si="63"/>
        <v>105.4264</v>
      </c>
      <c r="Y428">
        <f t="shared" si="64"/>
        <v>4.9935999999999998</v>
      </c>
      <c r="Z428">
        <f t="shared" si="65"/>
        <v>57.426400000000001</v>
      </c>
      <c r="AA428">
        <f t="shared" si="66"/>
        <v>105.4264</v>
      </c>
      <c r="AB428" t="str">
        <f t="shared" si="67"/>
        <v>Intime</v>
      </c>
      <c r="AC428" t="str">
        <f t="shared" si="68"/>
        <v>September</v>
      </c>
    </row>
    <row r="429" spans="1:29" ht="14.25" customHeight="1" x14ac:dyDescent="0.3">
      <c r="A429" s="1" t="s">
        <v>513</v>
      </c>
      <c r="B429" s="1" t="s">
        <v>514</v>
      </c>
      <c r="C429" s="1" t="s">
        <v>515</v>
      </c>
      <c r="D429" s="1">
        <v>42</v>
      </c>
      <c r="E429" s="1" t="s">
        <v>45</v>
      </c>
      <c r="F429" s="1" t="s">
        <v>69</v>
      </c>
      <c r="G429" s="1" t="s">
        <v>516</v>
      </c>
      <c r="H429" s="1" t="s">
        <v>517</v>
      </c>
      <c r="I429" s="1" t="s">
        <v>1817</v>
      </c>
      <c r="J429" s="2">
        <v>45646</v>
      </c>
      <c r="K429" s="1" t="s">
        <v>1818</v>
      </c>
      <c r="L429" s="1" t="s">
        <v>546</v>
      </c>
      <c r="M429" s="1">
        <v>425.59</v>
      </c>
      <c r="N429" s="1">
        <v>5</v>
      </c>
      <c r="O429" s="1" t="s">
        <v>56</v>
      </c>
      <c r="P429" s="1">
        <v>5</v>
      </c>
      <c r="Q429" s="1">
        <v>47</v>
      </c>
      <c r="R429" s="2">
        <v>45652</v>
      </c>
      <c r="S429" s="1" t="s">
        <v>1819</v>
      </c>
      <c r="T429" t="str">
        <f t="shared" si="60"/>
        <v>Katherine  Weber</v>
      </c>
      <c r="U429">
        <f t="shared" si="61"/>
        <v>2127.9499999999998</v>
      </c>
      <c r="V429">
        <f t="shared" si="69"/>
        <v>6</v>
      </c>
      <c r="W429" s="15">
        <f t="shared" si="62"/>
        <v>0</v>
      </c>
      <c r="X429">
        <f t="shared" si="63"/>
        <v>2127.9499999999998</v>
      </c>
      <c r="Y429">
        <f t="shared" si="64"/>
        <v>0</v>
      </c>
      <c r="Z429">
        <f t="shared" si="65"/>
        <v>2127.9499999999998</v>
      </c>
      <c r="AA429">
        <f t="shared" si="66"/>
        <v>2127.9499999999998</v>
      </c>
      <c r="AB429" t="str">
        <f t="shared" si="67"/>
        <v>Late</v>
      </c>
      <c r="AC429" t="str">
        <f t="shared" si="68"/>
        <v>December</v>
      </c>
    </row>
    <row r="430" spans="1:29" ht="14.25" customHeight="1" x14ac:dyDescent="0.3">
      <c r="A430" s="1" t="s">
        <v>185</v>
      </c>
      <c r="B430" s="1" t="s">
        <v>186</v>
      </c>
      <c r="C430" s="1" t="s">
        <v>187</v>
      </c>
      <c r="D430" s="1">
        <v>34</v>
      </c>
      <c r="E430" s="1" t="s">
        <v>22</v>
      </c>
      <c r="F430" s="1" t="s">
        <v>83</v>
      </c>
      <c r="G430" s="1" t="s">
        <v>188</v>
      </c>
      <c r="H430" s="1" t="s">
        <v>189</v>
      </c>
      <c r="I430" s="1" t="s">
        <v>1820</v>
      </c>
      <c r="J430" s="2">
        <v>45504</v>
      </c>
      <c r="K430" s="1" t="s">
        <v>1821</v>
      </c>
      <c r="L430" s="1" t="s">
        <v>934</v>
      </c>
      <c r="M430" s="1">
        <v>107.47</v>
      </c>
      <c r="N430" s="1">
        <v>5</v>
      </c>
      <c r="O430" s="1" t="s">
        <v>89</v>
      </c>
      <c r="P430" s="1">
        <v>5</v>
      </c>
      <c r="Q430" s="1">
        <v>48</v>
      </c>
      <c r="R430" s="2">
        <v>45505</v>
      </c>
      <c r="S430" s="1" t="s">
        <v>1822</v>
      </c>
      <c r="T430" t="str">
        <f t="shared" si="60"/>
        <v>Traci  Jones</v>
      </c>
      <c r="U430">
        <f t="shared" si="61"/>
        <v>537.35</v>
      </c>
      <c r="V430">
        <f t="shared" si="69"/>
        <v>1</v>
      </c>
      <c r="W430" s="15">
        <f t="shared" si="62"/>
        <v>0.1</v>
      </c>
      <c r="X430">
        <f t="shared" si="63"/>
        <v>531.61500000000001</v>
      </c>
      <c r="Y430">
        <f t="shared" si="64"/>
        <v>53.735000000000007</v>
      </c>
      <c r="Z430">
        <f t="shared" si="65"/>
        <v>483.61500000000001</v>
      </c>
      <c r="AA430">
        <f t="shared" si="66"/>
        <v>531.61500000000001</v>
      </c>
      <c r="AB430" t="str">
        <f t="shared" si="67"/>
        <v>BeforeTime</v>
      </c>
      <c r="AC430" t="str">
        <f t="shared" si="68"/>
        <v>July</v>
      </c>
    </row>
    <row r="431" spans="1:29" ht="14.25" customHeight="1" x14ac:dyDescent="0.3">
      <c r="A431" s="1" t="s">
        <v>130</v>
      </c>
      <c r="B431" s="1" t="s">
        <v>131</v>
      </c>
      <c r="C431" s="1" t="s">
        <v>132</v>
      </c>
      <c r="D431" s="1">
        <v>25</v>
      </c>
      <c r="E431" s="1" t="s">
        <v>45</v>
      </c>
      <c r="F431" s="1" t="s">
        <v>133</v>
      </c>
      <c r="G431" s="1" t="s">
        <v>134</v>
      </c>
      <c r="H431" s="1" t="s">
        <v>135</v>
      </c>
      <c r="I431" s="1" t="s">
        <v>1823</v>
      </c>
      <c r="J431" s="2">
        <v>45271</v>
      </c>
      <c r="K431" s="1" t="s">
        <v>1824</v>
      </c>
      <c r="L431" s="1" t="s">
        <v>280</v>
      </c>
      <c r="M431" s="1">
        <v>157.63999999999999</v>
      </c>
      <c r="N431" s="1">
        <v>2</v>
      </c>
      <c r="O431" s="1" t="s">
        <v>56</v>
      </c>
      <c r="P431" s="1">
        <v>5</v>
      </c>
      <c r="Q431" s="1">
        <v>57</v>
      </c>
      <c r="R431" s="2">
        <v>45277</v>
      </c>
      <c r="S431" s="1" t="s">
        <v>1825</v>
      </c>
      <c r="T431" t="str">
        <f t="shared" si="60"/>
        <v>Kara  Brennan</v>
      </c>
      <c r="U431">
        <f t="shared" si="61"/>
        <v>315.27999999999997</v>
      </c>
      <c r="V431">
        <f t="shared" si="69"/>
        <v>6</v>
      </c>
      <c r="W431" s="15">
        <f t="shared" si="62"/>
        <v>0</v>
      </c>
      <c r="X431">
        <f t="shared" si="63"/>
        <v>315.27999999999997</v>
      </c>
      <c r="Y431">
        <f t="shared" si="64"/>
        <v>0</v>
      </c>
      <c r="Z431">
        <f t="shared" si="65"/>
        <v>315.27999999999997</v>
      </c>
      <c r="AA431">
        <f t="shared" si="66"/>
        <v>315.27999999999997</v>
      </c>
      <c r="AB431" t="str">
        <f t="shared" si="67"/>
        <v>Late</v>
      </c>
      <c r="AC431" t="str">
        <f t="shared" si="68"/>
        <v>December</v>
      </c>
    </row>
    <row r="432" spans="1:29" ht="14.25" customHeight="1" x14ac:dyDescent="0.3">
      <c r="A432" s="1" t="s">
        <v>359</v>
      </c>
      <c r="B432" s="1" t="s">
        <v>360</v>
      </c>
      <c r="C432" s="1" t="s">
        <v>361</v>
      </c>
      <c r="D432" s="1">
        <v>31</v>
      </c>
      <c r="E432" s="1" t="s">
        <v>45</v>
      </c>
      <c r="F432" s="1" t="s">
        <v>133</v>
      </c>
      <c r="G432" s="1" t="s">
        <v>362</v>
      </c>
      <c r="H432" s="1" t="s">
        <v>363</v>
      </c>
      <c r="I432" s="1" t="s">
        <v>1826</v>
      </c>
      <c r="J432" s="2">
        <v>45398</v>
      </c>
      <c r="K432" s="1" t="s">
        <v>1827</v>
      </c>
      <c r="L432" s="1" t="s">
        <v>546</v>
      </c>
      <c r="M432" s="1">
        <v>425.59</v>
      </c>
      <c r="N432" s="1">
        <v>2</v>
      </c>
      <c r="O432" s="1" t="s">
        <v>51</v>
      </c>
      <c r="P432" s="1">
        <v>1</v>
      </c>
      <c r="Q432" s="1">
        <v>44</v>
      </c>
      <c r="R432" s="2">
        <v>45403</v>
      </c>
      <c r="S432" s="1" t="s">
        <v>1828</v>
      </c>
      <c r="T432" t="str">
        <f t="shared" si="60"/>
        <v>Timothy  Hicks</v>
      </c>
      <c r="U432">
        <f t="shared" si="61"/>
        <v>851.18</v>
      </c>
      <c r="V432">
        <f t="shared" si="69"/>
        <v>5</v>
      </c>
      <c r="W432" s="15">
        <f t="shared" si="62"/>
        <v>0.15</v>
      </c>
      <c r="X432">
        <f t="shared" si="63"/>
        <v>767.50299999999993</v>
      </c>
      <c r="Y432">
        <f t="shared" si="64"/>
        <v>127.67699999999999</v>
      </c>
      <c r="Z432">
        <f t="shared" si="65"/>
        <v>723.50299999999993</v>
      </c>
      <c r="AA432">
        <f t="shared" si="66"/>
        <v>767.50299999999993</v>
      </c>
      <c r="AB432" t="str">
        <f t="shared" si="67"/>
        <v>Intime</v>
      </c>
      <c r="AC432" t="str">
        <f t="shared" si="68"/>
        <v>April</v>
      </c>
    </row>
    <row r="433" spans="1:29" ht="14.25" customHeight="1" x14ac:dyDescent="0.3">
      <c r="A433" s="1" t="s">
        <v>743</v>
      </c>
      <c r="B433" s="1" t="s">
        <v>744</v>
      </c>
      <c r="C433" s="1" t="s">
        <v>745</v>
      </c>
      <c r="D433" s="1">
        <v>43</v>
      </c>
      <c r="E433" s="1" t="s">
        <v>45</v>
      </c>
      <c r="F433" s="1" t="s">
        <v>152</v>
      </c>
      <c r="G433" s="1" t="s">
        <v>746</v>
      </c>
      <c r="H433" s="1" t="s">
        <v>747</v>
      </c>
      <c r="I433" s="1" t="s">
        <v>1829</v>
      </c>
      <c r="J433" s="2">
        <v>45432</v>
      </c>
      <c r="K433" s="1" t="s">
        <v>1830</v>
      </c>
      <c r="L433" s="1" t="s">
        <v>218</v>
      </c>
      <c r="M433" s="1">
        <v>461.07</v>
      </c>
      <c r="N433" s="1">
        <v>1</v>
      </c>
      <c r="O433" s="1" t="s">
        <v>29</v>
      </c>
      <c r="P433" s="1">
        <v>1</v>
      </c>
      <c r="Q433" s="1">
        <v>42</v>
      </c>
      <c r="R433" s="2">
        <v>45433</v>
      </c>
      <c r="S433" s="1" t="s">
        <v>1831</v>
      </c>
      <c r="T433" t="str">
        <f t="shared" si="60"/>
        <v>Barbara  Fuller</v>
      </c>
      <c r="U433">
        <f t="shared" si="61"/>
        <v>461.07</v>
      </c>
      <c r="V433">
        <f t="shared" si="69"/>
        <v>1</v>
      </c>
      <c r="W433" s="15">
        <f t="shared" si="62"/>
        <v>0.08</v>
      </c>
      <c r="X433">
        <f t="shared" si="63"/>
        <v>466.18439999999998</v>
      </c>
      <c r="Y433">
        <f t="shared" si="64"/>
        <v>36.885600000000004</v>
      </c>
      <c r="Z433">
        <f t="shared" si="65"/>
        <v>424.18439999999998</v>
      </c>
      <c r="AA433">
        <f t="shared" si="66"/>
        <v>466.18439999999998</v>
      </c>
      <c r="AB433" t="str">
        <f t="shared" si="67"/>
        <v>BeforeTime</v>
      </c>
      <c r="AC433" t="str">
        <f t="shared" si="68"/>
        <v>May</v>
      </c>
    </row>
    <row r="434" spans="1:29" ht="14.25" customHeight="1" x14ac:dyDescent="0.3">
      <c r="A434" s="1" t="s">
        <v>80</v>
      </c>
      <c r="B434" s="1" t="s">
        <v>81</v>
      </c>
      <c r="C434" s="1" t="s">
        <v>82</v>
      </c>
      <c r="D434" s="1">
        <v>26</v>
      </c>
      <c r="E434" s="1" t="s">
        <v>34</v>
      </c>
      <c r="F434" s="1" t="s">
        <v>83</v>
      </c>
      <c r="G434" s="1" t="s">
        <v>84</v>
      </c>
      <c r="H434" s="1" t="s">
        <v>85</v>
      </c>
      <c r="I434" s="1" t="s">
        <v>1832</v>
      </c>
      <c r="J434" s="2">
        <v>45449</v>
      </c>
      <c r="K434" s="1" t="s">
        <v>1833</v>
      </c>
      <c r="L434" s="1" t="s">
        <v>650</v>
      </c>
      <c r="M434" s="1">
        <v>235.63</v>
      </c>
      <c r="N434" s="1">
        <v>1</v>
      </c>
      <c r="O434" s="1" t="s">
        <v>51</v>
      </c>
      <c r="P434" s="1">
        <v>3</v>
      </c>
      <c r="Q434" s="1">
        <v>55</v>
      </c>
      <c r="R434" s="2">
        <v>45455</v>
      </c>
      <c r="S434" s="1" t="s">
        <v>1834</v>
      </c>
      <c r="T434" t="str">
        <f t="shared" si="60"/>
        <v>David  Delacruz</v>
      </c>
      <c r="U434">
        <f t="shared" si="61"/>
        <v>235.63</v>
      </c>
      <c r="V434">
        <f t="shared" si="69"/>
        <v>6</v>
      </c>
      <c r="W434" s="15">
        <f t="shared" si="62"/>
        <v>0.15</v>
      </c>
      <c r="X434">
        <f t="shared" si="63"/>
        <v>255.28550000000001</v>
      </c>
      <c r="Y434">
        <f t="shared" si="64"/>
        <v>35.344499999999996</v>
      </c>
      <c r="Z434">
        <f t="shared" si="65"/>
        <v>200.28550000000001</v>
      </c>
      <c r="AA434">
        <f t="shared" si="66"/>
        <v>255.28550000000001</v>
      </c>
      <c r="AB434" t="str">
        <f t="shared" si="67"/>
        <v>Late</v>
      </c>
      <c r="AC434" t="str">
        <f t="shared" si="68"/>
        <v>June</v>
      </c>
    </row>
    <row r="435" spans="1:29" ht="14.25" customHeight="1" x14ac:dyDescent="0.3">
      <c r="A435" s="1" t="s">
        <v>596</v>
      </c>
      <c r="B435" s="1" t="s">
        <v>597</v>
      </c>
      <c r="C435" s="1" t="s">
        <v>396</v>
      </c>
      <c r="D435" s="1">
        <v>18</v>
      </c>
      <c r="E435" s="1" t="s">
        <v>34</v>
      </c>
      <c r="F435" s="1" t="s">
        <v>35</v>
      </c>
      <c r="G435" s="1" t="s">
        <v>598</v>
      </c>
      <c r="H435" s="1" t="s">
        <v>599</v>
      </c>
      <c r="I435" s="1" t="s">
        <v>1835</v>
      </c>
      <c r="J435" s="2">
        <v>45178</v>
      </c>
      <c r="K435" s="1" t="s">
        <v>1836</v>
      </c>
      <c r="L435" s="1" t="s">
        <v>556</v>
      </c>
      <c r="M435" s="1">
        <v>133.62</v>
      </c>
      <c r="N435" s="1">
        <v>2</v>
      </c>
      <c r="O435" s="1" t="s">
        <v>29</v>
      </c>
      <c r="P435" s="1">
        <v>2</v>
      </c>
      <c r="Q435" s="1">
        <v>48</v>
      </c>
      <c r="R435" s="2">
        <v>45184</v>
      </c>
      <c r="S435" s="1" t="s">
        <v>1837</v>
      </c>
      <c r="T435" t="str">
        <f t="shared" si="60"/>
        <v>Kelli  Smith</v>
      </c>
      <c r="U435">
        <f t="shared" si="61"/>
        <v>267.24</v>
      </c>
      <c r="V435">
        <f t="shared" si="69"/>
        <v>6</v>
      </c>
      <c r="W435" s="15">
        <f t="shared" si="62"/>
        <v>0.08</v>
      </c>
      <c r="X435">
        <f t="shared" si="63"/>
        <v>293.86080000000004</v>
      </c>
      <c r="Y435">
        <f t="shared" si="64"/>
        <v>21.379200000000001</v>
      </c>
      <c r="Z435">
        <f t="shared" si="65"/>
        <v>245.86080000000001</v>
      </c>
      <c r="AA435">
        <f t="shared" si="66"/>
        <v>293.86080000000004</v>
      </c>
      <c r="AB435" t="str">
        <f t="shared" si="67"/>
        <v>Late</v>
      </c>
      <c r="AC435" t="str">
        <f t="shared" si="68"/>
        <v>September</v>
      </c>
    </row>
    <row r="436" spans="1:29" ht="14.25" customHeight="1" x14ac:dyDescent="0.3">
      <c r="A436" s="1" t="s">
        <v>1231</v>
      </c>
      <c r="B436" s="1" t="s">
        <v>1232</v>
      </c>
      <c r="C436" s="1" t="s">
        <v>1233</v>
      </c>
      <c r="D436" s="1">
        <v>55</v>
      </c>
      <c r="E436" s="1" t="s">
        <v>34</v>
      </c>
      <c r="F436" s="1" t="s">
        <v>152</v>
      </c>
      <c r="G436" s="1" t="s">
        <v>1234</v>
      </c>
      <c r="H436" s="1" t="s">
        <v>1235</v>
      </c>
      <c r="I436" s="1" t="s">
        <v>1838</v>
      </c>
      <c r="J436" s="2">
        <v>45005</v>
      </c>
      <c r="K436" s="1" t="s">
        <v>1839</v>
      </c>
      <c r="L436" s="1" t="s">
        <v>175</v>
      </c>
      <c r="M436" s="1">
        <v>104.18</v>
      </c>
      <c r="N436" s="1">
        <v>1</v>
      </c>
      <c r="O436" s="1" t="s">
        <v>29</v>
      </c>
      <c r="P436" s="1">
        <v>5</v>
      </c>
      <c r="Q436" s="1">
        <v>37</v>
      </c>
      <c r="R436" s="2">
        <v>45007</v>
      </c>
      <c r="S436" s="1" t="s">
        <v>1840</v>
      </c>
      <c r="T436" t="str">
        <f t="shared" si="60"/>
        <v>Hannah  Gutierrez</v>
      </c>
      <c r="U436">
        <f t="shared" si="61"/>
        <v>104.18</v>
      </c>
      <c r="V436">
        <f t="shared" si="69"/>
        <v>2</v>
      </c>
      <c r="W436" s="15">
        <f t="shared" si="62"/>
        <v>0.08</v>
      </c>
      <c r="X436">
        <f t="shared" si="63"/>
        <v>132.84559999999999</v>
      </c>
      <c r="Y436">
        <f t="shared" si="64"/>
        <v>8.3344000000000005</v>
      </c>
      <c r="Z436">
        <f t="shared" si="65"/>
        <v>95.845600000000005</v>
      </c>
      <c r="AA436">
        <f t="shared" si="66"/>
        <v>132.84559999999999</v>
      </c>
      <c r="AB436" t="str">
        <f t="shared" si="67"/>
        <v>BeforeTime</v>
      </c>
      <c r="AC436" t="str">
        <f t="shared" si="68"/>
        <v>March</v>
      </c>
    </row>
    <row r="437" spans="1:29" ht="14.25" customHeight="1" x14ac:dyDescent="0.3">
      <c r="A437" s="1" t="s">
        <v>672</v>
      </c>
      <c r="B437" s="1" t="s">
        <v>673</v>
      </c>
      <c r="C437" s="1" t="s">
        <v>674</v>
      </c>
      <c r="D437" s="1">
        <v>68</v>
      </c>
      <c r="E437" s="1" t="s">
        <v>22</v>
      </c>
      <c r="F437" s="1" t="s">
        <v>213</v>
      </c>
      <c r="G437" s="1" t="s">
        <v>675</v>
      </c>
      <c r="H437" s="1" t="s">
        <v>676</v>
      </c>
      <c r="I437" s="1" t="s">
        <v>1841</v>
      </c>
      <c r="J437" s="2">
        <v>45536</v>
      </c>
      <c r="K437" s="1" t="s">
        <v>1842</v>
      </c>
      <c r="L437" s="1" t="s">
        <v>88</v>
      </c>
      <c r="M437" s="1">
        <v>363.64</v>
      </c>
      <c r="N437" s="1">
        <v>4</v>
      </c>
      <c r="O437" s="1" t="s">
        <v>78</v>
      </c>
      <c r="P437" s="1">
        <v>2</v>
      </c>
      <c r="Q437" s="1">
        <v>42</v>
      </c>
      <c r="R437" s="2">
        <v>45540</v>
      </c>
      <c r="S437" s="1" t="s">
        <v>1843</v>
      </c>
      <c r="T437" t="str">
        <f t="shared" si="60"/>
        <v>Troy  Gomez</v>
      </c>
      <c r="U437">
        <f t="shared" si="61"/>
        <v>1454.56</v>
      </c>
      <c r="V437">
        <f t="shared" si="69"/>
        <v>4</v>
      </c>
      <c r="W437" s="15">
        <f t="shared" si="62"/>
        <v>0.2</v>
      </c>
      <c r="X437">
        <f t="shared" si="63"/>
        <v>1205.6479999999999</v>
      </c>
      <c r="Y437">
        <f t="shared" si="64"/>
        <v>290.91199999999998</v>
      </c>
      <c r="Z437">
        <f t="shared" si="65"/>
        <v>1163.6479999999999</v>
      </c>
      <c r="AA437">
        <f t="shared" si="66"/>
        <v>1205.6479999999999</v>
      </c>
      <c r="AB437" t="str">
        <f t="shared" si="67"/>
        <v>BeforeTime</v>
      </c>
      <c r="AC437" t="str">
        <f t="shared" si="68"/>
        <v>September</v>
      </c>
    </row>
    <row r="438" spans="1:29" ht="14.25" customHeight="1" x14ac:dyDescent="0.3">
      <c r="A438" s="1" t="s">
        <v>286</v>
      </c>
      <c r="B438" s="1" t="s">
        <v>287</v>
      </c>
      <c r="C438" s="1" t="s">
        <v>288</v>
      </c>
      <c r="D438" s="1">
        <v>48</v>
      </c>
      <c r="E438" s="1" t="s">
        <v>34</v>
      </c>
      <c r="F438" s="1" t="s">
        <v>83</v>
      </c>
      <c r="G438" s="1" t="s">
        <v>289</v>
      </c>
      <c r="H438" s="1" t="s">
        <v>290</v>
      </c>
      <c r="I438" s="1" t="s">
        <v>1844</v>
      </c>
      <c r="J438" s="2">
        <v>45310</v>
      </c>
      <c r="K438" s="1" t="s">
        <v>1845</v>
      </c>
      <c r="L438" s="1" t="s">
        <v>147</v>
      </c>
      <c r="M438" s="1">
        <v>220.27</v>
      </c>
      <c r="N438" s="1">
        <v>2</v>
      </c>
      <c r="O438" s="1" t="s">
        <v>51</v>
      </c>
      <c r="P438" s="1">
        <v>7</v>
      </c>
      <c r="Q438" s="1">
        <v>42</v>
      </c>
      <c r="R438" s="2">
        <v>45317</v>
      </c>
      <c r="S438" s="1" t="s">
        <v>1846</v>
      </c>
      <c r="T438" t="str">
        <f t="shared" si="60"/>
        <v>Heather  Schneider</v>
      </c>
      <c r="U438">
        <f t="shared" si="61"/>
        <v>440.54</v>
      </c>
      <c r="V438">
        <f t="shared" si="69"/>
        <v>7</v>
      </c>
      <c r="W438" s="15">
        <f t="shared" si="62"/>
        <v>0.15</v>
      </c>
      <c r="X438">
        <f t="shared" si="63"/>
        <v>416.459</v>
      </c>
      <c r="Y438">
        <f t="shared" si="64"/>
        <v>66.081000000000003</v>
      </c>
      <c r="Z438">
        <f t="shared" si="65"/>
        <v>374.459</v>
      </c>
      <c r="AA438">
        <f t="shared" si="66"/>
        <v>416.459</v>
      </c>
      <c r="AB438" t="str">
        <f t="shared" si="67"/>
        <v>Late</v>
      </c>
      <c r="AC438" t="str">
        <f t="shared" si="68"/>
        <v>January</v>
      </c>
    </row>
    <row r="439" spans="1:29" ht="14.25" customHeight="1" x14ac:dyDescent="0.3">
      <c r="A439" s="1" t="s">
        <v>681</v>
      </c>
      <c r="B439" s="1" t="s">
        <v>682</v>
      </c>
      <c r="C439" s="1" t="s">
        <v>683</v>
      </c>
      <c r="D439" s="1">
        <v>65</v>
      </c>
      <c r="E439" s="1" t="s">
        <v>34</v>
      </c>
      <c r="F439" s="1" t="s">
        <v>83</v>
      </c>
      <c r="G439" s="1" t="s">
        <v>684</v>
      </c>
      <c r="H439" s="1" t="s">
        <v>685</v>
      </c>
      <c r="I439" s="1" t="s">
        <v>1847</v>
      </c>
      <c r="J439" s="2">
        <v>45167</v>
      </c>
      <c r="K439" s="1" t="s">
        <v>1848</v>
      </c>
      <c r="L439" s="1" t="s">
        <v>977</v>
      </c>
      <c r="M439" s="1">
        <v>33.49</v>
      </c>
      <c r="N439" s="1">
        <v>3</v>
      </c>
      <c r="O439" s="1" t="s">
        <v>89</v>
      </c>
      <c r="P439" s="1">
        <v>1</v>
      </c>
      <c r="Q439" s="1">
        <v>50</v>
      </c>
      <c r="R439" s="2">
        <v>45172</v>
      </c>
      <c r="S439" s="1" t="s">
        <v>1849</v>
      </c>
      <c r="T439" t="str">
        <f t="shared" si="60"/>
        <v>Kim  Blevins</v>
      </c>
      <c r="U439">
        <f t="shared" si="61"/>
        <v>100.47</v>
      </c>
      <c r="V439">
        <f t="shared" si="69"/>
        <v>5</v>
      </c>
      <c r="W439" s="15">
        <f t="shared" si="62"/>
        <v>0.1</v>
      </c>
      <c r="X439">
        <f t="shared" si="63"/>
        <v>140.423</v>
      </c>
      <c r="Y439">
        <f t="shared" si="64"/>
        <v>10.047000000000001</v>
      </c>
      <c r="Z439">
        <f t="shared" si="65"/>
        <v>90.423000000000002</v>
      </c>
      <c r="AA439">
        <f t="shared" si="66"/>
        <v>140.423</v>
      </c>
      <c r="AB439" t="str">
        <f t="shared" si="67"/>
        <v>Intime</v>
      </c>
      <c r="AC439" t="str">
        <f t="shared" si="68"/>
        <v>August</v>
      </c>
    </row>
    <row r="440" spans="1:29" ht="14.25" customHeight="1" x14ac:dyDescent="0.3">
      <c r="A440" s="1" t="s">
        <v>342</v>
      </c>
      <c r="B440" s="1" t="s">
        <v>343</v>
      </c>
      <c r="C440" s="1" t="s">
        <v>344</v>
      </c>
      <c r="D440" s="1">
        <v>70</v>
      </c>
      <c r="E440" s="1" t="s">
        <v>22</v>
      </c>
      <c r="F440" s="1" t="s">
        <v>161</v>
      </c>
      <c r="G440" s="1" t="s">
        <v>345</v>
      </c>
      <c r="H440" s="1" t="s">
        <v>346</v>
      </c>
      <c r="I440" s="1" t="s">
        <v>1850</v>
      </c>
      <c r="J440" s="2">
        <v>45145</v>
      </c>
      <c r="K440" s="1" t="s">
        <v>1851</v>
      </c>
      <c r="L440" s="1" t="s">
        <v>280</v>
      </c>
      <c r="M440" s="1">
        <v>157.63999999999999</v>
      </c>
      <c r="N440" s="1">
        <v>2</v>
      </c>
      <c r="O440" s="1" t="s">
        <v>89</v>
      </c>
      <c r="P440" s="1">
        <v>6</v>
      </c>
      <c r="Q440" s="1">
        <v>65</v>
      </c>
      <c r="R440" s="2">
        <v>45148</v>
      </c>
      <c r="S440" s="1" t="s">
        <v>1852</v>
      </c>
      <c r="T440" t="str">
        <f t="shared" si="60"/>
        <v>Donna  Oneill</v>
      </c>
      <c r="U440">
        <f t="shared" si="61"/>
        <v>315.27999999999997</v>
      </c>
      <c r="V440">
        <f t="shared" si="69"/>
        <v>3</v>
      </c>
      <c r="W440" s="15">
        <f t="shared" si="62"/>
        <v>0.1</v>
      </c>
      <c r="X440">
        <f t="shared" si="63"/>
        <v>348.75199999999995</v>
      </c>
      <c r="Y440">
        <f t="shared" si="64"/>
        <v>31.527999999999999</v>
      </c>
      <c r="Z440">
        <f t="shared" si="65"/>
        <v>283.75199999999995</v>
      </c>
      <c r="AA440">
        <f t="shared" si="66"/>
        <v>348.75199999999995</v>
      </c>
      <c r="AB440" t="str">
        <f t="shared" si="67"/>
        <v>BeforeTime</v>
      </c>
      <c r="AC440" t="str">
        <f t="shared" si="68"/>
        <v>August</v>
      </c>
    </row>
    <row r="441" spans="1:29" ht="14.25" customHeight="1" x14ac:dyDescent="0.3">
      <c r="A441" s="1" t="s">
        <v>158</v>
      </c>
      <c r="B441" s="1" t="s">
        <v>159</v>
      </c>
      <c r="C441" s="1" t="s">
        <v>160</v>
      </c>
      <c r="D441" s="1">
        <v>46</v>
      </c>
      <c r="E441" s="1" t="s">
        <v>22</v>
      </c>
      <c r="F441" s="1" t="s">
        <v>161</v>
      </c>
      <c r="G441" s="1" t="s">
        <v>162</v>
      </c>
      <c r="H441" s="1" t="s">
        <v>163</v>
      </c>
      <c r="I441" s="1" t="s">
        <v>1853</v>
      </c>
      <c r="J441" s="2">
        <v>45010</v>
      </c>
      <c r="K441" s="1" t="s">
        <v>1854</v>
      </c>
      <c r="L441" s="1" t="s">
        <v>511</v>
      </c>
      <c r="M441" s="1">
        <v>441.03</v>
      </c>
      <c r="N441" s="1">
        <v>5</v>
      </c>
      <c r="O441" s="1" t="s">
        <v>78</v>
      </c>
      <c r="P441" s="1">
        <v>7</v>
      </c>
      <c r="Q441" s="1">
        <v>36</v>
      </c>
      <c r="R441" s="2">
        <v>45016</v>
      </c>
      <c r="S441" s="1" t="s">
        <v>1855</v>
      </c>
      <c r="T441" t="str">
        <f t="shared" si="60"/>
        <v>Erin  Miller</v>
      </c>
      <c r="U441">
        <f t="shared" si="61"/>
        <v>2205.1499999999996</v>
      </c>
      <c r="V441">
        <f t="shared" si="69"/>
        <v>6</v>
      </c>
      <c r="W441" s="15">
        <f t="shared" si="62"/>
        <v>0.2</v>
      </c>
      <c r="X441">
        <f t="shared" si="63"/>
        <v>1800.1199999999997</v>
      </c>
      <c r="Y441">
        <f t="shared" si="64"/>
        <v>441.03</v>
      </c>
      <c r="Z441">
        <f t="shared" si="65"/>
        <v>1764.1199999999997</v>
      </c>
      <c r="AA441">
        <f t="shared" si="66"/>
        <v>1800.1199999999997</v>
      </c>
      <c r="AB441" t="str">
        <f t="shared" si="67"/>
        <v>Late</v>
      </c>
      <c r="AC441" t="str">
        <f t="shared" si="68"/>
        <v>March</v>
      </c>
    </row>
    <row r="442" spans="1:29" ht="14.25" customHeight="1" x14ac:dyDescent="0.3">
      <c r="A442" s="1" t="s">
        <v>539</v>
      </c>
      <c r="B442" s="1" t="s">
        <v>540</v>
      </c>
      <c r="C442" s="1" t="s">
        <v>541</v>
      </c>
      <c r="D442" s="1">
        <v>33</v>
      </c>
      <c r="E442" s="1" t="s">
        <v>45</v>
      </c>
      <c r="F442" s="1" t="s">
        <v>161</v>
      </c>
      <c r="G442" s="1" t="s">
        <v>542</v>
      </c>
      <c r="H442" s="1" t="s">
        <v>543</v>
      </c>
      <c r="I442" s="1" t="s">
        <v>1856</v>
      </c>
      <c r="J442" s="2">
        <v>45628</v>
      </c>
      <c r="K442" s="1" t="s">
        <v>1857</v>
      </c>
      <c r="L442" s="1" t="s">
        <v>423</v>
      </c>
      <c r="M442" s="1">
        <v>369.03</v>
      </c>
      <c r="N442" s="1">
        <v>4</v>
      </c>
      <c r="O442" s="1" t="s">
        <v>29</v>
      </c>
      <c r="P442" s="1">
        <v>5</v>
      </c>
      <c r="Q442" s="1">
        <v>48</v>
      </c>
      <c r="R442" s="2">
        <v>45629</v>
      </c>
      <c r="S442" s="1" t="s">
        <v>1858</v>
      </c>
      <c r="T442" t="str">
        <f t="shared" si="60"/>
        <v>Jodi  Whitney</v>
      </c>
      <c r="U442">
        <f t="shared" si="61"/>
        <v>1476.12</v>
      </c>
      <c r="V442">
        <f t="shared" si="69"/>
        <v>1</v>
      </c>
      <c r="W442" s="15">
        <f t="shared" si="62"/>
        <v>0.08</v>
      </c>
      <c r="X442">
        <f t="shared" si="63"/>
        <v>1406.0303999999999</v>
      </c>
      <c r="Y442">
        <f t="shared" si="64"/>
        <v>118.08959999999999</v>
      </c>
      <c r="Z442">
        <f t="shared" si="65"/>
        <v>1358.0303999999999</v>
      </c>
      <c r="AA442">
        <f t="shared" si="66"/>
        <v>1406.0303999999999</v>
      </c>
      <c r="AB442" t="str">
        <f t="shared" si="67"/>
        <v>BeforeTime</v>
      </c>
      <c r="AC442" t="str">
        <f t="shared" si="68"/>
        <v>December</v>
      </c>
    </row>
    <row r="443" spans="1:29" ht="14.25" customHeight="1" x14ac:dyDescent="0.3">
      <c r="A443" s="1" t="s">
        <v>378</v>
      </c>
      <c r="B443" s="1" t="s">
        <v>379</v>
      </c>
      <c r="C443" s="1" t="s">
        <v>380</v>
      </c>
      <c r="D443" s="1">
        <v>47</v>
      </c>
      <c r="E443" s="1" t="s">
        <v>34</v>
      </c>
      <c r="F443" s="1" t="s">
        <v>83</v>
      </c>
      <c r="G443" s="1" t="s">
        <v>381</v>
      </c>
      <c r="H443" s="1" t="s">
        <v>382</v>
      </c>
      <c r="I443" s="1" t="s">
        <v>1859</v>
      </c>
      <c r="J443" s="2">
        <v>45529</v>
      </c>
      <c r="K443" s="1" t="s">
        <v>1860</v>
      </c>
      <c r="L443" s="1" t="s">
        <v>301</v>
      </c>
      <c r="M443" s="1">
        <v>129.75</v>
      </c>
      <c r="N443" s="1">
        <v>2</v>
      </c>
      <c r="O443" s="1" t="s">
        <v>78</v>
      </c>
      <c r="P443" s="1">
        <v>5</v>
      </c>
      <c r="Q443" s="1">
        <v>47</v>
      </c>
      <c r="R443" s="2">
        <v>45532</v>
      </c>
      <c r="S443" s="1" t="s">
        <v>1861</v>
      </c>
      <c r="T443" t="str">
        <f t="shared" si="60"/>
        <v>Aaron  Thompson</v>
      </c>
      <c r="U443">
        <f t="shared" si="61"/>
        <v>259.5</v>
      </c>
      <c r="V443">
        <f t="shared" si="69"/>
        <v>3</v>
      </c>
      <c r="W443" s="15">
        <f t="shared" si="62"/>
        <v>0.2</v>
      </c>
      <c r="X443">
        <f t="shared" si="63"/>
        <v>254.6</v>
      </c>
      <c r="Y443">
        <f t="shared" si="64"/>
        <v>51.900000000000006</v>
      </c>
      <c r="Z443">
        <f t="shared" si="65"/>
        <v>207.6</v>
      </c>
      <c r="AA443">
        <f t="shared" si="66"/>
        <v>254.6</v>
      </c>
      <c r="AB443" t="str">
        <f t="shared" si="67"/>
        <v>BeforeTime</v>
      </c>
      <c r="AC443" t="str">
        <f t="shared" si="68"/>
        <v>August</v>
      </c>
    </row>
    <row r="444" spans="1:29" ht="14.25" customHeight="1" x14ac:dyDescent="0.3">
      <c r="A444" s="1" t="s">
        <v>1239</v>
      </c>
      <c r="B444" s="1" t="s">
        <v>59</v>
      </c>
      <c r="C444" s="1" t="s">
        <v>1240</v>
      </c>
      <c r="D444" s="1">
        <v>40</v>
      </c>
      <c r="E444" s="1" t="s">
        <v>22</v>
      </c>
      <c r="F444" s="1" t="s">
        <v>69</v>
      </c>
      <c r="G444" s="1" t="s">
        <v>1241</v>
      </c>
      <c r="H444" s="1" t="s">
        <v>1242</v>
      </c>
      <c r="I444" s="1" t="s">
        <v>1862</v>
      </c>
      <c r="J444" s="2">
        <v>45175</v>
      </c>
      <c r="K444" s="1" t="s">
        <v>1863</v>
      </c>
      <c r="L444" s="1" t="s">
        <v>192</v>
      </c>
      <c r="M444" s="1">
        <v>20.7</v>
      </c>
      <c r="N444" s="1">
        <v>2</v>
      </c>
      <c r="O444" s="1" t="s">
        <v>29</v>
      </c>
      <c r="P444" s="1">
        <v>5</v>
      </c>
      <c r="Q444" s="1">
        <v>61</v>
      </c>
      <c r="R444" s="2">
        <v>45177</v>
      </c>
      <c r="S444" s="1" t="s">
        <v>1864</v>
      </c>
      <c r="T444" t="str">
        <f t="shared" si="60"/>
        <v>Angela  Casey</v>
      </c>
      <c r="U444">
        <f t="shared" si="61"/>
        <v>41.4</v>
      </c>
      <c r="V444">
        <f t="shared" si="69"/>
        <v>2</v>
      </c>
      <c r="W444" s="15">
        <f t="shared" si="62"/>
        <v>0.08</v>
      </c>
      <c r="X444">
        <f t="shared" si="63"/>
        <v>99.087999999999994</v>
      </c>
      <c r="Y444">
        <f t="shared" si="64"/>
        <v>3.3119999999999998</v>
      </c>
      <c r="Z444">
        <f t="shared" si="65"/>
        <v>38.088000000000001</v>
      </c>
      <c r="AA444">
        <f t="shared" si="66"/>
        <v>99.087999999999994</v>
      </c>
      <c r="AB444" t="str">
        <f t="shared" si="67"/>
        <v>BeforeTime</v>
      </c>
      <c r="AC444" t="str">
        <f t="shared" si="68"/>
        <v>September</v>
      </c>
    </row>
    <row r="445" spans="1:29" ht="14.25" customHeight="1" x14ac:dyDescent="0.3">
      <c r="A445" s="1" t="s">
        <v>717</v>
      </c>
      <c r="B445" s="1" t="s">
        <v>718</v>
      </c>
      <c r="C445" s="1" t="s">
        <v>160</v>
      </c>
      <c r="D445" s="1">
        <v>70</v>
      </c>
      <c r="E445" s="1" t="s">
        <v>34</v>
      </c>
      <c r="F445" s="1" t="s">
        <v>83</v>
      </c>
      <c r="G445" s="1" t="s">
        <v>719</v>
      </c>
      <c r="H445" s="1" t="s">
        <v>720</v>
      </c>
      <c r="I445" s="1" t="s">
        <v>1865</v>
      </c>
      <c r="J445" s="2">
        <v>45379</v>
      </c>
      <c r="K445" s="1" t="s">
        <v>1866</v>
      </c>
      <c r="L445" s="1" t="s">
        <v>337</v>
      </c>
      <c r="M445" s="1">
        <v>372.62</v>
      </c>
      <c r="N445" s="1">
        <v>2</v>
      </c>
      <c r="O445" s="1" t="s">
        <v>89</v>
      </c>
      <c r="P445" s="1">
        <v>4</v>
      </c>
      <c r="Q445" s="1">
        <v>57</v>
      </c>
      <c r="R445" s="2">
        <v>45382</v>
      </c>
      <c r="S445" s="1" t="s">
        <v>1867</v>
      </c>
      <c r="T445" t="str">
        <f t="shared" si="60"/>
        <v>Lisa  Miller</v>
      </c>
      <c r="U445">
        <f t="shared" si="61"/>
        <v>745.24</v>
      </c>
      <c r="V445">
        <f t="shared" si="69"/>
        <v>3</v>
      </c>
      <c r="W445" s="15">
        <f t="shared" si="62"/>
        <v>0.1</v>
      </c>
      <c r="X445">
        <f t="shared" si="63"/>
        <v>727.71600000000001</v>
      </c>
      <c r="Y445">
        <f t="shared" si="64"/>
        <v>74.524000000000001</v>
      </c>
      <c r="Z445">
        <f t="shared" si="65"/>
        <v>670.71600000000001</v>
      </c>
      <c r="AA445">
        <f t="shared" si="66"/>
        <v>727.71600000000001</v>
      </c>
      <c r="AB445" t="str">
        <f t="shared" si="67"/>
        <v>BeforeTime</v>
      </c>
      <c r="AC445" t="str">
        <f t="shared" si="68"/>
        <v>March</v>
      </c>
    </row>
    <row r="446" spans="1:29" ht="14.25" customHeight="1" x14ac:dyDescent="0.3">
      <c r="A446" s="1" t="s">
        <v>1868</v>
      </c>
      <c r="B446" s="1" t="s">
        <v>1097</v>
      </c>
      <c r="C446" s="1" t="s">
        <v>1869</v>
      </c>
      <c r="D446" s="1">
        <v>64</v>
      </c>
      <c r="E446" s="1" t="s">
        <v>34</v>
      </c>
      <c r="F446" s="1" t="s">
        <v>69</v>
      </c>
      <c r="G446" s="1" t="s">
        <v>1870</v>
      </c>
      <c r="H446" s="1" t="s">
        <v>1871</v>
      </c>
      <c r="I446" s="1" t="s">
        <v>1872</v>
      </c>
      <c r="J446" s="2">
        <v>45633</v>
      </c>
      <c r="K446" s="1" t="s">
        <v>1873</v>
      </c>
      <c r="L446" s="1" t="s">
        <v>934</v>
      </c>
      <c r="M446" s="1">
        <v>107.47</v>
      </c>
      <c r="N446" s="1">
        <v>4</v>
      </c>
      <c r="O446" s="1" t="s">
        <v>78</v>
      </c>
      <c r="P446" s="1">
        <v>5</v>
      </c>
      <c r="Q446" s="1">
        <v>42</v>
      </c>
      <c r="R446" s="2">
        <v>45637</v>
      </c>
      <c r="S446" s="1" t="s">
        <v>1874</v>
      </c>
      <c r="T446" t="str">
        <f t="shared" si="60"/>
        <v>Gary  Jacobs</v>
      </c>
      <c r="U446">
        <f t="shared" si="61"/>
        <v>429.88</v>
      </c>
      <c r="V446">
        <f t="shared" si="69"/>
        <v>4</v>
      </c>
      <c r="W446" s="15">
        <f t="shared" si="62"/>
        <v>0.2</v>
      </c>
      <c r="X446">
        <f t="shared" si="63"/>
        <v>385.904</v>
      </c>
      <c r="Y446">
        <f t="shared" si="64"/>
        <v>85.975999999999999</v>
      </c>
      <c r="Z446">
        <f t="shared" si="65"/>
        <v>343.904</v>
      </c>
      <c r="AA446">
        <f t="shared" si="66"/>
        <v>385.904</v>
      </c>
      <c r="AB446" t="str">
        <f t="shared" si="67"/>
        <v>BeforeTime</v>
      </c>
      <c r="AC446" t="str">
        <f t="shared" si="68"/>
        <v>December</v>
      </c>
    </row>
    <row r="447" spans="1:29" ht="14.25" customHeight="1" x14ac:dyDescent="0.3">
      <c r="A447" s="1" t="s">
        <v>1868</v>
      </c>
      <c r="B447" s="1" t="s">
        <v>1097</v>
      </c>
      <c r="C447" s="1" t="s">
        <v>1869</v>
      </c>
      <c r="D447" s="1">
        <v>64</v>
      </c>
      <c r="E447" s="1" t="s">
        <v>34</v>
      </c>
      <c r="F447" s="1" t="s">
        <v>69</v>
      </c>
      <c r="G447" s="1" t="s">
        <v>1870</v>
      </c>
      <c r="H447" s="1" t="s">
        <v>1871</v>
      </c>
      <c r="I447" s="1" t="s">
        <v>1875</v>
      </c>
      <c r="J447" s="2">
        <v>45539</v>
      </c>
      <c r="K447" s="1" t="s">
        <v>1876</v>
      </c>
      <c r="L447" s="1" t="s">
        <v>28</v>
      </c>
      <c r="M447" s="1">
        <v>308.88</v>
      </c>
      <c r="N447" s="1">
        <v>2</v>
      </c>
      <c r="O447" s="1" t="s">
        <v>78</v>
      </c>
      <c r="P447" s="1">
        <v>2</v>
      </c>
      <c r="Q447" s="1">
        <v>55</v>
      </c>
      <c r="R447" s="2">
        <v>45541</v>
      </c>
      <c r="S447" s="1" t="s">
        <v>1877</v>
      </c>
      <c r="T447" t="str">
        <f t="shared" si="60"/>
        <v>Gary  Jacobs</v>
      </c>
      <c r="U447">
        <f t="shared" si="61"/>
        <v>617.76</v>
      </c>
      <c r="V447">
        <f t="shared" si="69"/>
        <v>2</v>
      </c>
      <c r="W447" s="15">
        <f t="shared" si="62"/>
        <v>0.2</v>
      </c>
      <c r="X447">
        <f t="shared" si="63"/>
        <v>549.20799999999997</v>
      </c>
      <c r="Y447">
        <f t="shared" si="64"/>
        <v>123.55200000000001</v>
      </c>
      <c r="Z447">
        <f t="shared" si="65"/>
        <v>494.20799999999997</v>
      </c>
      <c r="AA447">
        <f t="shared" si="66"/>
        <v>549.20799999999997</v>
      </c>
      <c r="AB447" t="str">
        <f t="shared" si="67"/>
        <v>BeforeTime</v>
      </c>
      <c r="AC447" t="str">
        <f t="shared" si="68"/>
        <v>September</v>
      </c>
    </row>
    <row r="448" spans="1:29" ht="14.25" customHeight="1" x14ac:dyDescent="0.3">
      <c r="A448" s="1" t="s">
        <v>31</v>
      </c>
      <c r="B448" s="1" t="s">
        <v>32</v>
      </c>
      <c r="C448" s="1" t="s">
        <v>33</v>
      </c>
      <c r="D448" s="1">
        <v>53</v>
      </c>
      <c r="E448" s="1" t="s">
        <v>34</v>
      </c>
      <c r="F448" s="1" t="s">
        <v>35</v>
      </c>
      <c r="G448" s="1" t="s">
        <v>36</v>
      </c>
      <c r="H448" s="1" t="s">
        <v>37</v>
      </c>
      <c r="I448" s="1" t="s">
        <v>1878</v>
      </c>
      <c r="J448" s="2">
        <v>45684</v>
      </c>
      <c r="K448" s="1" t="s">
        <v>1879</v>
      </c>
      <c r="L448" s="1" t="s">
        <v>263</v>
      </c>
      <c r="M448" s="1">
        <v>62.42</v>
      </c>
      <c r="N448" s="1">
        <v>5</v>
      </c>
      <c r="O448" s="1" t="s">
        <v>51</v>
      </c>
      <c r="P448" s="1">
        <v>6</v>
      </c>
      <c r="Q448" s="1">
        <v>69</v>
      </c>
      <c r="R448" s="2">
        <v>45690</v>
      </c>
      <c r="S448" s="1" t="s">
        <v>1880</v>
      </c>
      <c r="T448" t="str">
        <f t="shared" si="60"/>
        <v>Anthony  Thomas</v>
      </c>
      <c r="U448">
        <f t="shared" si="61"/>
        <v>312.10000000000002</v>
      </c>
      <c r="V448">
        <f t="shared" si="69"/>
        <v>6</v>
      </c>
      <c r="W448" s="15">
        <f t="shared" si="62"/>
        <v>0.15</v>
      </c>
      <c r="X448">
        <f t="shared" si="63"/>
        <v>334.28500000000003</v>
      </c>
      <c r="Y448">
        <f t="shared" si="64"/>
        <v>46.815000000000005</v>
      </c>
      <c r="Z448">
        <f t="shared" si="65"/>
        <v>265.28500000000003</v>
      </c>
      <c r="AA448">
        <f t="shared" si="66"/>
        <v>334.28500000000003</v>
      </c>
      <c r="AB448" t="str">
        <f t="shared" si="67"/>
        <v>Late</v>
      </c>
      <c r="AC448" t="str">
        <f t="shared" si="68"/>
        <v>January</v>
      </c>
    </row>
    <row r="449" spans="1:29" ht="14.25" customHeight="1" x14ac:dyDescent="0.3">
      <c r="A449" s="1" t="s">
        <v>1607</v>
      </c>
      <c r="B449" s="1" t="s">
        <v>266</v>
      </c>
      <c r="C449" s="1" t="s">
        <v>1608</v>
      </c>
      <c r="D449" s="1">
        <v>62</v>
      </c>
      <c r="E449" s="1" t="s">
        <v>34</v>
      </c>
      <c r="F449" s="1" t="s">
        <v>35</v>
      </c>
      <c r="G449" s="1" t="s">
        <v>1609</v>
      </c>
      <c r="H449" s="1" t="s">
        <v>1610</v>
      </c>
      <c r="I449" s="1" t="s">
        <v>1881</v>
      </c>
      <c r="J449" s="2">
        <v>45429</v>
      </c>
      <c r="K449" s="1" t="s">
        <v>1882</v>
      </c>
      <c r="L449" s="1" t="s">
        <v>466</v>
      </c>
      <c r="M449" s="1">
        <v>286.07</v>
      </c>
      <c r="N449" s="1">
        <v>1</v>
      </c>
      <c r="O449" s="1" t="s">
        <v>56</v>
      </c>
      <c r="P449" s="1">
        <v>4</v>
      </c>
      <c r="Q449" s="1">
        <v>43</v>
      </c>
      <c r="R449" s="2">
        <v>45434</v>
      </c>
      <c r="S449" s="1" t="s">
        <v>1883</v>
      </c>
      <c r="T449" t="str">
        <f t="shared" si="60"/>
        <v>Lauren  Crane</v>
      </c>
      <c r="U449">
        <f t="shared" si="61"/>
        <v>286.07</v>
      </c>
      <c r="V449">
        <f t="shared" si="69"/>
        <v>5</v>
      </c>
      <c r="W449" s="15">
        <f t="shared" si="62"/>
        <v>0</v>
      </c>
      <c r="X449">
        <f t="shared" si="63"/>
        <v>286.07</v>
      </c>
      <c r="Y449">
        <f t="shared" si="64"/>
        <v>0</v>
      </c>
      <c r="Z449">
        <f t="shared" si="65"/>
        <v>286.07</v>
      </c>
      <c r="AA449">
        <f t="shared" si="66"/>
        <v>286.07</v>
      </c>
      <c r="AB449" t="str">
        <f t="shared" si="67"/>
        <v>Intime</v>
      </c>
      <c r="AC449" t="str">
        <f t="shared" si="68"/>
        <v>May</v>
      </c>
    </row>
    <row r="450" spans="1:29" ht="14.25" customHeight="1" x14ac:dyDescent="0.3">
      <c r="A450" s="1" t="s">
        <v>1868</v>
      </c>
      <c r="B450" s="1" t="s">
        <v>1097</v>
      </c>
      <c r="C450" s="1" t="s">
        <v>1869</v>
      </c>
      <c r="D450" s="1">
        <v>64</v>
      </c>
      <c r="E450" s="1" t="s">
        <v>34</v>
      </c>
      <c r="F450" s="1" t="s">
        <v>69</v>
      </c>
      <c r="G450" s="1" t="s">
        <v>1870</v>
      </c>
      <c r="H450" s="1" t="s">
        <v>1871</v>
      </c>
      <c r="I450" s="1" t="s">
        <v>1884</v>
      </c>
      <c r="J450" s="2">
        <v>45379</v>
      </c>
      <c r="K450" s="1" t="s">
        <v>1885</v>
      </c>
      <c r="L450" s="1" t="s">
        <v>40</v>
      </c>
      <c r="M450" s="1">
        <v>166.28</v>
      </c>
      <c r="N450" s="1">
        <v>2</v>
      </c>
      <c r="O450" s="1" t="s">
        <v>78</v>
      </c>
      <c r="P450" s="1">
        <v>4</v>
      </c>
      <c r="Q450" s="1">
        <v>40</v>
      </c>
      <c r="R450" s="2">
        <v>45384</v>
      </c>
      <c r="S450" s="1" t="s">
        <v>1886</v>
      </c>
      <c r="T450" t="str">
        <f t="shared" ref="T450:T513" si="70">_xlfn.CONCAT(B450,"  ",C450)</f>
        <v>Gary  Jacobs</v>
      </c>
      <c r="U450">
        <f t="shared" ref="U450:U501" si="71">M450*N450</f>
        <v>332.56</v>
      </c>
      <c r="V450">
        <f t="shared" si="69"/>
        <v>5</v>
      </c>
      <c r="W450" s="15">
        <f t="shared" ref="W450:W501" si="72">IF(O450="FLAT8",8%,IF(O450="FLAT10",10%,IF(O450="FLAT15",15%,IF(O450="FLAT20",20%,0))))</f>
        <v>0.2</v>
      </c>
      <c r="X450">
        <f t="shared" ref="X450:X501" si="73">U450-(U450*W450)+IF(O450="DEL0",0,Q450)</f>
        <v>306.048</v>
      </c>
      <c r="Y450">
        <f t="shared" ref="Y450:Y501" si="74">U450*W450</f>
        <v>66.512</v>
      </c>
      <c r="Z450">
        <f t="shared" ref="Z450:Z501" si="75">U450-Y450</f>
        <v>266.048</v>
      </c>
      <c r="AA450">
        <f t="shared" ref="AA450:AA513" si="76">Z450+IF(O450="DEL0",0,Q450)</f>
        <v>306.048</v>
      </c>
      <c r="AB450" t="str">
        <f t="shared" ref="AB450:AB513" si="77">IF(V450&gt;5,"Late",IF(V450=5,"Intime","BeforeTime"))</f>
        <v>Intime</v>
      </c>
      <c r="AC450" t="str">
        <f t="shared" ref="AC450:AC513" si="78">TEXT(J450,"mmmm")</f>
        <v>March</v>
      </c>
    </row>
    <row r="451" spans="1:29" ht="14.25" customHeight="1" x14ac:dyDescent="0.3">
      <c r="A451" s="1" t="s">
        <v>585</v>
      </c>
      <c r="B451" s="1" t="s">
        <v>586</v>
      </c>
      <c r="C451" s="1" t="s">
        <v>587</v>
      </c>
      <c r="D451" s="1">
        <v>21</v>
      </c>
      <c r="E451" s="1" t="s">
        <v>22</v>
      </c>
      <c r="F451" s="1" t="s">
        <v>35</v>
      </c>
      <c r="G451" s="1" t="s">
        <v>588</v>
      </c>
      <c r="H451" s="1" t="s">
        <v>589</v>
      </c>
      <c r="I451" s="1" t="s">
        <v>1887</v>
      </c>
      <c r="J451" s="2">
        <v>45638</v>
      </c>
      <c r="K451" s="1" t="s">
        <v>1888</v>
      </c>
      <c r="L451" s="1" t="s">
        <v>646</v>
      </c>
      <c r="M451" s="1">
        <v>433.62</v>
      </c>
      <c r="N451" s="1">
        <v>2</v>
      </c>
      <c r="O451" s="1" t="s">
        <v>89</v>
      </c>
      <c r="P451" s="1">
        <v>7</v>
      </c>
      <c r="Q451" s="1">
        <v>39</v>
      </c>
      <c r="R451" s="2">
        <v>45644</v>
      </c>
      <c r="S451" s="1" t="s">
        <v>1889</v>
      </c>
      <c r="T451" t="str">
        <f t="shared" si="70"/>
        <v>William  Mann</v>
      </c>
      <c r="U451">
        <f t="shared" si="71"/>
        <v>867.24</v>
      </c>
      <c r="V451">
        <f t="shared" ref="V451:V501" si="79">R451-J451</f>
        <v>6</v>
      </c>
      <c r="W451" s="15">
        <f t="shared" si="72"/>
        <v>0.1</v>
      </c>
      <c r="X451">
        <f t="shared" si="73"/>
        <v>819.51599999999996</v>
      </c>
      <c r="Y451">
        <f t="shared" si="74"/>
        <v>86.724000000000004</v>
      </c>
      <c r="Z451">
        <f t="shared" si="75"/>
        <v>780.51599999999996</v>
      </c>
      <c r="AA451">
        <f t="shared" si="76"/>
        <v>819.51599999999996</v>
      </c>
      <c r="AB451" t="str">
        <f t="shared" si="77"/>
        <v>Late</v>
      </c>
      <c r="AC451" t="str">
        <f t="shared" si="78"/>
        <v>December</v>
      </c>
    </row>
    <row r="452" spans="1:29" ht="14.25" customHeight="1" x14ac:dyDescent="0.3">
      <c r="A452" s="1" t="s">
        <v>367</v>
      </c>
      <c r="B452" s="1" t="s">
        <v>33</v>
      </c>
      <c r="C452" s="1" t="s">
        <v>368</v>
      </c>
      <c r="D452" s="1">
        <v>50</v>
      </c>
      <c r="E452" s="1" t="s">
        <v>45</v>
      </c>
      <c r="F452" s="1" t="s">
        <v>133</v>
      </c>
      <c r="G452" s="1" t="s">
        <v>369</v>
      </c>
      <c r="H452" s="1" t="s">
        <v>370</v>
      </c>
      <c r="I452" s="1" t="s">
        <v>1890</v>
      </c>
      <c r="J452" s="2">
        <v>45149</v>
      </c>
      <c r="K452" s="1" t="s">
        <v>1891</v>
      </c>
      <c r="L452" s="1" t="s">
        <v>55</v>
      </c>
      <c r="M452" s="1">
        <v>405</v>
      </c>
      <c r="N452" s="1">
        <v>3</v>
      </c>
      <c r="O452" s="1" t="s">
        <v>89</v>
      </c>
      <c r="P452" s="1">
        <v>6</v>
      </c>
      <c r="Q452" s="1">
        <v>36</v>
      </c>
      <c r="R452" s="2">
        <v>45153</v>
      </c>
      <c r="S452" s="1" t="s">
        <v>1892</v>
      </c>
      <c r="T452" t="str">
        <f t="shared" si="70"/>
        <v>Thomas  Andersen</v>
      </c>
      <c r="U452">
        <f t="shared" si="71"/>
        <v>1215</v>
      </c>
      <c r="V452">
        <f t="shared" si="79"/>
        <v>4</v>
      </c>
      <c r="W452" s="15">
        <f t="shared" si="72"/>
        <v>0.1</v>
      </c>
      <c r="X452">
        <f t="shared" si="73"/>
        <v>1129.5</v>
      </c>
      <c r="Y452">
        <f t="shared" si="74"/>
        <v>121.5</v>
      </c>
      <c r="Z452">
        <f t="shared" si="75"/>
        <v>1093.5</v>
      </c>
      <c r="AA452">
        <f t="shared" si="76"/>
        <v>1129.5</v>
      </c>
      <c r="AB452" t="str">
        <f t="shared" si="77"/>
        <v>BeforeTime</v>
      </c>
      <c r="AC452" t="str">
        <f t="shared" si="78"/>
        <v>August</v>
      </c>
    </row>
    <row r="453" spans="1:29" ht="14.25" customHeight="1" x14ac:dyDescent="0.3">
      <c r="A453" s="1" t="s">
        <v>31</v>
      </c>
      <c r="B453" s="1" t="s">
        <v>32</v>
      </c>
      <c r="C453" s="1" t="s">
        <v>33</v>
      </c>
      <c r="D453" s="1">
        <v>53</v>
      </c>
      <c r="E453" s="1" t="s">
        <v>34</v>
      </c>
      <c r="F453" s="1" t="s">
        <v>35</v>
      </c>
      <c r="G453" s="1" t="s">
        <v>36</v>
      </c>
      <c r="H453" s="1" t="s">
        <v>37</v>
      </c>
      <c r="I453" s="1" t="s">
        <v>1893</v>
      </c>
      <c r="J453" s="2">
        <v>45076</v>
      </c>
      <c r="K453" s="1" t="s">
        <v>1894</v>
      </c>
      <c r="L453" s="1" t="s">
        <v>74</v>
      </c>
      <c r="M453" s="1">
        <v>330.11</v>
      </c>
      <c r="N453" s="1">
        <v>3</v>
      </c>
      <c r="O453" s="1" t="s">
        <v>78</v>
      </c>
      <c r="P453" s="1">
        <v>7</v>
      </c>
      <c r="Q453" s="1">
        <v>40</v>
      </c>
      <c r="R453" s="2">
        <v>45080</v>
      </c>
      <c r="S453" s="1" t="s">
        <v>1895</v>
      </c>
      <c r="T453" t="str">
        <f t="shared" si="70"/>
        <v>Anthony  Thomas</v>
      </c>
      <c r="U453">
        <f t="shared" si="71"/>
        <v>990.33</v>
      </c>
      <c r="V453">
        <f t="shared" si="79"/>
        <v>4</v>
      </c>
      <c r="W453" s="15">
        <f t="shared" si="72"/>
        <v>0.2</v>
      </c>
      <c r="X453">
        <f t="shared" si="73"/>
        <v>832.26400000000001</v>
      </c>
      <c r="Y453">
        <f t="shared" si="74"/>
        <v>198.06600000000003</v>
      </c>
      <c r="Z453">
        <f t="shared" si="75"/>
        <v>792.26400000000001</v>
      </c>
      <c r="AA453">
        <f t="shared" si="76"/>
        <v>832.26400000000001</v>
      </c>
      <c r="AB453" t="str">
        <f t="shared" si="77"/>
        <v>BeforeTime</v>
      </c>
      <c r="AC453" t="str">
        <f t="shared" si="78"/>
        <v>May</v>
      </c>
    </row>
    <row r="454" spans="1:29" ht="14.25" customHeight="1" x14ac:dyDescent="0.3">
      <c r="A454" s="1" t="s">
        <v>1730</v>
      </c>
      <c r="B454" s="1" t="s">
        <v>1731</v>
      </c>
      <c r="C454" s="1" t="s">
        <v>1732</v>
      </c>
      <c r="D454" s="1">
        <v>47</v>
      </c>
      <c r="E454" s="1" t="s">
        <v>34</v>
      </c>
      <c r="F454" s="1" t="s">
        <v>23</v>
      </c>
      <c r="G454" s="1" t="s">
        <v>1733</v>
      </c>
      <c r="H454" s="1" t="s">
        <v>1734</v>
      </c>
      <c r="I454" s="1" t="s">
        <v>1896</v>
      </c>
      <c r="J454" s="2">
        <v>45380</v>
      </c>
      <c r="K454" s="1" t="s">
        <v>1897</v>
      </c>
      <c r="L454" s="1" t="s">
        <v>74</v>
      </c>
      <c r="M454" s="1">
        <v>330.11</v>
      </c>
      <c r="N454" s="1">
        <v>1</v>
      </c>
      <c r="O454" s="1" t="s">
        <v>89</v>
      </c>
      <c r="P454" s="1">
        <v>4</v>
      </c>
      <c r="Q454" s="1">
        <v>39</v>
      </c>
      <c r="R454" s="2">
        <v>45384</v>
      </c>
      <c r="S454" s="1" t="s">
        <v>1898</v>
      </c>
      <c r="T454" t="str">
        <f t="shared" si="70"/>
        <v>Regina  Hawkins</v>
      </c>
      <c r="U454">
        <f t="shared" si="71"/>
        <v>330.11</v>
      </c>
      <c r="V454">
        <f t="shared" si="79"/>
        <v>4</v>
      </c>
      <c r="W454" s="15">
        <f t="shared" si="72"/>
        <v>0.1</v>
      </c>
      <c r="X454">
        <f t="shared" si="73"/>
        <v>336.09899999999999</v>
      </c>
      <c r="Y454">
        <f t="shared" si="74"/>
        <v>33.011000000000003</v>
      </c>
      <c r="Z454">
        <f t="shared" si="75"/>
        <v>297.09899999999999</v>
      </c>
      <c r="AA454">
        <f t="shared" si="76"/>
        <v>336.09899999999999</v>
      </c>
      <c r="AB454" t="str">
        <f t="shared" si="77"/>
        <v>BeforeTime</v>
      </c>
      <c r="AC454" t="str">
        <f t="shared" si="78"/>
        <v>March</v>
      </c>
    </row>
    <row r="455" spans="1:29" ht="14.25" customHeight="1" x14ac:dyDescent="0.3">
      <c r="A455" s="1" t="s">
        <v>1899</v>
      </c>
      <c r="B455" s="1" t="s">
        <v>1900</v>
      </c>
      <c r="C455" s="1" t="s">
        <v>1901</v>
      </c>
      <c r="D455" s="1">
        <v>43</v>
      </c>
      <c r="E455" s="1" t="s">
        <v>22</v>
      </c>
      <c r="F455" s="1" t="s">
        <v>35</v>
      </c>
      <c r="G455" s="1" t="s">
        <v>1902</v>
      </c>
      <c r="H455" s="1" t="s">
        <v>1903</v>
      </c>
      <c r="I455" s="1" t="s">
        <v>1904</v>
      </c>
      <c r="J455" s="2">
        <v>45571</v>
      </c>
      <c r="K455" s="1" t="s">
        <v>1905</v>
      </c>
      <c r="L455" s="1" t="s">
        <v>630</v>
      </c>
      <c r="M455" s="1">
        <v>445.81</v>
      </c>
      <c r="N455" s="1">
        <v>2</v>
      </c>
      <c r="O455" s="1" t="s">
        <v>51</v>
      </c>
      <c r="P455" s="1">
        <v>4</v>
      </c>
      <c r="Q455" s="1">
        <v>59</v>
      </c>
      <c r="R455" s="2">
        <v>45576</v>
      </c>
      <c r="S455" s="1" t="s">
        <v>1906</v>
      </c>
      <c r="T455" t="str">
        <f t="shared" si="70"/>
        <v>Janice  Gordon</v>
      </c>
      <c r="U455">
        <f t="shared" si="71"/>
        <v>891.62</v>
      </c>
      <c r="V455">
        <f t="shared" si="79"/>
        <v>5</v>
      </c>
      <c r="W455" s="15">
        <f t="shared" si="72"/>
        <v>0.15</v>
      </c>
      <c r="X455">
        <f t="shared" si="73"/>
        <v>816.87699999999995</v>
      </c>
      <c r="Y455">
        <f t="shared" si="74"/>
        <v>133.74299999999999</v>
      </c>
      <c r="Z455">
        <f t="shared" si="75"/>
        <v>757.87699999999995</v>
      </c>
      <c r="AA455">
        <f t="shared" si="76"/>
        <v>816.87699999999995</v>
      </c>
      <c r="AB455" t="str">
        <f t="shared" si="77"/>
        <v>Intime</v>
      </c>
      <c r="AC455" t="str">
        <f t="shared" si="78"/>
        <v>October</v>
      </c>
    </row>
    <row r="456" spans="1:29" ht="14.25" customHeight="1" x14ac:dyDescent="0.3">
      <c r="A456" s="1" t="s">
        <v>1607</v>
      </c>
      <c r="B456" s="1" t="s">
        <v>266</v>
      </c>
      <c r="C456" s="1" t="s">
        <v>1608</v>
      </c>
      <c r="D456" s="1">
        <v>62</v>
      </c>
      <c r="E456" s="1" t="s">
        <v>34</v>
      </c>
      <c r="F456" s="1" t="s">
        <v>35</v>
      </c>
      <c r="G456" s="1" t="s">
        <v>1609</v>
      </c>
      <c r="H456" s="1" t="s">
        <v>1610</v>
      </c>
      <c r="I456" s="1" t="s">
        <v>1907</v>
      </c>
      <c r="J456" s="2">
        <v>45380</v>
      </c>
      <c r="K456" s="1" t="s">
        <v>1908</v>
      </c>
      <c r="L456" s="1" t="s">
        <v>977</v>
      </c>
      <c r="M456" s="1">
        <v>33.49</v>
      </c>
      <c r="N456" s="1">
        <v>1</v>
      </c>
      <c r="O456" s="1" t="s">
        <v>56</v>
      </c>
      <c r="P456" s="1">
        <v>2</v>
      </c>
      <c r="Q456" s="1">
        <v>69</v>
      </c>
      <c r="R456" s="2">
        <v>45385</v>
      </c>
      <c r="S456" s="1" t="s">
        <v>1909</v>
      </c>
      <c r="T456" t="str">
        <f t="shared" si="70"/>
        <v>Lauren  Crane</v>
      </c>
      <c r="U456">
        <f t="shared" si="71"/>
        <v>33.49</v>
      </c>
      <c r="V456">
        <f t="shared" si="79"/>
        <v>5</v>
      </c>
      <c r="W456" s="15">
        <f t="shared" si="72"/>
        <v>0</v>
      </c>
      <c r="X456">
        <f t="shared" si="73"/>
        <v>33.49</v>
      </c>
      <c r="Y456">
        <f t="shared" si="74"/>
        <v>0</v>
      </c>
      <c r="Z456">
        <f t="shared" si="75"/>
        <v>33.49</v>
      </c>
      <c r="AA456">
        <f t="shared" si="76"/>
        <v>33.49</v>
      </c>
      <c r="AB456" t="str">
        <f t="shared" si="77"/>
        <v>Intime</v>
      </c>
      <c r="AC456" t="str">
        <f t="shared" si="78"/>
        <v>March</v>
      </c>
    </row>
    <row r="457" spans="1:29" ht="14.25" customHeight="1" x14ac:dyDescent="0.3">
      <c r="A457" s="1" t="s">
        <v>359</v>
      </c>
      <c r="B457" s="1" t="s">
        <v>360</v>
      </c>
      <c r="C457" s="1" t="s">
        <v>361</v>
      </c>
      <c r="D457" s="1">
        <v>31</v>
      </c>
      <c r="E457" s="1" t="s">
        <v>45</v>
      </c>
      <c r="F457" s="1" t="s">
        <v>133</v>
      </c>
      <c r="G457" s="1" t="s">
        <v>362</v>
      </c>
      <c r="H457" s="1" t="s">
        <v>363</v>
      </c>
      <c r="I457" s="1" t="s">
        <v>1910</v>
      </c>
      <c r="J457" s="2">
        <v>45525</v>
      </c>
      <c r="K457" s="1" t="s">
        <v>1911</v>
      </c>
      <c r="L457" s="1" t="s">
        <v>280</v>
      </c>
      <c r="M457" s="1">
        <v>157.63999999999999</v>
      </c>
      <c r="N457" s="1">
        <v>1</v>
      </c>
      <c r="O457" s="1" t="s">
        <v>78</v>
      </c>
      <c r="P457" s="1">
        <v>7</v>
      </c>
      <c r="Q457" s="1">
        <v>46</v>
      </c>
      <c r="R457" s="2">
        <v>45527</v>
      </c>
      <c r="S457" s="1" t="s">
        <v>1912</v>
      </c>
      <c r="T457" t="str">
        <f t="shared" si="70"/>
        <v>Timothy  Hicks</v>
      </c>
      <c r="U457">
        <f t="shared" si="71"/>
        <v>157.63999999999999</v>
      </c>
      <c r="V457">
        <f t="shared" si="79"/>
        <v>2</v>
      </c>
      <c r="W457" s="15">
        <f t="shared" si="72"/>
        <v>0.2</v>
      </c>
      <c r="X457">
        <f t="shared" si="73"/>
        <v>172.11199999999999</v>
      </c>
      <c r="Y457">
        <f t="shared" si="74"/>
        <v>31.527999999999999</v>
      </c>
      <c r="Z457">
        <f t="shared" si="75"/>
        <v>126.11199999999999</v>
      </c>
      <c r="AA457">
        <f t="shared" si="76"/>
        <v>172.11199999999999</v>
      </c>
      <c r="AB457" t="str">
        <f t="shared" si="77"/>
        <v>BeforeTime</v>
      </c>
      <c r="AC457" t="str">
        <f t="shared" si="78"/>
        <v>August</v>
      </c>
    </row>
    <row r="458" spans="1:29" ht="14.25" customHeight="1" x14ac:dyDescent="0.3">
      <c r="A458" s="1" t="s">
        <v>351</v>
      </c>
      <c r="B458" s="1" t="s">
        <v>352</v>
      </c>
      <c r="C458" s="1" t="s">
        <v>353</v>
      </c>
      <c r="D458" s="1">
        <v>32</v>
      </c>
      <c r="E458" s="1" t="s">
        <v>34</v>
      </c>
      <c r="F458" s="1" t="s">
        <v>161</v>
      </c>
      <c r="G458" s="1" t="s">
        <v>354</v>
      </c>
      <c r="H458" s="1" t="s">
        <v>355</v>
      </c>
      <c r="I458" s="1" t="s">
        <v>1913</v>
      </c>
      <c r="J458" s="2">
        <v>45257</v>
      </c>
      <c r="K458" s="1" t="s">
        <v>1914</v>
      </c>
      <c r="L458" s="1" t="s">
        <v>119</v>
      </c>
      <c r="M458" s="1">
        <v>257.06</v>
      </c>
      <c r="N458" s="1">
        <v>1</v>
      </c>
      <c r="O458" s="1" t="s">
        <v>29</v>
      </c>
      <c r="P458" s="1">
        <v>3</v>
      </c>
      <c r="Q458" s="1">
        <v>47</v>
      </c>
      <c r="R458" s="2">
        <v>45259</v>
      </c>
      <c r="S458" s="1" t="s">
        <v>1915</v>
      </c>
      <c r="T458" t="str">
        <f t="shared" si="70"/>
        <v>Robert  Castillo</v>
      </c>
      <c r="U458">
        <f t="shared" si="71"/>
        <v>257.06</v>
      </c>
      <c r="V458">
        <f t="shared" si="79"/>
        <v>2</v>
      </c>
      <c r="W458" s="15">
        <f t="shared" si="72"/>
        <v>0.08</v>
      </c>
      <c r="X458">
        <f t="shared" si="73"/>
        <v>283.49520000000001</v>
      </c>
      <c r="Y458">
        <f t="shared" si="74"/>
        <v>20.564800000000002</v>
      </c>
      <c r="Z458">
        <f t="shared" si="75"/>
        <v>236.49520000000001</v>
      </c>
      <c r="AA458">
        <f t="shared" si="76"/>
        <v>283.49520000000001</v>
      </c>
      <c r="AB458" t="str">
        <f t="shared" si="77"/>
        <v>BeforeTime</v>
      </c>
      <c r="AC458" t="str">
        <f t="shared" si="78"/>
        <v>November</v>
      </c>
    </row>
    <row r="459" spans="1:29" ht="14.25" customHeight="1" x14ac:dyDescent="0.3">
      <c r="A459" s="1" t="s">
        <v>1035</v>
      </c>
      <c r="B459" s="1" t="s">
        <v>67</v>
      </c>
      <c r="C459" s="1" t="s">
        <v>1036</v>
      </c>
      <c r="D459" s="1">
        <v>46</v>
      </c>
      <c r="E459" s="1" t="s">
        <v>22</v>
      </c>
      <c r="F459" s="1" t="s">
        <v>23</v>
      </c>
      <c r="G459" s="1" t="s">
        <v>1037</v>
      </c>
      <c r="H459" s="1" t="s">
        <v>1038</v>
      </c>
      <c r="I459" s="1" t="s">
        <v>1916</v>
      </c>
      <c r="J459" s="2">
        <v>44980</v>
      </c>
      <c r="K459" s="1" t="s">
        <v>1917</v>
      </c>
      <c r="L459" s="1" t="s">
        <v>376</v>
      </c>
      <c r="M459" s="1">
        <v>431.44</v>
      </c>
      <c r="N459" s="1">
        <v>3</v>
      </c>
      <c r="O459" s="1" t="s">
        <v>29</v>
      </c>
      <c r="P459" s="1">
        <v>6</v>
      </c>
      <c r="Q459" s="1">
        <v>70</v>
      </c>
      <c r="R459" s="2">
        <v>44983</v>
      </c>
      <c r="S459" s="1" t="s">
        <v>1918</v>
      </c>
      <c r="T459" t="str">
        <f t="shared" si="70"/>
        <v>Christine  Aguilar</v>
      </c>
      <c r="U459">
        <f t="shared" si="71"/>
        <v>1294.32</v>
      </c>
      <c r="V459">
        <f t="shared" si="79"/>
        <v>3</v>
      </c>
      <c r="W459" s="15">
        <f t="shared" si="72"/>
        <v>0.08</v>
      </c>
      <c r="X459">
        <f t="shared" si="73"/>
        <v>1260.7744</v>
      </c>
      <c r="Y459">
        <f t="shared" si="74"/>
        <v>103.54559999999999</v>
      </c>
      <c r="Z459">
        <f t="shared" si="75"/>
        <v>1190.7744</v>
      </c>
      <c r="AA459">
        <f t="shared" si="76"/>
        <v>1260.7744</v>
      </c>
      <c r="AB459" t="str">
        <f t="shared" si="77"/>
        <v>BeforeTime</v>
      </c>
      <c r="AC459" t="str">
        <f t="shared" si="78"/>
        <v>February</v>
      </c>
    </row>
    <row r="460" spans="1:29" ht="14.25" customHeight="1" x14ac:dyDescent="0.3">
      <c r="A460" s="1" t="s">
        <v>1730</v>
      </c>
      <c r="B460" s="1" t="s">
        <v>1731</v>
      </c>
      <c r="C460" s="1" t="s">
        <v>1732</v>
      </c>
      <c r="D460" s="1">
        <v>47</v>
      </c>
      <c r="E460" s="1" t="s">
        <v>34</v>
      </c>
      <c r="F460" s="1" t="s">
        <v>23</v>
      </c>
      <c r="G460" s="1" t="s">
        <v>1733</v>
      </c>
      <c r="H460" s="1" t="s">
        <v>1734</v>
      </c>
      <c r="I460" s="1" t="s">
        <v>1919</v>
      </c>
      <c r="J460" s="2">
        <v>45183</v>
      </c>
      <c r="K460" s="1" t="s">
        <v>1920</v>
      </c>
      <c r="L460" s="1" t="s">
        <v>227</v>
      </c>
      <c r="M460" s="1">
        <v>132.97</v>
      </c>
      <c r="N460" s="1">
        <v>1</v>
      </c>
      <c r="O460" s="1" t="s">
        <v>51</v>
      </c>
      <c r="P460" s="1">
        <v>6</v>
      </c>
      <c r="Q460" s="1">
        <v>37</v>
      </c>
      <c r="R460" s="2">
        <v>45190</v>
      </c>
      <c r="S460" s="1" t="s">
        <v>1921</v>
      </c>
      <c r="T460" t="str">
        <f t="shared" si="70"/>
        <v>Regina  Hawkins</v>
      </c>
      <c r="U460">
        <f t="shared" si="71"/>
        <v>132.97</v>
      </c>
      <c r="V460">
        <f t="shared" si="79"/>
        <v>7</v>
      </c>
      <c r="W460" s="15">
        <f t="shared" si="72"/>
        <v>0.15</v>
      </c>
      <c r="X460">
        <f t="shared" si="73"/>
        <v>150.02449999999999</v>
      </c>
      <c r="Y460">
        <f t="shared" si="74"/>
        <v>19.945499999999999</v>
      </c>
      <c r="Z460">
        <f t="shared" si="75"/>
        <v>113.0245</v>
      </c>
      <c r="AA460">
        <f t="shared" si="76"/>
        <v>150.02449999999999</v>
      </c>
      <c r="AB460" t="str">
        <f t="shared" si="77"/>
        <v>Late</v>
      </c>
      <c r="AC460" t="str">
        <f t="shared" si="78"/>
        <v>September</v>
      </c>
    </row>
    <row r="461" spans="1:29" ht="14.25" customHeight="1" x14ac:dyDescent="0.3">
      <c r="A461" s="1" t="s">
        <v>1730</v>
      </c>
      <c r="B461" s="1" t="s">
        <v>1731</v>
      </c>
      <c r="C461" s="1" t="s">
        <v>1732</v>
      </c>
      <c r="D461" s="1">
        <v>47</v>
      </c>
      <c r="E461" s="1" t="s">
        <v>34</v>
      </c>
      <c r="F461" s="1" t="s">
        <v>23</v>
      </c>
      <c r="G461" s="1" t="s">
        <v>1733</v>
      </c>
      <c r="H461" s="1" t="s">
        <v>1734</v>
      </c>
      <c r="I461" s="1" t="s">
        <v>1922</v>
      </c>
      <c r="J461" s="2">
        <v>45015</v>
      </c>
      <c r="K461" s="1" t="s">
        <v>1923</v>
      </c>
      <c r="L461" s="1" t="s">
        <v>316</v>
      </c>
      <c r="M461" s="1">
        <v>481.48</v>
      </c>
      <c r="N461" s="1">
        <v>2</v>
      </c>
      <c r="O461" s="1" t="s">
        <v>56</v>
      </c>
      <c r="P461" s="1">
        <v>5</v>
      </c>
      <c r="Q461" s="1">
        <v>45</v>
      </c>
      <c r="R461" s="2">
        <v>45017</v>
      </c>
      <c r="S461" s="1" t="s">
        <v>1924</v>
      </c>
      <c r="T461" t="str">
        <f t="shared" si="70"/>
        <v>Regina  Hawkins</v>
      </c>
      <c r="U461">
        <f t="shared" si="71"/>
        <v>962.96</v>
      </c>
      <c r="V461">
        <f t="shared" si="79"/>
        <v>2</v>
      </c>
      <c r="W461" s="15">
        <f t="shared" si="72"/>
        <v>0</v>
      </c>
      <c r="X461">
        <f t="shared" si="73"/>
        <v>962.96</v>
      </c>
      <c r="Y461">
        <f t="shared" si="74"/>
        <v>0</v>
      </c>
      <c r="Z461">
        <f t="shared" si="75"/>
        <v>962.96</v>
      </c>
      <c r="AA461">
        <f t="shared" si="76"/>
        <v>962.96</v>
      </c>
      <c r="AB461" t="str">
        <f t="shared" si="77"/>
        <v>BeforeTime</v>
      </c>
      <c r="AC461" t="str">
        <f t="shared" si="78"/>
        <v>March</v>
      </c>
    </row>
    <row r="462" spans="1:29" ht="14.25" customHeight="1" x14ac:dyDescent="0.3">
      <c r="A462" s="1" t="s">
        <v>1925</v>
      </c>
      <c r="B462" s="1" t="s">
        <v>1926</v>
      </c>
      <c r="C462" s="1" t="s">
        <v>1927</v>
      </c>
      <c r="D462" s="1">
        <v>54</v>
      </c>
      <c r="E462" s="1" t="s">
        <v>34</v>
      </c>
      <c r="F462" s="1" t="s">
        <v>69</v>
      </c>
      <c r="G462" s="1" t="s">
        <v>1928</v>
      </c>
      <c r="H462" s="1" t="s">
        <v>1929</v>
      </c>
      <c r="I462" s="1" t="s">
        <v>1930</v>
      </c>
      <c r="J462" s="2">
        <v>45587</v>
      </c>
      <c r="K462" s="1" t="s">
        <v>1931</v>
      </c>
      <c r="L462" s="1" t="s">
        <v>474</v>
      </c>
      <c r="M462" s="1">
        <v>87.09</v>
      </c>
      <c r="N462" s="1">
        <v>5</v>
      </c>
      <c r="O462" s="1" t="s">
        <v>51</v>
      </c>
      <c r="P462" s="1">
        <v>7</v>
      </c>
      <c r="Q462" s="1">
        <v>40</v>
      </c>
      <c r="R462" s="2">
        <v>45589</v>
      </c>
      <c r="S462" s="1" t="s">
        <v>1932</v>
      </c>
      <c r="T462" t="str">
        <f t="shared" si="70"/>
        <v>Diana  French</v>
      </c>
      <c r="U462">
        <f t="shared" si="71"/>
        <v>435.45000000000005</v>
      </c>
      <c r="V462">
        <f t="shared" si="79"/>
        <v>2</v>
      </c>
      <c r="W462" s="15">
        <f t="shared" si="72"/>
        <v>0.15</v>
      </c>
      <c r="X462">
        <f t="shared" si="73"/>
        <v>410.13250000000005</v>
      </c>
      <c r="Y462">
        <f t="shared" si="74"/>
        <v>65.31750000000001</v>
      </c>
      <c r="Z462">
        <f t="shared" si="75"/>
        <v>370.13250000000005</v>
      </c>
      <c r="AA462">
        <f t="shared" si="76"/>
        <v>410.13250000000005</v>
      </c>
      <c r="AB462" t="str">
        <f t="shared" si="77"/>
        <v>BeforeTime</v>
      </c>
      <c r="AC462" t="str">
        <f t="shared" si="78"/>
        <v>October</v>
      </c>
    </row>
    <row r="463" spans="1:29" ht="14.25" customHeight="1" x14ac:dyDescent="0.3">
      <c r="A463" s="1" t="s">
        <v>816</v>
      </c>
      <c r="B463" s="1" t="s">
        <v>817</v>
      </c>
      <c r="C463" s="1" t="s">
        <v>818</v>
      </c>
      <c r="D463" s="1">
        <v>42</v>
      </c>
      <c r="E463" s="1" t="s">
        <v>22</v>
      </c>
      <c r="F463" s="1" t="s">
        <v>69</v>
      </c>
      <c r="G463" s="1" t="s">
        <v>819</v>
      </c>
      <c r="H463" s="1" t="s">
        <v>820</v>
      </c>
      <c r="I463" s="1" t="s">
        <v>1933</v>
      </c>
      <c r="J463" s="2">
        <v>45596</v>
      </c>
      <c r="K463" s="1" t="s">
        <v>1934</v>
      </c>
      <c r="L463" s="1" t="s">
        <v>741</v>
      </c>
      <c r="M463" s="1">
        <v>381.73</v>
      </c>
      <c r="N463" s="1">
        <v>5</v>
      </c>
      <c r="O463" s="1" t="s">
        <v>51</v>
      </c>
      <c r="P463" s="1">
        <v>1</v>
      </c>
      <c r="Q463" s="1">
        <v>53</v>
      </c>
      <c r="R463" s="2">
        <v>45603</v>
      </c>
      <c r="S463" s="1" t="s">
        <v>1935</v>
      </c>
      <c r="T463" t="str">
        <f t="shared" si="70"/>
        <v>Edward  Black</v>
      </c>
      <c r="U463">
        <f t="shared" si="71"/>
        <v>1908.65</v>
      </c>
      <c r="V463">
        <f t="shared" si="79"/>
        <v>7</v>
      </c>
      <c r="W463" s="15">
        <f t="shared" si="72"/>
        <v>0.15</v>
      </c>
      <c r="X463">
        <f t="shared" si="73"/>
        <v>1675.3525</v>
      </c>
      <c r="Y463">
        <f t="shared" si="74"/>
        <v>286.29750000000001</v>
      </c>
      <c r="Z463">
        <f t="shared" si="75"/>
        <v>1622.3525</v>
      </c>
      <c r="AA463">
        <f t="shared" si="76"/>
        <v>1675.3525</v>
      </c>
      <c r="AB463" t="str">
        <f t="shared" si="77"/>
        <v>Late</v>
      </c>
      <c r="AC463" t="str">
        <f t="shared" si="78"/>
        <v>October</v>
      </c>
    </row>
    <row r="464" spans="1:29" ht="14.25" customHeight="1" x14ac:dyDescent="0.3">
      <c r="A464" s="1" t="s">
        <v>1311</v>
      </c>
      <c r="B464" s="1" t="s">
        <v>1312</v>
      </c>
      <c r="C464" s="1" t="s">
        <v>1313</v>
      </c>
      <c r="D464" s="1">
        <v>43</v>
      </c>
      <c r="E464" s="1" t="s">
        <v>22</v>
      </c>
      <c r="F464" s="1" t="s">
        <v>133</v>
      </c>
      <c r="G464" s="1" t="s">
        <v>1314</v>
      </c>
      <c r="H464" s="1" t="s">
        <v>1315</v>
      </c>
      <c r="I464" s="1" t="s">
        <v>1936</v>
      </c>
      <c r="J464" s="2">
        <v>45087</v>
      </c>
      <c r="K464" s="1" t="s">
        <v>1937</v>
      </c>
      <c r="L464" s="1" t="s">
        <v>376</v>
      </c>
      <c r="M464" s="1">
        <v>431.44</v>
      </c>
      <c r="N464" s="1">
        <v>3</v>
      </c>
      <c r="O464" s="1" t="s">
        <v>51</v>
      </c>
      <c r="P464" s="1">
        <v>4</v>
      </c>
      <c r="Q464" s="1">
        <v>58</v>
      </c>
      <c r="R464" s="2">
        <v>45092</v>
      </c>
      <c r="S464" s="1" t="s">
        <v>1938</v>
      </c>
      <c r="T464" t="str">
        <f t="shared" si="70"/>
        <v>Jared  Horn</v>
      </c>
      <c r="U464">
        <f t="shared" si="71"/>
        <v>1294.32</v>
      </c>
      <c r="V464">
        <f t="shared" si="79"/>
        <v>5</v>
      </c>
      <c r="W464" s="15">
        <f t="shared" si="72"/>
        <v>0.15</v>
      </c>
      <c r="X464">
        <f t="shared" si="73"/>
        <v>1158.172</v>
      </c>
      <c r="Y464">
        <f t="shared" si="74"/>
        <v>194.148</v>
      </c>
      <c r="Z464">
        <f t="shared" si="75"/>
        <v>1100.172</v>
      </c>
      <c r="AA464">
        <f t="shared" si="76"/>
        <v>1158.172</v>
      </c>
      <c r="AB464" t="str">
        <f t="shared" si="77"/>
        <v>Intime</v>
      </c>
      <c r="AC464" t="str">
        <f t="shared" si="78"/>
        <v>June</v>
      </c>
    </row>
    <row r="465" spans="1:29" ht="14.25" customHeight="1" x14ac:dyDescent="0.3">
      <c r="A465" s="1" t="s">
        <v>1607</v>
      </c>
      <c r="B465" s="1" t="s">
        <v>266</v>
      </c>
      <c r="C465" s="1" t="s">
        <v>1608</v>
      </c>
      <c r="D465" s="1">
        <v>62</v>
      </c>
      <c r="E465" s="1" t="s">
        <v>34</v>
      </c>
      <c r="F465" s="1" t="s">
        <v>35</v>
      </c>
      <c r="G465" s="1" t="s">
        <v>1609</v>
      </c>
      <c r="H465" s="1" t="s">
        <v>1610</v>
      </c>
      <c r="I465" s="1" t="s">
        <v>1939</v>
      </c>
      <c r="J465" s="2">
        <v>45393</v>
      </c>
      <c r="K465" s="1" t="s">
        <v>1940</v>
      </c>
      <c r="L465" s="1" t="s">
        <v>650</v>
      </c>
      <c r="M465" s="1">
        <v>235.63</v>
      </c>
      <c r="N465" s="1">
        <v>3</v>
      </c>
      <c r="O465" s="1" t="s">
        <v>56</v>
      </c>
      <c r="P465" s="1">
        <v>6</v>
      </c>
      <c r="Q465" s="1">
        <v>41</v>
      </c>
      <c r="R465" s="2">
        <v>45398</v>
      </c>
      <c r="S465" s="1" t="s">
        <v>1941</v>
      </c>
      <c r="T465" t="str">
        <f t="shared" si="70"/>
        <v>Lauren  Crane</v>
      </c>
      <c r="U465">
        <f t="shared" si="71"/>
        <v>706.89</v>
      </c>
      <c r="V465">
        <f t="shared" si="79"/>
        <v>5</v>
      </c>
      <c r="W465" s="15">
        <f t="shared" si="72"/>
        <v>0</v>
      </c>
      <c r="X465">
        <f t="shared" si="73"/>
        <v>706.89</v>
      </c>
      <c r="Y465">
        <f t="shared" si="74"/>
        <v>0</v>
      </c>
      <c r="Z465">
        <f t="shared" si="75"/>
        <v>706.89</v>
      </c>
      <c r="AA465">
        <f t="shared" si="76"/>
        <v>706.89</v>
      </c>
      <c r="AB465" t="str">
        <f t="shared" si="77"/>
        <v>Intime</v>
      </c>
      <c r="AC465" t="str">
        <f t="shared" si="78"/>
        <v>April</v>
      </c>
    </row>
    <row r="466" spans="1:29" ht="14.25" customHeight="1" x14ac:dyDescent="0.3">
      <c r="A466" s="1" t="s">
        <v>158</v>
      </c>
      <c r="B466" s="1" t="s">
        <v>159</v>
      </c>
      <c r="C466" s="1" t="s">
        <v>160</v>
      </c>
      <c r="D466" s="1">
        <v>46</v>
      </c>
      <c r="E466" s="1" t="s">
        <v>22</v>
      </c>
      <c r="F466" s="1" t="s">
        <v>161</v>
      </c>
      <c r="G466" s="1" t="s">
        <v>162</v>
      </c>
      <c r="H466" s="1" t="s">
        <v>163</v>
      </c>
      <c r="I466" s="1" t="s">
        <v>1942</v>
      </c>
      <c r="J466" s="2">
        <v>45525</v>
      </c>
      <c r="K466" s="1" t="s">
        <v>1943</v>
      </c>
      <c r="L466" s="1" t="s">
        <v>337</v>
      </c>
      <c r="M466" s="1">
        <v>372.62</v>
      </c>
      <c r="N466" s="1">
        <v>4</v>
      </c>
      <c r="O466" s="1" t="s">
        <v>29</v>
      </c>
      <c r="P466" s="1">
        <v>3</v>
      </c>
      <c r="Q466" s="1">
        <v>48</v>
      </c>
      <c r="R466" s="2">
        <v>45530</v>
      </c>
      <c r="S466" s="1" t="s">
        <v>1944</v>
      </c>
      <c r="T466" t="str">
        <f t="shared" si="70"/>
        <v>Erin  Miller</v>
      </c>
      <c r="U466">
        <f t="shared" si="71"/>
        <v>1490.48</v>
      </c>
      <c r="V466">
        <f t="shared" si="79"/>
        <v>5</v>
      </c>
      <c r="W466" s="15">
        <f t="shared" si="72"/>
        <v>0.08</v>
      </c>
      <c r="X466">
        <f t="shared" si="73"/>
        <v>1419.2416000000001</v>
      </c>
      <c r="Y466">
        <f t="shared" si="74"/>
        <v>119.2384</v>
      </c>
      <c r="Z466">
        <f t="shared" si="75"/>
        <v>1371.2416000000001</v>
      </c>
      <c r="AA466">
        <f t="shared" si="76"/>
        <v>1419.2416000000001</v>
      </c>
      <c r="AB466" t="str">
        <f t="shared" si="77"/>
        <v>Intime</v>
      </c>
      <c r="AC466" t="str">
        <f t="shared" si="78"/>
        <v>August</v>
      </c>
    </row>
    <row r="467" spans="1:29" ht="14.25" customHeight="1" x14ac:dyDescent="0.3">
      <c r="A467" s="1" t="s">
        <v>309</v>
      </c>
      <c r="B467" s="1" t="s">
        <v>310</v>
      </c>
      <c r="C467" s="1" t="s">
        <v>311</v>
      </c>
      <c r="D467" s="1">
        <v>45</v>
      </c>
      <c r="E467" s="1" t="s">
        <v>22</v>
      </c>
      <c r="F467" s="1" t="s">
        <v>35</v>
      </c>
      <c r="G467" s="1" t="s">
        <v>312</v>
      </c>
      <c r="H467" s="1" t="s">
        <v>313</v>
      </c>
      <c r="I467" s="1" t="s">
        <v>1945</v>
      </c>
      <c r="J467" s="2">
        <v>45103</v>
      </c>
      <c r="K467" s="1" t="s">
        <v>1946</v>
      </c>
      <c r="L467" s="1" t="s">
        <v>630</v>
      </c>
      <c r="M467" s="1">
        <v>445.81</v>
      </c>
      <c r="N467" s="1">
        <v>3</v>
      </c>
      <c r="O467" s="1" t="s">
        <v>78</v>
      </c>
      <c r="P467" s="1">
        <v>1</v>
      </c>
      <c r="Q467" s="1">
        <v>58</v>
      </c>
      <c r="R467" s="2">
        <v>45109</v>
      </c>
      <c r="S467" s="1" t="s">
        <v>1947</v>
      </c>
      <c r="T467" t="str">
        <f t="shared" si="70"/>
        <v>Jenny  Estrada</v>
      </c>
      <c r="U467">
        <f t="shared" si="71"/>
        <v>1337.43</v>
      </c>
      <c r="V467">
        <f t="shared" si="79"/>
        <v>6</v>
      </c>
      <c r="W467" s="15">
        <f t="shared" si="72"/>
        <v>0.2</v>
      </c>
      <c r="X467">
        <f t="shared" si="73"/>
        <v>1127.944</v>
      </c>
      <c r="Y467">
        <f t="shared" si="74"/>
        <v>267.48600000000005</v>
      </c>
      <c r="Z467">
        <f t="shared" si="75"/>
        <v>1069.944</v>
      </c>
      <c r="AA467">
        <f t="shared" si="76"/>
        <v>1127.944</v>
      </c>
      <c r="AB467" t="str">
        <f t="shared" si="77"/>
        <v>Late</v>
      </c>
      <c r="AC467" t="str">
        <f t="shared" si="78"/>
        <v>June</v>
      </c>
    </row>
    <row r="468" spans="1:29" ht="14.25" customHeight="1" x14ac:dyDescent="0.3">
      <c r="A468" s="1" t="s">
        <v>632</v>
      </c>
      <c r="B468" s="1" t="s">
        <v>141</v>
      </c>
      <c r="C468" s="1" t="s">
        <v>633</v>
      </c>
      <c r="D468" s="1">
        <v>44</v>
      </c>
      <c r="E468" s="1" t="s">
        <v>45</v>
      </c>
      <c r="F468" s="1" t="s">
        <v>83</v>
      </c>
      <c r="G468" s="1" t="s">
        <v>634</v>
      </c>
      <c r="H468" s="1" t="s">
        <v>635</v>
      </c>
      <c r="I468" s="1" t="s">
        <v>1948</v>
      </c>
      <c r="J468" s="2">
        <v>45410</v>
      </c>
      <c r="K468" s="1" t="s">
        <v>1949</v>
      </c>
      <c r="L468" s="1" t="s">
        <v>583</v>
      </c>
      <c r="M468" s="1">
        <v>403.03</v>
      </c>
      <c r="N468" s="1">
        <v>2</v>
      </c>
      <c r="O468" s="1" t="s">
        <v>51</v>
      </c>
      <c r="P468" s="1">
        <v>7</v>
      </c>
      <c r="Q468" s="1">
        <v>39</v>
      </c>
      <c r="R468" s="2">
        <v>45417</v>
      </c>
      <c r="S468" s="1" t="s">
        <v>1950</v>
      </c>
      <c r="T468" t="str">
        <f t="shared" si="70"/>
        <v>Amy  Ellis</v>
      </c>
      <c r="U468">
        <f t="shared" si="71"/>
        <v>806.06</v>
      </c>
      <c r="V468">
        <f t="shared" si="79"/>
        <v>7</v>
      </c>
      <c r="W468" s="15">
        <f t="shared" si="72"/>
        <v>0.15</v>
      </c>
      <c r="X468">
        <f t="shared" si="73"/>
        <v>724.15099999999995</v>
      </c>
      <c r="Y468">
        <f t="shared" si="74"/>
        <v>120.90899999999999</v>
      </c>
      <c r="Z468">
        <f t="shared" si="75"/>
        <v>685.15099999999995</v>
      </c>
      <c r="AA468">
        <f t="shared" si="76"/>
        <v>724.15099999999995</v>
      </c>
      <c r="AB468" t="str">
        <f t="shared" si="77"/>
        <v>Late</v>
      </c>
      <c r="AC468" t="str">
        <f t="shared" si="78"/>
        <v>April</v>
      </c>
    </row>
    <row r="469" spans="1:29" ht="14.25" customHeight="1" x14ac:dyDescent="0.3">
      <c r="A469" s="1" t="s">
        <v>887</v>
      </c>
      <c r="B469" s="1" t="s">
        <v>141</v>
      </c>
      <c r="C469" s="1" t="s">
        <v>888</v>
      </c>
      <c r="D469" s="1">
        <v>29</v>
      </c>
      <c r="E469" s="1" t="s">
        <v>22</v>
      </c>
      <c r="F469" s="1" t="s">
        <v>35</v>
      </c>
      <c r="G469" s="1" t="s">
        <v>889</v>
      </c>
      <c r="H469" s="1" t="s">
        <v>890</v>
      </c>
      <c r="I469" s="1" t="s">
        <v>1951</v>
      </c>
      <c r="J469" s="2">
        <v>45423</v>
      </c>
      <c r="K469" s="1" t="s">
        <v>1952</v>
      </c>
      <c r="L469" s="1" t="s">
        <v>349</v>
      </c>
      <c r="M469" s="1">
        <v>496.59</v>
      </c>
      <c r="N469" s="1">
        <v>5</v>
      </c>
      <c r="O469" s="1" t="s">
        <v>29</v>
      </c>
      <c r="P469" s="1">
        <v>3</v>
      </c>
      <c r="Q469" s="1">
        <v>61</v>
      </c>
      <c r="R469" s="2">
        <v>45425</v>
      </c>
      <c r="S469" s="1" t="s">
        <v>1953</v>
      </c>
      <c r="T469" t="str">
        <f t="shared" si="70"/>
        <v>Amy  Griffin</v>
      </c>
      <c r="U469">
        <f t="shared" si="71"/>
        <v>2482.9499999999998</v>
      </c>
      <c r="V469">
        <f t="shared" si="79"/>
        <v>2</v>
      </c>
      <c r="W469" s="15">
        <f t="shared" si="72"/>
        <v>0.08</v>
      </c>
      <c r="X469">
        <f t="shared" si="73"/>
        <v>2345.3139999999999</v>
      </c>
      <c r="Y469">
        <f t="shared" si="74"/>
        <v>198.636</v>
      </c>
      <c r="Z469">
        <f t="shared" si="75"/>
        <v>2284.3139999999999</v>
      </c>
      <c r="AA469">
        <f t="shared" si="76"/>
        <v>2345.3139999999999</v>
      </c>
      <c r="AB469" t="str">
        <f t="shared" si="77"/>
        <v>BeforeTime</v>
      </c>
      <c r="AC469" t="str">
        <f t="shared" si="78"/>
        <v>May</v>
      </c>
    </row>
    <row r="470" spans="1:29" ht="14.25" customHeight="1" x14ac:dyDescent="0.3">
      <c r="A470" s="1" t="s">
        <v>58</v>
      </c>
      <c r="B470" s="1" t="s">
        <v>59</v>
      </c>
      <c r="C470" s="1" t="s">
        <v>60</v>
      </c>
      <c r="D470" s="1">
        <v>49</v>
      </c>
      <c r="E470" s="1" t="s">
        <v>45</v>
      </c>
      <c r="F470" s="1" t="s">
        <v>23</v>
      </c>
      <c r="G470" s="1" t="s">
        <v>61</v>
      </c>
      <c r="H470" s="1" t="s">
        <v>62</v>
      </c>
      <c r="I470" s="1" t="s">
        <v>1954</v>
      </c>
      <c r="J470" s="2">
        <v>45377</v>
      </c>
      <c r="K470" s="1" t="s">
        <v>1955</v>
      </c>
      <c r="L470" s="1" t="s">
        <v>411</v>
      </c>
      <c r="M470" s="1">
        <v>44.5</v>
      </c>
      <c r="N470" s="1">
        <v>3</v>
      </c>
      <c r="O470" s="1" t="s">
        <v>78</v>
      </c>
      <c r="P470" s="1">
        <v>7</v>
      </c>
      <c r="Q470" s="1">
        <v>40</v>
      </c>
      <c r="R470" s="2">
        <v>45382</v>
      </c>
      <c r="S470" s="1" t="s">
        <v>1956</v>
      </c>
      <c r="T470" t="str">
        <f t="shared" si="70"/>
        <v>Angela  Horne</v>
      </c>
      <c r="U470">
        <f t="shared" si="71"/>
        <v>133.5</v>
      </c>
      <c r="V470">
        <f t="shared" si="79"/>
        <v>5</v>
      </c>
      <c r="W470" s="15">
        <f t="shared" si="72"/>
        <v>0.2</v>
      </c>
      <c r="X470">
        <f t="shared" si="73"/>
        <v>146.80000000000001</v>
      </c>
      <c r="Y470">
        <f t="shared" si="74"/>
        <v>26.700000000000003</v>
      </c>
      <c r="Z470">
        <f t="shared" si="75"/>
        <v>106.8</v>
      </c>
      <c r="AA470">
        <f t="shared" si="76"/>
        <v>146.80000000000001</v>
      </c>
      <c r="AB470" t="str">
        <f t="shared" si="77"/>
        <v>Intime</v>
      </c>
      <c r="AC470" t="str">
        <f t="shared" si="78"/>
        <v>March</v>
      </c>
    </row>
    <row r="471" spans="1:29" ht="14.25" customHeight="1" x14ac:dyDescent="0.3">
      <c r="A471" s="1" t="s">
        <v>1607</v>
      </c>
      <c r="B471" s="1" t="s">
        <v>266</v>
      </c>
      <c r="C471" s="1" t="s">
        <v>1608</v>
      </c>
      <c r="D471" s="1">
        <v>62</v>
      </c>
      <c r="E471" s="1" t="s">
        <v>34</v>
      </c>
      <c r="F471" s="1" t="s">
        <v>35</v>
      </c>
      <c r="G471" s="1" t="s">
        <v>1609</v>
      </c>
      <c r="H471" s="1" t="s">
        <v>1610</v>
      </c>
      <c r="I471" s="1" t="s">
        <v>1957</v>
      </c>
      <c r="J471" s="2">
        <v>45451</v>
      </c>
      <c r="K471" s="1" t="s">
        <v>1958</v>
      </c>
      <c r="L471" s="1" t="s">
        <v>263</v>
      </c>
      <c r="M471" s="1">
        <v>62.42</v>
      </c>
      <c r="N471" s="1">
        <v>5</v>
      </c>
      <c r="O471" s="1" t="s">
        <v>56</v>
      </c>
      <c r="P471" s="1">
        <v>2</v>
      </c>
      <c r="Q471" s="1">
        <v>47</v>
      </c>
      <c r="R471" s="2">
        <v>45453</v>
      </c>
      <c r="S471" s="1" t="s">
        <v>1959</v>
      </c>
      <c r="T471" t="str">
        <f t="shared" si="70"/>
        <v>Lauren  Crane</v>
      </c>
      <c r="U471">
        <f t="shared" si="71"/>
        <v>312.10000000000002</v>
      </c>
      <c r="V471">
        <f t="shared" si="79"/>
        <v>2</v>
      </c>
      <c r="W471" s="15">
        <f t="shared" si="72"/>
        <v>0</v>
      </c>
      <c r="X471">
        <f t="shared" si="73"/>
        <v>312.10000000000002</v>
      </c>
      <c r="Y471">
        <f t="shared" si="74"/>
        <v>0</v>
      </c>
      <c r="Z471">
        <f t="shared" si="75"/>
        <v>312.10000000000002</v>
      </c>
      <c r="AA471">
        <f t="shared" si="76"/>
        <v>312.10000000000002</v>
      </c>
      <c r="AB471" t="str">
        <f t="shared" si="77"/>
        <v>BeforeTime</v>
      </c>
      <c r="AC471" t="str">
        <f t="shared" si="78"/>
        <v>June</v>
      </c>
    </row>
    <row r="472" spans="1:29" ht="14.25" customHeight="1" x14ac:dyDescent="0.3">
      <c r="A472" s="1" t="s">
        <v>698</v>
      </c>
      <c r="B472" s="1" t="s">
        <v>699</v>
      </c>
      <c r="C472" s="1" t="s">
        <v>700</v>
      </c>
      <c r="D472" s="1">
        <v>26</v>
      </c>
      <c r="E472" s="1" t="s">
        <v>45</v>
      </c>
      <c r="F472" s="1" t="s">
        <v>69</v>
      </c>
      <c r="G472" s="1" t="s">
        <v>701</v>
      </c>
      <c r="H472" s="1" t="s">
        <v>702</v>
      </c>
      <c r="I472" s="1" t="s">
        <v>1960</v>
      </c>
      <c r="J472" s="2">
        <v>45362</v>
      </c>
      <c r="K472" s="1" t="s">
        <v>1961</v>
      </c>
      <c r="L472" s="1" t="s">
        <v>474</v>
      </c>
      <c r="M472" s="1">
        <v>87.09</v>
      </c>
      <c r="N472" s="1">
        <v>4</v>
      </c>
      <c r="O472" s="1" t="s">
        <v>89</v>
      </c>
      <c r="P472" s="1">
        <v>5</v>
      </c>
      <c r="Q472" s="1">
        <v>45</v>
      </c>
      <c r="R472" s="2">
        <v>45368</v>
      </c>
      <c r="S472" s="1" t="s">
        <v>1962</v>
      </c>
      <c r="T472" t="str">
        <f t="shared" si="70"/>
        <v>Gregory  Lee</v>
      </c>
      <c r="U472">
        <f t="shared" si="71"/>
        <v>348.36</v>
      </c>
      <c r="V472">
        <f t="shared" si="79"/>
        <v>6</v>
      </c>
      <c r="W472" s="15">
        <f t="shared" si="72"/>
        <v>0.1</v>
      </c>
      <c r="X472">
        <f t="shared" si="73"/>
        <v>358.524</v>
      </c>
      <c r="Y472">
        <f t="shared" si="74"/>
        <v>34.836000000000006</v>
      </c>
      <c r="Z472">
        <f t="shared" si="75"/>
        <v>313.524</v>
      </c>
      <c r="AA472">
        <f t="shared" si="76"/>
        <v>358.524</v>
      </c>
      <c r="AB472" t="str">
        <f t="shared" si="77"/>
        <v>Late</v>
      </c>
      <c r="AC472" t="str">
        <f t="shared" si="78"/>
        <v>March</v>
      </c>
    </row>
    <row r="473" spans="1:29" ht="14.25" customHeight="1" x14ac:dyDescent="0.3">
      <c r="A473" s="1" t="s">
        <v>286</v>
      </c>
      <c r="B473" s="1" t="s">
        <v>287</v>
      </c>
      <c r="C473" s="1" t="s">
        <v>288</v>
      </c>
      <c r="D473" s="1">
        <v>48</v>
      </c>
      <c r="E473" s="1" t="s">
        <v>34</v>
      </c>
      <c r="F473" s="1" t="s">
        <v>83</v>
      </c>
      <c r="G473" s="1" t="s">
        <v>289</v>
      </c>
      <c r="H473" s="1" t="s">
        <v>290</v>
      </c>
      <c r="I473" s="1" t="s">
        <v>1963</v>
      </c>
      <c r="J473" s="2">
        <v>45283</v>
      </c>
      <c r="K473" s="1" t="s">
        <v>1964</v>
      </c>
      <c r="L473" s="1" t="s">
        <v>333</v>
      </c>
      <c r="M473" s="1">
        <v>77.84</v>
      </c>
      <c r="N473" s="1">
        <v>4</v>
      </c>
      <c r="O473" s="1" t="s">
        <v>78</v>
      </c>
      <c r="P473" s="1">
        <v>5</v>
      </c>
      <c r="Q473" s="1">
        <v>55</v>
      </c>
      <c r="R473" s="2">
        <v>45286</v>
      </c>
      <c r="S473" s="1" t="s">
        <v>1965</v>
      </c>
      <c r="T473" t="str">
        <f t="shared" si="70"/>
        <v>Heather  Schneider</v>
      </c>
      <c r="U473">
        <f t="shared" si="71"/>
        <v>311.36</v>
      </c>
      <c r="V473">
        <f t="shared" si="79"/>
        <v>3</v>
      </c>
      <c r="W473" s="15">
        <f t="shared" si="72"/>
        <v>0.2</v>
      </c>
      <c r="X473">
        <f t="shared" si="73"/>
        <v>304.08800000000002</v>
      </c>
      <c r="Y473">
        <f t="shared" si="74"/>
        <v>62.272000000000006</v>
      </c>
      <c r="Z473">
        <f t="shared" si="75"/>
        <v>249.08800000000002</v>
      </c>
      <c r="AA473">
        <f t="shared" si="76"/>
        <v>304.08800000000002</v>
      </c>
      <c r="AB473" t="str">
        <f t="shared" si="77"/>
        <v>BeforeTime</v>
      </c>
      <c r="AC473" t="str">
        <f t="shared" si="78"/>
        <v>December</v>
      </c>
    </row>
    <row r="474" spans="1:29" ht="14.25" customHeight="1" x14ac:dyDescent="0.3">
      <c r="A474" s="1" t="s">
        <v>1899</v>
      </c>
      <c r="B474" s="1" t="s">
        <v>1900</v>
      </c>
      <c r="C474" s="1" t="s">
        <v>1901</v>
      </c>
      <c r="D474" s="1">
        <v>43</v>
      </c>
      <c r="E474" s="1" t="s">
        <v>22</v>
      </c>
      <c r="F474" s="1" t="s">
        <v>35</v>
      </c>
      <c r="G474" s="1" t="s">
        <v>1902</v>
      </c>
      <c r="H474" s="1" t="s">
        <v>1903</v>
      </c>
      <c r="I474" s="1" t="s">
        <v>1966</v>
      </c>
      <c r="J474" s="2">
        <v>45012</v>
      </c>
      <c r="K474" s="1" t="s">
        <v>1967</v>
      </c>
      <c r="L474" s="1" t="s">
        <v>333</v>
      </c>
      <c r="M474" s="1">
        <v>77.84</v>
      </c>
      <c r="N474" s="1">
        <v>5</v>
      </c>
      <c r="O474" s="1" t="s">
        <v>89</v>
      </c>
      <c r="P474" s="1">
        <v>2</v>
      </c>
      <c r="Q474" s="1">
        <v>53</v>
      </c>
      <c r="R474" s="2">
        <v>45017</v>
      </c>
      <c r="S474" s="1" t="s">
        <v>1968</v>
      </c>
      <c r="T474" t="str">
        <f t="shared" si="70"/>
        <v>Janice  Gordon</v>
      </c>
      <c r="U474">
        <f t="shared" si="71"/>
        <v>389.20000000000005</v>
      </c>
      <c r="V474">
        <f t="shared" si="79"/>
        <v>5</v>
      </c>
      <c r="W474" s="15">
        <f t="shared" si="72"/>
        <v>0.1</v>
      </c>
      <c r="X474">
        <f t="shared" si="73"/>
        <v>403.28000000000003</v>
      </c>
      <c r="Y474">
        <f t="shared" si="74"/>
        <v>38.920000000000009</v>
      </c>
      <c r="Z474">
        <f t="shared" si="75"/>
        <v>350.28000000000003</v>
      </c>
      <c r="AA474">
        <f t="shared" si="76"/>
        <v>403.28000000000003</v>
      </c>
      <c r="AB474" t="str">
        <f t="shared" si="77"/>
        <v>Intime</v>
      </c>
      <c r="AC474" t="str">
        <f t="shared" si="78"/>
        <v>March</v>
      </c>
    </row>
    <row r="475" spans="1:29" ht="14.25" customHeight="1" x14ac:dyDescent="0.3">
      <c r="A475" s="1" t="s">
        <v>468</v>
      </c>
      <c r="B475" s="1" t="s">
        <v>101</v>
      </c>
      <c r="C475" s="1" t="s">
        <v>469</v>
      </c>
      <c r="D475" s="1">
        <v>33</v>
      </c>
      <c r="E475" s="1" t="s">
        <v>22</v>
      </c>
      <c r="F475" s="1" t="s">
        <v>161</v>
      </c>
      <c r="G475" s="1" t="s">
        <v>470</v>
      </c>
      <c r="H475" s="1" t="s">
        <v>471</v>
      </c>
      <c r="I475" s="1" t="s">
        <v>1969</v>
      </c>
      <c r="J475" s="2">
        <v>45528</v>
      </c>
      <c r="K475" s="1" t="s">
        <v>1970</v>
      </c>
      <c r="L475" s="1" t="s">
        <v>227</v>
      </c>
      <c r="M475" s="1">
        <v>132.97</v>
      </c>
      <c r="N475" s="1">
        <v>4</v>
      </c>
      <c r="O475" s="1" t="s">
        <v>56</v>
      </c>
      <c r="P475" s="1">
        <v>6</v>
      </c>
      <c r="Q475" s="1">
        <v>63</v>
      </c>
      <c r="R475" s="2">
        <v>45535</v>
      </c>
      <c r="S475" s="1" t="s">
        <v>1971</v>
      </c>
      <c r="T475" t="str">
        <f t="shared" si="70"/>
        <v>Debra  Hayes</v>
      </c>
      <c r="U475">
        <f t="shared" si="71"/>
        <v>531.88</v>
      </c>
      <c r="V475">
        <f t="shared" si="79"/>
        <v>7</v>
      </c>
      <c r="W475" s="15">
        <f t="shared" si="72"/>
        <v>0</v>
      </c>
      <c r="X475">
        <f t="shared" si="73"/>
        <v>531.88</v>
      </c>
      <c r="Y475">
        <f t="shared" si="74"/>
        <v>0</v>
      </c>
      <c r="Z475">
        <f t="shared" si="75"/>
        <v>531.88</v>
      </c>
      <c r="AA475">
        <f t="shared" si="76"/>
        <v>531.88</v>
      </c>
      <c r="AB475" t="str">
        <f t="shared" si="77"/>
        <v>Late</v>
      </c>
      <c r="AC475" t="str">
        <f t="shared" si="78"/>
        <v>August</v>
      </c>
    </row>
    <row r="476" spans="1:29" ht="14.25" customHeight="1" x14ac:dyDescent="0.3">
      <c r="A476" s="1" t="s">
        <v>229</v>
      </c>
      <c r="B476" s="1" t="s">
        <v>59</v>
      </c>
      <c r="C476" s="1" t="s">
        <v>230</v>
      </c>
      <c r="D476" s="1">
        <v>52</v>
      </c>
      <c r="E476" s="1" t="s">
        <v>45</v>
      </c>
      <c r="F476" s="1" t="s">
        <v>35</v>
      </c>
      <c r="G476" s="1" t="s">
        <v>231</v>
      </c>
      <c r="H476" s="1" t="s">
        <v>232</v>
      </c>
      <c r="I476" s="1" t="s">
        <v>1972</v>
      </c>
      <c r="J476" s="2">
        <v>45354</v>
      </c>
      <c r="K476" s="1" t="s">
        <v>1973</v>
      </c>
      <c r="L476" s="1" t="s">
        <v>218</v>
      </c>
      <c r="M476" s="1">
        <v>461.07</v>
      </c>
      <c r="N476" s="1">
        <v>3</v>
      </c>
      <c r="O476" s="1" t="s">
        <v>51</v>
      </c>
      <c r="P476" s="1">
        <v>4</v>
      </c>
      <c r="Q476" s="1">
        <v>54</v>
      </c>
      <c r="R476" s="2">
        <v>45357</v>
      </c>
      <c r="S476" s="1" t="s">
        <v>1974</v>
      </c>
      <c r="T476" t="str">
        <f t="shared" si="70"/>
        <v>Angela  Evans</v>
      </c>
      <c r="U476">
        <f t="shared" si="71"/>
        <v>1383.21</v>
      </c>
      <c r="V476">
        <f t="shared" si="79"/>
        <v>3</v>
      </c>
      <c r="W476" s="15">
        <f t="shared" si="72"/>
        <v>0.15</v>
      </c>
      <c r="X476">
        <f t="shared" si="73"/>
        <v>1229.7284999999999</v>
      </c>
      <c r="Y476">
        <f t="shared" si="74"/>
        <v>207.48150000000001</v>
      </c>
      <c r="Z476">
        <f t="shared" si="75"/>
        <v>1175.7284999999999</v>
      </c>
      <c r="AA476">
        <f t="shared" si="76"/>
        <v>1229.7284999999999</v>
      </c>
      <c r="AB476" t="str">
        <f t="shared" si="77"/>
        <v>BeforeTime</v>
      </c>
      <c r="AC476" t="str">
        <f t="shared" si="78"/>
        <v>March</v>
      </c>
    </row>
    <row r="477" spans="1:29" ht="14.25" customHeight="1" x14ac:dyDescent="0.3">
      <c r="A477" s="1" t="s">
        <v>639</v>
      </c>
      <c r="B477" s="1" t="s">
        <v>640</v>
      </c>
      <c r="C477" s="1" t="s">
        <v>641</v>
      </c>
      <c r="D477" s="1">
        <v>45</v>
      </c>
      <c r="E477" s="1" t="s">
        <v>45</v>
      </c>
      <c r="F477" s="1" t="s">
        <v>83</v>
      </c>
      <c r="G477" s="1" t="s">
        <v>642</v>
      </c>
      <c r="H477" s="1" t="s">
        <v>643</v>
      </c>
      <c r="I477" s="1" t="s">
        <v>1975</v>
      </c>
      <c r="J477" s="2">
        <v>45327</v>
      </c>
      <c r="K477" s="1" t="s">
        <v>1976</v>
      </c>
      <c r="L477" s="1" t="s">
        <v>40</v>
      </c>
      <c r="M477" s="1">
        <v>166.28</v>
      </c>
      <c r="N477" s="1">
        <v>1</v>
      </c>
      <c r="O477" s="1" t="s">
        <v>56</v>
      </c>
      <c r="P477" s="1">
        <v>2</v>
      </c>
      <c r="Q477" s="1">
        <v>38</v>
      </c>
      <c r="R477" s="2">
        <v>45328</v>
      </c>
      <c r="S477" s="1" t="s">
        <v>1977</v>
      </c>
      <c r="T477" t="str">
        <f t="shared" si="70"/>
        <v>Beth  Mason</v>
      </c>
      <c r="U477">
        <f t="shared" si="71"/>
        <v>166.28</v>
      </c>
      <c r="V477">
        <f t="shared" si="79"/>
        <v>1</v>
      </c>
      <c r="W477" s="15">
        <f t="shared" si="72"/>
        <v>0</v>
      </c>
      <c r="X477">
        <f t="shared" si="73"/>
        <v>166.28</v>
      </c>
      <c r="Y477">
        <f t="shared" si="74"/>
        <v>0</v>
      </c>
      <c r="Z477">
        <f t="shared" si="75"/>
        <v>166.28</v>
      </c>
      <c r="AA477">
        <f t="shared" si="76"/>
        <v>166.28</v>
      </c>
      <c r="AB477" t="str">
        <f t="shared" si="77"/>
        <v>BeforeTime</v>
      </c>
      <c r="AC477" t="str">
        <f t="shared" si="78"/>
        <v>February</v>
      </c>
    </row>
    <row r="478" spans="1:29" ht="14.25" customHeight="1" x14ac:dyDescent="0.3">
      <c r="A478" s="1" t="s">
        <v>1925</v>
      </c>
      <c r="B478" s="1" t="s">
        <v>1926</v>
      </c>
      <c r="C478" s="1" t="s">
        <v>1927</v>
      </c>
      <c r="D478" s="1">
        <v>54</v>
      </c>
      <c r="E478" s="1" t="s">
        <v>34</v>
      </c>
      <c r="F478" s="1" t="s">
        <v>69</v>
      </c>
      <c r="G478" s="1" t="s">
        <v>1928</v>
      </c>
      <c r="H478" s="1" t="s">
        <v>1929</v>
      </c>
      <c r="I478" s="1" t="s">
        <v>1978</v>
      </c>
      <c r="J478" s="2">
        <v>45353</v>
      </c>
      <c r="K478" s="1" t="s">
        <v>1979</v>
      </c>
      <c r="L478" s="1" t="s">
        <v>566</v>
      </c>
      <c r="M478" s="1">
        <v>477.52</v>
      </c>
      <c r="N478" s="1">
        <v>4</v>
      </c>
      <c r="O478" s="1" t="s">
        <v>89</v>
      </c>
      <c r="P478" s="1">
        <v>3</v>
      </c>
      <c r="Q478" s="1">
        <v>54</v>
      </c>
      <c r="R478" s="2">
        <v>45354</v>
      </c>
      <c r="S478" s="1" t="s">
        <v>1980</v>
      </c>
      <c r="T478" t="str">
        <f t="shared" si="70"/>
        <v>Diana  French</v>
      </c>
      <c r="U478">
        <f t="shared" si="71"/>
        <v>1910.08</v>
      </c>
      <c r="V478">
        <f t="shared" si="79"/>
        <v>1</v>
      </c>
      <c r="W478" s="15">
        <f t="shared" si="72"/>
        <v>0.1</v>
      </c>
      <c r="X478">
        <f t="shared" si="73"/>
        <v>1773.0719999999999</v>
      </c>
      <c r="Y478">
        <f t="shared" si="74"/>
        <v>191.00800000000001</v>
      </c>
      <c r="Z478">
        <f t="shared" si="75"/>
        <v>1719.0719999999999</v>
      </c>
      <c r="AA478">
        <f t="shared" si="76"/>
        <v>1773.0719999999999</v>
      </c>
      <c r="AB478" t="str">
        <f t="shared" si="77"/>
        <v>BeforeTime</v>
      </c>
      <c r="AC478" t="str">
        <f t="shared" si="78"/>
        <v>March</v>
      </c>
    </row>
    <row r="479" spans="1:29" ht="14.25" customHeight="1" x14ac:dyDescent="0.3">
      <c r="A479" s="1" t="s">
        <v>394</v>
      </c>
      <c r="B479" s="1" t="s">
        <v>395</v>
      </c>
      <c r="C479" s="1" t="s">
        <v>396</v>
      </c>
      <c r="D479" s="1">
        <v>70</v>
      </c>
      <c r="E479" s="1" t="s">
        <v>22</v>
      </c>
      <c r="F479" s="1" t="s">
        <v>23</v>
      </c>
      <c r="G479" s="1" t="s">
        <v>397</v>
      </c>
      <c r="H479" s="1" t="s">
        <v>398</v>
      </c>
      <c r="I479" s="1" t="s">
        <v>1981</v>
      </c>
      <c r="J479" s="2">
        <v>45392</v>
      </c>
      <c r="K479" s="1" t="s">
        <v>481</v>
      </c>
      <c r="L479" s="1" t="s">
        <v>566</v>
      </c>
      <c r="M479" s="1">
        <v>477.52</v>
      </c>
      <c r="N479" s="1">
        <v>5</v>
      </c>
      <c r="O479" s="1" t="s">
        <v>89</v>
      </c>
      <c r="P479" s="1">
        <v>7</v>
      </c>
      <c r="Q479" s="1">
        <v>53</v>
      </c>
      <c r="R479" s="2">
        <v>45394</v>
      </c>
      <c r="S479" s="1" t="s">
        <v>1982</v>
      </c>
      <c r="T479" t="str">
        <f t="shared" si="70"/>
        <v>Alexandra  Smith</v>
      </c>
      <c r="U479">
        <f t="shared" si="71"/>
        <v>2387.6</v>
      </c>
      <c r="V479">
        <f t="shared" si="79"/>
        <v>2</v>
      </c>
      <c r="W479" s="15">
        <f t="shared" si="72"/>
        <v>0.1</v>
      </c>
      <c r="X479">
        <f t="shared" si="73"/>
        <v>2201.84</v>
      </c>
      <c r="Y479">
        <f t="shared" si="74"/>
        <v>238.76</v>
      </c>
      <c r="Z479">
        <f t="shared" si="75"/>
        <v>2148.84</v>
      </c>
      <c r="AA479">
        <f t="shared" si="76"/>
        <v>2201.84</v>
      </c>
      <c r="AB479" t="str">
        <f t="shared" si="77"/>
        <v>BeforeTime</v>
      </c>
      <c r="AC479" t="str">
        <f t="shared" si="78"/>
        <v>April</v>
      </c>
    </row>
    <row r="480" spans="1:29" ht="14.25" customHeight="1" x14ac:dyDescent="0.3">
      <c r="A480" s="1" t="s">
        <v>1899</v>
      </c>
      <c r="B480" s="1" t="s">
        <v>1900</v>
      </c>
      <c r="C480" s="1" t="s">
        <v>1901</v>
      </c>
      <c r="D480" s="1">
        <v>43</v>
      </c>
      <c r="E480" s="1" t="s">
        <v>22</v>
      </c>
      <c r="F480" s="1" t="s">
        <v>35</v>
      </c>
      <c r="G480" s="1" t="s">
        <v>1902</v>
      </c>
      <c r="H480" s="1" t="s">
        <v>1903</v>
      </c>
      <c r="I480" s="1" t="s">
        <v>1983</v>
      </c>
      <c r="J480" s="2">
        <v>45259</v>
      </c>
      <c r="K480" s="1" t="s">
        <v>1984</v>
      </c>
      <c r="L480" s="1" t="s">
        <v>284</v>
      </c>
      <c r="M480" s="1">
        <v>158.53</v>
      </c>
      <c r="N480" s="1">
        <v>2</v>
      </c>
      <c r="O480" s="1" t="s">
        <v>56</v>
      </c>
      <c r="P480" s="1">
        <v>5</v>
      </c>
      <c r="Q480" s="1">
        <v>69</v>
      </c>
      <c r="R480" s="2">
        <v>45261</v>
      </c>
      <c r="S480" s="1" t="s">
        <v>1985</v>
      </c>
      <c r="T480" t="str">
        <f t="shared" si="70"/>
        <v>Janice  Gordon</v>
      </c>
      <c r="U480">
        <f t="shared" si="71"/>
        <v>317.06</v>
      </c>
      <c r="V480">
        <f t="shared" si="79"/>
        <v>2</v>
      </c>
      <c r="W480" s="15">
        <f t="shared" si="72"/>
        <v>0</v>
      </c>
      <c r="X480">
        <f t="shared" si="73"/>
        <v>317.06</v>
      </c>
      <c r="Y480">
        <f t="shared" si="74"/>
        <v>0</v>
      </c>
      <c r="Z480">
        <f t="shared" si="75"/>
        <v>317.06</v>
      </c>
      <c r="AA480">
        <f t="shared" si="76"/>
        <v>317.06</v>
      </c>
      <c r="AB480" t="str">
        <f t="shared" si="77"/>
        <v>BeforeTime</v>
      </c>
      <c r="AC480" t="str">
        <f t="shared" si="78"/>
        <v>November</v>
      </c>
    </row>
    <row r="481" spans="1:29" ht="14.25" customHeight="1" x14ac:dyDescent="0.3">
      <c r="A481" s="1" t="s">
        <v>194</v>
      </c>
      <c r="B481" s="1" t="s">
        <v>195</v>
      </c>
      <c r="C481" s="1" t="s">
        <v>196</v>
      </c>
      <c r="D481" s="1">
        <v>23</v>
      </c>
      <c r="E481" s="1" t="s">
        <v>22</v>
      </c>
      <c r="F481" s="1" t="s">
        <v>83</v>
      </c>
      <c r="G481" s="1" t="s">
        <v>197</v>
      </c>
      <c r="H481" s="1" t="s">
        <v>198</v>
      </c>
      <c r="I481" s="1" t="s">
        <v>1986</v>
      </c>
      <c r="J481" s="2">
        <v>45373</v>
      </c>
      <c r="K481" s="1" t="s">
        <v>1987</v>
      </c>
      <c r="L481" s="1" t="s">
        <v>55</v>
      </c>
      <c r="M481" s="1">
        <v>405</v>
      </c>
      <c r="N481" s="1">
        <v>3</v>
      </c>
      <c r="O481" s="1" t="s">
        <v>89</v>
      </c>
      <c r="P481" s="1">
        <v>5</v>
      </c>
      <c r="Q481" s="1">
        <v>54</v>
      </c>
      <c r="R481" s="2">
        <v>45379</v>
      </c>
      <c r="S481" s="1" t="s">
        <v>1988</v>
      </c>
      <c r="T481" t="str">
        <f t="shared" si="70"/>
        <v>Deborah  Bates</v>
      </c>
      <c r="U481">
        <f t="shared" si="71"/>
        <v>1215</v>
      </c>
      <c r="V481">
        <f t="shared" si="79"/>
        <v>6</v>
      </c>
      <c r="W481" s="15">
        <f t="shared" si="72"/>
        <v>0.1</v>
      </c>
      <c r="X481">
        <f t="shared" si="73"/>
        <v>1147.5</v>
      </c>
      <c r="Y481">
        <f t="shared" si="74"/>
        <v>121.5</v>
      </c>
      <c r="Z481">
        <f t="shared" si="75"/>
        <v>1093.5</v>
      </c>
      <c r="AA481">
        <f t="shared" si="76"/>
        <v>1147.5</v>
      </c>
      <c r="AB481" t="str">
        <f t="shared" si="77"/>
        <v>Late</v>
      </c>
      <c r="AC481" t="str">
        <f t="shared" si="78"/>
        <v>March</v>
      </c>
    </row>
    <row r="482" spans="1:29" ht="14.25" customHeight="1" x14ac:dyDescent="0.3">
      <c r="A482" s="1" t="s">
        <v>459</v>
      </c>
      <c r="B482" s="1" t="s">
        <v>460</v>
      </c>
      <c r="C482" s="1" t="s">
        <v>461</v>
      </c>
      <c r="D482" s="1">
        <v>18</v>
      </c>
      <c r="E482" s="1" t="s">
        <v>34</v>
      </c>
      <c r="F482" s="1" t="s">
        <v>35</v>
      </c>
      <c r="G482" s="1" t="s">
        <v>462</v>
      </c>
      <c r="H482" s="1" t="s">
        <v>463</v>
      </c>
      <c r="I482" s="1" t="s">
        <v>1989</v>
      </c>
      <c r="J482" s="2">
        <v>45380</v>
      </c>
      <c r="K482" s="1" t="s">
        <v>1990</v>
      </c>
      <c r="L482" s="1" t="s">
        <v>934</v>
      </c>
      <c r="M482" s="1">
        <v>107.47</v>
      </c>
      <c r="N482" s="1">
        <v>4</v>
      </c>
      <c r="O482" s="1" t="s">
        <v>89</v>
      </c>
      <c r="P482" s="1">
        <v>3</v>
      </c>
      <c r="Q482" s="1">
        <v>65</v>
      </c>
      <c r="R482" s="2">
        <v>45385</v>
      </c>
      <c r="S482" s="1" t="s">
        <v>1991</v>
      </c>
      <c r="T482" t="str">
        <f t="shared" si="70"/>
        <v>Lori  Cook</v>
      </c>
      <c r="U482">
        <f t="shared" si="71"/>
        <v>429.88</v>
      </c>
      <c r="V482">
        <f t="shared" si="79"/>
        <v>5</v>
      </c>
      <c r="W482" s="15">
        <f t="shared" si="72"/>
        <v>0.1</v>
      </c>
      <c r="X482">
        <f t="shared" si="73"/>
        <v>451.892</v>
      </c>
      <c r="Y482">
        <f t="shared" si="74"/>
        <v>42.988</v>
      </c>
      <c r="Z482">
        <f t="shared" si="75"/>
        <v>386.892</v>
      </c>
      <c r="AA482">
        <f t="shared" si="76"/>
        <v>451.892</v>
      </c>
      <c r="AB482" t="str">
        <f t="shared" si="77"/>
        <v>Intime</v>
      </c>
      <c r="AC482" t="str">
        <f t="shared" si="78"/>
        <v>March</v>
      </c>
    </row>
    <row r="483" spans="1:29" ht="14.25" customHeight="1" x14ac:dyDescent="0.3">
      <c r="A483" s="1" t="s">
        <v>476</v>
      </c>
      <c r="B483" s="1" t="s">
        <v>477</v>
      </c>
      <c r="C483" s="1" t="s">
        <v>123</v>
      </c>
      <c r="D483" s="1">
        <v>68</v>
      </c>
      <c r="E483" s="1" t="s">
        <v>45</v>
      </c>
      <c r="F483" s="1" t="s">
        <v>213</v>
      </c>
      <c r="G483" s="1" t="s">
        <v>478</v>
      </c>
      <c r="H483" s="1" t="s">
        <v>479</v>
      </c>
      <c r="I483" s="1" t="s">
        <v>1992</v>
      </c>
      <c r="J483" s="2">
        <v>45072</v>
      </c>
      <c r="K483" s="1" t="s">
        <v>1993</v>
      </c>
      <c r="L483" s="1" t="s">
        <v>243</v>
      </c>
      <c r="M483" s="1">
        <v>128.13999999999999</v>
      </c>
      <c r="N483" s="1">
        <v>3</v>
      </c>
      <c r="O483" s="1" t="s">
        <v>78</v>
      </c>
      <c r="P483" s="1">
        <v>2</v>
      </c>
      <c r="Q483" s="1">
        <v>59</v>
      </c>
      <c r="R483" s="2">
        <v>45076</v>
      </c>
      <c r="S483" s="1" t="s">
        <v>1994</v>
      </c>
      <c r="T483" t="str">
        <f t="shared" si="70"/>
        <v>Brittany  Stewart</v>
      </c>
      <c r="U483">
        <f t="shared" si="71"/>
        <v>384.41999999999996</v>
      </c>
      <c r="V483">
        <f t="shared" si="79"/>
        <v>4</v>
      </c>
      <c r="W483" s="15">
        <f t="shared" si="72"/>
        <v>0.2</v>
      </c>
      <c r="X483">
        <f t="shared" si="73"/>
        <v>366.53599999999994</v>
      </c>
      <c r="Y483">
        <f t="shared" si="74"/>
        <v>76.884</v>
      </c>
      <c r="Z483">
        <f t="shared" si="75"/>
        <v>307.53599999999994</v>
      </c>
      <c r="AA483">
        <f t="shared" si="76"/>
        <v>366.53599999999994</v>
      </c>
      <c r="AB483" t="str">
        <f t="shared" si="77"/>
        <v>BeforeTime</v>
      </c>
      <c r="AC483" t="str">
        <f t="shared" si="78"/>
        <v>May</v>
      </c>
    </row>
    <row r="484" spans="1:29" ht="14.25" customHeight="1" x14ac:dyDescent="0.3">
      <c r="A484" s="1" t="s">
        <v>177</v>
      </c>
      <c r="B484" s="1" t="s">
        <v>178</v>
      </c>
      <c r="C484" s="1" t="s">
        <v>179</v>
      </c>
      <c r="D484" s="1">
        <v>42</v>
      </c>
      <c r="E484" s="1" t="s">
        <v>34</v>
      </c>
      <c r="F484" s="1" t="s">
        <v>161</v>
      </c>
      <c r="G484" s="1" t="s">
        <v>180</v>
      </c>
      <c r="H484" s="1" t="s">
        <v>181</v>
      </c>
      <c r="I484" s="1" t="s">
        <v>1995</v>
      </c>
      <c r="J484" s="2">
        <v>45290</v>
      </c>
      <c r="K484" s="1" t="s">
        <v>1996</v>
      </c>
      <c r="L484" s="1" t="s">
        <v>192</v>
      </c>
      <c r="M484" s="1">
        <v>20.7</v>
      </c>
      <c r="N484" s="1">
        <v>1</v>
      </c>
      <c r="O484" s="1" t="s">
        <v>89</v>
      </c>
      <c r="P484" s="1">
        <v>5</v>
      </c>
      <c r="Q484" s="1">
        <v>55</v>
      </c>
      <c r="R484" s="2">
        <v>45291</v>
      </c>
      <c r="S484" s="1" t="s">
        <v>1997</v>
      </c>
      <c r="T484" t="str">
        <f t="shared" si="70"/>
        <v>Mallory  Mitchell</v>
      </c>
      <c r="U484">
        <f t="shared" si="71"/>
        <v>20.7</v>
      </c>
      <c r="V484">
        <f t="shared" si="79"/>
        <v>1</v>
      </c>
      <c r="W484" s="15">
        <f t="shared" si="72"/>
        <v>0.1</v>
      </c>
      <c r="X484">
        <f t="shared" si="73"/>
        <v>73.63</v>
      </c>
      <c r="Y484">
        <f t="shared" si="74"/>
        <v>2.0699999999999998</v>
      </c>
      <c r="Z484">
        <f t="shared" si="75"/>
        <v>18.63</v>
      </c>
      <c r="AA484">
        <f t="shared" si="76"/>
        <v>73.63</v>
      </c>
      <c r="AB484" t="str">
        <f t="shared" si="77"/>
        <v>BeforeTime</v>
      </c>
      <c r="AC484" t="str">
        <f t="shared" si="78"/>
        <v>December</v>
      </c>
    </row>
    <row r="485" spans="1:29" ht="14.25" customHeight="1" x14ac:dyDescent="0.3">
      <c r="A485" s="1" t="s">
        <v>177</v>
      </c>
      <c r="B485" s="1" t="s">
        <v>178</v>
      </c>
      <c r="C485" s="1" t="s">
        <v>179</v>
      </c>
      <c r="D485" s="1">
        <v>42</v>
      </c>
      <c r="E485" s="1" t="s">
        <v>34</v>
      </c>
      <c r="F485" s="1" t="s">
        <v>161</v>
      </c>
      <c r="G485" s="1" t="s">
        <v>180</v>
      </c>
      <c r="H485" s="1" t="s">
        <v>181</v>
      </c>
      <c r="I485" s="1" t="s">
        <v>1998</v>
      </c>
      <c r="J485" s="2">
        <v>45128</v>
      </c>
      <c r="K485" s="1" t="s">
        <v>1999</v>
      </c>
      <c r="L485" s="1" t="s">
        <v>263</v>
      </c>
      <c r="M485" s="1">
        <v>62.42</v>
      </c>
      <c r="N485" s="1">
        <v>3</v>
      </c>
      <c r="O485" s="1" t="s">
        <v>29</v>
      </c>
      <c r="P485" s="1">
        <v>6</v>
      </c>
      <c r="Q485" s="1">
        <v>39</v>
      </c>
      <c r="R485" s="2">
        <v>45129</v>
      </c>
      <c r="S485" s="1" t="s">
        <v>2000</v>
      </c>
      <c r="T485" t="str">
        <f t="shared" si="70"/>
        <v>Mallory  Mitchell</v>
      </c>
      <c r="U485">
        <f t="shared" si="71"/>
        <v>187.26</v>
      </c>
      <c r="V485">
        <f t="shared" si="79"/>
        <v>1</v>
      </c>
      <c r="W485" s="15">
        <f t="shared" si="72"/>
        <v>0.08</v>
      </c>
      <c r="X485">
        <f t="shared" si="73"/>
        <v>211.2792</v>
      </c>
      <c r="Y485">
        <f t="shared" si="74"/>
        <v>14.9808</v>
      </c>
      <c r="Z485">
        <f t="shared" si="75"/>
        <v>172.2792</v>
      </c>
      <c r="AA485">
        <f t="shared" si="76"/>
        <v>211.2792</v>
      </c>
      <c r="AB485" t="str">
        <f t="shared" si="77"/>
        <v>BeforeTime</v>
      </c>
      <c r="AC485" t="str">
        <f t="shared" si="78"/>
        <v>July</v>
      </c>
    </row>
    <row r="486" spans="1:29" ht="14.25" customHeight="1" x14ac:dyDescent="0.3">
      <c r="A486" s="1" t="s">
        <v>185</v>
      </c>
      <c r="B486" s="1" t="s">
        <v>186</v>
      </c>
      <c r="C486" s="1" t="s">
        <v>187</v>
      </c>
      <c r="D486" s="1">
        <v>34</v>
      </c>
      <c r="E486" s="1" t="s">
        <v>22</v>
      </c>
      <c r="F486" s="1" t="s">
        <v>83</v>
      </c>
      <c r="G486" s="1" t="s">
        <v>188</v>
      </c>
      <c r="H486" s="1" t="s">
        <v>189</v>
      </c>
      <c r="I486" s="1" t="s">
        <v>2001</v>
      </c>
      <c r="J486" s="2">
        <v>45283</v>
      </c>
      <c r="K486" s="1" t="s">
        <v>2002</v>
      </c>
      <c r="L486" s="1" t="s">
        <v>316</v>
      </c>
      <c r="M486" s="1">
        <v>481.48</v>
      </c>
      <c r="N486" s="1">
        <v>1</v>
      </c>
      <c r="O486" s="1" t="s">
        <v>29</v>
      </c>
      <c r="P486" s="1">
        <v>5</v>
      </c>
      <c r="Q486" s="1">
        <v>70</v>
      </c>
      <c r="R486" s="2">
        <v>45287</v>
      </c>
      <c r="S486" s="1" t="s">
        <v>2003</v>
      </c>
      <c r="T486" t="str">
        <f t="shared" si="70"/>
        <v>Traci  Jones</v>
      </c>
      <c r="U486">
        <f t="shared" si="71"/>
        <v>481.48</v>
      </c>
      <c r="V486">
        <f t="shared" si="79"/>
        <v>4</v>
      </c>
      <c r="W486" s="15">
        <f t="shared" si="72"/>
        <v>0.08</v>
      </c>
      <c r="X486">
        <f t="shared" si="73"/>
        <v>512.96160000000009</v>
      </c>
      <c r="Y486">
        <f t="shared" si="74"/>
        <v>38.5184</v>
      </c>
      <c r="Z486">
        <f t="shared" si="75"/>
        <v>442.96160000000003</v>
      </c>
      <c r="AA486">
        <f t="shared" si="76"/>
        <v>512.96160000000009</v>
      </c>
      <c r="AB486" t="str">
        <f t="shared" si="77"/>
        <v>BeforeTime</v>
      </c>
      <c r="AC486" t="str">
        <f t="shared" si="78"/>
        <v>December</v>
      </c>
    </row>
    <row r="487" spans="1:29" ht="14.25" customHeight="1" x14ac:dyDescent="0.3">
      <c r="A487" s="1" t="s">
        <v>318</v>
      </c>
      <c r="B487" s="1" t="s">
        <v>319</v>
      </c>
      <c r="C487" s="1" t="s">
        <v>320</v>
      </c>
      <c r="D487" s="1">
        <v>29</v>
      </c>
      <c r="E487" s="1" t="s">
        <v>45</v>
      </c>
      <c r="F487" s="1" t="s">
        <v>83</v>
      </c>
      <c r="G487" s="1" t="s">
        <v>321</v>
      </c>
      <c r="H487" s="1" t="s">
        <v>322</v>
      </c>
      <c r="I487" s="1" t="s">
        <v>2004</v>
      </c>
      <c r="J487" s="2">
        <v>45633</v>
      </c>
      <c r="K487" s="1" t="s">
        <v>2005</v>
      </c>
      <c r="L487" s="1" t="s">
        <v>28</v>
      </c>
      <c r="M487" s="1">
        <v>308.88</v>
      </c>
      <c r="N487" s="1">
        <v>3</v>
      </c>
      <c r="O487" s="1" t="s">
        <v>78</v>
      </c>
      <c r="P487" s="1">
        <v>5</v>
      </c>
      <c r="Q487" s="1">
        <v>68</v>
      </c>
      <c r="R487" s="2">
        <v>45636</v>
      </c>
      <c r="S487" s="1" t="s">
        <v>2006</v>
      </c>
      <c r="T487" t="str">
        <f t="shared" si="70"/>
        <v>Courtney  Parker</v>
      </c>
      <c r="U487">
        <f t="shared" si="71"/>
        <v>926.64</v>
      </c>
      <c r="V487">
        <f t="shared" si="79"/>
        <v>3</v>
      </c>
      <c r="W487" s="15">
        <f t="shared" si="72"/>
        <v>0.2</v>
      </c>
      <c r="X487">
        <f t="shared" si="73"/>
        <v>809.31200000000001</v>
      </c>
      <c r="Y487">
        <f t="shared" si="74"/>
        <v>185.328</v>
      </c>
      <c r="Z487">
        <f t="shared" si="75"/>
        <v>741.31200000000001</v>
      </c>
      <c r="AA487">
        <f t="shared" si="76"/>
        <v>809.31200000000001</v>
      </c>
      <c r="AB487" t="str">
        <f t="shared" si="77"/>
        <v>BeforeTime</v>
      </c>
      <c r="AC487" t="str">
        <f t="shared" si="78"/>
        <v>December</v>
      </c>
    </row>
    <row r="488" spans="1:29" ht="14.25" customHeight="1" x14ac:dyDescent="0.3">
      <c r="A488" s="1" t="s">
        <v>1231</v>
      </c>
      <c r="B488" s="1" t="s">
        <v>1232</v>
      </c>
      <c r="C488" s="1" t="s">
        <v>1233</v>
      </c>
      <c r="D488" s="1">
        <v>55</v>
      </c>
      <c r="E488" s="1" t="s">
        <v>34</v>
      </c>
      <c r="F488" s="1" t="s">
        <v>152</v>
      </c>
      <c r="G488" s="1" t="s">
        <v>1234</v>
      </c>
      <c r="H488" s="1" t="s">
        <v>1235</v>
      </c>
      <c r="I488" s="1" t="s">
        <v>2007</v>
      </c>
      <c r="J488" s="2">
        <v>45356</v>
      </c>
      <c r="K488" s="1" t="s">
        <v>2008</v>
      </c>
      <c r="L488" s="1" t="s">
        <v>107</v>
      </c>
      <c r="M488" s="1">
        <v>48.45</v>
      </c>
      <c r="N488" s="1">
        <v>3</v>
      </c>
      <c r="O488" s="1" t="s">
        <v>78</v>
      </c>
      <c r="P488" s="1">
        <v>6</v>
      </c>
      <c r="Q488" s="1">
        <v>43</v>
      </c>
      <c r="R488" s="2">
        <v>45358</v>
      </c>
      <c r="S488" s="1" t="s">
        <v>2009</v>
      </c>
      <c r="T488" t="str">
        <f t="shared" si="70"/>
        <v>Hannah  Gutierrez</v>
      </c>
      <c r="U488">
        <f t="shared" si="71"/>
        <v>145.35000000000002</v>
      </c>
      <c r="V488">
        <f t="shared" si="79"/>
        <v>2</v>
      </c>
      <c r="W488" s="15">
        <f t="shared" si="72"/>
        <v>0.2</v>
      </c>
      <c r="X488">
        <f t="shared" si="73"/>
        <v>159.28000000000003</v>
      </c>
      <c r="Y488">
        <f t="shared" si="74"/>
        <v>29.070000000000007</v>
      </c>
      <c r="Z488">
        <f t="shared" si="75"/>
        <v>116.28000000000002</v>
      </c>
      <c r="AA488">
        <f t="shared" si="76"/>
        <v>159.28000000000003</v>
      </c>
      <c r="AB488" t="str">
        <f t="shared" si="77"/>
        <v>BeforeTime</v>
      </c>
      <c r="AC488" t="str">
        <f t="shared" si="78"/>
        <v>March</v>
      </c>
    </row>
    <row r="489" spans="1:29" ht="14.25" customHeight="1" x14ac:dyDescent="0.3">
      <c r="A489" s="1" t="s">
        <v>121</v>
      </c>
      <c r="B489" s="1" t="s">
        <v>122</v>
      </c>
      <c r="C489" s="1" t="s">
        <v>123</v>
      </c>
      <c r="D489" s="1">
        <v>30</v>
      </c>
      <c r="E489" s="1" t="s">
        <v>34</v>
      </c>
      <c r="F489" s="1" t="s">
        <v>35</v>
      </c>
      <c r="G489" s="1" t="s">
        <v>124</v>
      </c>
      <c r="H489" s="1" t="s">
        <v>125</v>
      </c>
      <c r="I489" s="1" t="s">
        <v>2010</v>
      </c>
      <c r="J489" s="2">
        <v>45188</v>
      </c>
      <c r="K489" s="1" t="s">
        <v>2011</v>
      </c>
      <c r="L489" s="1" t="s">
        <v>934</v>
      </c>
      <c r="M489" s="1">
        <v>107.47</v>
      </c>
      <c r="N489" s="1">
        <v>4</v>
      </c>
      <c r="O489" s="1" t="s">
        <v>29</v>
      </c>
      <c r="P489" s="1">
        <v>2</v>
      </c>
      <c r="Q489" s="1">
        <v>35</v>
      </c>
      <c r="R489" s="2">
        <v>45191</v>
      </c>
      <c r="S489" s="1" t="s">
        <v>2012</v>
      </c>
      <c r="T489" t="str">
        <f t="shared" si="70"/>
        <v>Joseph  Stewart</v>
      </c>
      <c r="U489">
        <f t="shared" si="71"/>
        <v>429.88</v>
      </c>
      <c r="V489">
        <f t="shared" si="79"/>
        <v>3</v>
      </c>
      <c r="W489" s="15">
        <f t="shared" si="72"/>
        <v>0.08</v>
      </c>
      <c r="X489">
        <f t="shared" si="73"/>
        <v>430.4896</v>
      </c>
      <c r="Y489">
        <f t="shared" si="74"/>
        <v>34.3904</v>
      </c>
      <c r="Z489">
        <f t="shared" si="75"/>
        <v>395.4896</v>
      </c>
      <c r="AA489">
        <f t="shared" si="76"/>
        <v>430.4896</v>
      </c>
      <c r="AB489" t="str">
        <f t="shared" si="77"/>
        <v>BeforeTime</v>
      </c>
      <c r="AC489" t="str">
        <f t="shared" si="78"/>
        <v>September</v>
      </c>
    </row>
    <row r="490" spans="1:29" ht="14.25" customHeight="1" x14ac:dyDescent="0.3">
      <c r="A490" s="1" t="s">
        <v>378</v>
      </c>
      <c r="B490" s="1" t="s">
        <v>379</v>
      </c>
      <c r="C490" s="1" t="s">
        <v>380</v>
      </c>
      <c r="D490" s="1">
        <v>47</v>
      </c>
      <c r="E490" s="1" t="s">
        <v>34</v>
      </c>
      <c r="F490" s="1" t="s">
        <v>83</v>
      </c>
      <c r="G490" s="1" t="s">
        <v>381</v>
      </c>
      <c r="H490" s="1" t="s">
        <v>382</v>
      </c>
      <c r="I490" s="1" t="s">
        <v>2013</v>
      </c>
      <c r="J490" s="2">
        <v>45681</v>
      </c>
      <c r="K490" s="1" t="s">
        <v>2014</v>
      </c>
      <c r="L490" s="1" t="s">
        <v>511</v>
      </c>
      <c r="M490" s="1">
        <v>441.03</v>
      </c>
      <c r="N490" s="1">
        <v>5</v>
      </c>
      <c r="O490" s="1" t="s">
        <v>29</v>
      </c>
      <c r="P490" s="1">
        <v>5</v>
      </c>
      <c r="Q490" s="1">
        <v>62</v>
      </c>
      <c r="R490" s="2">
        <v>45682</v>
      </c>
      <c r="S490" s="1" t="s">
        <v>2015</v>
      </c>
      <c r="T490" t="str">
        <f t="shared" si="70"/>
        <v>Aaron  Thompson</v>
      </c>
      <c r="U490">
        <f t="shared" si="71"/>
        <v>2205.1499999999996</v>
      </c>
      <c r="V490">
        <f t="shared" si="79"/>
        <v>1</v>
      </c>
      <c r="W490" s="15">
        <f t="shared" si="72"/>
        <v>0.08</v>
      </c>
      <c r="X490">
        <f t="shared" si="73"/>
        <v>2090.7379999999994</v>
      </c>
      <c r="Y490">
        <f t="shared" si="74"/>
        <v>176.41199999999998</v>
      </c>
      <c r="Z490">
        <f t="shared" si="75"/>
        <v>2028.7379999999996</v>
      </c>
      <c r="AA490">
        <f t="shared" si="76"/>
        <v>2090.7379999999994</v>
      </c>
      <c r="AB490" t="str">
        <f t="shared" si="77"/>
        <v>BeforeTime</v>
      </c>
      <c r="AC490" t="str">
        <f t="shared" si="78"/>
        <v>January</v>
      </c>
    </row>
    <row r="491" spans="1:29" ht="14.25" customHeight="1" x14ac:dyDescent="0.3">
      <c r="A491" s="1" t="s">
        <v>568</v>
      </c>
      <c r="B491" s="1" t="s">
        <v>249</v>
      </c>
      <c r="C491" s="1" t="s">
        <v>569</v>
      </c>
      <c r="D491" s="1">
        <v>35</v>
      </c>
      <c r="E491" s="1" t="s">
        <v>22</v>
      </c>
      <c r="F491" s="1" t="s">
        <v>23</v>
      </c>
      <c r="G491" s="1" t="s">
        <v>570</v>
      </c>
      <c r="H491" s="1" t="s">
        <v>571</v>
      </c>
      <c r="I491" s="1" t="s">
        <v>2016</v>
      </c>
      <c r="J491" s="2">
        <v>45007</v>
      </c>
      <c r="K491" s="1" t="s">
        <v>2017</v>
      </c>
      <c r="L491" s="1" t="s">
        <v>977</v>
      </c>
      <c r="M491" s="1">
        <v>33.49</v>
      </c>
      <c r="N491" s="1">
        <v>4</v>
      </c>
      <c r="O491" s="1" t="s">
        <v>78</v>
      </c>
      <c r="P491" s="1">
        <v>7</v>
      </c>
      <c r="Q491" s="1">
        <v>54</v>
      </c>
      <c r="R491" s="2">
        <v>45008</v>
      </c>
      <c r="S491" s="1" t="s">
        <v>2018</v>
      </c>
      <c r="T491" t="str">
        <f t="shared" si="70"/>
        <v>Ashley  Romero</v>
      </c>
      <c r="U491">
        <f t="shared" si="71"/>
        <v>133.96</v>
      </c>
      <c r="V491">
        <f t="shared" si="79"/>
        <v>1</v>
      </c>
      <c r="W491" s="15">
        <f t="shared" si="72"/>
        <v>0.2</v>
      </c>
      <c r="X491">
        <f t="shared" si="73"/>
        <v>161.16800000000001</v>
      </c>
      <c r="Y491">
        <f t="shared" si="74"/>
        <v>26.792000000000002</v>
      </c>
      <c r="Z491">
        <f t="shared" si="75"/>
        <v>107.16800000000001</v>
      </c>
      <c r="AA491">
        <f t="shared" si="76"/>
        <v>161.16800000000001</v>
      </c>
      <c r="AB491" t="str">
        <f t="shared" si="77"/>
        <v>BeforeTime</v>
      </c>
      <c r="AC491" t="str">
        <f t="shared" si="78"/>
        <v>March</v>
      </c>
    </row>
    <row r="492" spans="1:29" ht="14.25" customHeight="1" x14ac:dyDescent="0.3">
      <c r="A492" s="1" t="s">
        <v>698</v>
      </c>
      <c r="B492" s="1" t="s">
        <v>699</v>
      </c>
      <c r="C492" s="1" t="s">
        <v>700</v>
      </c>
      <c r="D492" s="1">
        <v>26</v>
      </c>
      <c r="E492" s="1" t="s">
        <v>45</v>
      </c>
      <c r="F492" s="1" t="s">
        <v>69</v>
      </c>
      <c r="G492" s="1" t="s">
        <v>701</v>
      </c>
      <c r="H492" s="1" t="s">
        <v>702</v>
      </c>
      <c r="I492" s="1" t="s">
        <v>2019</v>
      </c>
      <c r="J492" s="2">
        <v>45204</v>
      </c>
      <c r="K492" s="1" t="s">
        <v>2020</v>
      </c>
      <c r="L492" s="1" t="s">
        <v>977</v>
      </c>
      <c r="M492" s="1">
        <v>33.49</v>
      </c>
      <c r="N492" s="1">
        <v>1</v>
      </c>
      <c r="O492" s="1" t="s">
        <v>51</v>
      </c>
      <c r="P492" s="1">
        <v>4</v>
      </c>
      <c r="Q492" s="1">
        <v>44</v>
      </c>
      <c r="R492" s="2">
        <v>45206</v>
      </c>
      <c r="S492" s="1" t="s">
        <v>2021</v>
      </c>
      <c r="T492" t="str">
        <f t="shared" si="70"/>
        <v>Gregory  Lee</v>
      </c>
      <c r="U492">
        <f t="shared" si="71"/>
        <v>33.49</v>
      </c>
      <c r="V492">
        <f t="shared" si="79"/>
        <v>2</v>
      </c>
      <c r="W492" s="15">
        <f t="shared" si="72"/>
        <v>0.15</v>
      </c>
      <c r="X492">
        <f t="shared" si="73"/>
        <v>72.466499999999996</v>
      </c>
      <c r="Y492">
        <f t="shared" si="74"/>
        <v>5.0235000000000003</v>
      </c>
      <c r="Z492">
        <f t="shared" si="75"/>
        <v>28.466500000000003</v>
      </c>
      <c r="AA492">
        <f t="shared" si="76"/>
        <v>72.466499999999996</v>
      </c>
      <c r="AB492" t="str">
        <f t="shared" si="77"/>
        <v>BeforeTime</v>
      </c>
      <c r="AC492" t="str">
        <f t="shared" si="78"/>
        <v>October</v>
      </c>
    </row>
    <row r="493" spans="1:29" ht="14.25" customHeight="1" x14ac:dyDescent="0.3">
      <c r="A493" s="1" t="s">
        <v>476</v>
      </c>
      <c r="B493" s="1" t="s">
        <v>477</v>
      </c>
      <c r="C493" s="1" t="s">
        <v>123</v>
      </c>
      <c r="D493" s="1">
        <v>68</v>
      </c>
      <c r="E493" s="1" t="s">
        <v>45</v>
      </c>
      <c r="F493" s="1" t="s">
        <v>213</v>
      </c>
      <c r="G493" s="1" t="s">
        <v>478</v>
      </c>
      <c r="H493" s="1" t="s">
        <v>479</v>
      </c>
      <c r="I493" s="1" t="s">
        <v>2022</v>
      </c>
      <c r="J493" s="2">
        <v>45590</v>
      </c>
      <c r="K493" s="1" t="s">
        <v>2023</v>
      </c>
      <c r="L493" s="1" t="s">
        <v>263</v>
      </c>
      <c r="M493" s="1">
        <v>62.42</v>
      </c>
      <c r="N493" s="1">
        <v>4</v>
      </c>
      <c r="O493" s="1" t="s">
        <v>56</v>
      </c>
      <c r="P493" s="1">
        <v>4</v>
      </c>
      <c r="Q493" s="1">
        <v>37</v>
      </c>
      <c r="R493" s="2">
        <v>45597</v>
      </c>
      <c r="S493" s="1" t="s">
        <v>2024</v>
      </c>
      <c r="T493" t="str">
        <f t="shared" si="70"/>
        <v>Brittany  Stewart</v>
      </c>
      <c r="U493">
        <f t="shared" si="71"/>
        <v>249.68</v>
      </c>
      <c r="V493">
        <f t="shared" si="79"/>
        <v>7</v>
      </c>
      <c r="W493" s="15">
        <f t="shared" si="72"/>
        <v>0</v>
      </c>
      <c r="X493">
        <f t="shared" si="73"/>
        <v>249.68</v>
      </c>
      <c r="Y493">
        <f t="shared" si="74"/>
        <v>0</v>
      </c>
      <c r="Z493">
        <f t="shared" si="75"/>
        <v>249.68</v>
      </c>
      <c r="AA493">
        <f t="shared" si="76"/>
        <v>249.68</v>
      </c>
      <c r="AB493" t="str">
        <f t="shared" si="77"/>
        <v>Late</v>
      </c>
      <c r="AC493" t="str">
        <f t="shared" si="78"/>
        <v>October</v>
      </c>
    </row>
    <row r="494" spans="1:29" ht="14.25" customHeight="1" x14ac:dyDescent="0.3">
      <c r="A494" s="1" t="s">
        <v>351</v>
      </c>
      <c r="B494" s="1" t="s">
        <v>352</v>
      </c>
      <c r="C494" s="1" t="s">
        <v>353</v>
      </c>
      <c r="D494" s="1">
        <v>32</v>
      </c>
      <c r="E494" s="1" t="s">
        <v>34</v>
      </c>
      <c r="F494" s="1" t="s">
        <v>161</v>
      </c>
      <c r="G494" s="1" t="s">
        <v>354</v>
      </c>
      <c r="H494" s="1" t="s">
        <v>355</v>
      </c>
      <c r="I494" s="1" t="s">
        <v>2025</v>
      </c>
      <c r="J494" s="2">
        <v>45217</v>
      </c>
      <c r="K494" s="1" t="s">
        <v>2026</v>
      </c>
      <c r="L494" s="1" t="s">
        <v>301</v>
      </c>
      <c r="M494" s="1">
        <v>129.75</v>
      </c>
      <c r="N494" s="1">
        <v>1</v>
      </c>
      <c r="O494" s="1" t="s">
        <v>29</v>
      </c>
      <c r="P494" s="1">
        <v>7</v>
      </c>
      <c r="Q494" s="1">
        <v>56</v>
      </c>
      <c r="R494" s="2">
        <v>45219</v>
      </c>
      <c r="S494" s="1" t="s">
        <v>2027</v>
      </c>
      <c r="T494" t="str">
        <f t="shared" si="70"/>
        <v>Robert  Castillo</v>
      </c>
      <c r="U494">
        <f t="shared" si="71"/>
        <v>129.75</v>
      </c>
      <c r="V494">
        <f t="shared" si="79"/>
        <v>2</v>
      </c>
      <c r="W494" s="15">
        <f t="shared" si="72"/>
        <v>0.08</v>
      </c>
      <c r="X494">
        <f t="shared" si="73"/>
        <v>175.37</v>
      </c>
      <c r="Y494">
        <f t="shared" si="74"/>
        <v>10.38</v>
      </c>
      <c r="Z494">
        <f t="shared" si="75"/>
        <v>119.37</v>
      </c>
      <c r="AA494">
        <f t="shared" si="76"/>
        <v>175.37</v>
      </c>
      <c r="AB494" t="str">
        <f t="shared" si="77"/>
        <v>BeforeTime</v>
      </c>
      <c r="AC494" t="str">
        <f t="shared" si="78"/>
        <v>October</v>
      </c>
    </row>
    <row r="495" spans="1:29" ht="14.25" customHeight="1" x14ac:dyDescent="0.3">
      <c r="A495" s="1" t="s">
        <v>168</v>
      </c>
      <c r="B495" s="1" t="s">
        <v>169</v>
      </c>
      <c r="C495" s="1" t="s">
        <v>170</v>
      </c>
      <c r="D495" s="1">
        <v>36</v>
      </c>
      <c r="E495" s="1" t="s">
        <v>45</v>
      </c>
      <c r="F495" s="1" t="s">
        <v>133</v>
      </c>
      <c r="G495" s="1" t="s">
        <v>171</v>
      </c>
      <c r="H495" s="1" t="s">
        <v>172</v>
      </c>
      <c r="I495" s="1" t="s">
        <v>2028</v>
      </c>
      <c r="J495" s="2">
        <v>45182</v>
      </c>
      <c r="K495" s="1" t="s">
        <v>2029</v>
      </c>
      <c r="L495" s="1" t="s">
        <v>192</v>
      </c>
      <c r="M495" s="1">
        <v>20.7</v>
      </c>
      <c r="N495" s="1">
        <v>4</v>
      </c>
      <c r="O495" s="1" t="s">
        <v>78</v>
      </c>
      <c r="P495" s="1">
        <v>1</v>
      </c>
      <c r="Q495" s="1">
        <v>61</v>
      </c>
      <c r="R495" s="2">
        <v>45184</v>
      </c>
      <c r="S495" s="1" t="s">
        <v>2030</v>
      </c>
      <c r="T495" t="str">
        <f t="shared" si="70"/>
        <v>Gina  Moreno</v>
      </c>
      <c r="U495">
        <f t="shared" si="71"/>
        <v>82.8</v>
      </c>
      <c r="V495">
        <f t="shared" si="79"/>
        <v>2</v>
      </c>
      <c r="W495" s="15">
        <f t="shared" si="72"/>
        <v>0.2</v>
      </c>
      <c r="X495">
        <f t="shared" si="73"/>
        <v>127.24</v>
      </c>
      <c r="Y495">
        <f t="shared" si="74"/>
        <v>16.559999999999999</v>
      </c>
      <c r="Z495">
        <f t="shared" si="75"/>
        <v>66.239999999999995</v>
      </c>
      <c r="AA495">
        <f t="shared" si="76"/>
        <v>127.24</v>
      </c>
      <c r="AB495" t="str">
        <f t="shared" si="77"/>
        <v>BeforeTime</v>
      </c>
      <c r="AC495" t="str">
        <f t="shared" si="78"/>
        <v>September</v>
      </c>
    </row>
    <row r="496" spans="1:29" ht="14.25" customHeight="1" x14ac:dyDescent="0.3">
      <c r="A496" s="1" t="s">
        <v>130</v>
      </c>
      <c r="B496" s="1" t="s">
        <v>131</v>
      </c>
      <c r="C496" s="1" t="s">
        <v>132</v>
      </c>
      <c r="D496" s="1">
        <v>25</v>
      </c>
      <c r="E496" s="1" t="s">
        <v>45</v>
      </c>
      <c r="F496" s="1" t="s">
        <v>133</v>
      </c>
      <c r="G496" s="1" t="s">
        <v>134</v>
      </c>
      <c r="H496" s="1" t="s">
        <v>135</v>
      </c>
      <c r="I496" s="1" t="s">
        <v>2031</v>
      </c>
      <c r="J496" s="2">
        <v>45107</v>
      </c>
      <c r="K496" s="1" t="s">
        <v>2032</v>
      </c>
      <c r="L496" s="1" t="s">
        <v>147</v>
      </c>
      <c r="M496" s="1">
        <v>220.27</v>
      </c>
      <c r="N496" s="1">
        <v>3</v>
      </c>
      <c r="O496" s="1" t="s">
        <v>56</v>
      </c>
      <c r="P496" s="1">
        <v>4</v>
      </c>
      <c r="Q496" s="1">
        <v>50</v>
      </c>
      <c r="R496" s="2">
        <v>45108</v>
      </c>
      <c r="S496" s="1" t="s">
        <v>2033</v>
      </c>
      <c r="T496" t="str">
        <f t="shared" si="70"/>
        <v>Kara  Brennan</v>
      </c>
      <c r="U496">
        <f t="shared" si="71"/>
        <v>660.81000000000006</v>
      </c>
      <c r="V496">
        <f t="shared" si="79"/>
        <v>1</v>
      </c>
      <c r="W496" s="15">
        <f t="shared" si="72"/>
        <v>0</v>
      </c>
      <c r="X496">
        <f t="shared" si="73"/>
        <v>660.81000000000006</v>
      </c>
      <c r="Y496">
        <f t="shared" si="74"/>
        <v>0</v>
      </c>
      <c r="Z496">
        <f t="shared" si="75"/>
        <v>660.81000000000006</v>
      </c>
      <c r="AA496">
        <f t="shared" si="76"/>
        <v>660.81000000000006</v>
      </c>
      <c r="AB496" t="str">
        <f t="shared" si="77"/>
        <v>BeforeTime</v>
      </c>
      <c r="AC496" t="str">
        <f t="shared" si="78"/>
        <v>June</v>
      </c>
    </row>
    <row r="497" spans="1:29" ht="14.25" customHeight="1" x14ac:dyDescent="0.3">
      <c r="A497" s="1" t="s">
        <v>210</v>
      </c>
      <c r="B497" s="1" t="s">
        <v>211</v>
      </c>
      <c r="C497" s="1" t="s">
        <v>212</v>
      </c>
      <c r="D497" s="1">
        <v>33</v>
      </c>
      <c r="E497" s="1" t="s">
        <v>45</v>
      </c>
      <c r="F497" s="1" t="s">
        <v>213</v>
      </c>
      <c r="G497" s="1" t="s">
        <v>214</v>
      </c>
      <c r="H497" s="1" t="s">
        <v>215</v>
      </c>
      <c r="I497" s="1" t="s">
        <v>2034</v>
      </c>
      <c r="J497" s="2">
        <v>45032</v>
      </c>
      <c r="K497" s="1" t="s">
        <v>2035</v>
      </c>
      <c r="L497" s="1" t="s">
        <v>646</v>
      </c>
      <c r="M497" s="1">
        <v>433.62</v>
      </c>
      <c r="N497" s="1">
        <v>2</v>
      </c>
      <c r="O497" s="1" t="s">
        <v>29</v>
      </c>
      <c r="P497" s="1">
        <v>7</v>
      </c>
      <c r="Q497" s="1">
        <v>56</v>
      </c>
      <c r="R497" s="2">
        <v>45039</v>
      </c>
      <c r="S497" s="1" t="s">
        <v>2036</v>
      </c>
      <c r="T497" t="str">
        <f t="shared" si="70"/>
        <v>Mark  Henderson</v>
      </c>
      <c r="U497">
        <f t="shared" si="71"/>
        <v>867.24</v>
      </c>
      <c r="V497">
        <f t="shared" si="79"/>
        <v>7</v>
      </c>
      <c r="W497" s="15">
        <f t="shared" si="72"/>
        <v>0.08</v>
      </c>
      <c r="X497">
        <f t="shared" si="73"/>
        <v>853.86080000000004</v>
      </c>
      <c r="Y497">
        <f t="shared" si="74"/>
        <v>69.379199999999997</v>
      </c>
      <c r="Z497">
        <f t="shared" si="75"/>
        <v>797.86080000000004</v>
      </c>
      <c r="AA497">
        <f t="shared" si="76"/>
        <v>853.86080000000004</v>
      </c>
      <c r="AB497" t="str">
        <f t="shared" si="77"/>
        <v>Late</v>
      </c>
      <c r="AC497" t="str">
        <f t="shared" si="78"/>
        <v>April</v>
      </c>
    </row>
    <row r="498" spans="1:29" ht="14.25" customHeight="1" x14ac:dyDescent="0.3">
      <c r="A498" s="1" t="s">
        <v>1720</v>
      </c>
      <c r="B498" s="1" t="s">
        <v>1721</v>
      </c>
      <c r="C498" s="1" t="s">
        <v>361</v>
      </c>
      <c r="D498" s="1">
        <v>34</v>
      </c>
      <c r="E498" s="1" t="s">
        <v>45</v>
      </c>
      <c r="F498" s="1" t="s">
        <v>152</v>
      </c>
      <c r="G498" s="1" t="s">
        <v>1722</v>
      </c>
      <c r="H498" s="1" t="s">
        <v>1723</v>
      </c>
      <c r="I498" s="1" t="s">
        <v>2037</v>
      </c>
      <c r="J498" s="2">
        <v>45490</v>
      </c>
      <c r="K498" s="1" t="s">
        <v>2038</v>
      </c>
      <c r="L498" s="1" t="s">
        <v>243</v>
      </c>
      <c r="M498" s="1">
        <v>128.13999999999999</v>
      </c>
      <c r="N498" s="1">
        <v>3</v>
      </c>
      <c r="O498" s="1" t="s">
        <v>29</v>
      </c>
      <c r="P498" s="1">
        <v>5</v>
      </c>
      <c r="Q498" s="1">
        <v>49</v>
      </c>
      <c r="R498" s="2">
        <v>45495</v>
      </c>
      <c r="S498" s="1" t="s">
        <v>2039</v>
      </c>
      <c r="T498" t="str">
        <f t="shared" si="70"/>
        <v>Katie  Hicks</v>
      </c>
      <c r="U498">
        <f t="shared" si="71"/>
        <v>384.41999999999996</v>
      </c>
      <c r="V498">
        <f t="shared" si="79"/>
        <v>5</v>
      </c>
      <c r="W498" s="15">
        <f t="shared" si="72"/>
        <v>0.08</v>
      </c>
      <c r="X498">
        <f t="shared" si="73"/>
        <v>402.66639999999995</v>
      </c>
      <c r="Y498">
        <f t="shared" si="74"/>
        <v>30.753599999999999</v>
      </c>
      <c r="Z498">
        <f t="shared" si="75"/>
        <v>353.66639999999995</v>
      </c>
      <c r="AA498">
        <f t="shared" si="76"/>
        <v>402.66639999999995</v>
      </c>
      <c r="AB498" t="str">
        <f t="shared" si="77"/>
        <v>Intime</v>
      </c>
      <c r="AC498" t="str">
        <f t="shared" si="78"/>
        <v>July</v>
      </c>
    </row>
    <row r="499" spans="1:29" ht="14.25" customHeight="1" x14ac:dyDescent="0.3">
      <c r="A499" s="1" t="s">
        <v>1925</v>
      </c>
      <c r="B499" s="1" t="s">
        <v>1926</v>
      </c>
      <c r="C499" s="1" t="s">
        <v>1927</v>
      </c>
      <c r="D499" s="1">
        <v>54</v>
      </c>
      <c r="E499" s="1" t="s">
        <v>34</v>
      </c>
      <c r="F499" s="1" t="s">
        <v>69</v>
      </c>
      <c r="G499" s="1" t="s">
        <v>1928</v>
      </c>
      <c r="H499" s="1" t="s">
        <v>1929</v>
      </c>
      <c r="I499" s="1" t="s">
        <v>2040</v>
      </c>
      <c r="J499" s="2">
        <v>45381</v>
      </c>
      <c r="K499" s="1" t="s">
        <v>2041</v>
      </c>
      <c r="L499" s="1" t="s">
        <v>166</v>
      </c>
      <c r="M499" s="1">
        <v>272.51</v>
      </c>
      <c r="N499" s="1">
        <v>5</v>
      </c>
      <c r="O499" s="1" t="s">
        <v>56</v>
      </c>
      <c r="P499" s="1">
        <v>3</v>
      </c>
      <c r="Q499" s="1">
        <v>66</v>
      </c>
      <c r="R499" s="2">
        <v>45388</v>
      </c>
      <c r="S499" s="1" t="s">
        <v>2042</v>
      </c>
      <c r="T499" t="str">
        <f t="shared" si="70"/>
        <v>Diana  French</v>
      </c>
      <c r="U499">
        <f t="shared" si="71"/>
        <v>1362.55</v>
      </c>
      <c r="V499">
        <f t="shared" si="79"/>
        <v>7</v>
      </c>
      <c r="W499" s="15">
        <f t="shared" si="72"/>
        <v>0</v>
      </c>
      <c r="X499">
        <f t="shared" si="73"/>
        <v>1362.55</v>
      </c>
      <c r="Y499">
        <f t="shared" si="74"/>
        <v>0</v>
      </c>
      <c r="Z499">
        <f t="shared" si="75"/>
        <v>1362.55</v>
      </c>
      <c r="AA499">
        <f t="shared" si="76"/>
        <v>1362.55</v>
      </c>
      <c r="AB499" t="str">
        <f t="shared" si="77"/>
        <v>Late</v>
      </c>
      <c r="AC499" t="str">
        <f t="shared" si="78"/>
        <v>March</v>
      </c>
    </row>
    <row r="500" spans="1:29" ht="14.25" customHeight="1" x14ac:dyDescent="0.3">
      <c r="A500" s="1" t="s">
        <v>413</v>
      </c>
      <c r="B500" s="1" t="s">
        <v>414</v>
      </c>
      <c r="C500" s="1" t="s">
        <v>415</v>
      </c>
      <c r="D500" s="1">
        <v>52</v>
      </c>
      <c r="E500" s="1" t="s">
        <v>45</v>
      </c>
      <c r="F500" s="1" t="s">
        <v>213</v>
      </c>
      <c r="G500" s="1" t="s">
        <v>416</v>
      </c>
      <c r="H500" s="1" t="s">
        <v>417</v>
      </c>
      <c r="I500" s="1" t="s">
        <v>2043</v>
      </c>
      <c r="J500" s="2">
        <v>45472</v>
      </c>
      <c r="K500" s="1" t="s">
        <v>2044</v>
      </c>
      <c r="L500" s="1" t="s">
        <v>679</v>
      </c>
      <c r="M500" s="1">
        <v>424.82</v>
      </c>
      <c r="N500" s="1">
        <v>2</v>
      </c>
      <c r="O500" s="1" t="s">
        <v>56</v>
      </c>
      <c r="P500" s="1">
        <v>6</v>
      </c>
      <c r="Q500" s="1">
        <v>63</v>
      </c>
      <c r="R500" s="2">
        <v>45477</v>
      </c>
      <c r="S500" s="1" t="s">
        <v>2045</v>
      </c>
      <c r="T500" t="str">
        <f t="shared" si="70"/>
        <v>Amanda  Howard</v>
      </c>
      <c r="U500">
        <f t="shared" si="71"/>
        <v>849.64</v>
      </c>
      <c r="V500">
        <f t="shared" si="79"/>
        <v>5</v>
      </c>
      <c r="W500" s="15">
        <f t="shared" si="72"/>
        <v>0</v>
      </c>
      <c r="X500">
        <f t="shared" si="73"/>
        <v>849.64</v>
      </c>
      <c r="Y500">
        <f t="shared" si="74"/>
        <v>0</v>
      </c>
      <c r="Z500">
        <f t="shared" si="75"/>
        <v>849.64</v>
      </c>
      <c r="AA500">
        <f t="shared" si="76"/>
        <v>849.64</v>
      </c>
      <c r="AB500" t="str">
        <f t="shared" si="77"/>
        <v>Intime</v>
      </c>
      <c r="AC500" t="str">
        <f t="shared" si="78"/>
        <v>June</v>
      </c>
    </row>
    <row r="501" spans="1:29" ht="14.25" customHeight="1" x14ac:dyDescent="0.3">
      <c r="A501" s="1" t="s">
        <v>229</v>
      </c>
      <c r="B501" s="1" t="s">
        <v>59</v>
      </c>
      <c r="C501" s="1" t="s">
        <v>230</v>
      </c>
      <c r="D501" s="1">
        <v>52</v>
      </c>
      <c r="E501" s="1" t="s">
        <v>45</v>
      </c>
      <c r="F501" s="1" t="s">
        <v>35</v>
      </c>
      <c r="G501" s="1" t="s">
        <v>231</v>
      </c>
      <c r="H501" s="1" t="s">
        <v>232</v>
      </c>
      <c r="I501" s="1" t="s">
        <v>2046</v>
      </c>
      <c r="J501" s="2">
        <v>45501</v>
      </c>
      <c r="K501" s="1" t="s">
        <v>2047</v>
      </c>
      <c r="L501" s="1" t="s">
        <v>411</v>
      </c>
      <c r="M501" s="1">
        <v>44.5</v>
      </c>
      <c r="N501" s="1">
        <v>4</v>
      </c>
      <c r="O501" s="1" t="s">
        <v>56</v>
      </c>
      <c r="P501" s="1">
        <v>3</v>
      </c>
      <c r="Q501" s="1">
        <v>45</v>
      </c>
      <c r="R501" s="2">
        <v>45504</v>
      </c>
      <c r="S501" s="1" t="s">
        <v>2048</v>
      </c>
      <c r="T501" t="str">
        <f t="shared" si="70"/>
        <v>Angela  Evans</v>
      </c>
      <c r="U501">
        <f t="shared" si="71"/>
        <v>178</v>
      </c>
      <c r="V501">
        <f t="shared" si="79"/>
        <v>3</v>
      </c>
      <c r="W501" s="15">
        <f t="shared" si="72"/>
        <v>0</v>
      </c>
      <c r="X501">
        <f t="shared" si="73"/>
        <v>178</v>
      </c>
      <c r="Y501">
        <f t="shared" si="74"/>
        <v>0</v>
      </c>
      <c r="Z501">
        <f t="shared" si="75"/>
        <v>178</v>
      </c>
      <c r="AA501">
        <f t="shared" si="76"/>
        <v>178</v>
      </c>
      <c r="AB501" t="str">
        <f t="shared" si="77"/>
        <v>BeforeTime</v>
      </c>
      <c r="AC501" t="str">
        <f t="shared" si="78"/>
        <v>July</v>
      </c>
    </row>
    <row r="502" spans="1:29" ht="14.25" customHeight="1" x14ac:dyDescent="0.3">
      <c r="T502" t="str">
        <f t="shared" si="70"/>
        <v xml:space="preserve">  </v>
      </c>
      <c r="AA502">
        <f t="shared" si="76"/>
        <v>0</v>
      </c>
      <c r="AB502" t="str">
        <f t="shared" si="77"/>
        <v>BeforeTime</v>
      </c>
      <c r="AC502" t="str">
        <f t="shared" si="78"/>
        <v>January</v>
      </c>
    </row>
    <row r="503" spans="1:29" ht="14.25" customHeight="1" x14ac:dyDescent="0.3">
      <c r="P503" s="7" t="s">
        <v>2158</v>
      </c>
      <c r="Q503">
        <f>COUNTIF(Q2:Q501,"=0")</f>
        <v>0</v>
      </c>
      <c r="T503" t="str">
        <f t="shared" si="70"/>
        <v xml:space="preserve">  </v>
      </c>
      <c r="AA503">
        <f t="shared" si="76"/>
        <v>0</v>
      </c>
      <c r="AB503" t="str">
        <f t="shared" si="77"/>
        <v>BeforeTime</v>
      </c>
      <c r="AC503" t="str">
        <f t="shared" si="78"/>
        <v>January</v>
      </c>
    </row>
    <row r="504" spans="1:29" ht="14.25" customHeight="1" x14ac:dyDescent="0.3">
      <c r="O504" s="5"/>
      <c r="P504" s="5"/>
      <c r="T504" t="str">
        <f t="shared" si="70"/>
        <v xml:space="preserve">  </v>
      </c>
      <c r="AA504">
        <f t="shared" si="76"/>
        <v>0</v>
      </c>
      <c r="AB504" t="str">
        <f t="shared" si="77"/>
        <v>BeforeTime</v>
      </c>
      <c r="AC504" t="str">
        <f t="shared" si="78"/>
        <v>January</v>
      </c>
    </row>
    <row r="505" spans="1:29" ht="14.25" customHeight="1" x14ac:dyDescent="0.3">
      <c r="O505" s="6"/>
      <c r="T505" t="str">
        <f t="shared" si="70"/>
        <v xml:space="preserve">  </v>
      </c>
      <c r="AA505">
        <f t="shared" si="76"/>
        <v>0</v>
      </c>
      <c r="AB505" t="str">
        <f t="shared" si="77"/>
        <v>BeforeTime</v>
      </c>
      <c r="AC505" t="str">
        <f t="shared" si="78"/>
        <v>January</v>
      </c>
    </row>
    <row r="506" spans="1:29" ht="14.25" customHeight="1" x14ac:dyDescent="0.3">
      <c r="T506" t="str">
        <f t="shared" si="70"/>
        <v xml:space="preserve">  </v>
      </c>
      <c r="AA506">
        <f t="shared" si="76"/>
        <v>0</v>
      </c>
      <c r="AB506" t="str">
        <f t="shared" si="77"/>
        <v>BeforeTime</v>
      </c>
      <c r="AC506" t="str">
        <f t="shared" si="78"/>
        <v>January</v>
      </c>
    </row>
    <row r="507" spans="1:29" ht="14.25" customHeight="1" x14ac:dyDescent="0.3">
      <c r="T507" t="str">
        <f t="shared" si="70"/>
        <v xml:space="preserve">  </v>
      </c>
      <c r="AA507">
        <f t="shared" si="76"/>
        <v>0</v>
      </c>
      <c r="AB507" t="str">
        <f t="shared" si="77"/>
        <v>BeforeTime</v>
      </c>
      <c r="AC507" t="str">
        <f t="shared" si="78"/>
        <v>January</v>
      </c>
    </row>
    <row r="508" spans="1:29" ht="14.25" customHeight="1" x14ac:dyDescent="0.3">
      <c r="T508" t="str">
        <f t="shared" si="70"/>
        <v xml:space="preserve">  </v>
      </c>
      <c r="AA508">
        <f t="shared" si="76"/>
        <v>0</v>
      </c>
      <c r="AB508" t="str">
        <f t="shared" si="77"/>
        <v>BeforeTime</v>
      </c>
      <c r="AC508" t="str">
        <f t="shared" si="78"/>
        <v>January</v>
      </c>
    </row>
    <row r="509" spans="1:29" ht="14.25" customHeight="1" x14ac:dyDescent="0.3">
      <c r="T509" t="str">
        <f t="shared" si="70"/>
        <v xml:space="preserve">  </v>
      </c>
      <c r="AA509">
        <f t="shared" si="76"/>
        <v>0</v>
      </c>
      <c r="AB509" t="str">
        <f t="shared" si="77"/>
        <v>BeforeTime</v>
      </c>
      <c r="AC509" t="str">
        <f t="shared" si="78"/>
        <v>January</v>
      </c>
    </row>
    <row r="510" spans="1:29" ht="14.25" customHeight="1" x14ac:dyDescent="0.3">
      <c r="T510" t="str">
        <f t="shared" si="70"/>
        <v xml:space="preserve">  </v>
      </c>
      <c r="AA510">
        <f t="shared" si="76"/>
        <v>0</v>
      </c>
      <c r="AB510" t="str">
        <f t="shared" si="77"/>
        <v>BeforeTime</v>
      </c>
      <c r="AC510" t="str">
        <f t="shared" si="78"/>
        <v>January</v>
      </c>
    </row>
    <row r="511" spans="1:29" ht="14.25" customHeight="1" x14ac:dyDescent="0.3">
      <c r="T511" t="str">
        <f t="shared" si="70"/>
        <v xml:space="preserve">  </v>
      </c>
      <c r="AA511">
        <f t="shared" si="76"/>
        <v>0</v>
      </c>
      <c r="AB511" t="str">
        <f t="shared" si="77"/>
        <v>BeforeTime</v>
      </c>
      <c r="AC511" t="str">
        <f t="shared" si="78"/>
        <v>January</v>
      </c>
    </row>
    <row r="512" spans="1:29" ht="14.25" customHeight="1" x14ac:dyDescent="0.3">
      <c r="T512" t="str">
        <f t="shared" si="70"/>
        <v xml:space="preserve">  </v>
      </c>
      <c r="AA512">
        <f t="shared" si="76"/>
        <v>0</v>
      </c>
      <c r="AB512" t="str">
        <f t="shared" si="77"/>
        <v>BeforeTime</v>
      </c>
      <c r="AC512" t="str">
        <f t="shared" si="78"/>
        <v>January</v>
      </c>
    </row>
    <row r="513" spans="20:29" ht="14.25" customHeight="1" x14ac:dyDescent="0.3">
      <c r="T513" t="str">
        <f t="shared" si="70"/>
        <v xml:space="preserve">  </v>
      </c>
      <c r="AA513">
        <f t="shared" si="76"/>
        <v>0</v>
      </c>
      <c r="AB513" t="str">
        <f t="shared" si="77"/>
        <v>BeforeTime</v>
      </c>
      <c r="AC513" t="str">
        <f t="shared" si="78"/>
        <v>January</v>
      </c>
    </row>
    <row r="514" spans="20:29" ht="14.25" customHeight="1" x14ac:dyDescent="0.3">
      <c r="T514" t="str">
        <f t="shared" ref="T514:T526" si="80">_xlfn.CONCAT(B514,"  ",C514)</f>
        <v xml:space="preserve">  </v>
      </c>
      <c r="AA514">
        <f t="shared" ref="AA514:AA526" si="81">Z514+IF(O514="DEL0",0,Q514)</f>
        <v>0</v>
      </c>
      <c r="AB514" t="str">
        <f t="shared" ref="AB514:AB526" si="82">IF(V514&gt;5,"Late",IF(V514=5,"Intime","BeforeTime"))</f>
        <v>BeforeTime</v>
      </c>
      <c r="AC514" t="str">
        <f t="shared" ref="AC514:AC526" si="83">TEXT(J514,"mmmm")</f>
        <v>January</v>
      </c>
    </row>
    <row r="515" spans="20:29" ht="14.25" customHeight="1" x14ac:dyDescent="0.3">
      <c r="T515" t="str">
        <f t="shared" si="80"/>
        <v xml:space="preserve">  </v>
      </c>
      <c r="AA515">
        <f t="shared" si="81"/>
        <v>0</v>
      </c>
      <c r="AB515" t="str">
        <f t="shared" si="82"/>
        <v>BeforeTime</v>
      </c>
      <c r="AC515" t="str">
        <f t="shared" si="83"/>
        <v>January</v>
      </c>
    </row>
    <row r="516" spans="20:29" ht="14.25" customHeight="1" x14ac:dyDescent="0.3">
      <c r="T516" t="str">
        <f t="shared" si="80"/>
        <v xml:space="preserve">  </v>
      </c>
      <c r="AA516">
        <f t="shared" si="81"/>
        <v>0</v>
      </c>
      <c r="AB516" t="str">
        <f t="shared" si="82"/>
        <v>BeforeTime</v>
      </c>
      <c r="AC516" t="str">
        <f t="shared" si="83"/>
        <v>January</v>
      </c>
    </row>
    <row r="517" spans="20:29" ht="14.25" customHeight="1" x14ac:dyDescent="0.3">
      <c r="T517" t="str">
        <f t="shared" si="80"/>
        <v xml:space="preserve">  </v>
      </c>
      <c r="AA517">
        <f t="shared" si="81"/>
        <v>0</v>
      </c>
      <c r="AB517" t="str">
        <f t="shared" si="82"/>
        <v>BeforeTime</v>
      </c>
      <c r="AC517" t="str">
        <f t="shared" si="83"/>
        <v>January</v>
      </c>
    </row>
    <row r="518" spans="20:29" ht="14.25" customHeight="1" x14ac:dyDescent="0.3">
      <c r="T518" t="str">
        <f t="shared" si="80"/>
        <v xml:space="preserve">  </v>
      </c>
      <c r="AA518">
        <f t="shared" si="81"/>
        <v>0</v>
      </c>
      <c r="AB518" t="str">
        <f t="shared" si="82"/>
        <v>BeforeTime</v>
      </c>
      <c r="AC518" t="str">
        <f t="shared" si="83"/>
        <v>January</v>
      </c>
    </row>
    <row r="519" spans="20:29" ht="14.25" customHeight="1" x14ac:dyDescent="0.3">
      <c r="T519" t="str">
        <f t="shared" si="80"/>
        <v xml:space="preserve">  </v>
      </c>
      <c r="AA519">
        <f t="shared" si="81"/>
        <v>0</v>
      </c>
      <c r="AB519" t="str">
        <f t="shared" si="82"/>
        <v>BeforeTime</v>
      </c>
      <c r="AC519" t="str">
        <f t="shared" si="83"/>
        <v>January</v>
      </c>
    </row>
    <row r="520" spans="20:29" ht="14.25" customHeight="1" x14ac:dyDescent="0.3">
      <c r="T520" t="str">
        <f t="shared" si="80"/>
        <v xml:space="preserve">  </v>
      </c>
      <c r="AA520">
        <f t="shared" si="81"/>
        <v>0</v>
      </c>
      <c r="AB520" t="str">
        <f t="shared" si="82"/>
        <v>BeforeTime</v>
      </c>
      <c r="AC520" t="str">
        <f t="shared" si="83"/>
        <v>January</v>
      </c>
    </row>
    <row r="521" spans="20:29" ht="14.25" customHeight="1" x14ac:dyDescent="0.3">
      <c r="T521" t="str">
        <f t="shared" si="80"/>
        <v xml:space="preserve">  </v>
      </c>
      <c r="AA521">
        <f t="shared" si="81"/>
        <v>0</v>
      </c>
      <c r="AB521" t="str">
        <f t="shared" si="82"/>
        <v>BeforeTime</v>
      </c>
      <c r="AC521" t="str">
        <f t="shared" si="83"/>
        <v>January</v>
      </c>
    </row>
    <row r="522" spans="20:29" ht="14.25" customHeight="1" x14ac:dyDescent="0.3">
      <c r="T522" t="str">
        <f t="shared" si="80"/>
        <v xml:space="preserve">  </v>
      </c>
      <c r="AA522">
        <f t="shared" si="81"/>
        <v>0</v>
      </c>
      <c r="AB522" t="str">
        <f t="shared" si="82"/>
        <v>BeforeTime</v>
      </c>
      <c r="AC522" t="str">
        <f t="shared" si="83"/>
        <v>January</v>
      </c>
    </row>
    <row r="523" spans="20:29" ht="14.25" customHeight="1" x14ac:dyDescent="0.3">
      <c r="T523" t="str">
        <f t="shared" si="80"/>
        <v xml:space="preserve">  </v>
      </c>
      <c r="AA523">
        <f t="shared" si="81"/>
        <v>0</v>
      </c>
      <c r="AB523" t="str">
        <f t="shared" si="82"/>
        <v>BeforeTime</v>
      </c>
      <c r="AC523" t="str">
        <f t="shared" si="83"/>
        <v>January</v>
      </c>
    </row>
    <row r="524" spans="20:29" ht="14.25" customHeight="1" x14ac:dyDescent="0.3">
      <c r="T524" t="str">
        <f t="shared" si="80"/>
        <v xml:space="preserve">  </v>
      </c>
      <c r="AA524">
        <f t="shared" si="81"/>
        <v>0</v>
      </c>
      <c r="AB524" t="str">
        <f t="shared" si="82"/>
        <v>BeforeTime</v>
      </c>
      <c r="AC524" t="str">
        <f t="shared" si="83"/>
        <v>January</v>
      </c>
    </row>
    <row r="525" spans="20:29" ht="14.25" customHeight="1" x14ac:dyDescent="0.3">
      <c r="T525" t="str">
        <f t="shared" si="80"/>
        <v xml:space="preserve">  </v>
      </c>
      <c r="AA525">
        <f t="shared" si="81"/>
        <v>0</v>
      </c>
      <c r="AB525" t="str">
        <f t="shared" si="82"/>
        <v>BeforeTime</v>
      </c>
      <c r="AC525" t="str">
        <f t="shared" si="83"/>
        <v>January</v>
      </c>
    </row>
    <row r="526" spans="20:29" ht="14.25" customHeight="1" x14ac:dyDescent="0.3">
      <c r="T526" t="str">
        <f t="shared" si="80"/>
        <v xml:space="preserve">  </v>
      </c>
      <c r="AA526">
        <f t="shared" si="81"/>
        <v>0</v>
      </c>
      <c r="AB526" t="str">
        <f t="shared" si="82"/>
        <v>BeforeTime</v>
      </c>
      <c r="AC526" t="str">
        <f t="shared" si="83"/>
        <v>January</v>
      </c>
    </row>
    <row r="527" spans="20:29" ht="14.25" customHeight="1" x14ac:dyDescent="0.3"/>
    <row r="528" spans="20:29"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C36BA-AE9E-426F-A70C-0A98874746D3}">
  <dimension ref="A1:C11"/>
  <sheetViews>
    <sheetView workbookViewId="0">
      <selection activeCell="E19" sqref="E19"/>
    </sheetView>
  </sheetViews>
  <sheetFormatPr defaultRowHeight="14.4" x14ac:dyDescent="0.3"/>
  <cols>
    <col min="1" max="1" width="15.44140625" customWidth="1"/>
  </cols>
  <sheetData>
    <row r="1" spans="1:3" x14ac:dyDescent="0.3">
      <c r="A1" t="s">
        <v>2197</v>
      </c>
      <c r="C1">
        <f>COUNTA(_xlfn.UNIQUE('Final Data  '!T2:T501))</f>
        <v>100</v>
      </c>
    </row>
    <row r="3" spans="1:3" x14ac:dyDescent="0.3">
      <c r="A3" t="s">
        <v>2198</v>
      </c>
      <c r="C3">
        <f>COUNTA('Final Data  '!A2:A501)</f>
        <v>500</v>
      </c>
    </row>
    <row r="5" spans="1:3" x14ac:dyDescent="0.3">
      <c r="A5" t="s">
        <v>2199</v>
      </c>
      <c r="C5">
        <f>COUNTA(_xlfn.UNIQUE('Final Data  '!L2:L501))</f>
        <v>50</v>
      </c>
    </row>
    <row r="7" spans="1:3" x14ac:dyDescent="0.3">
      <c r="A7" t="s">
        <v>2200</v>
      </c>
      <c r="C7">
        <f>SUM('Final Data  '!U2:U502)</f>
        <v>364289.48999999982</v>
      </c>
    </row>
    <row r="9" spans="1:3" ht="43.2" x14ac:dyDescent="0.3">
      <c r="A9" s="23" t="s">
        <v>2201</v>
      </c>
      <c r="C9">
        <f>SUM('Final Data  '!AA2:AA502)</f>
        <v>347189.75969999994</v>
      </c>
    </row>
    <row r="11" spans="1:3" x14ac:dyDescent="0.3">
      <c r="A11" s="18" t="s">
        <v>2202</v>
      </c>
      <c r="C11">
        <f>AVERAGE('Final Data  '!V2:V502)</f>
        <v>4.0019999999999998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C1D84-2918-49EA-A8F9-4BBE7C8716B3}">
  <dimension ref="A1:W48"/>
  <sheetViews>
    <sheetView showGridLines="0" workbookViewId="0">
      <selection activeCell="R4" sqref="R4"/>
    </sheetView>
  </sheetViews>
  <sheetFormatPr defaultRowHeight="14.4" x14ac:dyDescent="0.3"/>
  <cols>
    <col min="1" max="1" width="8.6640625" customWidth="1"/>
    <col min="12" max="12" width="10.6640625" customWidth="1"/>
    <col min="21" max="21" width="11.6640625" bestFit="1" customWidth="1"/>
  </cols>
  <sheetData>
    <row r="1" spans="1:23" ht="36.6" customHeight="1" x14ac:dyDescent="0.3">
      <c r="A1" s="33" t="s">
        <v>2196</v>
      </c>
      <c r="B1" s="33"/>
      <c r="C1" s="33"/>
      <c r="D1" s="33"/>
      <c r="E1" s="33"/>
      <c r="F1" s="33"/>
      <c r="G1" s="33"/>
      <c r="H1" s="33"/>
      <c r="I1" s="33"/>
      <c r="J1" s="33"/>
      <c r="K1" s="33"/>
      <c r="L1" s="33"/>
      <c r="M1" s="33"/>
      <c r="N1" s="33"/>
      <c r="O1" s="33"/>
      <c r="P1" s="33"/>
      <c r="Q1" s="33"/>
      <c r="R1" s="33"/>
      <c r="S1" s="33"/>
      <c r="T1" s="33"/>
      <c r="U1" s="33"/>
      <c r="V1" s="33"/>
      <c r="W1" s="33"/>
    </row>
    <row r="2" spans="1:23" ht="25.8" customHeight="1" x14ac:dyDescent="0.3">
      <c r="A2" s="33"/>
      <c r="B2" s="33"/>
      <c r="C2" s="33"/>
      <c r="D2" s="33"/>
      <c r="E2" s="33"/>
      <c r="F2" s="33"/>
      <c r="G2" s="33"/>
      <c r="H2" s="33"/>
      <c r="I2" s="33"/>
      <c r="J2" s="33"/>
      <c r="K2" s="33"/>
      <c r="L2" s="33"/>
      <c r="M2" s="33"/>
      <c r="N2" s="33"/>
      <c r="O2" s="33"/>
      <c r="P2" s="33"/>
      <c r="Q2" s="33"/>
      <c r="R2" s="33"/>
      <c r="S2" s="33"/>
      <c r="T2" s="33"/>
      <c r="U2" s="33"/>
      <c r="V2" s="33"/>
      <c r="W2" s="33"/>
    </row>
    <row r="4" spans="1:23" ht="17.399999999999999" x14ac:dyDescent="0.45">
      <c r="C4" s="20"/>
      <c r="U4" s="27" t="s">
        <v>2204</v>
      </c>
    </row>
    <row r="5" spans="1:23" ht="18" x14ac:dyDescent="0.35">
      <c r="U5" s="25">
        <f>'KPI val calcualtion'!C3</f>
        <v>500</v>
      </c>
    </row>
    <row r="7" spans="1:23" x14ac:dyDescent="0.3">
      <c r="I7" s="20"/>
    </row>
    <row r="8" spans="1:23" ht="17.399999999999999" x14ac:dyDescent="0.45">
      <c r="U8" s="28" t="s">
        <v>2205</v>
      </c>
    </row>
    <row r="9" spans="1:23" ht="18" x14ac:dyDescent="0.35">
      <c r="U9" s="25">
        <f>'KPI val calcualtion'!C1</f>
        <v>100</v>
      </c>
    </row>
    <row r="12" spans="1:23" ht="17.399999999999999" x14ac:dyDescent="0.45">
      <c r="U12" s="29" t="s">
        <v>2206</v>
      </c>
    </row>
    <row r="13" spans="1:23" ht="18" x14ac:dyDescent="0.35">
      <c r="U13" s="25">
        <f>'KPI val calcualtion'!C5</f>
        <v>50</v>
      </c>
    </row>
    <row r="14" spans="1:23" x14ac:dyDescent="0.3">
      <c r="I14" s="21"/>
    </row>
    <row r="16" spans="1:23" ht="17.399999999999999" x14ac:dyDescent="0.3">
      <c r="U16" s="26" t="s">
        <v>2207</v>
      </c>
    </row>
    <row r="17" spans="16:21" ht="18" x14ac:dyDescent="0.35">
      <c r="T17" s="32" t="s">
        <v>2210</v>
      </c>
      <c r="U17" s="25">
        <f>'KPI val calcualtion'!C7</f>
        <v>364289.48999999982</v>
      </c>
    </row>
    <row r="20" spans="16:21" x14ac:dyDescent="0.3">
      <c r="U20" s="30" t="s">
        <v>2208</v>
      </c>
    </row>
    <row r="21" spans="16:21" ht="13.2" customHeight="1" x14ac:dyDescent="0.3">
      <c r="U21" s="30" t="s">
        <v>2209</v>
      </c>
    </row>
    <row r="22" spans="16:21" ht="15.6" customHeight="1" x14ac:dyDescent="0.35">
      <c r="T22" s="31" t="s">
        <v>2210</v>
      </c>
      <c r="U22" s="25">
        <f>'KPI val calcualtion'!C9</f>
        <v>347189.75969999994</v>
      </c>
    </row>
    <row r="25" spans="16:21" ht="18" x14ac:dyDescent="0.35">
      <c r="U25" s="24" t="s">
        <v>2202</v>
      </c>
    </row>
    <row r="26" spans="16:21" ht="18" x14ac:dyDescent="0.35">
      <c r="U26" s="25" t="s">
        <v>2211</v>
      </c>
    </row>
    <row r="32" spans="16:21" x14ac:dyDescent="0.3">
      <c r="P32" s="22"/>
    </row>
    <row r="42" spans="16:16" ht="20.399999999999999" customHeight="1" x14ac:dyDescent="0.3"/>
    <row r="48" spans="16:16" x14ac:dyDescent="0.3">
      <c r="P48" s="22"/>
    </row>
  </sheetData>
  <mergeCells count="1">
    <mergeCell ref="A1:W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06010-F5A8-4033-B36F-F98B1226128B}">
  <dimension ref="A1:M580"/>
  <sheetViews>
    <sheetView topLeftCell="A82" workbookViewId="0">
      <selection activeCell="K10" sqref="K10"/>
    </sheetView>
  </sheetViews>
  <sheetFormatPr defaultRowHeight="14.4" x14ac:dyDescent="0.3"/>
  <cols>
    <col min="1" max="1" width="19.77734375" bestFit="1" customWidth="1"/>
    <col min="2" max="2" width="20.77734375" bestFit="1" customWidth="1"/>
    <col min="3" max="3" width="24.5546875" bestFit="1" customWidth="1"/>
    <col min="4" max="4" width="27.21875" bestFit="1" customWidth="1"/>
    <col min="5" max="5" width="19.6640625" bestFit="1" customWidth="1"/>
    <col min="6" max="6" width="21.6640625" bestFit="1" customWidth="1"/>
    <col min="7" max="7" width="25.21875" bestFit="1" customWidth="1"/>
    <col min="8" max="8" width="26.77734375" bestFit="1" customWidth="1"/>
    <col min="9" max="9" width="15.88671875" bestFit="1" customWidth="1"/>
    <col min="10" max="10" width="18.44140625" bestFit="1" customWidth="1"/>
    <col min="11" max="11" width="16.44140625" bestFit="1" customWidth="1"/>
    <col min="12" max="12" width="31" bestFit="1" customWidth="1"/>
    <col min="13" max="14" width="13.88671875" bestFit="1" customWidth="1"/>
    <col min="15" max="15" width="22.109375" bestFit="1" customWidth="1"/>
  </cols>
  <sheetData>
    <row r="1" spans="1:13" x14ac:dyDescent="0.3">
      <c r="A1" s="3" t="s">
        <v>16</v>
      </c>
      <c r="B1" t="s" vm="2">
        <v>2170</v>
      </c>
    </row>
    <row r="3" spans="1:13" x14ac:dyDescent="0.3">
      <c r="A3" s="3" t="s">
        <v>2050</v>
      </c>
      <c r="B3" t="s">
        <v>2195</v>
      </c>
      <c r="C3" t="s">
        <v>2175</v>
      </c>
      <c r="D3" t="s">
        <v>2174</v>
      </c>
      <c r="E3" t="s">
        <v>2173</v>
      </c>
      <c r="F3" t="s">
        <v>2172</v>
      </c>
      <c r="G3" t="s">
        <v>2159</v>
      </c>
      <c r="H3" t="s">
        <v>2152</v>
      </c>
      <c r="I3" t="s">
        <v>2165</v>
      </c>
      <c r="J3" t="s">
        <v>2171</v>
      </c>
      <c r="K3" t="s">
        <v>2156</v>
      </c>
      <c r="L3" t="s">
        <v>2169</v>
      </c>
      <c r="M3" t="s">
        <v>2155</v>
      </c>
    </row>
    <row r="4" spans="1:13" x14ac:dyDescent="0.3">
      <c r="A4" s="4" t="s">
        <v>2051</v>
      </c>
      <c r="I4" s="13"/>
    </row>
    <row r="5" spans="1:13" x14ac:dyDescent="0.3">
      <c r="A5" s="16" t="s">
        <v>511</v>
      </c>
      <c r="B5">
        <v>2205.1499999999996</v>
      </c>
      <c r="C5">
        <v>176.41199999999998</v>
      </c>
      <c r="D5">
        <v>2028.7379999999996</v>
      </c>
      <c r="E5">
        <v>2090.7379999999994</v>
      </c>
      <c r="F5">
        <v>5</v>
      </c>
      <c r="G5">
        <v>1</v>
      </c>
      <c r="H5">
        <v>1</v>
      </c>
      <c r="I5" s="13">
        <v>0.08</v>
      </c>
      <c r="J5">
        <v>1</v>
      </c>
      <c r="K5">
        <v>1</v>
      </c>
      <c r="L5">
        <v>1</v>
      </c>
      <c r="M5">
        <v>47</v>
      </c>
    </row>
    <row r="6" spans="1:13" x14ac:dyDescent="0.3">
      <c r="A6" s="16" t="s">
        <v>566</v>
      </c>
      <c r="B6">
        <v>955.04</v>
      </c>
      <c r="C6">
        <v>76.403199999999998</v>
      </c>
      <c r="D6">
        <v>878.63679999999999</v>
      </c>
      <c r="E6">
        <v>933.63679999999999</v>
      </c>
      <c r="F6">
        <v>2</v>
      </c>
      <c r="G6">
        <v>1</v>
      </c>
      <c r="H6">
        <v>1</v>
      </c>
      <c r="I6" s="13">
        <v>0.08</v>
      </c>
      <c r="J6">
        <v>1</v>
      </c>
      <c r="K6">
        <v>1</v>
      </c>
      <c r="L6">
        <v>2</v>
      </c>
      <c r="M6">
        <v>47</v>
      </c>
    </row>
    <row r="7" spans="1:13" x14ac:dyDescent="0.3">
      <c r="A7" s="16" t="s">
        <v>679</v>
      </c>
      <c r="B7">
        <v>849.64</v>
      </c>
      <c r="C7">
        <v>0</v>
      </c>
      <c r="D7">
        <v>849.64</v>
      </c>
      <c r="E7">
        <v>849.64</v>
      </c>
      <c r="F7">
        <v>2</v>
      </c>
      <c r="G7">
        <v>1</v>
      </c>
      <c r="H7">
        <v>1</v>
      </c>
      <c r="I7" s="13">
        <v>0</v>
      </c>
      <c r="J7">
        <v>1</v>
      </c>
      <c r="K7">
        <v>1</v>
      </c>
      <c r="L7">
        <v>7</v>
      </c>
      <c r="M7">
        <v>47</v>
      </c>
    </row>
    <row r="8" spans="1:13" x14ac:dyDescent="0.3">
      <c r="A8" s="16" t="s">
        <v>280</v>
      </c>
      <c r="B8">
        <v>630.55999999999995</v>
      </c>
      <c r="C8">
        <v>50.444799999999994</v>
      </c>
      <c r="D8">
        <v>580.11519999999996</v>
      </c>
      <c r="E8">
        <v>624.11519999999996</v>
      </c>
      <c r="F8">
        <v>4</v>
      </c>
      <c r="G8">
        <v>1</v>
      </c>
      <c r="H8">
        <v>1</v>
      </c>
      <c r="I8" s="13">
        <v>0.08</v>
      </c>
      <c r="J8">
        <v>1</v>
      </c>
      <c r="K8">
        <v>1</v>
      </c>
      <c r="L8">
        <v>7</v>
      </c>
      <c r="M8">
        <v>47</v>
      </c>
    </row>
    <row r="9" spans="1:13" x14ac:dyDescent="0.3">
      <c r="A9" s="16" t="s">
        <v>128</v>
      </c>
      <c r="B9">
        <v>527.79</v>
      </c>
      <c r="C9">
        <v>0</v>
      </c>
      <c r="D9">
        <v>527.79</v>
      </c>
      <c r="E9">
        <v>527.79</v>
      </c>
      <c r="F9">
        <v>3</v>
      </c>
      <c r="G9">
        <v>1</v>
      </c>
      <c r="H9">
        <v>1</v>
      </c>
      <c r="I9" s="13">
        <v>0</v>
      </c>
      <c r="J9">
        <v>1</v>
      </c>
      <c r="K9">
        <v>1</v>
      </c>
      <c r="L9">
        <v>5</v>
      </c>
      <c r="M9">
        <v>47</v>
      </c>
    </row>
    <row r="10" spans="1:13" x14ac:dyDescent="0.3">
      <c r="A10" s="16" t="s">
        <v>301</v>
      </c>
      <c r="B10">
        <v>259.5</v>
      </c>
      <c r="C10">
        <v>51.900000000000006</v>
      </c>
      <c r="D10">
        <v>207.6</v>
      </c>
      <c r="E10">
        <v>254.6</v>
      </c>
      <c r="F10">
        <v>2</v>
      </c>
      <c r="G10">
        <v>1</v>
      </c>
      <c r="H10">
        <v>1</v>
      </c>
      <c r="I10" s="13">
        <v>0.2</v>
      </c>
      <c r="J10">
        <v>1</v>
      </c>
      <c r="K10">
        <v>1</v>
      </c>
      <c r="L10">
        <v>3</v>
      </c>
      <c r="M10">
        <v>47</v>
      </c>
    </row>
    <row r="11" spans="1:13" x14ac:dyDescent="0.3">
      <c r="A11" s="4" t="s">
        <v>2052</v>
      </c>
      <c r="I11" s="13"/>
    </row>
    <row r="12" spans="1:13" x14ac:dyDescent="0.3">
      <c r="A12" s="16" t="s">
        <v>566</v>
      </c>
      <c r="B12">
        <v>2387.6</v>
      </c>
      <c r="C12">
        <v>238.76</v>
      </c>
      <c r="D12">
        <v>2148.84</v>
      </c>
      <c r="E12">
        <v>2201.84</v>
      </c>
      <c r="F12">
        <v>5</v>
      </c>
      <c r="G12">
        <v>1</v>
      </c>
      <c r="H12">
        <v>1</v>
      </c>
      <c r="I12" s="13">
        <v>0.1</v>
      </c>
      <c r="J12">
        <v>1</v>
      </c>
      <c r="K12">
        <v>1</v>
      </c>
      <c r="L12">
        <v>2</v>
      </c>
      <c r="M12">
        <v>70</v>
      </c>
    </row>
    <row r="13" spans="1:13" x14ac:dyDescent="0.3">
      <c r="A13" s="16" t="s">
        <v>316</v>
      </c>
      <c r="B13">
        <v>1444.44</v>
      </c>
      <c r="C13">
        <v>288.88800000000003</v>
      </c>
      <c r="D13">
        <v>1155.5520000000001</v>
      </c>
      <c r="E13">
        <v>1204.5520000000001</v>
      </c>
      <c r="F13">
        <v>3</v>
      </c>
      <c r="G13">
        <v>1</v>
      </c>
      <c r="H13">
        <v>1</v>
      </c>
      <c r="I13" s="13">
        <v>0.2</v>
      </c>
      <c r="J13">
        <v>1</v>
      </c>
      <c r="K13">
        <v>1</v>
      </c>
      <c r="L13">
        <v>7</v>
      </c>
      <c r="M13">
        <v>70</v>
      </c>
    </row>
    <row r="14" spans="1:13" x14ac:dyDescent="0.3">
      <c r="A14" s="16" t="s">
        <v>488</v>
      </c>
      <c r="B14">
        <v>1265.0999999999999</v>
      </c>
      <c r="C14">
        <v>0</v>
      </c>
      <c r="D14">
        <v>1265.0999999999999</v>
      </c>
      <c r="E14">
        <v>1265.0999999999999</v>
      </c>
      <c r="F14">
        <v>3</v>
      </c>
      <c r="G14">
        <v>1</v>
      </c>
      <c r="H14">
        <v>1</v>
      </c>
      <c r="I14" s="13">
        <v>0</v>
      </c>
      <c r="J14">
        <v>1</v>
      </c>
      <c r="K14">
        <v>1</v>
      </c>
      <c r="L14">
        <v>5</v>
      </c>
      <c r="M14">
        <v>70</v>
      </c>
    </row>
    <row r="15" spans="1:13" x14ac:dyDescent="0.3">
      <c r="A15" s="16" t="s">
        <v>50</v>
      </c>
      <c r="B15">
        <v>1012.6999999999999</v>
      </c>
      <c r="C15">
        <v>151.90499999999997</v>
      </c>
      <c r="D15">
        <v>860.79499999999996</v>
      </c>
      <c r="E15">
        <v>907.79499999999996</v>
      </c>
      <c r="F15">
        <v>5</v>
      </c>
      <c r="G15">
        <v>1</v>
      </c>
      <c r="H15">
        <v>1</v>
      </c>
      <c r="I15" s="13">
        <v>0.15</v>
      </c>
      <c r="J15">
        <v>1</v>
      </c>
      <c r="K15">
        <v>1</v>
      </c>
      <c r="L15">
        <v>6</v>
      </c>
      <c r="M15">
        <v>70</v>
      </c>
    </row>
    <row r="16" spans="1:13" x14ac:dyDescent="0.3">
      <c r="A16" s="16" t="s">
        <v>977</v>
      </c>
      <c r="B16">
        <v>167.45000000000002</v>
      </c>
      <c r="C16">
        <v>33.49</v>
      </c>
      <c r="D16">
        <v>133.96</v>
      </c>
      <c r="E16">
        <v>197.96</v>
      </c>
      <c r="F16">
        <v>5</v>
      </c>
      <c r="G16">
        <v>1</v>
      </c>
      <c r="H16">
        <v>1</v>
      </c>
      <c r="I16" s="13">
        <v>0.2</v>
      </c>
      <c r="J16">
        <v>1</v>
      </c>
      <c r="K16">
        <v>1</v>
      </c>
      <c r="L16">
        <v>6</v>
      </c>
      <c r="M16">
        <v>70</v>
      </c>
    </row>
    <row r="17" spans="1:13" x14ac:dyDescent="0.3">
      <c r="A17" s="16" t="s">
        <v>192</v>
      </c>
      <c r="B17">
        <v>41.4</v>
      </c>
      <c r="C17">
        <v>4.1399999999999997</v>
      </c>
      <c r="D17">
        <v>37.26</v>
      </c>
      <c r="E17">
        <v>87.259999999999991</v>
      </c>
      <c r="F17">
        <v>2</v>
      </c>
      <c r="G17">
        <v>1</v>
      </c>
      <c r="H17">
        <v>1</v>
      </c>
      <c r="I17" s="13">
        <v>0.1</v>
      </c>
      <c r="J17">
        <v>1</v>
      </c>
      <c r="K17">
        <v>1</v>
      </c>
      <c r="L17">
        <v>2</v>
      </c>
      <c r="M17">
        <v>70</v>
      </c>
    </row>
    <row r="18" spans="1:13" x14ac:dyDescent="0.3">
      <c r="A18" s="4" t="s">
        <v>2053</v>
      </c>
      <c r="I18" s="13"/>
    </row>
    <row r="19" spans="1:13" x14ac:dyDescent="0.3">
      <c r="A19" s="16" t="s">
        <v>546</v>
      </c>
      <c r="B19">
        <v>1276.77</v>
      </c>
      <c r="C19">
        <v>102.1416</v>
      </c>
      <c r="D19">
        <v>1174.6284000000001</v>
      </c>
      <c r="E19">
        <v>1242.6284000000001</v>
      </c>
      <c r="F19">
        <v>3</v>
      </c>
      <c r="G19">
        <v>1</v>
      </c>
      <c r="H19">
        <v>1</v>
      </c>
      <c r="I19" s="13">
        <v>0.08</v>
      </c>
      <c r="J19">
        <v>1</v>
      </c>
      <c r="K19">
        <v>1</v>
      </c>
      <c r="L19">
        <v>4</v>
      </c>
      <c r="M19">
        <v>52</v>
      </c>
    </row>
    <row r="20" spans="1:13" x14ac:dyDescent="0.3">
      <c r="A20" s="16" t="s">
        <v>679</v>
      </c>
      <c r="B20">
        <v>849.64</v>
      </c>
      <c r="C20">
        <v>0</v>
      </c>
      <c r="D20">
        <v>849.64</v>
      </c>
      <c r="E20">
        <v>849.64</v>
      </c>
      <c r="F20">
        <v>2</v>
      </c>
      <c r="G20">
        <v>1</v>
      </c>
      <c r="H20">
        <v>1</v>
      </c>
      <c r="I20" s="13">
        <v>0</v>
      </c>
      <c r="J20">
        <v>1</v>
      </c>
      <c r="K20">
        <v>1</v>
      </c>
      <c r="L20">
        <v>5</v>
      </c>
      <c r="M20">
        <v>52</v>
      </c>
    </row>
    <row r="21" spans="1:13" x14ac:dyDescent="0.3">
      <c r="A21" s="16" t="s">
        <v>239</v>
      </c>
      <c r="B21">
        <v>847.89</v>
      </c>
      <c r="C21">
        <v>67.831199999999995</v>
      </c>
      <c r="D21">
        <v>780.05880000000002</v>
      </c>
      <c r="E21">
        <v>816.05880000000002</v>
      </c>
      <c r="F21">
        <v>3</v>
      </c>
      <c r="G21">
        <v>1</v>
      </c>
      <c r="H21">
        <v>1</v>
      </c>
      <c r="I21" s="13">
        <v>0.08</v>
      </c>
      <c r="J21">
        <v>1</v>
      </c>
      <c r="K21">
        <v>1</v>
      </c>
      <c r="L21">
        <v>7</v>
      </c>
      <c r="M21">
        <v>52</v>
      </c>
    </row>
    <row r="22" spans="1:13" x14ac:dyDescent="0.3">
      <c r="A22" s="16" t="s">
        <v>74</v>
      </c>
      <c r="B22">
        <v>660.22</v>
      </c>
      <c r="C22">
        <v>0</v>
      </c>
      <c r="D22">
        <v>660.22</v>
      </c>
      <c r="E22">
        <v>660.22</v>
      </c>
      <c r="F22">
        <v>2</v>
      </c>
      <c r="G22">
        <v>1</v>
      </c>
      <c r="H22">
        <v>1</v>
      </c>
      <c r="I22" s="13">
        <v>0</v>
      </c>
      <c r="J22">
        <v>1</v>
      </c>
      <c r="K22">
        <v>1</v>
      </c>
      <c r="L22">
        <v>1</v>
      </c>
      <c r="M22">
        <v>52</v>
      </c>
    </row>
    <row r="23" spans="1:13" x14ac:dyDescent="0.3">
      <c r="A23" s="16" t="s">
        <v>243</v>
      </c>
      <c r="B23">
        <v>640.69999999999993</v>
      </c>
      <c r="C23">
        <v>96.10499999999999</v>
      </c>
      <c r="D23">
        <v>544.59499999999991</v>
      </c>
      <c r="E23">
        <v>601.59499999999991</v>
      </c>
      <c r="F23">
        <v>5</v>
      </c>
      <c r="G23">
        <v>1</v>
      </c>
      <c r="H23">
        <v>1</v>
      </c>
      <c r="I23" s="13">
        <v>0.15</v>
      </c>
      <c r="J23">
        <v>1</v>
      </c>
      <c r="K23">
        <v>1</v>
      </c>
      <c r="L23">
        <v>2</v>
      </c>
      <c r="M23">
        <v>52</v>
      </c>
    </row>
    <row r="24" spans="1:13" x14ac:dyDescent="0.3">
      <c r="A24" s="16" t="s">
        <v>192</v>
      </c>
      <c r="B24">
        <v>41.4</v>
      </c>
      <c r="C24">
        <v>3.3119999999999998</v>
      </c>
      <c r="D24">
        <v>38.088000000000001</v>
      </c>
      <c r="E24">
        <v>77.087999999999994</v>
      </c>
      <c r="F24">
        <v>2</v>
      </c>
      <c r="G24">
        <v>1</v>
      </c>
      <c r="H24">
        <v>1</v>
      </c>
      <c r="I24" s="13">
        <v>0.08</v>
      </c>
      <c r="J24">
        <v>1</v>
      </c>
      <c r="K24">
        <v>1</v>
      </c>
      <c r="L24">
        <v>7</v>
      </c>
      <c r="M24">
        <v>52</v>
      </c>
    </row>
    <row r="25" spans="1:13" x14ac:dyDescent="0.3">
      <c r="A25" s="4" t="s">
        <v>2054</v>
      </c>
      <c r="I25" s="13"/>
    </row>
    <row r="26" spans="1:13" x14ac:dyDescent="0.3">
      <c r="A26" s="16" t="s">
        <v>583</v>
      </c>
      <c r="B26">
        <v>2015.1499999999999</v>
      </c>
      <c r="C26">
        <v>302.27249999999998</v>
      </c>
      <c r="D26">
        <v>1712.8775000000001</v>
      </c>
      <c r="E26">
        <v>1818.8775000000001</v>
      </c>
      <c r="F26">
        <v>5</v>
      </c>
      <c r="G26">
        <v>1</v>
      </c>
      <c r="H26">
        <v>1</v>
      </c>
      <c r="I26" s="13">
        <v>0.3</v>
      </c>
      <c r="J26">
        <v>2</v>
      </c>
      <c r="K26">
        <v>2</v>
      </c>
      <c r="L26">
        <v>6</v>
      </c>
      <c r="M26">
        <v>44</v>
      </c>
    </row>
    <row r="27" spans="1:13" x14ac:dyDescent="0.3">
      <c r="A27" s="16" t="s">
        <v>423</v>
      </c>
      <c r="B27">
        <v>1476.12</v>
      </c>
      <c r="C27">
        <v>295.22399999999999</v>
      </c>
      <c r="D27">
        <v>1180.896</v>
      </c>
      <c r="E27">
        <v>1236.896</v>
      </c>
      <c r="F27">
        <v>4</v>
      </c>
      <c r="G27">
        <v>1</v>
      </c>
      <c r="H27">
        <v>1</v>
      </c>
      <c r="I27" s="13">
        <v>0.2</v>
      </c>
      <c r="J27">
        <v>1</v>
      </c>
      <c r="K27">
        <v>1</v>
      </c>
      <c r="L27">
        <v>5</v>
      </c>
      <c r="M27">
        <v>44</v>
      </c>
    </row>
    <row r="28" spans="1:13" x14ac:dyDescent="0.3">
      <c r="A28" s="16" t="s">
        <v>650</v>
      </c>
      <c r="B28">
        <v>1178.1500000000001</v>
      </c>
      <c r="C28">
        <v>235.63000000000002</v>
      </c>
      <c r="D28">
        <v>942.5200000000001</v>
      </c>
      <c r="E28">
        <v>1005.5200000000001</v>
      </c>
      <c r="F28">
        <v>5</v>
      </c>
      <c r="G28">
        <v>1</v>
      </c>
      <c r="H28">
        <v>1</v>
      </c>
      <c r="I28" s="13">
        <v>0.2</v>
      </c>
      <c r="J28">
        <v>1</v>
      </c>
      <c r="K28">
        <v>1</v>
      </c>
      <c r="L28">
        <v>5</v>
      </c>
      <c r="M28">
        <v>44</v>
      </c>
    </row>
    <row r="29" spans="1:13" x14ac:dyDescent="0.3">
      <c r="A29" s="16" t="s">
        <v>40</v>
      </c>
      <c r="B29">
        <v>665.12</v>
      </c>
      <c r="C29">
        <v>133.024</v>
      </c>
      <c r="D29">
        <v>532.096</v>
      </c>
      <c r="E29">
        <v>568.096</v>
      </c>
      <c r="F29">
        <v>4</v>
      </c>
      <c r="G29">
        <v>1</v>
      </c>
      <c r="H29">
        <v>1</v>
      </c>
      <c r="I29" s="13">
        <v>0.2</v>
      </c>
      <c r="J29">
        <v>1</v>
      </c>
      <c r="K29">
        <v>1</v>
      </c>
      <c r="L29">
        <v>7</v>
      </c>
      <c r="M29">
        <v>44</v>
      </c>
    </row>
    <row r="30" spans="1:13" x14ac:dyDescent="0.3">
      <c r="A30" s="16" t="s">
        <v>243</v>
      </c>
      <c r="B30">
        <v>384.41999999999996</v>
      </c>
      <c r="C30">
        <v>76.884</v>
      </c>
      <c r="D30">
        <v>307.53599999999994</v>
      </c>
      <c r="E30">
        <v>356.53599999999994</v>
      </c>
      <c r="F30">
        <v>3</v>
      </c>
      <c r="G30">
        <v>1</v>
      </c>
      <c r="H30">
        <v>1</v>
      </c>
      <c r="I30" s="13">
        <v>0.2</v>
      </c>
      <c r="J30">
        <v>1</v>
      </c>
      <c r="K30">
        <v>1</v>
      </c>
      <c r="L30">
        <v>6</v>
      </c>
      <c r="M30">
        <v>44</v>
      </c>
    </row>
    <row r="31" spans="1:13" x14ac:dyDescent="0.3">
      <c r="A31" s="16" t="s">
        <v>411</v>
      </c>
      <c r="B31">
        <v>89</v>
      </c>
      <c r="C31">
        <v>13.35</v>
      </c>
      <c r="D31">
        <v>75.650000000000006</v>
      </c>
      <c r="E31">
        <v>127.65</v>
      </c>
      <c r="F31">
        <v>2</v>
      </c>
      <c r="G31">
        <v>1</v>
      </c>
      <c r="H31">
        <v>1</v>
      </c>
      <c r="I31" s="13">
        <v>0.15</v>
      </c>
      <c r="J31">
        <v>1</v>
      </c>
      <c r="K31">
        <v>1</v>
      </c>
      <c r="L31">
        <v>2</v>
      </c>
      <c r="M31">
        <v>44</v>
      </c>
    </row>
    <row r="32" spans="1:13" x14ac:dyDescent="0.3">
      <c r="A32" s="16" t="s">
        <v>977</v>
      </c>
      <c r="B32">
        <v>33.49</v>
      </c>
      <c r="C32">
        <v>2.6792000000000002</v>
      </c>
      <c r="D32">
        <v>30.8108</v>
      </c>
      <c r="E32">
        <v>97.8108</v>
      </c>
      <c r="F32">
        <v>1</v>
      </c>
      <c r="G32">
        <v>1</v>
      </c>
      <c r="H32">
        <v>1</v>
      </c>
      <c r="I32" s="13">
        <v>0.08</v>
      </c>
      <c r="J32">
        <v>1</v>
      </c>
      <c r="K32">
        <v>1</v>
      </c>
      <c r="L32">
        <v>1</v>
      </c>
      <c r="M32">
        <v>44</v>
      </c>
    </row>
    <row r="33" spans="1:13" x14ac:dyDescent="0.3">
      <c r="A33" s="4" t="s">
        <v>2055</v>
      </c>
      <c r="I33" s="13"/>
    </row>
    <row r="34" spans="1:13" x14ac:dyDescent="0.3">
      <c r="A34" s="16" t="s">
        <v>349</v>
      </c>
      <c r="B34">
        <v>2482.9499999999998</v>
      </c>
      <c r="C34">
        <v>198.636</v>
      </c>
      <c r="D34">
        <v>2284.3139999999999</v>
      </c>
      <c r="E34">
        <v>2345.3139999999999</v>
      </c>
      <c r="F34">
        <v>5</v>
      </c>
      <c r="G34">
        <v>1</v>
      </c>
      <c r="H34">
        <v>1</v>
      </c>
      <c r="I34" s="13">
        <v>0.08</v>
      </c>
      <c r="J34">
        <v>1</v>
      </c>
      <c r="K34">
        <v>1</v>
      </c>
      <c r="L34">
        <v>2</v>
      </c>
      <c r="M34">
        <v>29</v>
      </c>
    </row>
    <row r="35" spans="1:13" x14ac:dyDescent="0.3">
      <c r="A35" s="16" t="s">
        <v>316</v>
      </c>
      <c r="B35">
        <v>1925.92</v>
      </c>
      <c r="C35">
        <v>0</v>
      </c>
      <c r="D35">
        <v>1925.92</v>
      </c>
      <c r="E35">
        <v>1925.92</v>
      </c>
      <c r="F35">
        <v>4</v>
      </c>
      <c r="G35">
        <v>1</v>
      </c>
      <c r="H35">
        <v>1</v>
      </c>
      <c r="I35" s="13">
        <v>0</v>
      </c>
      <c r="J35">
        <v>1</v>
      </c>
      <c r="K35">
        <v>1</v>
      </c>
      <c r="L35">
        <v>5</v>
      </c>
      <c r="M35">
        <v>29</v>
      </c>
    </row>
    <row r="36" spans="1:13" x14ac:dyDescent="0.3">
      <c r="A36" s="16" t="s">
        <v>227</v>
      </c>
      <c r="B36">
        <v>398.90999999999997</v>
      </c>
      <c r="C36">
        <v>59.836499999999994</v>
      </c>
      <c r="D36">
        <v>339.07349999999997</v>
      </c>
      <c r="E36">
        <v>375.07349999999997</v>
      </c>
      <c r="F36">
        <v>3</v>
      </c>
      <c r="G36">
        <v>1</v>
      </c>
      <c r="H36">
        <v>1</v>
      </c>
      <c r="I36" s="13">
        <v>0.15</v>
      </c>
      <c r="J36">
        <v>1</v>
      </c>
      <c r="K36">
        <v>1</v>
      </c>
      <c r="L36">
        <v>2</v>
      </c>
      <c r="M36">
        <v>29</v>
      </c>
    </row>
    <row r="37" spans="1:13" x14ac:dyDescent="0.3">
      <c r="A37" s="16" t="s">
        <v>107</v>
      </c>
      <c r="B37">
        <v>96.9</v>
      </c>
      <c r="C37">
        <v>14.535</v>
      </c>
      <c r="D37">
        <v>82.365000000000009</v>
      </c>
      <c r="E37">
        <v>138.36500000000001</v>
      </c>
      <c r="F37">
        <v>2</v>
      </c>
      <c r="G37">
        <v>1</v>
      </c>
      <c r="H37">
        <v>1</v>
      </c>
      <c r="I37" s="13">
        <v>0.15</v>
      </c>
      <c r="J37">
        <v>1</v>
      </c>
      <c r="K37">
        <v>1</v>
      </c>
      <c r="L37">
        <v>6</v>
      </c>
      <c r="M37">
        <v>29</v>
      </c>
    </row>
    <row r="38" spans="1:13" x14ac:dyDescent="0.3">
      <c r="A38" s="4" t="s">
        <v>2056</v>
      </c>
      <c r="I38" s="13"/>
    </row>
    <row r="39" spans="1:13" x14ac:dyDescent="0.3">
      <c r="A39" s="16" t="s">
        <v>376</v>
      </c>
      <c r="B39">
        <v>1725.76</v>
      </c>
      <c r="C39">
        <v>258.86399999999998</v>
      </c>
      <c r="D39">
        <v>1466.896</v>
      </c>
      <c r="E39">
        <v>1532.896</v>
      </c>
      <c r="F39">
        <v>4</v>
      </c>
      <c r="G39">
        <v>1</v>
      </c>
      <c r="H39">
        <v>1</v>
      </c>
      <c r="I39" s="13">
        <v>0.15</v>
      </c>
      <c r="J39">
        <v>1</v>
      </c>
      <c r="K39">
        <v>1</v>
      </c>
      <c r="L39">
        <v>1</v>
      </c>
      <c r="M39">
        <v>44</v>
      </c>
    </row>
    <row r="40" spans="1:13" x14ac:dyDescent="0.3">
      <c r="A40" s="16" t="s">
        <v>337</v>
      </c>
      <c r="B40">
        <v>1117.8600000000001</v>
      </c>
      <c r="C40">
        <v>89.42880000000001</v>
      </c>
      <c r="D40">
        <v>1028.4312000000002</v>
      </c>
      <c r="E40">
        <v>1080.4312000000002</v>
      </c>
      <c r="F40">
        <v>3</v>
      </c>
      <c r="G40">
        <v>1</v>
      </c>
      <c r="H40">
        <v>1</v>
      </c>
      <c r="I40" s="13">
        <v>0.08</v>
      </c>
      <c r="J40">
        <v>1</v>
      </c>
      <c r="K40">
        <v>1</v>
      </c>
      <c r="L40">
        <v>7</v>
      </c>
      <c r="M40">
        <v>44</v>
      </c>
    </row>
    <row r="41" spans="1:13" x14ac:dyDescent="0.3">
      <c r="A41" s="16" t="s">
        <v>147</v>
      </c>
      <c r="B41">
        <v>440.54</v>
      </c>
      <c r="C41">
        <v>0</v>
      </c>
      <c r="D41">
        <v>440.54</v>
      </c>
      <c r="E41">
        <v>440.54</v>
      </c>
      <c r="F41">
        <v>2</v>
      </c>
      <c r="G41">
        <v>1</v>
      </c>
      <c r="H41">
        <v>1</v>
      </c>
      <c r="I41" s="13">
        <v>0</v>
      </c>
      <c r="J41">
        <v>1</v>
      </c>
      <c r="K41">
        <v>1</v>
      </c>
      <c r="L41">
        <v>5</v>
      </c>
      <c r="M41">
        <v>44</v>
      </c>
    </row>
    <row r="42" spans="1:13" x14ac:dyDescent="0.3">
      <c r="A42" s="16" t="s">
        <v>263</v>
      </c>
      <c r="B42">
        <v>249.68</v>
      </c>
      <c r="C42">
        <v>37.451999999999998</v>
      </c>
      <c r="D42">
        <v>212.22800000000001</v>
      </c>
      <c r="E42">
        <v>279.22800000000001</v>
      </c>
      <c r="F42">
        <v>4</v>
      </c>
      <c r="G42">
        <v>1</v>
      </c>
      <c r="H42">
        <v>1</v>
      </c>
      <c r="I42" s="13">
        <v>0.15</v>
      </c>
      <c r="J42">
        <v>1</v>
      </c>
      <c r="K42">
        <v>1</v>
      </c>
      <c r="L42">
        <v>4</v>
      </c>
      <c r="M42">
        <v>44</v>
      </c>
    </row>
    <row r="43" spans="1:13" x14ac:dyDescent="0.3">
      <c r="A43" s="16" t="s">
        <v>175</v>
      </c>
      <c r="B43">
        <v>208.36</v>
      </c>
      <c r="C43">
        <v>0</v>
      </c>
      <c r="D43">
        <v>208.36</v>
      </c>
      <c r="E43">
        <v>208.36</v>
      </c>
      <c r="F43">
        <v>2</v>
      </c>
      <c r="G43">
        <v>1</v>
      </c>
      <c r="H43">
        <v>1</v>
      </c>
      <c r="I43" s="13">
        <v>0</v>
      </c>
      <c r="J43">
        <v>1</v>
      </c>
      <c r="K43">
        <v>1</v>
      </c>
      <c r="L43">
        <v>2</v>
      </c>
      <c r="M43">
        <v>44</v>
      </c>
    </row>
    <row r="44" spans="1:13" x14ac:dyDescent="0.3">
      <c r="A44" s="4" t="s">
        <v>2057</v>
      </c>
      <c r="I44" s="13"/>
    </row>
    <row r="45" spans="1:13" x14ac:dyDescent="0.3">
      <c r="A45" s="16" t="s">
        <v>239</v>
      </c>
      <c r="B45">
        <v>565.26</v>
      </c>
      <c r="C45">
        <v>84.789000000000001</v>
      </c>
      <c r="D45">
        <v>480.471</v>
      </c>
      <c r="E45">
        <v>542.471</v>
      </c>
      <c r="F45">
        <v>2</v>
      </c>
      <c r="G45">
        <v>1</v>
      </c>
      <c r="H45">
        <v>1</v>
      </c>
      <c r="I45" s="13">
        <v>0.15</v>
      </c>
      <c r="J45">
        <v>1</v>
      </c>
      <c r="K45">
        <v>1</v>
      </c>
      <c r="L45">
        <v>1</v>
      </c>
      <c r="M45">
        <v>40</v>
      </c>
    </row>
    <row r="46" spans="1:13" x14ac:dyDescent="0.3">
      <c r="A46" s="16" t="s">
        <v>630</v>
      </c>
      <c r="B46">
        <v>445.81</v>
      </c>
      <c r="C46">
        <v>0</v>
      </c>
      <c r="D46">
        <v>445.81</v>
      </c>
      <c r="E46">
        <v>445.81</v>
      </c>
      <c r="F46">
        <v>1</v>
      </c>
      <c r="G46">
        <v>1</v>
      </c>
      <c r="H46">
        <v>1</v>
      </c>
      <c r="I46" s="13">
        <v>0</v>
      </c>
      <c r="J46">
        <v>1</v>
      </c>
      <c r="K46">
        <v>1</v>
      </c>
      <c r="L46">
        <v>3</v>
      </c>
      <c r="M46">
        <v>40</v>
      </c>
    </row>
    <row r="47" spans="1:13" x14ac:dyDescent="0.3">
      <c r="A47" s="16" t="s">
        <v>507</v>
      </c>
      <c r="B47">
        <v>272.60000000000002</v>
      </c>
      <c r="C47">
        <v>21.808000000000003</v>
      </c>
      <c r="D47">
        <v>250.79200000000003</v>
      </c>
      <c r="E47">
        <v>308.79200000000003</v>
      </c>
      <c r="F47">
        <v>2</v>
      </c>
      <c r="G47">
        <v>1</v>
      </c>
      <c r="H47">
        <v>1</v>
      </c>
      <c r="I47" s="13">
        <v>0.08</v>
      </c>
      <c r="J47">
        <v>1</v>
      </c>
      <c r="K47">
        <v>1</v>
      </c>
      <c r="L47">
        <v>2</v>
      </c>
      <c r="M47">
        <v>40</v>
      </c>
    </row>
    <row r="48" spans="1:13" x14ac:dyDescent="0.3">
      <c r="A48" s="16" t="s">
        <v>192</v>
      </c>
      <c r="B48">
        <v>41.4</v>
      </c>
      <c r="C48">
        <v>3.3119999999999998</v>
      </c>
      <c r="D48">
        <v>38.088000000000001</v>
      </c>
      <c r="E48">
        <v>99.087999999999994</v>
      </c>
      <c r="F48">
        <v>2</v>
      </c>
      <c r="G48">
        <v>1</v>
      </c>
      <c r="H48">
        <v>1</v>
      </c>
      <c r="I48" s="13">
        <v>0.08</v>
      </c>
      <c r="J48">
        <v>1</v>
      </c>
      <c r="K48">
        <v>1</v>
      </c>
      <c r="L48">
        <v>2</v>
      </c>
      <c r="M48">
        <v>40</v>
      </c>
    </row>
    <row r="49" spans="1:13" x14ac:dyDescent="0.3">
      <c r="A49" s="4" t="s">
        <v>2058</v>
      </c>
      <c r="I49" s="13"/>
    </row>
    <row r="50" spans="1:13" x14ac:dyDescent="0.3">
      <c r="A50" s="16" t="s">
        <v>218</v>
      </c>
      <c r="B50">
        <v>1844.28</v>
      </c>
      <c r="C50">
        <v>299.69550000000004</v>
      </c>
      <c r="D50">
        <v>1544.5844999999999</v>
      </c>
      <c r="E50">
        <v>1655.5844999999999</v>
      </c>
      <c r="F50">
        <v>4</v>
      </c>
      <c r="G50">
        <v>1</v>
      </c>
      <c r="H50">
        <v>1</v>
      </c>
      <c r="I50" s="13">
        <v>0.35</v>
      </c>
      <c r="J50">
        <v>2</v>
      </c>
      <c r="K50">
        <v>2</v>
      </c>
      <c r="L50">
        <v>5</v>
      </c>
      <c r="M50">
        <v>52</v>
      </c>
    </row>
    <row r="51" spans="1:13" x14ac:dyDescent="0.3">
      <c r="A51" s="16" t="s">
        <v>466</v>
      </c>
      <c r="B51">
        <v>1430.35</v>
      </c>
      <c r="C51">
        <v>0</v>
      </c>
      <c r="D51">
        <v>1430.35</v>
      </c>
      <c r="E51">
        <v>1430.35</v>
      </c>
      <c r="F51">
        <v>5</v>
      </c>
      <c r="G51">
        <v>1</v>
      </c>
      <c r="H51">
        <v>1</v>
      </c>
      <c r="I51" s="13">
        <v>0</v>
      </c>
      <c r="J51">
        <v>1</v>
      </c>
      <c r="K51">
        <v>1</v>
      </c>
      <c r="L51">
        <v>7</v>
      </c>
      <c r="M51">
        <v>52</v>
      </c>
    </row>
    <row r="52" spans="1:13" x14ac:dyDescent="0.3">
      <c r="A52" s="16" t="s">
        <v>239</v>
      </c>
      <c r="B52">
        <v>847.89</v>
      </c>
      <c r="C52">
        <v>0</v>
      </c>
      <c r="D52">
        <v>847.89</v>
      </c>
      <c r="E52">
        <v>847.89</v>
      </c>
      <c r="F52">
        <v>3</v>
      </c>
      <c r="G52">
        <v>1</v>
      </c>
      <c r="H52">
        <v>1</v>
      </c>
      <c r="I52" s="13">
        <v>0</v>
      </c>
      <c r="J52">
        <v>1</v>
      </c>
      <c r="K52">
        <v>1</v>
      </c>
      <c r="L52">
        <v>4</v>
      </c>
      <c r="M52">
        <v>52</v>
      </c>
    </row>
    <row r="53" spans="1:13" x14ac:dyDescent="0.3">
      <c r="A53" s="16" t="s">
        <v>583</v>
      </c>
      <c r="B53">
        <v>806.06</v>
      </c>
      <c r="C53">
        <v>64.484799999999993</v>
      </c>
      <c r="D53">
        <v>741.5752</v>
      </c>
      <c r="E53">
        <v>811.5752</v>
      </c>
      <c r="F53">
        <v>2</v>
      </c>
      <c r="G53">
        <v>1</v>
      </c>
      <c r="H53">
        <v>1</v>
      </c>
      <c r="I53" s="13">
        <v>0.08</v>
      </c>
      <c r="J53">
        <v>1</v>
      </c>
      <c r="K53">
        <v>1</v>
      </c>
      <c r="L53">
        <v>4</v>
      </c>
      <c r="M53">
        <v>52</v>
      </c>
    </row>
    <row r="54" spans="1:13" x14ac:dyDescent="0.3">
      <c r="A54" s="16" t="s">
        <v>280</v>
      </c>
      <c r="B54">
        <v>788.19999999999993</v>
      </c>
      <c r="C54">
        <v>63.055999999999997</v>
      </c>
      <c r="D54">
        <v>725.14399999999989</v>
      </c>
      <c r="E54">
        <v>778.14399999999989</v>
      </c>
      <c r="F54">
        <v>5</v>
      </c>
      <c r="G54">
        <v>1</v>
      </c>
      <c r="H54">
        <v>1</v>
      </c>
      <c r="I54" s="13">
        <v>0.08</v>
      </c>
      <c r="J54">
        <v>1</v>
      </c>
      <c r="K54">
        <v>1</v>
      </c>
      <c r="L54">
        <v>2</v>
      </c>
      <c r="M54">
        <v>52</v>
      </c>
    </row>
    <row r="55" spans="1:13" x14ac:dyDescent="0.3">
      <c r="A55" s="16" t="s">
        <v>175</v>
      </c>
      <c r="B55">
        <v>416.72</v>
      </c>
      <c r="C55">
        <v>0</v>
      </c>
      <c r="D55">
        <v>416.72</v>
      </c>
      <c r="E55">
        <v>416.72</v>
      </c>
      <c r="F55">
        <v>4</v>
      </c>
      <c r="G55">
        <v>1</v>
      </c>
      <c r="H55">
        <v>1</v>
      </c>
      <c r="I55" s="13">
        <v>0</v>
      </c>
      <c r="J55">
        <v>1</v>
      </c>
      <c r="K55">
        <v>1</v>
      </c>
      <c r="L55">
        <v>5</v>
      </c>
      <c r="M55">
        <v>52</v>
      </c>
    </row>
    <row r="56" spans="1:13" x14ac:dyDescent="0.3">
      <c r="A56" s="16" t="s">
        <v>235</v>
      </c>
      <c r="B56">
        <v>252.38</v>
      </c>
      <c r="C56">
        <v>0</v>
      </c>
      <c r="D56">
        <v>252.38</v>
      </c>
      <c r="E56">
        <v>252.38</v>
      </c>
      <c r="F56">
        <v>2</v>
      </c>
      <c r="G56">
        <v>1</v>
      </c>
      <c r="H56">
        <v>1</v>
      </c>
      <c r="I56" s="13">
        <v>0</v>
      </c>
      <c r="J56">
        <v>1</v>
      </c>
      <c r="K56">
        <v>1</v>
      </c>
      <c r="L56">
        <v>4</v>
      </c>
      <c r="M56">
        <v>52</v>
      </c>
    </row>
    <row r="57" spans="1:13" x14ac:dyDescent="0.3">
      <c r="A57" s="16" t="s">
        <v>650</v>
      </c>
      <c r="B57">
        <v>235.63</v>
      </c>
      <c r="C57">
        <v>0</v>
      </c>
      <c r="D57">
        <v>235.63</v>
      </c>
      <c r="E57">
        <v>235.63</v>
      </c>
      <c r="F57">
        <v>1</v>
      </c>
      <c r="G57">
        <v>1</v>
      </c>
      <c r="H57">
        <v>1</v>
      </c>
      <c r="I57" s="13">
        <v>0</v>
      </c>
      <c r="J57">
        <v>1</v>
      </c>
      <c r="K57">
        <v>1</v>
      </c>
      <c r="L57">
        <v>3</v>
      </c>
      <c r="M57">
        <v>52</v>
      </c>
    </row>
    <row r="58" spans="1:13" x14ac:dyDescent="0.3">
      <c r="A58" s="16" t="s">
        <v>411</v>
      </c>
      <c r="B58">
        <v>178</v>
      </c>
      <c r="C58">
        <v>0</v>
      </c>
      <c r="D58">
        <v>178</v>
      </c>
      <c r="E58">
        <v>178</v>
      </c>
      <c r="F58">
        <v>4</v>
      </c>
      <c r="G58">
        <v>1</v>
      </c>
      <c r="H58">
        <v>1</v>
      </c>
      <c r="I58" s="13">
        <v>0</v>
      </c>
      <c r="J58">
        <v>1</v>
      </c>
      <c r="K58">
        <v>1</v>
      </c>
      <c r="L58">
        <v>3</v>
      </c>
      <c r="M58">
        <v>52</v>
      </c>
    </row>
    <row r="59" spans="1:13" x14ac:dyDescent="0.3">
      <c r="A59" s="4" t="s">
        <v>2059</v>
      </c>
      <c r="I59" s="13"/>
    </row>
    <row r="60" spans="1:13" x14ac:dyDescent="0.3">
      <c r="A60" s="16" t="s">
        <v>337</v>
      </c>
      <c r="B60">
        <v>1117.8600000000001</v>
      </c>
      <c r="C60">
        <v>89.42880000000001</v>
      </c>
      <c r="D60">
        <v>1028.4312000000002</v>
      </c>
      <c r="E60">
        <v>1087.4312000000002</v>
      </c>
      <c r="F60">
        <v>3</v>
      </c>
      <c r="G60">
        <v>1</v>
      </c>
      <c r="H60">
        <v>1</v>
      </c>
      <c r="I60" s="13">
        <v>0.08</v>
      </c>
      <c r="J60">
        <v>1</v>
      </c>
      <c r="K60">
        <v>1</v>
      </c>
      <c r="L60">
        <v>7</v>
      </c>
      <c r="M60">
        <v>49</v>
      </c>
    </row>
    <row r="61" spans="1:13" x14ac:dyDescent="0.3">
      <c r="A61" s="16" t="s">
        <v>284</v>
      </c>
      <c r="B61">
        <v>792.65</v>
      </c>
      <c r="C61">
        <v>63.411999999999999</v>
      </c>
      <c r="D61">
        <v>729.23799999999994</v>
      </c>
      <c r="E61">
        <v>793.23799999999994</v>
      </c>
      <c r="F61">
        <v>5</v>
      </c>
      <c r="G61">
        <v>1</v>
      </c>
      <c r="H61">
        <v>1</v>
      </c>
      <c r="I61" s="13">
        <v>0.08</v>
      </c>
      <c r="J61">
        <v>1</v>
      </c>
      <c r="K61">
        <v>1</v>
      </c>
      <c r="L61">
        <v>4</v>
      </c>
      <c r="M61">
        <v>49</v>
      </c>
    </row>
    <row r="62" spans="1:13" x14ac:dyDescent="0.3">
      <c r="A62" s="16" t="s">
        <v>40</v>
      </c>
      <c r="B62">
        <v>166.28</v>
      </c>
      <c r="C62">
        <v>13.3024</v>
      </c>
      <c r="D62">
        <v>152.9776</v>
      </c>
      <c r="E62">
        <v>206.9776</v>
      </c>
      <c r="F62">
        <v>1</v>
      </c>
      <c r="G62">
        <v>1</v>
      </c>
      <c r="H62">
        <v>1</v>
      </c>
      <c r="I62" s="13">
        <v>0.08</v>
      </c>
      <c r="J62">
        <v>1</v>
      </c>
      <c r="K62">
        <v>1</v>
      </c>
      <c r="L62">
        <v>4</v>
      </c>
      <c r="M62">
        <v>49</v>
      </c>
    </row>
    <row r="63" spans="1:13" x14ac:dyDescent="0.3">
      <c r="A63" s="16" t="s">
        <v>411</v>
      </c>
      <c r="B63">
        <v>133.5</v>
      </c>
      <c r="C63">
        <v>26.700000000000003</v>
      </c>
      <c r="D63">
        <v>106.8</v>
      </c>
      <c r="E63">
        <v>146.80000000000001</v>
      </c>
      <c r="F63">
        <v>3</v>
      </c>
      <c r="G63">
        <v>1</v>
      </c>
      <c r="H63">
        <v>1</v>
      </c>
      <c r="I63" s="13">
        <v>0.2</v>
      </c>
      <c r="J63">
        <v>1</v>
      </c>
      <c r="K63">
        <v>1</v>
      </c>
      <c r="L63">
        <v>5</v>
      </c>
      <c r="M63">
        <v>49</v>
      </c>
    </row>
    <row r="64" spans="1:13" x14ac:dyDescent="0.3">
      <c r="A64" s="16" t="s">
        <v>192</v>
      </c>
      <c r="B64">
        <v>103.5</v>
      </c>
      <c r="C64">
        <v>0</v>
      </c>
      <c r="D64">
        <v>103.5</v>
      </c>
      <c r="E64">
        <v>103.5</v>
      </c>
      <c r="F64">
        <v>5</v>
      </c>
      <c r="G64">
        <v>1</v>
      </c>
      <c r="H64">
        <v>1</v>
      </c>
      <c r="I64" s="13">
        <v>0</v>
      </c>
      <c r="J64">
        <v>1</v>
      </c>
      <c r="K64">
        <v>1</v>
      </c>
      <c r="L64">
        <v>6</v>
      </c>
      <c r="M64">
        <v>49</v>
      </c>
    </row>
    <row r="65" spans="1:13" x14ac:dyDescent="0.3">
      <c r="A65" s="4" t="s">
        <v>2060</v>
      </c>
      <c r="I65" s="13"/>
    </row>
    <row r="66" spans="1:13" x14ac:dyDescent="0.3">
      <c r="A66" s="16" t="s">
        <v>28</v>
      </c>
      <c r="B66">
        <v>1853.2800000000002</v>
      </c>
      <c r="C66">
        <v>123.55200000000001</v>
      </c>
      <c r="D66">
        <v>1729.7280000000001</v>
      </c>
      <c r="E66">
        <v>1789.7280000000001</v>
      </c>
      <c r="F66">
        <v>6</v>
      </c>
      <c r="G66">
        <v>1</v>
      </c>
      <c r="H66">
        <v>1</v>
      </c>
      <c r="I66" s="13">
        <v>0.08</v>
      </c>
      <c r="J66">
        <v>2</v>
      </c>
      <c r="K66">
        <v>2</v>
      </c>
      <c r="L66">
        <v>2.5</v>
      </c>
      <c r="M66">
        <v>37</v>
      </c>
    </row>
    <row r="67" spans="1:13" x14ac:dyDescent="0.3">
      <c r="A67" s="16" t="s">
        <v>556</v>
      </c>
      <c r="B67">
        <v>668.1</v>
      </c>
      <c r="C67">
        <v>0</v>
      </c>
      <c r="D67">
        <v>668.1</v>
      </c>
      <c r="E67">
        <v>668.1</v>
      </c>
      <c r="F67">
        <v>5</v>
      </c>
      <c r="G67">
        <v>1</v>
      </c>
      <c r="H67">
        <v>1</v>
      </c>
      <c r="I67" s="13">
        <v>0</v>
      </c>
      <c r="J67">
        <v>1</v>
      </c>
      <c r="K67">
        <v>1</v>
      </c>
      <c r="L67">
        <v>3</v>
      </c>
      <c r="M67">
        <v>37</v>
      </c>
    </row>
    <row r="68" spans="1:13" x14ac:dyDescent="0.3">
      <c r="A68" s="16" t="s">
        <v>227</v>
      </c>
      <c r="B68">
        <v>531.88</v>
      </c>
      <c r="C68">
        <v>53.188000000000002</v>
      </c>
      <c r="D68">
        <v>478.69200000000001</v>
      </c>
      <c r="E68">
        <v>521.69200000000001</v>
      </c>
      <c r="F68">
        <v>4</v>
      </c>
      <c r="G68">
        <v>1</v>
      </c>
      <c r="H68">
        <v>1</v>
      </c>
      <c r="I68" s="13">
        <v>0.1</v>
      </c>
      <c r="J68">
        <v>1</v>
      </c>
      <c r="K68">
        <v>1</v>
      </c>
      <c r="L68">
        <v>1</v>
      </c>
      <c r="M68">
        <v>37</v>
      </c>
    </row>
    <row r="69" spans="1:13" x14ac:dyDescent="0.3">
      <c r="A69" s="4" t="s">
        <v>2061</v>
      </c>
      <c r="I69" s="13"/>
    </row>
    <row r="70" spans="1:13" x14ac:dyDescent="0.3">
      <c r="A70" s="16" t="s">
        <v>74</v>
      </c>
      <c r="B70">
        <v>990.33</v>
      </c>
      <c r="C70">
        <v>198.06600000000003</v>
      </c>
      <c r="D70">
        <v>792.26400000000001</v>
      </c>
      <c r="E70">
        <v>832.26400000000001</v>
      </c>
      <c r="F70">
        <v>3</v>
      </c>
      <c r="G70">
        <v>1</v>
      </c>
      <c r="H70">
        <v>1</v>
      </c>
      <c r="I70" s="13">
        <v>0.2</v>
      </c>
      <c r="J70">
        <v>1</v>
      </c>
      <c r="K70">
        <v>1</v>
      </c>
      <c r="L70">
        <v>4</v>
      </c>
      <c r="M70">
        <v>53</v>
      </c>
    </row>
    <row r="71" spans="1:13" x14ac:dyDescent="0.3">
      <c r="A71" s="16" t="s">
        <v>40</v>
      </c>
      <c r="B71">
        <v>665.12</v>
      </c>
      <c r="C71">
        <v>53.209600000000002</v>
      </c>
      <c r="D71">
        <v>611.91039999999998</v>
      </c>
      <c r="E71">
        <v>677.91039999999998</v>
      </c>
      <c r="F71">
        <v>4</v>
      </c>
      <c r="G71">
        <v>1</v>
      </c>
      <c r="H71">
        <v>1</v>
      </c>
      <c r="I71" s="13">
        <v>0.08</v>
      </c>
      <c r="J71">
        <v>1</v>
      </c>
      <c r="K71">
        <v>1</v>
      </c>
      <c r="L71">
        <v>3</v>
      </c>
      <c r="M71">
        <v>53</v>
      </c>
    </row>
    <row r="72" spans="1:13" x14ac:dyDescent="0.3">
      <c r="A72" s="16" t="s">
        <v>50</v>
      </c>
      <c r="B72">
        <v>405.08</v>
      </c>
      <c r="C72">
        <v>81.016000000000005</v>
      </c>
      <c r="D72">
        <v>324.06399999999996</v>
      </c>
      <c r="E72">
        <v>394.06399999999996</v>
      </c>
      <c r="F72">
        <v>2</v>
      </c>
      <c r="G72">
        <v>1</v>
      </c>
      <c r="H72">
        <v>1</v>
      </c>
      <c r="I72" s="13">
        <v>0.2</v>
      </c>
      <c r="J72">
        <v>1</v>
      </c>
      <c r="K72">
        <v>1</v>
      </c>
      <c r="L72">
        <v>5</v>
      </c>
      <c r="M72">
        <v>53</v>
      </c>
    </row>
    <row r="73" spans="1:13" x14ac:dyDescent="0.3">
      <c r="A73" s="16" t="s">
        <v>337</v>
      </c>
      <c r="B73">
        <v>372.62</v>
      </c>
      <c r="C73">
        <v>37.262</v>
      </c>
      <c r="D73">
        <v>335.358</v>
      </c>
      <c r="E73">
        <v>401.358</v>
      </c>
      <c r="F73">
        <v>1</v>
      </c>
      <c r="G73">
        <v>1</v>
      </c>
      <c r="H73">
        <v>1</v>
      </c>
      <c r="I73" s="13">
        <v>0.1</v>
      </c>
      <c r="J73">
        <v>1</v>
      </c>
      <c r="K73">
        <v>1</v>
      </c>
      <c r="L73">
        <v>2</v>
      </c>
      <c r="M73">
        <v>53</v>
      </c>
    </row>
    <row r="74" spans="1:13" x14ac:dyDescent="0.3">
      <c r="A74" s="16" t="s">
        <v>263</v>
      </c>
      <c r="B74">
        <v>312.10000000000002</v>
      </c>
      <c r="C74">
        <v>46.815000000000005</v>
      </c>
      <c r="D74">
        <v>265.28500000000003</v>
      </c>
      <c r="E74">
        <v>334.28500000000003</v>
      </c>
      <c r="F74">
        <v>5</v>
      </c>
      <c r="G74">
        <v>1</v>
      </c>
      <c r="H74">
        <v>1</v>
      </c>
      <c r="I74" s="13">
        <v>0.15</v>
      </c>
      <c r="J74">
        <v>1</v>
      </c>
      <c r="K74">
        <v>1</v>
      </c>
      <c r="L74">
        <v>6</v>
      </c>
      <c r="M74">
        <v>53</v>
      </c>
    </row>
    <row r="75" spans="1:13" x14ac:dyDescent="0.3">
      <c r="A75" s="16" t="s">
        <v>119</v>
      </c>
      <c r="B75">
        <v>257.06</v>
      </c>
      <c r="C75">
        <v>51.412000000000006</v>
      </c>
      <c r="D75">
        <v>205.648</v>
      </c>
      <c r="E75">
        <v>269.64800000000002</v>
      </c>
      <c r="F75">
        <v>1</v>
      </c>
      <c r="G75">
        <v>1</v>
      </c>
      <c r="H75">
        <v>1</v>
      </c>
      <c r="I75" s="13">
        <v>0.2</v>
      </c>
      <c r="J75">
        <v>1</v>
      </c>
      <c r="K75">
        <v>1</v>
      </c>
      <c r="L75">
        <v>2</v>
      </c>
      <c r="M75">
        <v>53</v>
      </c>
    </row>
    <row r="76" spans="1:13" x14ac:dyDescent="0.3">
      <c r="A76" s="16" t="s">
        <v>243</v>
      </c>
      <c r="B76">
        <v>128.13999999999999</v>
      </c>
      <c r="C76">
        <v>10.251199999999999</v>
      </c>
      <c r="D76">
        <v>117.88879999999999</v>
      </c>
      <c r="E76">
        <v>187.8888</v>
      </c>
      <c r="F76">
        <v>1</v>
      </c>
      <c r="G76">
        <v>1</v>
      </c>
      <c r="H76">
        <v>1</v>
      </c>
      <c r="I76" s="13">
        <v>0.08</v>
      </c>
      <c r="J76">
        <v>1</v>
      </c>
      <c r="K76">
        <v>1</v>
      </c>
      <c r="L76">
        <v>4</v>
      </c>
      <c r="M76">
        <v>53</v>
      </c>
    </row>
    <row r="77" spans="1:13" x14ac:dyDescent="0.3">
      <c r="A77" s="4" t="s">
        <v>2062</v>
      </c>
      <c r="I77" s="13"/>
    </row>
    <row r="78" spans="1:13" x14ac:dyDescent="0.3">
      <c r="A78" s="16" t="s">
        <v>40</v>
      </c>
      <c r="B78">
        <v>665.12</v>
      </c>
      <c r="C78">
        <v>66.512</v>
      </c>
      <c r="D78">
        <v>598.60799999999995</v>
      </c>
      <c r="E78">
        <v>642.60799999999995</v>
      </c>
      <c r="F78">
        <v>4</v>
      </c>
      <c r="G78">
        <v>1</v>
      </c>
      <c r="H78">
        <v>1</v>
      </c>
      <c r="I78" s="13">
        <v>0.1</v>
      </c>
      <c r="J78">
        <v>1</v>
      </c>
      <c r="K78">
        <v>1</v>
      </c>
      <c r="L78">
        <v>4</v>
      </c>
      <c r="M78">
        <v>35</v>
      </c>
    </row>
    <row r="79" spans="1:13" x14ac:dyDescent="0.3">
      <c r="A79" s="16" t="s">
        <v>235</v>
      </c>
      <c r="B79">
        <v>378.57</v>
      </c>
      <c r="C79">
        <v>0</v>
      </c>
      <c r="D79">
        <v>378.57</v>
      </c>
      <c r="E79">
        <v>378.57</v>
      </c>
      <c r="F79">
        <v>3</v>
      </c>
      <c r="G79">
        <v>1</v>
      </c>
      <c r="H79">
        <v>1</v>
      </c>
      <c r="I79" s="13">
        <v>0</v>
      </c>
      <c r="J79">
        <v>1</v>
      </c>
      <c r="K79">
        <v>1</v>
      </c>
      <c r="L79">
        <v>4</v>
      </c>
      <c r="M79">
        <v>35</v>
      </c>
    </row>
    <row r="80" spans="1:13" x14ac:dyDescent="0.3">
      <c r="A80" s="16" t="s">
        <v>107</v>
      </c>
      <c r="B80">
        <v>242.25</v>
      </c>
      <c r="C80">
        <v>24.225000000000001</v>
      </c>
      <c r="D80">
        <v>218.02500000000001</v>
      </c>
      <c r="E80">
        <v>271.02499999999998</v>
      </c>
      <c r="F80">
        <v>5</v>
      </c>
      <c r="G80">
        <v>1</v>
      </c>
      <c r="H80">
        <v>1</v>
      </c>
      <c r="I80" s="13">
        <v>0.1</v>
      </c>
      <c r="J80">
        <v>1</v>
      </c>
      <c r="K80">
        <v>1</v>
      </c>
      <c r="L80">
        <v>7</v>
      </c>
      <c r="M80">
        <v>35</v>
      </c>
    </row>
    <row r="81" spans="1:13" x14ac:dyDescent="0.3">
      <c r="A81" s="16" t="s">
        <v>977</v>
      </c>
      <c r="B81">
        <v>133.96</v>
      </c>
      <c r="C81">
        <v>26.792000000000002</v>
      </c>
      <c r="D81">
        <v>107.16800000000001</v>
      </c>
      <c r="E81">
        <v>161.16800000000001</v>
      </c>
      <c r="F81">
        <v>4</v>
      </c>
      <c r="G81">
        <v>1</v>
      </c>
      <c r="H81">
        <v>1</v>
      </c>
      <c r="I81" s="13">
        <v>0.2</v>
      </c>
      <c r="J81">
        <v>1</v>
      </c>
      <c r="K81">
        <v>1</v>
      </c>
      <c r="L81">
        <v>1</v>
      </c>
      <c r="M81">
        <v>35</v>
      </c>
    </row>
    <row r="82" spans="1:13" x14ac:dyDescent="0.3">
      <c r="A82" s="4" t="s">
        <v>2063</v>
      </c>
      <c r="I82" s="13"/>
    </row>
    <row r="83" spans="1:13" x14ac:dyDescent="0.3">
      <c r="A83" s="16" t="s">
        <v>337</v>
      </c>
      <c r="B83">
        <v>1490.48</v>
      </c>
      <c r="C83">
        <v>223.572</v>
      </c>
      <c r="D83">
        <v>1266.9079999999999</v>
      </c>
      <c r="E83">
        <v>1308.9079999999999</v>
      </c>
      <c r="F83">
        <v>4</v>
      </c>
      <c r="G83">
        <v>1</v>
      </c>
      <c r="H83">
        <v>1</v>
      </c>
      <c r="I83" s="13">
        <v>0.15</v>
      </c>
      <c r="J83">
        <v>1</v>
      </c>
      <c r="K83">
        <v>1</v>
      </c>
      <c r="L83">
        <v>5</v>
      </c>
      <c r="M83">
        <v>60</v>
      </c>
    </row>
    <row r="84" spans="1:13" x14ac:dyDescent="0.3">
      <c r="A84" s="16" t="s">
        <v>511</v>
      </c>
      <c r="B84">
        <v>882.06</v>
      </c>
      <c r="C84">
        <v>88.206000000000003</v>
      </c>
      <c r="D84">
        <v>793.85399999999993</v>
      </c>
      <c r="E84">
        <v>842.85399999999993</v>
      </c>
      <c r="F84">
        <v>2</v>
      </c>
      <c r="G84">
        <v>1</v>
      </c>
      <c r="H84">
        <v>1</v>
      </c>
      <c r="I84" s="13">
        <v>0.1</v>
      </c>
      <c r="J84">
        <v>1</v>
      </c>
      <c r="K84">
        <v>1</v>
      </c>
      <c r="L84">
        <v>7</v>
      </c>
      <c r="M84">
        <v>60</v>
      </c>
    </row>
    <row r="85" spans="1:13" x14ac:dyDescent="0.3">
      <c r="A85" s="16" t="s">
        <v>88</v>
      </c>
      <c r="B85">
        <v>727.28</v>
      </c>
      <c r="C85">
        <v>109.092</v>
      </c>
      <c r="D85">
        <v>618.18799999999999</v>
      </c>
      <c r="E85">
        <v>661.18799999999999</v>
      </c>
      <c r="F85">
        <v>2</v>
      </c>
      <c r="G85">
        <v>1</v>
      </c>
      <c r="H85">
        <v>1</v>
      </c>
      <c r="I85" s="13">
        <v>0.15</v>
      </c>
      <c r="J85">
        <v>1</v>
      </c>
      <c r="K85">
        <v>1</v>
      </c>
      <c r="L85">
        <v>1</v>
      </c>
      <c r="M85">
        <v>60</v>
      </c>
    </row>
    <row r="86" spans="1:13" x14ac:dyDescent="0.3">
      <c r="A86" s="16" t="s">
        <v>650</v>
      </c>
      <c r="B86">
        <v>235.63</v>
      </c>
      <c r="C86">
        <v>23.563000000000002</v>
      </c>
      <c r="D86">
        <v>212.06700000000001</v>
      </c>
      <c r="E86">
        <v>250.06700000000001</v>
      </c>
      <c r="F86">
        <v>1</v>
      </c>
      <c r="G86">
        <v>1</v>
      </c>
      <c r="H86">
        <v>1</v>
      </c>
      <c r="I86" s="13">
        <v>0.1</v>
      </c>
      <c r="J86">
        <v>1</v>
      </c>
      <c r="K86">
        <v>1</v>
      </c>
      <c r="L86">
        <v>6</v>
      </c>
      <c r="M86">
        <v>60</v>
      </c>
    </row>
    <row r="87" spans="1:13" x14ac:dyDescent="0.3">
      <c r="A87" s="4" t="s">
        <v>2064</v>
      </c>
      <c r="I87" s="13"/>
    </row>
    <row r="88" spans="1:13" x14ac:dyDescent="0.3">
      <c r="A88" s="16" t="s">
        <v>376</v>
      </c>
      <c r="B88">
        <v>2157.1999999999998</v>
      </c>
      <c r="C88">
        <v>323.58</v>
      </c>
      <c r="D88">
        <v>1833.62</v>
      </c>
      <c r="E88">
        <v>1875.62</v>
      </c>
      <c r="F88">
        <v>5</v>
      </c>
      <c r="G88">
        <v>1</v>
      </c>
      <c r="H88">
        <v>1</v>
      </c>
      <c r="I88" s="13">
        <v>0.15</v>
      </c>
      <c r="J88">
        <v>1</v>
      </c>
      <c r="K88">
        <v>1</v>
      </c>
      <c r="L88">
        <v>4</v>
      </c>
      <c r="M88">
        <v>43</v>
      </c>
    </row>
    <row r="89" spans="1:13" x14ac:dyDescent="0.3">
      <c r="A89" s="16" t="s">
        <v>280</v>
      </c>
      <c r="B89">
        <v>788.19999999999993</v>
      </c>
      <c r="C89">
        <v>0</v>
      </c>
      <c r="D89">
        <v>788.19999999999993</v>
      </c>
      <c r="E89">
        <v>788.19999999999993</v>
      </c>
      <c r="F89">
        <v>5</v>
      </c>
      <c r="G89">
        <v>1</v>
      </c>
      <c r="H89">
        <v>1</v>
      </c>
      <c r="I89" s="13">
        <v>0</v>
      </c>
      <c r="J89">
        <v>1</v>
      </c>
      <c r="K89">
        <v>1</v>
      </c>
      <c r="L89">
        <v>1</v>
      </c>
      <c r="M89">
        <v>43</v>
      </c>
    </row>
    <row r="90" spans="1:13" x14ac:dyDescent="0.3">
      <c r="A90" s="16" t="s">
        <v>423</v>
      </c>
      <c r="B90">
        <v>738.06</v>
      </c>
      <c r="C90">
        <v>73.805999999999997</v>
      </c>
      <c r="D90">
        <v>664.25399999999991</v>
      </c>
      <c r="E90">
        <v>719.25399999999991</v>
      </c>
      <c r="F90">
        <v>2</v>
      </c>
      <c r="G90">
        <v>1</v>
      </c>
      <c r="H90">
        <v>1</v>
      </c>
      <c r="I90" s="13">
        <v>0.1</v>
      </c>
      <c r="J90">
        <v>1</v>
      </c>
      <c r="K90">
        <v>1</v>
      </c>
      <c r="L90">
        <v>3</v>
      </c>
      <c r="M90">
        <v>43</v>
      </c>
    </row>
    <row r="91" spans="1:13" x14ac:dyDescent="0.3">
      <c r="A91" s="16" t="s">
        <v>218</v>
      </c>
      <c r="B91">
        <v>461.07</v>
      </c>
      <c r="C91">
        <v>36.885600000000004</v>
      </c>
      <c r="D91">
        <v>424.18439999999998</v>
      </c>
      <c r="E91">
        <v>466.18439999999998</v>
      </c>
      <c r="F91">
        <v>1</v>
      </c>
      <c r="G91">
        <v>1</v>
      </c>
      <c r="H91">
        <v>1</v>
      </c>
      <c r="I91" s="13">
        <v>0.08</v>
      </c>
      <c r="J91">
        <v>1</v>
      </c>
      <c r="K91">
        <v>1</v>
      </c>
      <c r="L91">
        <v>1</v>
      </c>
      <c r="M91">
        <v>43</v>
      </c>
    </row>
    <row r="92" spans="1:13" x14ac:dyDescent="0.3">
      <c r="A92" s="16" t="s">
        <v>474</v>
      </c>
      <c r="B92">
        <v>435.45000000000005</v>
      </c>
      <c r="C92">
        <v>0</v>
      </c>
      <c r="D92">
        <v>435.45000000000005</v>
      </c>
      <c r="E92">
        <v>435.45000000000005</v>
      </c>
      <c r="F92">
        <v>5</v>
      </c>
      <c r="G92">
        <v>1</v>
      </c>
      <c r="H92">
        <v>1</v>
      </c>
      <c r="I92" s="13">
        <v>0</v>
      </c>
      <c r="J92">
        <v>1</v>
      </c>
      <c r="K92">
        <v>1</v>
      </c>
      <c r="L92">
        <v>5</v>
      </c>
      <c r="M92">
        <v>43</v>
      </c>
    </row>
    <row r="93" spans="1:13" x14ac:dyDescent="0.3">
      <c r="A93" s="16" t="s">
        <v>507</v>
      </c>
      <c r="B93">
        <v>136.30000000000001</v>
      </c>
      <c r="C93">
        <v>20.445</v>
      </c>
      <c r="D93">
        <v>115.85500000000002</v>
      </c>
      <c r="E93">
        <v>179.85500000000002</v>
      </c>
      <c r="F93">
        <v>1</v>
      </c>
      <c r="G93">
        <v>1</v>
      </c>
      <c r="H93">
        <v>1</v>
      </c>
      <c r="I93" s="13">
        <v>0.15</v>
      </c>
      <c r="J93">
        <v>1</v>
      </c>
      <c r="K93">
        <v>1</v>
      </c>
      <c r="L93">
        <v>5</v>
      </c>
      <c r="M93">
        <v>43</v>
      </c>
    </row>
    <row r="94" spans="1:13" x14ac:dyDescent="0.3">
      <c r="A94" s="4" t="s">
        <v>2065</v>
      </c>
      <c r="I94" s="13"/>
    </row>
    <row r="95" spans="1:13" x14ac:dyDescent="0.3">
      <c r="A95" s="16" t="s">
        <v>488</v>
      </c>
      <c r="B95">
        <v>1265.0999999999999</v>
      </c>
      <c r="C95">
        <v>126.50999999999999</v>
      </c>
      <c r="D95">
        <v>1138.5899999999999</v>
      </c>
      <c r="E95">
        <v>1176.5899999999999</v>
      </c>
      <c r="F95">
        <v>3</v>
      </c>
      <c r="G95">
        <v>1</v>
      </c>
      <c r="H95">
        <v>1</v>
      </c>
      <c r="I95" s="13">
        <v>0.1</v>
      </c>
      <c r="J95">
        <v>1</v>
      </c>
      <c r="K95">
        <v>1</v>
      </c>
      <c r="L95">
        <v>3</v>
      </c>
      <c r="M95">
        <v>45</v>
      </c>
    </row>
    <row r="96" spans="1:13" x14ac:dyDescent="0.3">
      <c r="A96" s="16" t="s">
        <v>349</v>
      </c>
      <c r="B96">
        <v>993.18</v>
      </c>
      <c r="C96">
        <v>0</v>
      </c>
      <c r="D96">
        <v>993.18</v>
      </c>
      <c r="E96">
        <v>993.18</v>
      </c>
      <c r="F96">
        <v>2</v>
      </c>
      <c r="G96">
        <v>1</v>
      </c>
      <c r="H96">
        <v>1</v>
      </c>
      <c r="I96" s="13">
        <v>0</v>
      </c>
      <c r="J96">
        <v>1</v>
      </c>
      <c r="K96">
        <v>1</v>
      </c>
      <c r="L96">
        <v>2</v>
      </c>
      <c r="M96">
        <v>45</v>
      </c>
    </row>
    <row r="97" spans="1:13" x14ac:dyDescent="0.3">
      <c r="A97" s="16" t="s">
        <v>646</v>
      </c>
      <c r="B97">
        <v>867.24</v>
      </c>
      <c r="C97">
        <v>173.44800000000001</v>
      </c>
      <c r="D97">
        <v>693.79200000000003</v>
      </c>
      <c r="E97">
        <v>734.79200000000003</v>
      </c>
      <c r="F97">
        <v>2</v>
      </c>
      <c r="G97">
        <v>1</v>
      </c>
      <c r="H97">
        <v>1</v>
      </c>
      <c r="I97" s="13">
        <v>0.2</v>
      </c>
      <c r="J97">
        <v>1</v>
      </c>
      <c r="K97">
        <v>1</v>
      </c>
      <c r="L97">
        <v>6</v>
      </c>
      <c r="M97">
        <v>45</v>
      </c>
    </row>
    <row r="98" spans="1:13" x14ac:dyDescent="0.3">
      <c r="A98" s="16" t="s">
        <v>741</v>
      </c>
      <c r="B98">
        <v>763.46</v>
      </c>
      <c r="C98">
        <v>0</v>
      </c>
      <c r="D98">
        <v>763.46</v>
      </c>
      <c r="E98">
        <v>763.46</v>
      </c>
      <c r="F98">
        <v>2</v>
      </c>
      <c r="G98">
        <v>1</v>
      </c>
      <c r="H98">
        <v>1</v>
      </c>
      <c r="I98" s="13">
        <v>0</v>
      </c>
      <c r="J98">
        <v>1</v>
      </c>
      <c r="K98">
        <v>1</v>
      </c>
      <c r="L98">
        <v>6</v>
      </c>
      <c r="M98">
        <v>45</v>
      </c>
    </row>
    <row r="99" spans="1:13" x14ac:dyDescent="0.3">
      <c r="A99" s="16" t="s">
        <v>280</v>
      </c>
      <c r="B99">
        <v>472.91999999999996</v>
      </c>
      <c r="C99">
        <v>37.833599999999997</v>
      </c>
      <c r="D99">
        <v>435.08639999999997</v>
      </c>
      <c r="E99">
        <v>501.08639999999997</v>
      </c>
      <c r="F99">
        <v>3</v>
      </c>
      <c r="G99">
        <v>1</v>
      </c>
      <c r="H99">
        <v>1</v>
      </c>
      <c r="I99" s="13">
        <v>0.08</v>
      </c>
      <c r="J99">
        <v>1</v>
      </c>
      <c r="K99">
        <v>1</v>
      </c>
      <c r="L99">
        <v>1</v>
      </c>
      <c r="M99">
        <v>45</v>
      </c>
    </row>
    <row r="100" spans="1:13" x14ac:dyDescent="0.3">
      <c r="A100" s="16" t="s">
        <v>147</v>
      </c>
      <c r="B100">
        <v>440.54</v>
      </c>
      <c r="C100">
        <v>88.108000000000004</v>
      </c>
      <c r="D100">
        <v>352.43200000000002</v>
      </c>
      <c r="E100">
        <v>415.43200000000002</v>
      </c>
      <c r="F100">
        <v>2</v>
      </c>
      <c r="G100">
        <v>1</v>
      </c>
      <c r="H100">
        <v>1</v>
      </c>
      <c r="I100" s="13">
        <v>0.2</v>
      </c>
      <c r="J100">
        <v>1</v>
      </c>
      <c r="K100">
        <v>1</v>
      </c>
      <c r="L100">
        <v>2</v>
      </c>
      <c r="M100">
        <v>45</v>
      </c>
    </row>
    <row r="101" spans="1:13" x14ac:dyDescent="0.3">
      <c r="A101" s="16" t="s">
        <v>235</v>
      </c>
      <c r="B101">
        <v>252.38</v>
      </c>
      <c r="C101">
        <v>50.475999999999999</v>
      </c>
      <c r="D101">
        <v>201.904</v>
      </c>
      <c r="E101">
        <v>268.904</v>
      </c>
      <c r="F101">
        <v>2</v>
      </c>
      <c r="G101">
        <v>1</v>
      </c>
      <c r="H101">
        <v>1</v>
      </c>
      <c r="I101" s="13">
        <v>0.2</v>
      </c>
      <c r="J101">
        <v>1</v>
      </c>
      <c r="K101">
        <v>1</v>
      </c>
      <c r="L101">
        <v>6</v>
      </c>
      <c r="M101">
        <v>45</v>
      </c>
    </row>
    <row r="102" spans="1:13" x14ac:dyDescent="0.3">
      <c r="A102" s="16" t="s">
        <v>40</v>
      </c>
      <c r="B102">
        <v>166.28</v>
      </c>
      <c r="C102">
        <v>0</v>
      </c>
      <c r="D102">
        <v>166.28</v>
      </c>
      <c r="E102">
        <v>166.28</v>
      </c>
      <c r="F102">
        <v>1</v>
      </c>
      <c r="G102">
        <v>1</v>
      </c>
      <c r="H102">
        <v>1</v>
      </c>
      <c r="I102" s="13">
        <v>0</v>
      </c>
      <c r="J102">
        <v>1</v>
      </c>
      <c r="K102">
        <v>1</v>
      </c>
      <c r="L102">
        <v>1</v>
      </c>
      <c r="M102">
        <v>45</v>
      </c>
    </row>
    <row r="103" spans="1:13" x14ac:dyDescent="0.3">
      <c r="A103" s="16" t="s">
        <v>507</v>
      </c>
      <c r="B103">
        <v>136.30000000000001</v>
      </c>
      <c r="C103">
        <v>10.904000000000002</v>
      </c>
      <c r="D103">
        <v>125.39600000000002</v>
      </c>
      <c r="E103">
        <v>166.39600000000002</v>
      </c>
      <c r="F103">
        <v>1</v>
      </c>
      <c r="G103">
        <v>1</v>
      </c>
      <c r="H103">
        <v>1</v>
      </c>
      <c r="I103" s="13">
        <v>0.08</v>
      </c>
      <c r="J103">
        <v>1</v>
      </c>
      <c r="K103">
        <v>1</v>
      </c>
      <c r="L103">
        <v>1</v>
      </c>
      <c r="M103">
        <v>45</v>
      </c>
    </row>
    <row r="104" spans="1:13" x14ac:dyDescent="0.3">
      <c r="A104" s="16" t="s">
        <v>556</v>
      </c>
      <c r="B104">
        <v>133.62</v>
      </c>
      <c r="C104">
        <v>20.042999999999999</v>
      </c>
      <c r="D104">
        <v>113.577</v>
      </c>
      <c r="E104">
        <v>152.577</v>
      </c>
      <c r="F104">
        <v>1</v>
      </c>
      <c r="G104">
        <v>1</v>
      </c>
      <c r="H104">
        <v>1</v>
      </c>
      <c r="I104" s="13">
        <v>0.15</v>
      </c>
      <c r="J104">
        <v>1</v>
      </c>
      <c r="K104">
        <v>1</v>
      </c>
      <c r="L104">
        <v>5</v>
      </c>
      <c r="M104">
        <v>45</v>
      </c>
    </row>
    <row r="105" spans="1:13" x14ac:dyDescent="0.3">
      <c r="A105" s="4" t="s">
        <v>2066</v>
      </c>
      <c r="I105" s="13"/>
    </row>
    <row r="106" spans="1:13" x14ac:dyDescent="0.3">
      <c r="A106" s="16" t="s">
        <v>88</v>
      </c>
      <c r="B106">
        <v>1090.92</v>
      </c>
      <c r="C106">
        <v>218.18400000000003</v>
      </c>
      <c r="D106">
        <v>872.7360000000001</v>
      </c>
      <c r="E106">
        <v>911.7360000000001</v>
      </c>
      <c r="F106">
        <v>3</v>
      </c>
      <c r="G106">
        <v>1</v>
      </c>
      <c r="H106">
        <v>1</v>
      </c>
      <c r="I106" s="13">
        <v>0.2</v>
      </c>
      <c r="J106">
        <v>1</v>
      </c>
      <c r="K106">
        <v>1</v>
      </c>
      <c r="L106">
        <v>4</v>
      </c>
      <c r="M106">
        <v>20</v>
      </c>
    </row>
    <row r="107" spans="1:13" x14ac:dyDescent="0.3">
      <c r="A107" s="16" t="s">
        <v>50</v>
      </c>
      <c r="B107">
        <v>1012.6999999999999</v>
      </c>
      <c r="C107">
        <v>81.015999999999991</v>
      </c>
      <c r="D107">
        <v>931.68399999999997</v>
      </c>
      <c r="E107">
        <v>999.68399999999997</v>
      </c>
      <c r="F107">
        <v>5</v>
      </c>
      <c r="G107">
        <v>1</v>
      </c>
      <c r="H107">
        <v>1</v>
      </c>
      <c r="I107" s="13">
        <v>0.08</v>
      </c>
      <c r="J107">
        <v>1</v>
      </c>
      <c r="K107">
        <v>1</v>
      </c>
      <c r="L107">
        <v>3</v>
      </c>
      <c r="M107">
        <v>20</v>
      </c>
    </row>
    <row r="108" spans="1:13" x14ac:dyDescent="0.3">
      <c r="A108" s="16" t="s">
        <v>119</v>
      </c>
      <c r="B108">
        <v>771.18000000000006</v>
      </c>
      <c r="C108">
        <v>0</v>
      </c>
      <c r="D108">
        <v>771.18000000000006</v>
      </c>
      <c r="E108">
        <v>771.18000000000006</v>
      </c>
      <c r="F108">
        <v>3</v>
      </c>
      <c r="G108">
        <v>1</v>
      </c>
      <c r="H108">
        <v>1</v>
      </c>
      <c r="I108" s="13">
        <v>0</v>
      </c>
      <c r="J108">
        <v>1</v>
      </c>
      <c r="K108">
        <v>1</v>
      </c>
      <c r="L108">
        <v>1</v>
      </c>
      <c r="M108">
        <v>20</v>
      </c>
    </row>
    <row r="109" spans="1:13" x14ac:dyDescent="0.3">
      <c r="A109" s="16" t="s">
        <v>934</v>
      </c>
      <c r="B109">
        <v>537.35</v>
      </c>
      <c r="C109">
        <v>107.47000000000001</v>
      </c>
      <c r="D109">
        <v>429.88</v>
      </c>
      <c r="E109">
        <v>477.88</v>
      </c>
      <c r="F109">
        <v>5</v>
      </c>
      <c r="G109">
        <v>1</v>
      </c>
      <c r="H109">
        <v>1</v>
      </c>
      <c r="I109" s="13">
        <v>0.2</v>
      </c>
      <c r="J109">
        <v>1</v>
      </c>
      <c r="K109">
        <v>1</v>
      </c>
      <c r="L109">
        <v>6</v>
      </c>
      <c r="M109">
        <v>20</v>
      </c>
    </row>
    <row r="110" spans="1:13" x14ac:dyDescent="0.3">
      <c r="A110" s="16" t="s">
        <v>243</v>
      </c>
      <c r="B110">
        <v>384.41999999999996</v>
      </c>
      <c r="C110">
        <v>30.753599999999999</v>
      </c>
      <c r="D110">
        <v>353.66639999999995</v>
      </c>
      <c r="E110">
        <v>423.66639999999995</v>
      </c>
      <c r="F110">
        <v>3</v>
      </c>
      <c r="G110">
        <v>1</v>
      </c>
      <c r="H110">
        <v>1</v>
      </c>
      <c r="I110" s="13">
        <v>0.08</v>
      </c>
      <c r="J110">
        <v>1</v>
      </c>
      <c r="K110">
        <v>1</v>
      </c>
      <c r="L110">
        <v>3</v>
      </c>
      <c r="M110">
        <v>20</v>
      </c>
    </row>
    <row r="111" spans="1:13" x14ac:dyDescent="0.3">
      <c r="A111" s="4" t="s">
        <v>2067</v>
      </c>
      <c r="I111" s="13"/>
    </row>
    <row r="112" spans="1:13" x14ac:dyDescent="0.3">
      <c r="A112" s="16" t="s">
        <v>74</v>
      </c>
      <c r="B112">
        <v>1320.44</v>
      </c>
      <c r="C112">
        <v>264.08800000000002</v>
      </c>
      <c r="D112">
        <v>1056.3520000000001</v>
      </c>
      <c r="E112">
        <v>1125.3520000000001</v>
      </c>
      <c r="F112">
        <v>4</v>
      </c>
      <c r="G112">
        <v>1</v>
      </c>
      <c r="H112">
        <v>1</v>
      </c>
      <c r="I112" s="13">
        <v>0.2</v>
      </c>
      <c r="J112">
        <v>1</v>
      </c>
      <c r="K112">
        <v>1</v>
      </c>
      <c r="L112">
        <v>6</v>
      </c>
      <c r="M112">
        <v>32</v>
      </c>
    </row>
    <row r="113" spans="1:13" x14ac:dyDescent="0.3">
      <c r="A113" s="16" t="s">
        <v>650</v>
      </c>
      <c r="B113">
        <v>1178.1500000000001</v>
      </c>
      <c r="C113">
        <v>94.25200000000001</v>
      </c>
      <c r="D113">
        <v>1083.8980000000001</v>
      </c>
      <c r="E113">
        <v>1135.8980000000001</v>
      </c>
      <c r="F113">
        <v>5</v>
      </c>
      <c r="G113">
        <v>1</v>
      </c>
      <c r="H113">
        <v>1</v>
      </c>
      <c r="I113" s="13">
        <v>0.08</v>
      </c>
      <c r="J113">
        <v>1</v>
      </c>
      <c r="K113">
        <v>1</v>
      </c>
      <c r="L113">
        <v>4</v>
      </c>
      <c r="M113">
        <v>32</v>
      </c>
    </row>
    <row r="114" spans="1:13" x14ac:dyDescent="0.3">
      <c r="A114" s="16" t="s">
        <v>88</v>
      </c>
      <c r="B114">
        <v>1090.92</v>
      </c>
      <c r="C114">
        <v>0</v>
      </c>
      <c r="D114">
        <v>1090.92</v>
      </c>
      <c r="E114">
        <v>1090.92</v>
      </c>
      <c r="F114">
        <v>3</v>
      </c>
      <c r="G114">
        <v>1</v>
      </c>
      <c r="H114">
        <v>1</v>
      </c>
      <c r="I114" s="13">
        <v>0</v>
      </c>
      <c r="J114">
        <v>1</v>
      </c>
      <c r="K114">
        <v>1</v>
      </c>
      <c r="L114">
        <v>6</v>
      </c>
      <c r="M114">
        <v>32</v>
      </c>
    </row>
    <row r="115" spans="1:13" x14ac:dyDescent="0.3">
      <c r="A115" s="16" t="s">
        <v>349</v>
      </c>
      <c r="B115">
        <v>993.18</v>
      </c>
      <c r="C115">
        <v>79.454399999999993</v>
      </c>
      <c r="D115">
        <v>913.72559999999999</v>
      </c>
      <c r="E115">
        <v>954.72559999999999</v>
      </c>
      <c r="F115">
        <v>2</v>
      </c>
      <c r="G115">
        <v>1</v>
      </c>
      <c r="H115">
        <v>1</v>
      </c>
      <c r="I115" s="13">
        <v>0.08</v>
      </c>
      <c r="J115">
        <v>1</v>
      </c>
      <c r="K115">
        <v>1</v>
      </c>
      <c r="L115">
        <v>2</v>
      </c>
      <c r="M115">
        <v>32</v>
      </c>
    </row>
    <row r="116" spans="1:13" x14ac:dyDescent="0.3">
      <c r="A116" s="16" t="s">
        <v>128</v>
      </c>
      <c r="B116">
        <v>879.65000000000009</v>
      </c>
      <c r="C116">
        <v>0</v>
      </c>
      <c r="D116">
        <v>879.65000000000009</v>
      </c>
      <c r="E116">
        <v>879.65000000000009</v>
      </c>
      <c r="F116">
        <v>5</v>
      </c>
      <c r="G116">
        <v>1</v>
      </c>
      <c r="H116">
        <v>1</v>
      </c>
      <c r="I116" s="13">
        <v>0</v>
      </c>
      <c r="J116">
        <v>1</v>
      </c>
      <c r="K116">
        <v>1</v>
      </c>
      <c r="L116">
        <v>7</v>
      </c>
      <c r="M116">
        <v>32</v>
      </c>
    </row>
    <row r="117" spans="1:13" x14ac:dyDescent="0.3">
      <c r="A117" s="16" t="s">
        <v>474</v>
      </c>
      <c r="B117">
        <v>174.18</v>
      </c>
      <c r="C117">
        <v>0</v>
      </c>
      <c r="D117">
        <v>174.18</v>
      </c>
      <c r="E117">
        <v>174.18</v>
      </c>
      <c r="F117">
        <v>2</v>
      </c>
      <c r="G117">
        <v>1</v>
      </c>
      <c r="H117">
        <v>1</v>
      </c>
      <c r="I117" s="13">
        <v>0</v>
      </c>
      <c r="J117">
        <v>1</v>
      </c>
      <c r="K117">
        <v>1</v>
      </c>
      <c r="L117">
        <v>4</v>
      </c>
      <c r="M117">
        <v>32</v>
      </c>
    </row>
    <row r="118" spans="1:13" x14ac:dyDescent="0.3">
      <c r="A118" s="4" t="s">
        <v>2068</v>
      </c>
      <c r="I118" s="13"/>
    </row>
    <row r="119" spans="1:13" x14ac:dyDescent="0.3">
      <c r="A119" s="16" t="s">
        <v>583</v>
      </c>
      <c r="B119">
        <v>2821.21</v>
      </c>
      <c r="C119">
        <v>564.24199999999996</v>
      </c>
      <c r="D119">
        <v>2256.9679999999998</v>
      </c>
      <c r="E119">
        <v>2369.9679999999998</v>
      </c>
      <c r="F119">
        <v>7</v>
      </c>
      <c r="G119">
        <v>1</v>
      </c>
      <c r="H119">
        <v>1</v>
      </c>
      <c r="I119" s="13">
        <v>0.4</v>
      </c>
      <c r="J119">
        <v>2</v>
      </c>
      <c r="K119">
        <v>2</v>
      </c>
      <c r="L119">
        <v>5</v>
      </c>
      <c r="M119">
        <v>50</v>
      </c>
    </row>
    <row r="120" spans="1:13" x14ac:dyDescent="0.3">
      <c r="A120" s="16" t="s">
        <v>511</v>
      </c>
      <c r="B120">
        <v>1323.09</v>
      </c>
      <c r="C120">
        <v>264.61799999999999</v>
      </c>
      <c r="D120">
        <v>1058.472</v>
      </c>
      <c r="E120">
        <v>1098.472</v>
      </c>
      <c r="F120">
        <v>3</v>
      </c>
      <c r="G120">
        <v>1</v>
      </c>
      <c r="H120">
        <v>1</v>
      </c>
      <c r="I120" s="13">
        <v>0.2</v>
      </c>
      <c r="J120">
        <v>1</v>
      </c>
      <c r="K120">
        <v>1</v>
      </c>
      <c r="L120">
        <v>6</v>
      </c>
      <c r="M120">
        <v>50</v>
      </c>
    </row>
    <row r="121" spans="1:13" x14ac:dyDescent="0.3">
      <c r="A121" s="16" t="s">
        <v>679</v>
      </c>
      <c r="B121">
        <v>1274.46</v>
      </c>
      <c r="C121">
        <v>0</v>
      </c>
      <c r="D121">
        <v>1274.46</v>
      </c>
      <c r="E121">
        <v>1274.46</v>
      </c>
      <c r="F121">
        <v>3</v>
      </c>
      <c r="G121">
        <v>1</v>
      </c>
      <c r="H121">
        <v>1</v>
      </c>
      <c r="I121" s="13">
        <v>0</v>
      </c>
      <c r="J121">
        <v>1</v>
      </c>
      <c r="K121">
        <v>1</v>
      </c>
      <c r="L121">
        <v>1</v>
      </c>
      <c r="M121">
        <v>50</v>
      </c>
    </row>
    <row r="122" spans="1:13" x14ac:dyDescent="0.3">
      <c r="A122" s="16" t="s">
        <v>646</v>
      </c>
      <c r="B122">
        <v>867.24</v>
      </c>
      <c r="C122">
        <v>0</v>
      </c>
      <c r="D122">
        <v>867.24</v>
      </c>
      <c r="E122">
        <v>867.24</v>
      </c>
      <c r="F122">
        <v>2</v>
      </c>
      <c r="G122">
        <v>1</v>
      </c>
      <c r="H122">
        <v>1</v>
      </c>
      <c r="I122" s="13">
        <v>0</v>
      </c>
      <c r="J122">
        <v>1</v>
      </c>
      <c r="K122">
        <v>1</v>
      </c>
      <c r="L122">
        <v>3</v>
      </c>
      <c r="M122">
        <v>50</v>
      </c>
    </row>
    <row r="123" spans="1:13" x14ac:dyDescent="0.3">
      <c r="A123" s="16" t="s">
        <v>175</v>
      </c>
      <c r="B123">
        <v>416.72</v>
      </c>
      <c r="C123">
        <v>47.922800000000002</v>
      </c>
      <c r="D123">
        <v>368.79720000000003</v>
      </c>
      <c r="E123">
        <v>541.79719999999998</v>
      </c>
      <c r="F123">
        <v>4</v>
      </c>
      <c r="G123">
        <v>1</v>
      </c>
      <c r="H123">
        <v>1</v>
      </c>
      <c r="I123" s="13">
        <v>0.31</v>
      </c>
      <c r="J123">
        <v>3</v>
      </c>
      <c r="K123">
        <v>3</v>
      </c>
      <c r="L123">
        <v>3.6666666666666665</v>
      </c>
      <c r="M123">
        <v>50</v>
      </c>
    </row>
    <row r="124" spans="1:13" x14ac:dyDescent="0.3">
      <c r="A124" s="16" t="s">
        <v>650</v>
      </c>
      <c r="B124">
        <v>235.63</v>
      </c>
      <c r="C124">
        <v>47.126000000000005</v>
      </c>
      <c r="D124">
        <v>188.50399999999999</v>
      </c>
      <c r="E124">
        <v>234.50399999999999</v>
      </c>
      <c r="F124">
        <v>1</v>
      </c>
      <c r="G124">
        <v>1</v>
      </c>
      <c r="H124">
        <v>1</v>
      </c>
      <c r="I124" s="13">
        <v>0.2</v>
      </c>
      <c r="J124">
        <v>1</v>
      </c>
      <c r="K124">
        <v>1</v>
      </c>
      <c r="L124">
        <v>5</v>
      </c>
      <c r="M124">
        <v>50</v>
      </c>
    </row>
    <row r="125" spans="1:13" x14ac:dyDescent="0.3">
      <c r="A125" s="16" t="s">
        <v>977</v>
      </c>
      <c r="B125">
        <v>133.96</v>
      </c>
      <c r="C125">
        <v>20.094000000000001</v>
      </c>
      <c r="D125">
        <v>113.86600000000001</v>
      </c>
      <c r="E125">
        <v>180.86600000000001</v>
      </c>
      <c r="F125">
        <v>4</v>
      </c>
      <c r="G125">
        <v>1</v>
      </c>
      <c r="H125">
        <v>1</v>
      </c>
      <c r="I125" s="13">
        <v>0.15</v>
      </c>
      <c r="J125">
        <v>1</v>
      </c>
      <c r="K125">
        <v>1</v>
      </c>
      <c r="L125">
        <v>5</v>
      </c>
      <c r="M125">
        <v>50</v>
      </c>
    </row>
    <row r="126" spans="1:13" x14ac:dyDescent="0.3">
      <c r="A126" s="4" t="s">
        <v>2069</v>
      </c>
      <c r="I126" s="13"/>
    </row>
    <row r="127" spans="1:13" x14ac:dyDescent="0.3">
      <c r="A127" s="16" t="s">
        <v>376</v>
      </c>
      <c r="B127">
        <v>2157.1999999999998</v>
      </c>
      <c r="C127">
        <v>323.58</v>
      </c>
      <c r="D127">
        <v>1833.62</v>
      </c>
      <c r="E127">
        <v>1892.62</v>
      </c>
      <c r="F127">
        <v>5</v>
      </c>
      <c r="G127">
        <v>1</v>
      </c>
      <c r="H127">
        <v>1</v>
      </c>
      <c r="I127" s="13">
        <v>0.15</v>
      </c>
      <c r="J127">
        <v>1</v>
      </c>
      <c r="K127">
        <v>1</v>
      </c>
      <c r="L127">
        <v>7</v>
      </c>
      <c r="M127">
        <v>69</v>
      </c>
    </row>
    <row r="128" spans="1:13" x14ac:dyDescent="0.3">
      <c r="A128" s="16" t="s">
        <v>507</v>
      </c>
      <c r="B128">
        <v>272.60000000000002</v>
      </c>
      <c r="C128">
        <v>27.260000000000005</v>
      </c>
      <c r="D128">
        <v>245.34000000000003</v>
      </c>
      <c r="E128">
        <v>299.34000000000003</v>
      </c>
      <c r="F128">
        <v>2</v>
      </c>
      <c r="G128">
        <v>1</v>
      </c>
      <c r="H128">
        <v>1</v>
      </c>
      <c r="I128" s="13">
        <v>0.1</v>
      </c>
      <c r="J128">
        <v>1</v>
      </c>
      <c r="K128">
        <v>1</v>
      </c>
      <c r="L128">
        <v>1</v>
      </c>
      <c r="M128">
        <v>69</v>
      </c>
    </row>
    <row r="129" spans="1:13" x14ac:dyDescent="0.3">
      <c r="A129" s="16" t="s">
        <v>556</v>
      </c>
      <c r="B129">
        <v>267.24</v>
      </c>
      <c r="C129">
        <v>26.724000000000004</v>
      </c>
      <c r="D129">
        <v>240.51600000000002</v>
      </c>
      <c r="E129">
        <v>290.51600000000002</v>
      </c>
      <c r="F129">
        <v>2</v>
      </c>
      <c r="G129">
        <v>1</v>
      </c>
      <c r="H129">
        <v>1</v>
      </c>
      <c r="I129" s="13">
        <v>0.1</v>
      </c>
      <c r="J129">
        <v>1</v>
      </c>
      <c r="K129">
        <v>1</v>
      </c>
      <c r="L129">
        <v>1</v>
      </c>
      <c r="M129">
        <v>69</v>
      </c>
    </row>
    <row r="130" spans="1:13" x14ac:dyDescent="0.3">
      <c r="A130" s="16" t="s">
        <v>192</v>
      </c>
      <c r="B130">
        <v>103.5</v>
      </c>
      <c r="C130">
        <v>15.524999999999999</v>
      </c>
      <c r="D130">
        <v>87.974999999999994</v>
      </c>
      <c r="E130">
        <v>144.97499999999999</v>
      </c>
      <c r="F130">
        <v>5</v>
      </c>
      <c r="G130">
        <v>1</v>
      </c>
      <c r="H130">
        <v>1</v>
      </c>
      <c r="I130" s="13">
        <v>0.15</v>
      </c>
      <c r="J130">
        <v>1</v>
      </c>
      <c r="K130">
        <v>1</v>
      </c>
      <c r="L130">
        <v>5</v>
      </c>
      <c r="M130">
        <v>69</v>
      </c>
    </row>
    <row r="131" spans="1:13" x14ac:dyDescent="0.3">
      <c r="A131" s="4" t="s">
        <v>2070</v>
      </c>
      <c r="I131" s="13"/>
    </row>
    <row r="132" spans="1:13" x14ac:dyDescent="0.3">
      <c r="A132" s="16" t="s">
        <v>88</v>
      </c>
      <c r="B132">
        <v>1818.1999999999998</v>
      </c>
      <c r="C132">
        <v>181.82</v>
      </c>
      <c r="D132">
        <v>1636.3799999999999</v>
      </c>
      <c r="E132">
        <v>1696.3799999999999</v>
      </c>
      <c r="F132">
        <v>5</v>
      </c>
      <c r="G132">
        <v>1</v>
      </c>
      <c r="H132">
        <v>1</v>
      </c>
      <c r="I132" s="13">
        <v>0.1</v>
      </c>
      <c r="J132">
        <v>1</v>
      </c>
      <c r="K132">
        <v>1</v>
      </c>
      <c r="L132">
        <v>2</v>
      </c>
      <c r="M132">
        <v>68</v>
      </c>
    </row>
    <row r="133" spans="1:13" x14ac:dyDescent="0.3">
      <c r="A133" s="16" t="s">
        <v>98</v>
      </c>
      <c r="B133">
        <v>1101.76</v>
      </c>
      <c r="C133">
        <v>88.140799999999999</v>
      </c>
      <c r="D133">
        <v>1013.6192</v>
      </c>
      <c r="E133">
        <v>1053.6192000000001</v>
      </c>
      <c r="F133">
        <v>4</v>
      </c>
      <c r="G133">
        <v>1</v>
      </c>
      <c r="H133">
        <v>1</v>
      </c>
      <c r="I133" s="13">
        <v>0.08</v>
      </c>
      <c r="J133">
        <v>1</v>
      </c>
      <c r="K133">
        <v>1</v>
      </c>
      <c r="L133">
        <v>5</v>
      </c>
      <c r="M133">
        <v>68</v>
      </c>
    </row>
    <row r="134" spans="1:13" x14ac:dyDescent="0.3">
      <c r="A134" s="16" t="s">
        <v>934</v>
      </c>
      <c r="B134">
        <v>429.88</v>
      </c>
      <c r="C134">
        <v>85.975999999999999</v>
      </c>
      <c r="D134">
        <v>343.904</v>
      </c>
      <c r="E134">
        <v>394.904</v>
      </c>
      <c r="F134">
        <v>4</v>
      </c>
      <c r="G134">
        <v>1</v>
      </c>
      <c r="H134">
        <v>1</v>
      </c>
      <c r="I134" s="13">
        <v>0.2</v>
      </c>
      <c r="J134">
        <v>1</v>
      </c>
      <c r="K134">
        <v>1</v>
      </c>
      <c r="L134">
        <v>3</v>
      </c>
      <c r="M134">
        <v>68</v>
      </c>
    </row>
    <row r="135" spans="1:13" x14ac:dyDescent="0.3">
      <c r="A135" s="16" t="s">
        <v>175</v>
      </c>
      <c r="B135">
        <v>416.72</v>
      </c>
      <c r="C135">
        <v>33.337600000000002</v>
      </c>
      <c r="D135">
        <v>383.38240000000002</v>
      </c>
      <c r="E135">
        <v>428.38240000000002</v>
      </c>
      <c r="F135">
        <v>4</v>
      </c>
      <c r="G135">
        <v>1</v>
      </c>
      <c r="H135">
        <v>1</v>
      </c>
      <c r="I135" s="13">
        <v>0.08</v>
      </c>
      <c r="J135">
        <v>1</v>
      </c>
      <c r="K135">
        <v>1</v>
      </c>
      <c r="L135">
        <v>7</v>
      </c>
      <c r="M135">
        <v>68</v>
      </c>
    </row>
    <row r="136" spans="1:13" x14ac:dyDescent="0.3">
      <c r="A136" s="16" t="s">
        <v>243</v>
      </c>
      <c r="B136">
        <v>384.41999999999996</v>
      </c>
      <c r="C136">
        <v>76.884</v>
      </c>
      <c r="D136">
        <v>307.53599999999994</v>
      </c>
      <c r="E136">
        <v>366.53599999999994</v>
      </c>
      <c r="F136">
        <v>3</v>
      </c>
      <c r="G136">
        <v>1</v>
      </c>
      <c r="H136">
        <v>1</v>
      </c>
      <c r="I136" s="13">
        <v>0.2</v>
      </c>
      <c r="J136">
        <v>1</v>
      </c>
      <c r="K136">
        <v>1</v>
      </c>
      <c r="L136">
        <v>4</v>
      </c>
      <c r="M136">
        <v>68</v>
      </c>
    </row>
    <row r="137" spans="1:13" x14ac:dyDescent="0.3">
      <c r="A137" s="16" t="s">
        <v>263</v>
      </c>
      <c r="B137">
        <v>249.68</v>
      </c>
      <c r="C137">
        <v>0</v>
      </c>
      <c r="D137">
        <v>249.68</v>
      </c>
      <c r="E137">
        <v>249.68</v>
      </c>
      <c r="F137">
        <v>4</v>
      </c>
      <c r="G137">
        <v>1</v>
      </c>
      <c r="H137">
        <v>1</v>
      </c>
      <c r="I137" s="13">
        <v>0</v>
      </c>
      <c r="J137">
        <v>1</v>
      </c>
      <c r="K137">
        <v>1</v>
      </c>
      <c r="L137">
        <v>7</v>
      </c>
      <c r="M137">
        <v>68</v>
      </c>
    </row>
    <row r="138" spans="1:13" x14ac:dyDescent="0.3">
      <c r="A138" s="4" t="s">
        <v>2071</v>
      </c>
      <c r="I138" s="13"/>
    </row>
    <row r="139" spans="1:13" x14ac:dyDescent="0.3">
      <c r="A139" s="16" t="s">
        <v>349</v>
      </c>
      <c r="B139">
        <v>2482.9499999999998</v>
      </c>
      <c r="C139">
        <v>496.59</v>
      </c>
      <c r="D139">
        <v>1986.36</v>
      </c>
      <c r="E139">
        <v>2026.36</v>
      </c>
      <c r="F139">
        <v>5</v>
      </c>
      <c r="G139">
        <v>1</v>
      </c>
      <c r="H139">
        <v>1</v>
      </c>
      <c r="I139" s="13">
        <v>0.2</v>
      </c>
      <c r="J139">
        <v>1</v>
      </c>
      <c r="K139">
        <v>1</v>
      </c>
      <c r="L139">
        <v>4</v>
      </c>
      <c r="M139">
        <v>32</v>
      </c>
    </row>
    <row r="140" spans="1:13" x14ac:dyDescent="0.3">
      <c r="A140" s="16" t="s">
        <v>316</v>
      </c>
      <c r="B140">
        <v>962.96</v>
      </c>
      <c r="C140">
        <v>192.59200000000001</v>
      </c>
      <c r="D140">
        <v>770.36800000000005</v>
      </c>
      <c r="E140">
        <v>828.36800000000005</v>
      </c>
      <c r="F140">
        <v>2</v>
      </c>
      <c r="G140">
        <v>1</v>
      </c>
      <c r="H140">
        <v>1</v>
      </c>
      <c r="I140" s="13">
        <v>0.2</v>
      </c>
      <c r="J140">
        <v>1</v>
      </c>
      <c r="K140">
        <v>1</v>
      </c>
      <c r="L140">
        <v>7</v>
      </c>
      <c r="M140">
        <v>32</v>
      </c>
    </row>
    <row r="141" spans="1:13" x14ac:dyDescent="0.3">
      <c r="A141" s="16" t="s">
        <v>650</v>
      </c>
      <c r="B141">
        <v>706.89</v>
      </c>
      <c r="C141">
        <v>70.689000000000007</v>
      </c>
      <c r="D141">
        <v>636.20100000000002</v>
      </c>
      <c r="E141">
        <v>680.20100000000002</v>
      </c>
      <c r="F141">
        <v>3</v>
      </c>
      <c r="G141">
        <v>1</v>
      </c>
      <c r="H141">
        <v>1</v>
      </c>
      <c r="I141" s="13">
        <v>0.1</v>
      </c>
      <c r="J141">
        <v>1</v>
      </c>
      <c r="K141">
        <v>1</v>
      </c>
      <c r="L141">
        <v>4</v>
      </c>
      <c r="M141">
        <v>32</v>
      </c>
    </row>
    <row r="142" spans="1:13" x14ac:dyDescent="0.3">
      <c r="A142" s="16" t="s">
        <v>864</v>
      </c>
      <c r="B142">
        <v>584.29999999999995</v>
      </c>
      <c r="C142">
        <v>87.644999999999996</v>
      </c>
      <c r="D142">
        <v>496.65499999999997</v>
      </c>
      <c r="E142">
        <v>556.65499999999997</v>
      </c>
      <c r="F142">
        <v>2</v>
      </c>
      <c r="G142">
        <v>1</v>
      </c>
      <c r="H142">
        <v>1</v>
      </c>
      <c r="I142" s="13">
        <v>0.15</v>
      </c>
      <c r="J142">
        <v>1</v>
      </c>
      <c r="K142">
        <v>1</v>
      </c>
      <c r="L142">
        <v>5</v>
      </c>
      <c r="M142">
        <v>32</v>
      </c>
    </row>
    <row r="143" spans="1:13" x14ac:dyDescent="0.3">
      <c r="A143" s="4" t="s">
        <v>2072</v>
      </c>
      <c r="I143" s="13"/>
    </row>
    <row r="144" spans="1:13" x14ac:dyDescent="0.3">
      <c r="A144" s="16" t="s">
        <v>679</v>
      </c>
      <c r="B144">
        <v>2124.1</v>
      </c>
      <c r="C144">
        <v>212.41</v>
      </c>
      <c r="D144">
        <v>1911.6899999999998</v>
      </c>
      <c r="E144">
        <v>1948.6899999999998</v>
      </c>
      <c r="F144">
        <v>5</v>
      </c>
      <c r="G144">
        <v>1</v>
      </c>
      <c r="H144">
        <v>1</v>
      </c>
      <c r="I144" s="13">
        <v>0.1</v>
      </c>
      <c r="J144">
        <v>1</v>
      </c>
      <c r="K144">
        <v>1</v>
      </c>
      <c r="L144">
        <v>6</v>
      </c>
      <c r="M144">
        <v>39</v>
      </c>
    </row>
    <row r="145" spans="1:13" x14ac:dyDescent="0.3">
      <c r="A145" s="16" t="s">
        <v>88</v>
      </c>
      <c r="B145">
        <v>727.28</v>
      </c>
      <c r="C145">
        <v>145.45599999999999</v>
      </c>
      <c r="D145">
        <v>581.82399999999996</v>
      </c>
      <c r="E145">
        <v>618.82399999999996</v>
      </c>
      <c r="F145">
        <v>2</v>
      </c>
      <c r="G145">
        <v>1</v>
      </c>
      <c r="H145">
        <v>1</v>
      </c>
      <c r="I145" s="13">
        <v>0.2</v>
      </c>
      <c r="J145">
        <v>1</v>
      </c>
      <c r="K145">
        <v>1</v>
      </c>
      <c r="L145">
        <v>3</v>
      </c>
      <c r="M145">
        <v>39</v>
      </c>
    </row>
    <row r="146" spans="1:13" x14ac:dyDescent="0.3">
      <c r="A146" s="16" t="s">
        <v>175</v>
      </c>
      <c r="B146">
        <v>520.90000000000009</v>
      </c>
      <c r="C146">
        <v>41.672000000000011</v>
      </c>
      <c r="D146">
        <v>479.22800000000007</v>
      </c>
      <c r="E146">
        <v>537.22800000000007</v>
      </c>
      <c r="F146">
        <v>5</v>
      </c>
      <c r="G146">
        <v>1</v>
      </c>
      <c r="H146">
        <v>1</v>
      </c>
      <c r="I146" s="13">
        <v>0.08</v>
      </c>
      <c r="J146">
        <v>1</v>
      </c>
      <c r="K146">
        <v>1</v>
      </c>
      <c r="L146">
        <v>4</v>
      </c>
      <c r="M146">
        <v>39</v>
      </c>
    </row>
    <row r="147" spans="1:13" x14ac:dyDescent="0.3">
      <c r="A147" s="16" t="s">
        <v>583</v>
      </c>
      <c r="B147">
        <v>403.03</v>
      </c>
      <c r="C147">
        <v>80.605999999999995</v>
      </c>
      <c r="D147">
        <v>322.42399999999998</v>
      </c>
      <c r="E147">
        <v>374.42399999999998</v>
      </c>
      <c r="F147">
        <v>1</v>
      </c>
      <c r="G147">
        <v>1</v>
      </c>
      <c r="H147">
        <v>1</v>
      </c>
      <c r="I147" s="13">
        <v>0.2</v>
      </c>
      <c r="J147">
        <v>1</v>
      </c>
      <c r="K147">
        <v>1</v>
      </c>
      <c r="L147">
        <v>1</v>
      </c>
      <c r="M147">
        <v>39</v>
      </c>
    </row>
    <row r="148" spans="1:13" x14ac:dyDescent="0.3">
      <c r="A148" s="16" t="s">
        <v>192</v>
      </c>
      <c r="B148">
        <v>62.099999999999994</v>
      </c>
      <c r="C148">
        <v>0</v>
      </c>
      <c r="D148">
        <v>62.099999999999994</v>
      </c>
      <c r="E148">
        <v>62.099999999999994</v>
      </c>
      <c r="F148">
        <v>3</v>
      </c>
      <c r="G148">
        <v>1</v>
      </c>
      <c r="H148">
        <v>1</v>
      </c>
      <c r="I148" s="13">
        <v>0</v>
      </c>
      <c r="J148">
        <v>1</v>
      </c>
      <c r="K148">
        <v>1</v>
      </c>
      <c r="L148">
        <v>6</v>
      </c>
      <c r="M148">
        <v>39</v>
      </c>
    </row>
    <row r="149" spans="1:13" x14ac:dyDescent="0.3">
      <c r="A149" s="4" t="s">
        <v>2073</v>
      </c>
      <c r="I149" s="13"/>
    </row>
    <row r="150" spans="1:13" x14ac:dyDescent="0.3">
      <c r="A150" s="16" t="s">
        <v>376</v>
      </c>
      <c r="B150">
        <v>1294.32</v>
      </c>
      <c r="C150">
        <v>103.54559999999999</v>
      </c>
      <c r="D150">
        <v>1190.7744</v>
      </c>
      <c r="E150">
        <v>1260.7744</v>
      </c>
      <c r="F150">
        <v>3</v>
      </c>
      <c r="G150">
        <v>1</v>
      </c>
      <c r="H150">
        <v>1</v>
      </c>
      <c r="I150" s="13">
        <v>0.08</v>
      </c>
      <c r="J150">
        <v>1</v>
      </c>
      <c r="K150">
        <v>1</v>
      </c>
      <c r="L150">
        <v>3</v>
      </c>
      <c r="M150">
        <v>46</v>
      </c>
    </row>
    <row r="151" spans="1:13" x14ac:dyDescent="0.3">
      <c r="A151" s="16" t="s">
        <v>166</v>
      </c>
      <c r="B151">
        <v>1090.04</v>
      </c>
      <c r="C151">
        <v>0</v>
      </c>
      <c r="D151">
        <v>1090.04</v>
      </c>
      <c r="E151">
        <v>1090.04</v>
      </c>
      <c r="F151">
        <v>4</v>
      </c>
      <c r="G151">
        <v>1</v>
      </c>
      <c r="H151">
        <v>1</v>
      </c>
      <c r="I151" s="13">
        <v>0</v>
      </c>
      <c r="J151">
        <v>1</v>
      </c>
      <c r="K151">
        <v>1</v>
      </c>
      <c r="L151">
        <v>1</v>
      </c>
      <c r="M151">
        <v>46</v>
      </c>
    </row>
    <row r="152" spans="1:13" x14ac:dyDescent="0.3">
      <c r="A152" s="16" t="s">
        <v>301</v>
      </c>
      <c r="B152">
        <v>648.75</v>
      </c>
      <c r="C152">
        <v>129.75</v>
      </c>
      <c r="D152">
        <v>519</v>
      </c>
      <c r="E152">
        <v>557</v>
      </c>
      <c r="F152">
        <v>5</v>
      </c>
      <c r="G152">
        <v>1</v>
      </c>
      <c r="H152">
        <v>1</v>
      </c>
      <c r="I152" s="13">
        <v>0.2</v>
      </c>
      <c r="J152">
        <v>1</v>
      </c>
      <c r="K152">
        <v>1</v>
      </c>
      <c r="L152">
        <v>6</v>
      </c>
      <c r="M152">
        <v>46</v>
      </c>
    </row>
    <row r="153" spans="1:13" x14ac:dyDescent="0.3">
      <c r="A153" s="4" t="s">
        <v>2074</v>
      </c>
      <c r="I153" s="13"/>
    </row>
    <row r="154" spans="1:13" x14ac:dyDescent="0.3">
      <c r="A154" s="16" t="s">
        <v>74</v>
      </c>
      <c r="B154">
        <v>2640.88</v>
      </c>
      <c r="C154">
        <v>462.154</v>
      </c>
      <c r="D154">
        <v>2178.7260000000001</v>
      </c>
      <c r="E154">
        <v>2264.7260000000001</v>
      </c>
      <c r="F154">
        <v>8</v>
      </c>
      <c r="G154">
        <v>1</v>
      </c>
      <c r="H154">
        <v>1</v>
      </c>
      <c r="I154" s="13">
        <v>0.35</v>
      </c>
      <c r="J154">
        <v>2</v>
      </c>
      <c r="K154">
        <v>2</v>
      </c>
      <c r="L154">
        <v>4.5</v>
      </c>
      <c r="M154">
        <v>53</v>
      </c>
    </row>
    <row r="155" spans="1:13" x14ac:dyDescent="0.3">
      <c r="A155" s="4" t="s">
        <v>2075</v>
      </c>
      <c r="I155" s="13"/>
    </row>
    <row r="156" spans="1:13" x14ac:dyDescent="0.3">
      <c r="A156" s="16" t="s">
        <v>566</v>
      </c>
      <c r="B156">
        <v>1432.56</v>
      </c>
      <c r="C156">
        <v>114.6048</v>
      </c>
      <c r="D156">
        <v>1317.9551999999999</v>
      </c>
      <c r="E156">
        <v>1383.9551999999999</v>
      </c>
      <c r="F156">
        <v>3</v>
      </c>
      <c r="G156">
        <v>1</v>
      </c>
      <c r="H156">
        <v>1</v>
      </c>
      <c r="I156" s="13">
        <v>0.08</v>
      </c>
      <c r="J156">
        <v>1</v>
      </c>
      <c r="K156">
        <v>1</v>
      </c>
      <c r="L156">
        <v>5</v>
      </c>
      <c r="M156">
        <v>38</v>
      </c>
    </row>
    <row r="157" spans="1:13" x14ac:dyDescent="0.3">
      <c r="A157" s="16" t="s">
        <v>646</v>
      </c>
      <c r="B157">
        <v>1300.8600000000001</v>
      </c>
      <c r="C157">
        <v>130.08600000000001</v>
      </c>
      <c r="D157">
        <v>1170.7740000000001</v>
      </c>
      <c r="E157">
        <v>1209.7740000000001</v>
      </c>
      <c r="F157">
        <v>3</v>
      </c>
      <c r="G157">
        <v>1</v>
      </c>
      <c r="H157">
        <v>1</v>
      </c>
      <c r="I157" s="13">
        <v>0.1</v>
      </c>
      <c r="J157">
        <v>1</v>
      </c>
      <c r="K157">
        <v>1</v>
      </c>
      <c r="L157">
        <v>3</v>
      </c>
      <c r="M157">
        <v>38</v>
      </c>
    </row>
    <row r="158" spans="1:13" x14ac:dyDescent="0.3">
      <c r="A158" s="16" t="s">
        <v>138</v>
      </c>
      <c r="B158">
        <v>570.29999999999995</v>
      </c>
      <c r="C158">
        <v>57.03</v>
      </c>
      <c r="D158">
        <v>513.27</v>
      </c>
      <c r="E158">
        <v>554.27</v>
      </c>
      <c r="F158">
        <v>3</v>
      </c>
      <c r="G158">
        <v>1</v>
      </c>
      <c r="H158">
        <v>1</v>
      </c>
      <c r="I158" s="13">
        <v>0.1</v>
      </c>
      <c r="J158">
        <v>1</v>
      </c>
      <c r="K158">
        <v>1</v>
      </c>
      <c r="L158">
        <v>3</v>
      </c>
      <c r="M158">
        <v>38</v>
      </c>
    </row>
    <row r="159" spans="1:13" x14ac:dyDescent="0.3">
      <c r="A159" s="16" t="s">
        <v>263</v>
      </c>
      <c r="B159">
        <v>249.68</v>
      </c>
      <c r="C159">
        <v>49.936000000000007</v>
      </c>
      <c r="D159">
        <v>199.744</v>
      </c>
      <c r="E159">
        <v>236.744</v>
      </c>
      <c r="F159">
        <v>4</v>
      </c>
      <c r="G159">
        <v>1</v>
      </c>
      <c r="H159">
        <v>1</v>
      </c>
      <c r="I159" s="13">
        <v>0.2</v>
      </c>
      <c r="J159">
        <v>1</v>
      </c>
      <c r="K159">
        <v>1</v>
      </c>
      <c r="L159">
        <v>3</v>
      </c>
      <c r="M159">
        <v>38</v>
      </c>
    </row>
    <row r="160" spans="1:13" x14ac:dyDescent="0.3">
      <c r="A160" s="16" t="s">
        <v>107</v>
      </c>
      <c r="B160">
        <v>48.45</v>
      </c>
      <c r="C160">
        <v>4.8450000000000006</v>
      </c>
      <c r="D160">
        <v>43.605000000000004</v>
      </c>
      <c r="E160">
        <v>84.605000000000004</v>
      </c>
      <c r="F160">
        <v>1</v>
      </c>
      <c r="G160">
        <v>1</v>
      </c>
      <c r="H160">
        <v>1</v>
      </c>
      <c r="I160" s="13">
        <v>0.1</v>
      </c>
      <c r="J160">
        <v>1</v>
      </c>
      <c r="K160">
        <v>1</v>
      </c>
      <c r="L160">
        <v>3</v>
      </c>
      <c r="M160">
        <v>38</v>
      </c>
    </row>
    <row r="161" spans="1:13" x14ac:dyDescent="0.3">
      <c r="A161" s="4" t="s">
        <v>2076</v>
      </c>
      <c r="I161" s="13"/>
    </row>
    <row r="162" spans="1:13" x14ac:dyDescent="0.3">
      <c r="A162" s="16" t="s">
        <v>28</v>
      </c>
      <c r="B162">
        <v>926.64</v>
      </c>
      <c r="C162">
        <v>185.328</v>
      </c>
      <c r="D162">
        <v>741.31200000000001</v>
      </c>
      <c r="E162">
        <v>809.31200000000001</v>
      </c>
      <c r="F162">
        <v>3</v>
      </c>
      <c r="G162">
        <v>1</v>
      </c>
      <c r="H162">
        <v>1</v>
      </c>
      <c r="I162" s="13">
        <v>0.2</v>
      </c>
      <c r="J162">
        <v>1</v>
      </c>
      <c r="K162">
        <v>1</v>
      </c>
      <c r="L162">
        <v>3</v>
      </c>
      <c r="M162">
        <v>29</v>
      </c>
    </row>
    <row r="163" spans="1:13" x14ac:dyDescent="0.3">
      <c r="A163" s="16" t="s">
        <v>280</v>
      </c>
      <c r="B163">
        <v>788.19999999999993</v>
      </c>
      <c r="C163">
        <v>63.055999999999997</v>
      </c>
      <c r="D163">
        <v>725.14399999999989</v>
      </c>
      <c r="E163">
        <v>771.14399999999989</v>
      </c>
      <c r="F163">
        <v>5</v>
      </c>
      <c r="G163">
        <v>1</v>
      </c>
      <c r="H163">
        <v>1</v>
      </c>
      <c r="I163" s="13">
        <v>0.08</v>
      </c>
      <c r="J163">
        <v>1</v>
      </c>
      <c r="K163">
        <v>1</v>
      </c>
      <c r="L163">
        <v>6</v>
      </c>
      <c r="M163">
        <v>29</v>
      </c>
    </row>
    <row r="164" spans="1:13" x14ac:dyDescent="0.3">
      <c r="A164" s="16" t="s">
        <v>55</v>
      </c>
      <c r="B164">
        <v>405</v>
      </c>
      <c r="C164">
        <v>0</v>
      </c>
      <c r="D164">
        <v>405</v>
      </c>
      <c r="E164">
        <v>405</v>
      </c>
      <c r="F164">
        <v>1</v>
      </c>
      <c r="G164">
        <v>1</v>
      </c>
      <c r="H164">
        <v>1</v>
      </c>
      <c r="I164" s="13">
        <v>0</v>
      </c>
      <c r="J164">
        <v>1</v>
      </c>
      <c r="K164">
        <v>1</v>
      </c>
      <c r="L164">
        <v>5</v>
      </c>
      <c r="M164">
        <v>29</v>
      </c>
    </row>
    <row r="165" spans="1:13" x14ac:dyDescent="0.3">
      <c r="A165" s="16" t="s">
        <v>301</v>
      </c>
      <c r="B165">
        <v>259.5</v>
      </c>
      <c r="C165">
        <v>0</v>
      </c>
      <c r="D165">
        <v>259.5</v>
      </c>
      <c r="E165">
        <v>259.5</v>
      </c>
      <c r="F165">
        <v>2</v>
      </c>
      <c r="G165">
        <v>1</v>
      </c>
      <c r="H165">
        <v>1</v>
      </c>
      <c r="I165" s="13">
        <v>0</v>
      </c>
      <c r="J165">
        <v>1</v>
      </c>
      <c r="K165">
        <v>1</v>
      </c>
      <c r="L165">
        <v>4</v>
      </c>
      <c r="M165">
        <v>29</v>
      </c>
    </row>
    <row r="166" spans="1:13" x14ac:dyDescent="0.3">
      <c r="A166" s="4" t="s">
        <v>2077</v>
      </c>
      <c r="I166" s="13"/>
    </row>
    <row r="167" spans="1:13" x14ac:dyDescent="0.3">
      <c r="A167" s="16" t="s">
        <v>88</v>
      </c>
      <c r="B167">
        <v>1090.92</v>
      </c>
      <c r="C167">
        <v>109.09200000000001</v>
      </c>
      <c r="D167">
        <v>981.82800000000009</v>
      </c>
      <c r="E167">
        <v>1051.828</v>
      </c>
      <c r="F167">
        <v>3</v>
      </c>
      <c r="G167">
        <v>1</v>
      </c>
      <c r="H167">
        <v>1</v>
      </c>
      <c r="I167" s="13">
        <v>0.1</v>
      </c>
      <c r="J167">
        <v>1</v>
      </c>
      <c r="K167">
        <v>1</v>
      </c>
      <c r="L167">
        <v>5</v>
      </c>
      <c r="M167">
        <v>26</v>
      </c>
    </row>
    <row r="168" spans="1:13" x14ac:dyDescent="0.3">
      <c r="A168" s="16" t="s">
        <v>284</v>
      </c>
      <c r="B168">
        <v>792.65</v>
      </c>
      <c r="C168">
        <v>0</v>
      </c>
      <c r="D168">
        <v>792.65</v>
      </c>
      <c r="E168">
        <v>792.65</v>
      </c>
      <c r="F168">
        <v>5</v>
      </c>
      <c r="G168">
        <v>1</v>
      </c>
      <c r="H168">
        <v>1</v>
      </c>
      <c r="I168" s="13">
        <v>0</v>
      </c>
      <c r="J168">
        <v>1</v>
      </c>
      <c r="K168">
        <v>1</v>
      </c>
      <c r="L168">
        <v>3</v>
      </c>
      <c r="M168">
        <v>26</v>
      </c>
    </row>
    <row r="169" spans="1:13" x14ac:dyDescent="0.3">
      <c r="A169" s="16" t="s">
        <v>864</v>
      </c>
      <c r="B169">
        <v>292.14999999999998</v>
      </c>
      <c r="C169">
        <v>58.43</v>
      </c>
      <c r="D169">
        <v>233.71999999999997</v>
      </c>
      <c r="E169">
        <v>290.71999999999997</v>
      </c>
      <c r="F169">
        <v>1</v>
      </c>
      <c r="G169">
        <v>1</v>
      </c>
      <c r="H169">
        <v>1</v>
      </c>
      <c r="I169" s="13">
        <v>0.2</v>
      </c>
      <c r="J169">
        <v>1</v>
      </c>
      <c r="K169">
        <v>1</v>
      </c>
      <c r="L169">
        <v>6</v>
      </c>
      <c r="M169">
        <v>26</v>
      </c>
    </row>
    <row r="170" spans="1:13" x14ac:dyDescent="0.3">
      <c r="A170" s="16" t="s">
        <v>650</v>
      </c>
      <c r="B170">
        <v>235.63</v>
      </c>
      <c r="C170">
        <v>35.344499999999996</v>
      </c>
      <c r="D170">
        <v>200.28550000000001</v>
      </c>
      <c r="E170">
        <v>255.28550000000001</v>
      </c>
      <c r="F170">
        <v>1</v>
      </c>
      <c r="G170">
        <v>1</v>
      </c>
      <c r="H170">
        <v>1</v>
      </c>
      <c r="I170" s="13">
        <v>0.15</v>
      </c>
      <c r="J170">
        <v>1</v>
      </c>
      <c r="K170">
        <v>1</v>
      </c>
      <c r="L170">
        <v>6</v>
      </c>
      <c r="M170">
        <v>26</v>
      </c>
    </row>
    <row r="171" spans="1:13" x14ac:dyDescent="0.3">
      <c r="A171" s="4" t="s">
        <v>2078</v>
      </c>
      <c r="I171" s="13"/>
    </row>
    <row r="172" spans="1:13" x14ac:dyDescent="0.3">
      <c r="A172" s="16" t="s">
        <v>630</v>
      </c>
      <c r="B172">
        <v>1337.43</v>
      </c>
      <c r="C172">
        <v>106.99440000000001</v>
      </c>
      <c r="D172">
        <v>1230.4356</v>
      </c>
      <c r="E172">
        <v>1267.4356</v>
      </c>
      <c r="F172">
        <v>3</v>
      </c>
      <c r="G172">
        <v>1</v>
      </c>
      <c r="H172">
        <v>1</v>
      </c>
      <c r="I172" s="13">
        <v>0.08</v>
      </c>
      <c r="J172">
        <v>1</v>
      </c>
      <c r="K172">
        <v>1</v>
      </c>
      <c r="L172">
        <v>1</v>
      </c>
      <c r="M172">
        <v>23</v>
      </c>
    </row>
    <row r="173" spans="1:13" x14ac:dyDescent="0.3">
      <c r="A173" s="16" t="s">
        <v>55</v>
      </c>
      <c r="B173">
        <v>1215</v>
      </c>
      <c r="C173">
        <v>121.5</v>
      </c>
      <c r="D173">
        <v>1093.5</v>
      </c>
      <c r="E173">
        <v>1147.5</v>
      </c>
      <c r="F173">
        <v>3</v>
      </c>
      <c r="G173">
        <v>1</v>
      </c>
      <c r="H173">
        <v>1</v>
      </c>
      <c r="I173" s="13">
        <v>0.1</v>
      </c>
      <c r="J173">
        <v>1</v>
      </c>
      <c r="K173">
        <v>1</v>
      </c>
      <c r="L173">
        <v>6</v>
      </c>
      <c r="M173">
        <v>23</v>
      </c>
    </row>
    <row r="174" spans="1:13" x14ac:dyDescent="0.3">
      <c r="A174" s="16" t="s">
        <v>28</v>
      </c>
      <c r="B174">
        <v>926.64</v>
      </c>
      <c r="C174">
        <v>92.664000000000001</v>
      </c>
      <c r="D174">
        <v>833.976</v>
      </c>
      <c r="E174">
        <v>876.976</v>
      </c>
      <c r="F174">
        <v>3</v>
      </c>
      <c r="G174">
        <v>1</v>
      </c>
      <c r="H174">
        <v>1</v>
      </c>
      <c r="I174" s="13">
        <v>0.1</v>
      </c>
      <c r="J174">
        <v>1</v>
      </c>
      <c r="K174">
        <v>1</v>
      </c>
      <c r="L174">
        <v>1</v>
      </c>
      <c r="M174">
        <v>23</v>
      </c>
    </row>
    <row r="175" spans="1:13" x14ac:dyDescent="0.3">
      <c r="A175" s="16" t="s">
        <v>864</v>
      </c>
      <c r="B175">
        <v>876.44999999999993</v>
      </c>
      <c r="C175">
        <v>0</v>
      </c>
      <c r="D175">
        <v>876.44999999999993</v>
      </c>
      <c r="E175">
        <v>876.44999999999993</v>
      </c>
      <c r="F175">
        <v>3</v>
      </c>
      <c r="G175">
        <v>1</v>
      </c>
      <c r="H175">
        <v>1</v>
      </c>
      <c r="I175" s="13">
        <v>0</v>
      </c>
      <c r="J175">
        <v>1</v>
      </c>
      <c r="K175">
        <v>1</v>
      </c>
      <c r="L175">
        <v>2</v>
      </c>
      <c r="M175">
        <v>23</v>
      </c>
    </row>
    <row r="176" spans="1:13" x14ac:dyDescent="0.3">
      <c r="A176" s="4" t="s">
        <v>2079</v>
      </c>
      <c r="I176" s="13"/>
    </row>
    <row r="177" spans="1:13" x14ac:dyDescent="0.3">
      <c r="A177" s="16" t="s">
        <v>864</v>
      </c>
      <c r="B177">
        <v>1460.75</v>
      </c>
      <c r="C177">
        <v>146.07500000000002</v>
      </c>
      <c r="D177">
        <v>1314.675</v>
      </c>
      <c r="E177">
        <v>1382.675</v>
      </c>
      <c r="F177">
        <v>5</v>
      </c>
      <c r="G177">
        <v>1</v>
      </c>
      <c r="H177">
        <v>1</v>
      </c>
      <c r="I177" s="13">
        <v>0.1</v>
      </c>
      <c r="J177">
        <v>1</v>
      </c>
      <c r="K177">
        <v>1</v>
      </c>
      <c r="L177">
        <v>2</v>
      </c>
      <c r="M177">
        <v>33</v>
      </c>
    </row>
    <row r="178" spans="1:13" x14ac:dyDescent="0.3">
      <c r="A178" s="16" t="s">
        <v>349</v>
      </c>
      <c r="B178">
        <v>993.18</v>
      </c>
      <c r="C178">
        <v>99.317999999999998</v>
      </c>
      <c r="D178">
        <v>893.86199999999997</v>
      </c>
      <c r="E178">
        <v>933.86199999999997</v>
      </c>
      <c r="F178">
        <v>2</v>
      </c>
      <c r="G178">
        <v>1</v>
      </c>
      <c r="H178">
        <v>1</v>
      </c>
      <c r="I178" s="13">
        <v>0.1</v>
      </c>
      <c r="J178">
        <v>1</v>
      </c>
      <c r="K178">
        <v>1</v>
      </c>
      <c r="L178">
        <v>1</v>
      </c>
      <c r="M178">
        <v>33</v>
      </c>
    </row>
    <row r="179" spans="1:13" x14ac:dyDescent="0.3">
      <c r="A179" s="16" t="s">
        <v>28</v>
      </c>
      <c r="B179">
        <v>926.64</v>
      </c>
      <c r="C179">
        <v>138.99599999999998</v>
      </c>
      <c r="D179">
        <v>787.64400000000001</v>
      </c>
      <c r="E179">
        <v>835.64400000000001</v>
      </c>
      <c r="F179">
        <v>3</v>
      </c>
      <c r="G179">
        <v>1</v>
      </c>
      <c r="H179">
        <v>1</v>
      </c>
      <c r="I179" s="13">
        <v>0.15</v>
      </c>
      <c r="J179">
        <v>1</v>
      </c>
      <c r="K179">
        <v>1</v>
      </c>
      <c r="L179">
        <v>3</v>
      </c>
      <c r="M179">
        <v>33</v>
      </c>
    </row>
    <row r="180" spans="1:13" x14ac:dyDescent="0.3">
      <c r="A180" s="16" t="s">
        <v>227</v>
      </c>
      <c r="B180">
        <v>531.88</v>
      </c>
      <c r="C180">
        <v>0</v>
      </c>
      <c r="D180">
        <v>531.88</v>
      </c>
      <c r="E180">
        <v>531.88</v>
      </c>
      <c r="F180">
        <v>4</v>
      </c>
      <c r="G180">
        <v>1</v>
      </c>
      <c r="H180">
        <v>1</v>
      </c>
      <c r="I180" s="13">
        <v>0</v>
      </c>
      <c r="J180">
        <v>1</v>
      </c>
      <c r="K180">
        <v>1</v>
      </c>
      <c r="L180">
        <v>7</v>
      </c>
      <c r="M180">
        <v>33</v>
      </c>
    </row>
    <row r="181" spans="1:13" x14ac:dyDescent="0.3">
      <c r="A181" s="16" t="s">
        <v>474</v>
      </c>
      <c r="B181">
        <v>348.36</v>
      </c>
      <c r="C181">
        <v>0</v>
      </c>
      <c r="D181">
        <v>348.36</v>
      </c>
      <c r="E181">
        <v>348.36</v>
      </c>
      <c r="F181">
        <v>4</v>
      </c>
      <c r="G181">
        <v>1</v>
      </c>
      <c r="H181">
        <v>1</v>
      </c>
      <c r="I181" s="13">
        <v>0</v>
      </c>
      <c r="J181">
        <v>1</v>
      </c>
      <c r="K181">
        <v>1</v>
      </c>
      <c r="L181">
        <v>4</v>
      </c>
      <c r="M181">
        <v>33</v>
      </c>
    </row>
    <row r="182" spans="1:13" x14ac:dyDescent="0.3">
      <c r="A182" s="16" t="s">
        <v>280</v>
      </c>
      <c r="B182">
        <v>157.63999999999999</v>
      </c>
      <c r="C182">
        <v>15.763999999999999</v>
      </c>
      <c r="D182">
        <v>141.87599999999998</v>
      </c>
      <c r="E182">
        <v>189.87599999999998</v>
      </c>
      <c r="F182">
        <v>1</v>
      </c>
      <c r="G182">
        <v>1</v>
      </c>
      <c r="H182">
        <v>1</v>
      </c>
      <c r="I182" s="13">
        <v>0.1</v>
      </c>
      <c r="J182">
        <v>1</v>
      </c>
      <c r="K182">
        <v>1</v>
      </c>
      <c r="L182">
        <v>7</v>
      </c>
      <c r="M182">
        <v>33</v>
      </c>
    </row>
    <row r="183" spans="1:13" x14ac:dyDescent="0.3">
      <c r="A183" s="4" t="s">
        <v>2080</v>
      </c>
      <c r="I183" s="13"/>
    </row>
    <row r="184" spans="1:13" x14ac:dyDescent="0.3">
      <c r="A184" s="16" t="s">
        <v>280</v>
      </c>
      <c r="B184">
        <v>630.55999999999995</v>
      </c>
      <c r="C184">
        <v>0</v>
      </c>
      <c r="D184">
        <v>630.55999999999995</v>
      </c>
      <c r="E184">
        <v>630.55999999999995</v>
      </c>
      <c r="F184">
        <v>4</v>
      </c>
      <c r="G184">
        <v>1</v>
      </c>
      <c r="H184">
        <v>1</v>
      </c>
      <c r="I184" s="13">
        <v>0</v>
      </c>
      <c r="J184">
        <v>1</v>
      </c>
      <c r="K184">
        <v>1</v>
      </c>
      <c r="L184">
        <v>2</v>
      </c>
      <c r="M184">
        <v>48</v>
      </c>
    </row>
    <row r="185" spans="1:13" x14ac:dyDescent="0.3">
      <c r="A185" s="16" t="s">
        <v>107</v>
      </c>
      <c r="B185">
        <v>48.45</v>
      </c>
      <c r="C185">
        <v>7.2675000000000001</v>
      </c>
      <c r="D185">
        <v>41.182500000000005</v>
      </c>
      <c r="E185">
        <v>100.1825</v>
      </c>
      <c r="F185">
        <v>1</v>
      </c>
      <c r="G185">
        <v>1</v>
      </c>
      <c r="H185">
        <v>1</v>
      </c>
      <c r="I185" s="13">
        <v>0.15</v>
      </c>
      <c r="J185">
        <v>1</v>
      </c>
      <c r="K185">
        <v>1</v>
      </c>
      <c r="L185">
        <v>5</v>
      </c>
      <c r="M185">
        <v>48</v>
      </c>
    </row>
    <row r="186" spans="1:13" x14ac:dyDescent="0.3">
      <c r="A186" s="4" t="s">
        <v>2081</v>
      </c>
      <c r="I186" s="13"/>
    </row>
    <row r="187" spans="1:13" x14ac:dyDescent="0.3">
      <c r="A187" s="16" t="s">
        <v>566</v>
      </c>
      <c r="B187">
        <v>1910.08</v>
      </c>
      <c r="C187">
        <v>191.00800000000001</v>
      </c>
      <c r="D187">
        <v>1719.0719999999999</v>
      </c>
      <c r="E187">
        <v>1773.0719999999999</v>
      </c>
      <c r="F187">
        <v>4</v>
      </c>
      <c r="G187">
        <v>1</v>
      </c>
      <c r="H187">
        <v>1</v>
      </c>
      <c r="I187" s="13">
        <v>0.1</v>
      </c>
      <c r="J187">
        <v>1</v>
      </c>
      <c r="K187">
        <v>1</v>
      </c>
      <c r="L187">
        <v>1</v>
      </c>
      <c r="M187">
        <v>54</v>
      </c>
    </row>
    <row r="188" spans="1:13" x14ac:dyDescent="0.3">
      <c r="A188" s="16" t="s">
        <v>166</v>
      </c>
      <c r="B188">
        <v>1362.55</v>
      </c>
      <c r="C188">
        <v>0</v>
      </c>
      <c r="D188">
        <v>1362.55</v>
      </c>
      <c r="E188">
        <v>1362.55</v>
      </c>
      <c r="F188">
        <v>5</v>
      </c>
      <c r="G188">
        <v>1</v>
      </c>
      <c r="H188">
        <v>1</v>
      </c>
      <c r="I188" s="13">
        <v>0</v>
      </c>
      <c r="J188">
        <v>1</v>
      </c>
      <c r="K188">
        <v>1</v>
      </c>
      <c r="L188">
        <v>7</v>
      </c>
      <c r="M188">
        <v>54</v>
      </c>
    </row>
    <row r="189" spans="1:13" x14ac:dyDescent="0.3">
      <c r="A189" s="16" t="s">
        <v>474</v>
      </c>
      <c r="B189">
        <v>435.45000000000005</v>
      </c>
      <c r="C189">
        <v>65.31750000000001</v>
      </c>
      <c r="D189">
        <v>370.13250000000005</v>
      </c>
      <c r="E189">
        <v>410.13250000000005</v>
      </c>
      <c r="F189">
        <v>5</v>
      </c>
      <c r="G189">
        <v>1</v>
      </c>
      <c r="H189">
        <v>1</v>
      </c>
      <c r="I189" s="13">
        <v>0.15</v>
      </c>
      <c r="J189">
        <v>1</v>
      </c>
      <c r="K189">
        <v>1</v>
      </c>
      <c r="L189">
        <v>2</v>
      </c>
      <c r="M189">
        <v>54</v>
      </c>
    </row>
    <row r="190" spans="1:13" x14ac:dyDescent="0.3">
      <c r="A190" s="4" t="s">
        <v>2082</v>
      </c>
      <c r="I190" s="13"/>
    </row>
    <row r="191" spans="1:13" x14ac:dyDescent="0.3">
      <c r="A191" s="16" t="s">
        <v>679</v>
      </c>
      <c r="B191">
        <v>1699.28</v>
      </c>
      <c r="C191">
        <v>254.892</v>
      </c>
      <c r="D191">
        <v>1444.3879999999999</v>
      </c>
      <c r="E191">
        <v>1514.3879999999999</v>
      </c>
      <c r="F191">
        <v>4</v>
      </c>
      <c r="G191">
        <v>1</v>
      </c>
      <c r="H191">
        <v>1</v>
      </c>
      <c r="I191" s="13">
        <v>0.15</v>
      </c>
      <c r="J191">
        <v>1</v>
      </c>
      <c r="K191">
        <v>1</v>
      </c>
      <c r="L191">
        <v>6</v>
      </c>
      <c r="M191">
        <v>70</v>
      </c>
    </row>
    <row r="192" spans="1:13" x14ac:dyDescent="0.3">
      <c r="A192" s="16" t="s">
        <v>583</v>
      </c>
      <c r="B192">
        <v>1612.12</v>
      </c>
      <c r="C192">
        <v>161.21199999999999</v>
      </c>
      <c r="D192">
        <v>1450.9079999999999</v>
      </c>
      <c r="E192">
        <v>1497.9079999999999</v>
      </c>
      <c r="F192">
        <v>4</v>
      </c>
      <c r="G192">
        <v>1</v>
      </c>
      <c r="H192">
        <v>1</v>
      </c>
      <c r="I192" s="13">
        <v>0.1</v>
      </c>
      <c r="J192">
        <v>1</v>
      </c>
      <c r="K192">
        <v>1</v>
      </c>
      <c r="L192">
        <v>2</v>
      </c>
      <c r="M192">
        <v>70</v>
      </c>
    </row>
    <row r="193" spans="1:13" x14ac:dyDescent="0.3">
      <c r="A193" s="16" t="s">
        <v>349</v>
      </c>
      <c r="B193">
        <v>1489.77</v>
      </c>
      <c r="C193">
        <v>223.46549999999999</v>
      </c>
      <c r="D193">
        <v>1266.3045</v>
      </c>
      <c r="E193">
        <v>1315.3045</v>
      </c>
      <c r="F193">
        <v>3</v>
      </c>
      <c r="G193">
        <v>1</v>
      </c>
      <c r="H193">
        <v>1</v>
      </c>
      <c r="I193" s="13">
        <v>0.15</v>
      </c>
      <c r="J193">
        <v>1</v>
      </c>
      <c r="K193">
        <v>1</v>
      </c>
      <c r="L193">
        <v>1</v>
      </c>
      <c r="M193">
        <v>70</v>
      </c>
    </row>
    <row r="194" spans="1:13" x14ac:dyDescent="0.3">
      <c r="A194" s="16" t="s">
        <v>280</v>
      </c>
      <c r="B194">
        <v>315.27999999999997</v>
      </c>
      <c r="C194">
        <v>31.527999999999999</v>
      </c>
      <c r="D194">
        <v>283.75199999999995</v>
      </c>
      <c r="E194">
        <v>348.75199999999995</v>
      </c>
      <c r="F194">
        <v>2</v>
      </c>
      <c r="G194">
        <v>1</v>
      </c>
      <c r="H194">
        <v>1</v>
      </c>
      <c r="I194" s="13">
        <v>0.1</v>
      </c>
      <c r="J194">
        <v>1</v>
      </c>
      <c r="K194">
        <v>1</v>
      </c>
      <c r="L194">
        <v>3</v>
      </c>
      <c r="M194">
        <v>70</v>
      </c>
    </row>
    <row r="195" spans="1:13" x14ac:dyDescent="0.3">
      <c r="A195" s="16" t="s">
        <v>301</v>
      </c>
      <c r="B195">
        <v>259.5</v>
      </c>
      <c r="C195">
        <v>51.900000000000006</v>
      </c>
      <c r="D195">
        <v>207.6</v>
      </c>
      <c r="E195">
        <v>249.6</v>
      </c>
      <c r="F195">
        <v>2</v>
      </c>
      <c r="G195">
        <v>1</v>
      </c>
      <c r="H195">
        <v>1</v>
      </c>
      <c r="I195" s="13">
        <v>0.2</v>
      </c>
      <c r="J195">
        <v>1</v>
      </c>
      <c r="K195">
        <v>1</v>
      </c>
      <c r="L195">
        <v>3</v>
      </c>
      <c r="M195">
        <v>70</v>
      </c>
    </row>
    <row r="196" spans="1:13" x14ac:dyDescent="0.3">
      <c r="A196" s="16" t="s">
        <v>411</v>
      </c>
      <c r="B196">
        <v>44.5</v>
      </c>
      <c r="C196">
        <v>0</v>
      </c>
      <c r="D196">
        <v>44.5</v>
      </c>
      <c r="E196">
        <v>44.5</v>
      </c>
      <c r="F196">
        <v>1</v>
      </c>
      <c r="G196">
        <v>1</v>
      </c>
      <c r="H196">
        <v>1</v>
      </c>
      <c r="I196" s="13">
        <v>0</v>
      </c>
      <c r="J196">
        <v>1</v>
      </c>
      <c r="K196">
        <v>1</v>
      </c>
      <c r="L196">
        <v>7</v>
      </c>
      <c r="M196">
        <v>70</v>
      </c>
    </row>
    <row r="197" spans="1:13" x14ac:dyDescent="0.3">
      <c r="A197" s="4" t="s">
        <v>2083</v>
      </c>
      <c r="I197" s="13"/>
    </row>
    <row r="198" spans="1:13" x14ac:dyDescent="0.3">
      <c r="A198" s="16" t="s">
        <v>741</v>
      </c>
      <c r="B198">
        <v>1908.65</v>
      </c>
      <c r="C198">
        <v>286.29750000000001</v>
      </c>
      <c r="D198">
        <v>1622.3525</v>
      </c>
      <c r="E198">
        <v>1675.3525</v>
      </c>
      <c r="F198">
        <v>5</v>
      </c>
      <c r="G198">
        <v>1</v>
      </c>
      <c r="H198">
        <v>1</v>
      </c>
      <c r="I198" s="13">
        <v>0.15</v>
      </c>
      <c r="J198">
        <v>1</v>
      </c>
      <c r="K198">
        <v>1</v>
      </c>
      <c r="L198">
        <v>7</v>
      </c>
      <c r="M198">
        <v>42</v>
      </c>
    </row>
    <row r="199" spans="1:13" x14ac:dyDescent="0.3">
      <c r="A199" s="16" t="s">
        <v>138</v>
      </c>
      <c r="B199">
        <v>950.5</v>
      </c>
      <c r="C199">
        <v>190.10000000000002</v>
      </c>
      <c r="D199">
        <v>760.4</v>
      </c>
      <c r="E199">
        <v>797.4</v>
      </c>
      <c r="F199">
        <v>5</v>
      </c>
      <c r="G199">
        <v>1</v>
      </c>
      <c r="H199">
        <v>1</v>
      </c>
      <c r="I199" s="13">
        <v>0.2</v>
      </c>
      <c r="J199">
        <v>1</v>
      </c>
      <c r="K199">
        <v>1</v>
      </c>
      <c r="L199">
        <v>5</v>
      </c>
      <c r="M199">
        <v>42</v>
      </c>
    </row>
    <row r="200" spans="1:13" x14ac:dyDescent="0.3">
      <c r="A200" s="16" t="s">
        <v>934</v>
      </c>
      <c r="B200">
        <v>322.40999999999997</v>
      </c>
      <c r="C200">
        <v>0</v>
      </c>
      <c r="D200">
        <v>322.40999999999997</v>
      </c>
      <c r="E200">
        <v>322.40999999999997</v>
      </c>
      <c r="F200">
        <v>3</v>
      </c>
      <c r="G200">
        <v>1</v>
      </c>
      <c r="H200">
        <v>1</v>
      </c>
      <c r="I200" s="13">
        <v>0</v>
      </c>
      <c r="J200">
        <v>1</v>
      </c>
      <c r="K200">
        <v>1</v>
      </c>
      <c r="L200">
        <v>7</v>
      </c>
      <c r="M200">
        <v>42</v>
      </c>
    </row>
    <row r="201" spans="1:13" x14ac:dyDescent="0.3">
      <c r="A201" s="4" t="s">
        <v>2084</v>
      </c>
      <c r="I201" s="13"/>
    </row>
    <row r="202" spans="1:13" x14ac:dyDescent="0.3">
      <c r="A202" s="16" t="s">
        <v>511</v>
      </c>
      <c r="B202">
        <v>2205.1499999999996</v>
      </c>
      <c r="C202">
        <v>441.03</v>
      </c>
      <c r="D202">
        <v>1764.1199999999997</v>
      </c>
      <c r="E202">
        <v>1800.1199999999997</v>
      </c>
      <c r="F202">
        <v>5</v>
      </c>
      <c r="G202">
        <v>1</v>
      </c>
      <c r="H202">
        <v>1</v>
      </c>
      <c r="I202" s="13">
        <v>0.2</v>
      </c>
      <c r="J202">
        <v>1</v>
      </c>
      <c r="K202">
        <v>1</v>
      </c>
      <c r="L202">
        <v>6</v>
      </c>
      <c r="M202">
        <v>46</v>
      </c>
    </row>
    <row r="203" spans="1:13" x14ac:dyDescent="0.3">
      <c r="A203" s="16" t="s">
        <v>166</v>
      </c>
      <c r="B203">
        <v>1907.57</v>
      </c>
      <c r="C203">
        <v>174.40640000000002</v>
      </c>
      <c r="D203">
        <v>1733.1635999999999</v>
      </c>
      <c r="E203">
        <v>1839.1635999999999</v>
      </c>
      <c r="F203">
        <v>7</v>
      </c>
      <c r="G203">
        <v>1</v>
      </c>
      <c r="H203">
        <v>1</v>
      </c>
      <c r="I203" s="13">
        <v>0.18</v>
      </c>
      <c r="J203">
        <v>2</v>
      </c>
      <c r="K203">
        <v>2</v>
      </c>
      <c r="L203">
        <v>5</v>
      </c>
      <c r="M203">
        <v>46</v>
      </c>
    </row>
    <row r="204" spans="1:13" x14ac:dyDescent="0.3">
      <c r="A204" s="16" t="s">
        <v>337</v>
      </c>
      <c r="B204">
        <v>1490.48</v>
      </c>
      <c r="C204">
        <v>119.2384</v>
      </c>
      <c r="D204">
        <v>1371.2416000000001</v>
      </c>
      <c r="E204">
        <v>1419.2416000000001</v>
      </c>
      <c r="F204">
        <v>4</v>
      </c>
      <c r="G204">
        <v>1</v>
      </c>
      <c r="H204">
        <v>1</v>
      </c>
      <c r="I204" s="13">
        <v>0.08</v>
      </c>
      <c r="J204">
        <v>1</v>
      </c>
      <c r="K204">
        <v>1</v>
      </c>
      <c r="L204">
        <v>5</v>
      </c>
      <c r="M204">
        <v>46</v>
      </c>
    </row>
    <row r="205" spans="1:13" x14ac:dyDescent="0.3">
      <c r="A205" s="16" t="s">
        <v>119</v>
      </c>
      <c r="B205">
        <v>514.12</v>
      </c>
      <c r="C205">
        <v>77.117999999999995</v>
      </c>
      <c r="D205">
        <v>437.00200000000001</v>
      </c>
      <c r="E205">
        <v>496.00200000000001</v>
      </c>
      <c r="F205">
        <v>2</v>
      </c>
      <c r="G205">
        <v>1</v>
      </c>
      <c r="H205">
        <v>1</v>
      </c>
      <c r="I205" s="13">
        <v>0.15</v>
      </c>
      <c r="J205">
        <v>1</v>
      </c>
      <c r="K205">
        <v>1</v>
      </c>
      <c r="L205">
        <v>1</v>
      </c>
      <c r="M205">
        <v>46</v>
      </c>
    </row>
    <row r="206" spans="1:13" x14ac:dyDescent="0.3">
      <c r="A206" s="16" t="s">
        <v>235</v>
      </c>
      <c r="B206">
        <v>126.19</v>
      </c>
      <c r="C206">
        <v>25.238</v>
      </c>
      <c r="D206">
        <v>100.952</v>
      </c>
      <c r="E206">
        <v>168.952</v>
      </c>
      <c r="F206">
        <v>1</v>
      </c>
      <c r="G206">
        <v>1</v>
      </c>
      <c r="H206">
        <v>1</v>
      </c>
      <c r="I206" s="13">
        <v>0.2</v>
      </c>
      <c r="J206">
        <v>1</v>
      </c>
      <c r="K206">
        <v>1</v>
      </c>
      <c r="L206">
        <v>2</v>
      </c>
      <c r="M206">
        <v>46</v>
      </c>
    </row>
    <row r="207" spans="1:13" x14ac:dyDescent="0.3">
      <c r="A207" s="16" t="s">
        <v>767</v>
      </c>
      <c r="B207">
        <v>40</v>
      </c>
      <c r="C207">
        <v>4</v>
      </c>
      <c r="D207">
        <v>36</v>
      </c>
      <c r="E207">
        <v>74</v>
      </c>
      <c r="F207">
        <v>2</v>
      </c>
      <c r="G207">
        <v>1</v>
      </c>
      <c r="H207">
        <v>1</v>
      </c>
      <c r="I207" s="13">
        <v>0.1</v>
      </c>
      <c r="J207">
        <v>1</v>
      </c>
      <c r="K207">
        <v>1</v>
      </c>
      <c r="L207">
        <v>6</v>
      </c>
      <c r="M207">
        <v>46</v>
      </c>
    </row>
    <row r="208" spans="1:13" x14ac:dyDescent="0.3">
      <c r="A208" s="4" t="s">
        <v>2085</v>
      </c>
      <c r="I208" s="13"/>
    </row>
    <row r="209" spans="1:13" x14ac:dyDescent="0.3">
      <c r="A209" s="16" t="s">
        <v>316</v>
      </c>
      <c r="B209">
        <v>1444.44</v>
      </c>
      <c r="C209">
        <v>144.44400000000002</v>
      </c>
      <c r="D209">
        <v>1299.9960000000001</v>
      </c>
      <c r="E209">
        <v>1341.9960000000001</v>
      </c>
      <c r="F209">
        <v>3</v>
      </c>
      <c r="G209">
        <v>1</v>
      </c>
      <c r="H209">
        <v>1</v>
      </c>
      <c r="I209" s="13">
        <v>0.1</v>
      </c>
      <c r="J209">
        <v>1</v>
      </c>
      <c r="K209">
        <v>1</v>
      </c>
      <c r="L209">
        <v>4</v>
      </c>
      <c r="M209">
        <v>18</v>
      </c>
    </row>
    <row r="210" spans="1:13" x14ac:dyDescent="0.3">
      <c r="A210" s="16" t="s">
        <v>583</v>
      </c>
      <c r="B210">
        <v>806.06</v>
      </c>
      <c r="C210">
        <v>120.90899999999999</v>
      </c>
      <c r="D210">
        <v>685.15099999999995</v>
      </c>
      <c r="E210">
        <v>730.15099999999995</v>
      </c>
      <c r="F210">
        <v>2</v>
      </c>
      <c r="G210">
        <v>1</v>
      </c>
      <c r="H210">
        <v>1</v>
      </c>
      <c r="I210" s="13">
        <v>0.15</v>
      </c>
      <c r="J210">
        <v>1</v>
      </c>
      <c r="K210">
        <v>1</v>
      </c>
      <c r="L210">
        <v>1</v>
      </c>
      <c r="M210">
        <v>18</v>
      </c>
    </row>
    <row r="211" spans="1:13" x14ac:dyDescent="0.3">
      <c r="A211" s="16" t="s">
        <v>280</v>
      </c>
      <c r="B211">
        <v>315.27999999999997</v>
      </c>
      <c r="C211">
        <v>47.291999999999994</v>
      </c>
      <c r="D211">
        <v>267.988</v>
      </c>
      <c r="E211">
        <v>331.988</v>
      </c>
      <c r="F211">
        <v>2</v>
      </c>
      <c r="G211">
        <v>1</v>
      </c>
      <c r="H211">
        <v>1</v>
      </c>
      <c r="I211" s="13">
        <v>0.15</v>
      </c>
      <c r="J211">
        <v>1</v>
      </c>
      <c r="K211">
        <v>1</v>
      </c>
      <c r="L211">
        <v>3</v>
      </c>
      <c r="M211">
        <v>18</v>
      </c>
    </row>
    <row r="212" spans="1:13" x14ac:dyDescent="0.3">
      <c r="A212" s="16" t="s">
        <v>650</v>
      </c>
      <c r="B212">
        <v>235.63</v>
      </c>
      <c r="C212">
        <v>18.8504</v>
      </c>
      <c r="D212">
        <v>216.77959999999999</v>
      </c>
      <c r="E212">
        <v>274.77959999999996</v>
      </c>
      <c r="F212">
        <v>1</v>
      </c>
      <c r="G212">
        <v>1</v>
      </c>
      <c r="H212">
        <v>1</v>
      </c>
      <c r="I212" s="13">
        <v>0.08</v>
      </c>
      <c r="J212">
        <v>1</v>
      </c>
      <c r="K212">
        <v>1</v>
      </c>
      <c r="L212">
        <v>5</v>
      </c>
      <c r="M212">
        <v>18</v>
      </c>
    </row>
    <row r="213" spans="1:13" x14ac:dyDescent="0.3">
      <c r="A213" s="16" t="s">
        <v>263</v>
      </c>
      <c r="B213">
        <v>62.42</v>
      </c>
      <c r="C213">
        <v>4.9935999999999998</v>
      </c>
      <c r="D213">
        <v>57.426400000000001</v>
      </c>
      <c r="E213">
        <v>103.4264</v>
      </c>
      <c r="F213">
        <v>1</v>
      </c>
      <c r="G213">
        <v>1</v>
      </c>
      <c r="H213">
        <v>1</v>
      </c>
      <c r="I213" s="13">
        <v>0.08</v>
      </c>
      <c r="J213">
        <v>1</v>
      </c>
      <c r="K213">
        <v>1</v>
      </c>
      <c r="L213">
        <v>2</v>
      </c>
      <c r="M213">
        <v>18</v>
      </c>
    </row>
    <row r="214" spans="1:13" x14ac:dyDescent="0.3">
      <c r="A214" s="4" t="s">
        <v>2086</v>
      </c>
      <c r="I214" s="13"/>
    </row>
    <row r="215" spans="1:13" x14ac:dyDescent="0.3">
      <c r="A215" s="16" t="s">
        <v>28</v>
      </c>
      <c r="B215">
        <v>617.76</v>
      </c>
      <c r="C215">
        <v>123.55200000000001</v>
      </c>
      <c r="D215">
        <v>494.20799999999997</v>
      </c>
      <c r="E215">
        <v>549.20799999999997</v>
      </c>
      <c r="F215">
        <v>2</v>
      </c>
      <c r="G215">
        <v>1</v>
      </c>
      <c r="H215">
        <v>1</v>
      </c>
      <c r="I215" s="13">
        <v>0.2</v>
      </c>
      <c r="J215">
        <v>1</v>
      </c>
      <c r="K215">
        <v>1</v>
      </c>
      <c r="L215">
        <v>2</v>
      </c>
      <c r="M215">
        <v>64</v>
      </c>
    </row>
    <row r="216" spans="1:13" x14ac:dyDescent="0.3">
      <c r="A216" s="16" t="s">
        <v>934</v>
      </c>
      <c r="B216">
        <v>429.88</v>
      </c>
      <c r="C216">
        <v>85.975999999999999</v>
      </c>
      <c r="D216">
        <v>343.904</v>
      </c>
      <c r="E216">
        <v>385.904</v>
      </c>
      <c r="F216">
        <v>4</v>
      </c>
      <c r="G216">
        <v>1</v>
      </c>
      <c r="H216">
        <v>1</v>
      </c>
      <c r="I216" s="13">
        <v>0.2</v>
      </c>
      <c r="J216">
        <v>1</v>
      </c>
      <c r="K216">
        <v>1</v>
      </c>
      <c r="L216">
        <v>4</v>
      </c>
      <c r="M216">
        <v>64</v>
      </c>
    </row>
    <row r="217" spans="1:13" x14ac:dyDescent="0.3">
      <c r="A217" s="16" t="s">
        <v>40</v>
      </c>
      <c r="B217">
        <v>332.56</v>
      </c>
      <c r="C217">
        <v>66.512</v>
      </c>
      <c r="D217">
        <v>266.048</v>
      </c>
      <c r="E217">
        <v>306.048</v>
      </c>
      <c r="F217">
        <v>2</v>
      </c>
      <c r="G217">
        <v>1</v>
      </c>
      <c r="H217">
        <v>1</v>
      </c>
      <c r="I217" s="13">
        <v>0.2</v>
      </c>
      <c r="J217">
        <v>1</v>
      </c>
      <c r="K217">
        <v>1</v>
      </c>
      <c r="L217">
        <v>5</v>
      </c>
      <c r="M217">
        <v>64</v>
      </c>
    </row>
    <row r="218" spans="1:13" x14ac:dyDescent="0.3">
      <c r="A218" s="4" t="s">
        <v>2087</v>
      </c>
      <c r="I218" s="13"/>
    </row>
    <row r="219" spans="1:13" x14ac:dyDescent="0.3">
      <c r="A219" s="16" t="s">
        <v>679</v>
      </c>
      <c r="B219">
        <v>1699.28</v>
      </c>
      <c r="C219">
        <v>169.928</v>
      </c>
      <c r="D219">
        <v>1529.3519999999999</v>
      </c>
      <c r="E219">
        <v>1587.3519999999999</v>
      </c>
      <c r="F219">
        <v>4</v>
      </c>
      <c r="G219">
        <v>1</v>
      </c>
      <c r="H219">
        <v>1</v>
      </c>
      <c r="I219" s="13">
        <v>0.1</v>
      </c>
      <c r="J219">
        <v>1</v>
      </c>
      <c r="K219">
        <v>1</v>
      </c>
      <c r="L219">
        <v>7</v>
      </c>
      <c r="M219">
        <v>36</v>
      </c>
    </row>
    <row r="220" spans="1:13" x14ac:dyDescent="0.3">
      <c r="A220" s="16" t="s">
        <v>507</v>
      </c>
      <c r="B220">
        <v>817.80000000000007</v>
      </c>
      <c r="C220">
        <v>98.136000000000024</v>
      </c>
      <c r="D220">
        <v>719.6640000000001</v>
      </c>
      <c r="E220">
        <v>822.6640000000001</v>
      </c>
      <c r="F220">
        <v>6</v>
      </c>
      <c r="G220">
        <v>1</v>
      </c>
      <c r="H220">
        <v>1</v>
      </c>
      <c r="I220" s="13">
        <v>0.28000000000000003</v>
      </c>
      <c r="J220">
        <v>2</v>
      </c>
      <c r="K220">
        <v>2</v>
      </c>
      <c r="L220">
        <v>2</v>
      </c>
      <c r="M220">
        <v>36</v>
      </c>
    </row>
    <row r="221" spans="1:13" x14ac:dyDescent="0.3">
      <c r="A221" s="16" t="s">
        <v>175</v>
      </c>
      <c r="B221">
        <v>208.36</v>
      </c>
      <c r="C221">
        <v>0</v>
      </c>
      <c r="D221">
        <v>208.36</v>
      </c>
      <c r="E221">
        <v>208.36</v>
      </c>
      <c r="F221">
        <v>2</v>
      </c>
      <c r="G221">
        <v>1</v>
      </c>
      <c r="H221">
        <v>1</v>
      </c>
      <c r="I221" s="13">
        <v>0</v>
      </c>
      <c r="J221">
        <v>1</v>
      </c>
      <c r="K221">
        <v>1</v>
      </c>
      <c r="L221">
        <v>3</v>
      </c>
      <c r="M221">
        <v>36</v>
      </c>
    </row>
    <row r="222" spans="1:13" x14ac:dyDescent="0.3">
      <c r="A222" s="16" t="s">
        <v>192</v>
      </c>
      <c r="B222">
        <v>82.8</v>
      </c>
      <c r="C222">
        <v>16.559999999999999</v>
      </c>
      <c r="D222">
        <v>66.239999999999995</v>
      </c>
      <c r="E222">
        <v>127.24</v>
      </c>
      <c r="F222">
        <v>4</v>
      </c>
      <c r="G222">
        <v>1</v>
      </c>
      <c r="H222">
        <v>1</v>
      </c>
      <c r="I222" s="13">
        <v>0.2</v>
      </c>
      <c r="J222">
        <v>1</v>
      </c>
      <c r="K222">
        <v>1</v>
      </c>
      <c r="L222">
        <v>2</v>
      </c>
      <c r="M222">
        <v>36</v>
      </c>
    </row>
    <row r="223" spans="1:13" x14ac:dyDescent="0.3">
      <c r="A223" s="16" t="s">
        <v>767</v>
      </c>
      <c r="B223">
        <v>40</v>
      </c>
      <c r="C223">
        <v>4</v>
      </c>
      <c r="D223">
        <v>36</v>
      </c>
      <c r="E223">
        <v>104</v>
      </c>
      <c r="F223">
        <v>2</v>
      </c>
      <c r="G223">
        <v>1</v>
      </c>
      <c r="H223">
        <v>1</v>
      </c>
      <c r="I223" s="13">
        <v>0.1</v>
      </c>
      <c r="J223">
        <v>1</v>
      </c>
      <c r="K223">
        <v>1</v>
      </c>
      <c r="L223">
        <v>1</v>
      </c>
      <c r="M223">
        <v>36</v>
      </c>
    </row>
    <row r="224" spans="1:13" x14ac:dyDescent="0.3">
      <c r="A224" s="4" t="s">
        <v>2088</v>
      </c>
      <c r="I224" s="13"/>
    </row>
    <row r="225" spans="1:13" x14ac:dyDescent="0.3">
      <c r="A225" s="16" t="s">
        <v>128</v>
      </c>
      <c r="B225">
        <v>703.72</v>
      </c>
      <c r="C225">
        <v>140.744</v>
      </c>
      <c r="D225">
        <v>562.976</v>
      </c>
      <c r="E225">
        <v>616.976</v>
      </c>
      <c r="F225">
        <v>4</v>
      </c>
      <c r="G225">
        <v>1</v>
      </c>
      <c r="H225">
        <v>1</v>
      </c>
      <c r="I225" s="13">
        <v>0.2</v>
      </c>
      <c r="J225">
        <v>1</v>
      </c>
      <c r="K225">
        <v>1</v>
      </c>
      <c r="L225">
        <v>2</v>
      </c>
      <c r="M225">
        <v>26</v>
      </c>
    </row>
    <row r="226" spans="1:13" x14ac:dyDescent="0.3">
      <c r="A226" s="16" t="s">
        <v>227</v>
      </c>
      <c r="B226">
        <v>664.85</v>
      </c>
      <c r="C226">
        <v>132.97</v>
      </c>
      <c r="D226">
        <v>531.88</v>
      </c>
      <c r="E226">
        <v>576.88</v>
      </c>
      <c r="F226">
        <v>5</v>
      </c>
      <c r="G226">
        <v>1</v>
      </c>
      <c r="H226">
        <v>1</v>
      </c>
      <c r="I226" s="13">
        <v>0.2</v>
      </c>
      <c r="J226">
        <v>1</v>
      </c>
      <c r="K226">
        <v>1</v>
      </c>
      <c r="L226">
        <v>2</v>
      </c>
      <c r="M226">
        <v>26</v>
      </c>
    </row>
    <row r="227" spans="1:13" x14ac:dyDescent="0.3">
      <c r="A227" s="16" t="s">
        <v>28</v>
      </c>
      <c r="B227">
        <v>617.76</v>
      </c>
      <c r="C227">
        <v>123.55200000000001</v>
      </c>
      <c r="D227">
        <v>494.20799999999997</v>
      </c>
      <c r="E227">
        <v>555.20799999999997</v>
      </c>
      <c r="F227">
        <v>2</v>
      </c>
      <c r="G227">
        <v>1</v>
      </c>
      <c r="H227">
        <v>1</v>
      </c>
      <c r="I227" s="13">
        <v>0.2</v>
      </c>
      <c r="J227">
        <v>1</v>
      </c>
      <c r="K227">
        <v>1</v>
      </c>
      <c r="L227">
        <v>4</v>
      </c>
      <c r="M227">
        <v>26</v>
      </c>
    </row>
    <row r="228" spans="1:13" x14ac:dyDescent="0.3">
      <c r="A228" s="16" t="s">
        <v>474</v>
      </c>
      <c r="B228">
        <v>348.36</v>
      </c>
      <c r="C228">
        <v>34.836000000000006</v>
      </c>
      <c r="D228">
        <v>313.524</v>
      </c>
      <c r="E228">
        <v>358.524</v>
      </c>
      <c r="F228">
        <v>4</v>
      </c>
      <c r="G228">
        <v>1</v>
      </c>
      <c r="H228">
        <v>1</v>
      </c>
      <c r="I228" s="13">
        <v>0.1</v>
      </c>
      <c r="J228">
        <v>1</v>
      </c>
      <c r="K228">
        <v>1</v>
      </c>
      <c r="L228">
        <v>6</v>
      </c>
      <c r="M228">
        <v>26</v>
      </c>
    </row>
    <row r="229" spans="1:13" x14ac:dyDescent="0.3">
      <c r="A229" s="16" t="s">
        <v>731</v>
      </c>
      <c r="B229">
        <v>221.9</v>
      </c>
      <c r="C229">
        <v>44.38</v>
      </c>
      <c r="D229">
        <v>177.52</v>
      </c>
      <c r="E229">
        <v>213.52</v>
      </c>
      <c r="F229">
        <v>2</v>
      </c>
      <c r="G229">
        <v>1</v>
      </c>
      <c r="H229">
        <v>1</v>
      </c>
      <c r="I229" s="13">
        <v>0.2</v>
      </c>
      <c r="J229">
        <v>1</v>
      </c>
      <c r="K229">
        <v>1</v>
      </c>
      <c r="L229">
        <v>5</v>
      </c>
      <c r="M229">
        <v>26</v>
      </c>
    </row>
    <row r="230" spans="1:13" x14ac:dyDescent="0.3">
      <c r="A230" s="16" t="s">
        <v>977</v>
      </c>
      <c r="B230">
        <v>33.49</v>
      </c>
      <c r="C230">
        <v>5.0235000000000003</v>
      </c>
      <c r="D230">
        <v>28.466500000000003</v>
      </c>
      <c r="E230">
        <v>72.466499999999996</v>
      </c>
      <c r="F230">
        <v>1</v>
      </c>
      <c r="G230">
        <v>1</v>
      </c>
      <c r="H230">
        <v>1</v>
      </c>
      <c r="I230" s="13">
        <v>0.15</v>
      </c>
      <c r="J230">
        <v>1</v>
      </c>
      <c r="K230">
        <v>1</v>
      </c>
      <c r="L230">
        <v>2</v>
      </c>
      <c r="M230">
        <v>26</v>
      </c>
    </row>
    <row r="231" spans="1:13" x14ac:dyDescent="0.3">
      <c r="A231" s="4" t="s">
        <v>2089</v>
      </c>
      <c r="I231" s="13"/>
    </row>
    <row r="232" spans="1:13" x14ac:dyDescent="0.3">
      <c r="A232" s="16" t="s">
        <v>488</v>
      </c>
      <c r="B232">
        <v>1686.8</v>
      </c>
      <c r="C232">
        <v>134.94399999999999</v>
      </c>
      <c r="D232">
        <v>1551.856</v>
      </c>
      <c r="E232">
        <v>1606.856</v>
      </c>
      <c r="F232">
        <v>4</v>
      </c>
      <c r="G232">
        <v>1</v>
      </c>
      <c r="H232">
        <v>1</v>
      </c>
      <c r="I232" s="13">
        <v>0.08</v>
      </c>
      <c r="J232">
        <v>1</v>
      </c>
      <c r="K232">
        <v>1</v>
      </c>
      <c r="L232">
        <v>5</v>
      </c>
      <c r="M232">
        <v>55</v>
      </c>
    </row>
    <row r="233" spans="1:13" x14ac:dyDescent="0.3">
      <c r="A233" s="16" t="s">
        <v>511</v>
      </c>
      <c r="B233">
        <v>1323.09</v>
      </c>
      <c r="C233">
        <v>0</v>
      </c>
      <c r="D233">
        <v>1323.09</v>
      </c>
      <c r="E233">
        <v>1323.09</v>
      </c>
      <c r="F233">
        <v>3</v>
      </c>
      <c r="G233">
        <v>1</v>
      </c>
      <c r="H233">
        <v>1</v>
      </c>
      <c r="I233" s="13">
        <v>0</v>
      </c>
      <c r="J233">
        <v>1</v>
      </c>
      <c r="K233">
        <v>1</v>
      </c>
      <c r="L233">
        <v>3</v>
      </c>
      <c r="M233">
        <v>55</v>
      </c>
    </row>
    <row r="234" spans="1:13" x14ac:dyDescent="0.3">
      <c r="A234" s="16" t="s">
        <v>566</v>
      </c>
      <c r="B234">
        <v>477.52</v>
      </c>
      <c r="C234">
        <v>0</v>
      </c>
      <c r="D234">
        <v>477.52</v>
      </c>
      <c r="E234">
        <v>477.52</v>
      </c>
      <c r="F234">
        <v>1</v>
      </c>
      <c r="G234">
        <v>1</v>
      </c>
      <c r="H234">
        <v>1</v>
      </c>
      <c r="I234" s="13">
        <v>0</v>
      </c>
      <c r="J234">
        <v>1</v>
      </c>
      <c r="K234">
        <v>1</v>
      </c>
      <c r="L234">
        <v>5</v>
      </c>
      <c r="M234">
        <v>55</v>
      </c>
    </row>
    <row r="235" spans="1:13" x14ac:dyDescent="0.3">
      <c r="A235" s="16" t="s">
        <v>337</v>
      </c>
      <c r="B235">
        <v>372.62</v>
      </c>
      <c r="C235">
        <v>37.262</v>
      </c>
      <c r="D235">
        <v>335.358</v>
      </c>
      <c r="E235">
        <v>380.358</v>
      </c>
      <c r="F235">
        <v>1</v>
      </c>
      <c r="G235">
        <v>1</v>
      </c>
      <c r="H235">
        <v>1</v>
      </c>
      <c r="I235" s="13">
        <v>0.1</v>
      </c>
      <c r="J235">
        <v>1</v>
      </c>
      <c r="K235">
        <v>1</v>
      </c>
      <c r="L235">
        <v>7</v>
      </c>
      <c r="M235">
        <v>55</v>
      </c>
    </row>
    <row r="236" spans="1:13" x14ac:dyDescent="0.3">
      <c r="A236" s="16" t="s">
        <v>175</v>
      </c>
      <c r="B236">
        <v>312.54000000000002</v>
      </c>
      <c r="C236">
        <v>25.0032</v>
      </c>
      <c r="D236">
        <v>287.53680000000003</v>
      </c>
      <c r="E236">
        <v>367.53679999999997</v>
      </c>
      <c r="F236">
        <v>3</v>
      </c>
      <c r="G236">
        <v>1</v>
      </c>
      <c r="H236">
        <v>1</v>
      </c>
      <c r="I236" s="13">
        <v>0.16</v>
      </c>
      <c r="J236">
        <v>2</v>
      </c>
      <c r="K236">
        <v>2</v>
      </c>
      <c r="L236">
        <v>3</v>
      </c>
      <c r="M236">
        <v>55</v>
      </c>
    </row>
    <row r="237" spans="1:13" x14ac:dyDescent="0.3">
      <c r="A237" s="16" t="s">
        <v>119</v>
      </c>
      <c r="B237">
        <v>257.06</v>
      </c>
      <c r="C237">
        <v>51.412000000000006</v>
      </c>
      <c r="D237">
        <v>205.648</v>
      </c>
      <c r="E237">
        <v>247.648</v>
      </c>
      <c r="F237">
        <v>1</v>
      </c>
      <c r="G237">
        <v>1</v>
      </c>
      <c r="H237">
        <v>1</v>
      </c>
      <c r="I237" s="13">
        <v>0.2</v>
      </c>
      <c r="J237">
        <v>1</v>
      </c>
      <c r="K237">
        <v>1</v>
      </c>
      <c r="L237">
        <v>2</v>
      </c>
      <c r="M237">
        <v>55</v>
      </c>
    </row>
    <row r="238" spans="1:13" x14ac:dyDescent="0.3">
      <c r="A238" s="16" t="s">
        <v>474</v>
      </c>
      <c r="B238">
        <v>174.18</v>
      </c>
      <c r="C238">
        <v>26.126999999999999</v>
      </c>
      <c r="D238">
        <v>148.053</v>
      </c>
      <c r="E238">
        <v>210.053</v>
      </c>
      <c r="F238">
        <v>2</v>
      </c>
      <c r="G238">
        <v>1</v>
      </c>
      <c r="H238">
        <v>1</v>
      </c>
      <c r="I238" s="13">
        <v>0.15</v>
      </c>
      <c r="J238">
        <v>1</v>
      </c>
      <c r="K238">
        <v>1</v>
      </c>
      <c r="L238">
        <v>5</v>
      </c>
      <c r="M238">
        <v>55</v>
      </c>
    </row>
    <row r="239" spans="1:13" x14ac:dyDescent="0.3">
      <c r="A239" s="16" t="s">
        <v>107</v>
      </c>
      <c r="B239">
        <v>145.35000000000002</v>
      </c>
      <c r="C239">
        <v>29.070000000000007</v>
      </c>
      <c r="D239">
        <v>116.28000000000002</v>
      </c>
      <c r="E239">
        <v>159.28000000000003</v>
      </c>
      <c r="F239">
        <v>3</v>
      </c>
      <c r="G239">
        <v>1</v>
      </c>
      <c r="H239">
        <v>1</v>
      </c>
      <c r="I239" s="13">
        <v>0.2</v>
      </c>
      <c r="J239">
        <v>1</v>
      </c>
      <c r="K239">
        <v>1</v>
      </c>
      <c r="L239">
        <v>2</v>
      </c>
      <c r="M239">
        <v>55</v>
      </c>
    </row>
    <row r="240" spans="1:13" x14ac:dyDescent="0.3">
      <c r="A240" s="4" t="s">
        <v>2090</v>
      </c>
      <c r="I240" s="13"/>
    </row>
    <row r="241" spans="1:13" x14ac:dyDescent="0.3">
      <c r="A241" s="16" t="s">
        <v>349</v>
      </c>
      <c r="B241">
        <v>1489.77</v>
      </c>
      <c r="C241">
        <v>0</v>
      </c>
      <c r="D241">
        <v>1489.77</v>
      </c>
      <c r="E241">
        <v>1489.77</v>
      </c>
      <c r="F241">
        <v>3</v>
      </c>
      <c r="G241">
        <v>1</v>
      </c>
      <c r="H241">
        <v>1</v>
      </c>
      <c r="I241" s="13">
        <v>0</v>
      </c>
      <c r="J241">
        <v>1</v>
      </c>
      <c r="K241">
        <v>1</v>
      </c>
      <c r="L241">
        <v>7</v>
      </c>
      <c r="M241">
        <v>48</v>
      </c>
    </row>
    <row r="242" spans="1:13" x14ac:dyDescent="0.3">
      <c r="A242" s="16" t="s">
        <v>239</v>
      </c>
      <c r="B242">
        <v>1130.52</v>
      </c>
      <c r="C242">
        <v>113.05200000000001</v>
      </c>
      <c r="D242">
        <v>1017.468</v>
      </c>
      <c r="E242">
        <v>1077.4679999999998</v>
      </c>
      <c r="F242">
        <v>4</v>
      </c>
      <c r="G242">
        <v>1</v>
      </c>
      <c r="H242">
        <v>1</v>
      </c>
      <c r="I242" s="13">
        <v>0.1</v>
      </c>
      <c r="J242">
        <v>1</v>
      </c>
      <c r="K242">
        <v>1</v>
      </c>
      <c r="L242">
        <v>2</v>
      </c>
      <c r="M242">
        <v>48</v>
      </c>
    </row>
    <row r="243" spans="1:13" x14ac:dyDescent="0.3">
      <c r="A243" s="16" t="s">
        <v>316</v>
      </c>
      <c r="B243">
        <v>481.48</v>
      </c>
      <c r="C243">
        <v>38.5184</v>
      </c>
      <c r="D243">
        <v>442.96160000000003</v>
      </c>
      <c r="E243">
        <v>511.96160000000003</v>
      </c>
      <c r="F243">
        <v>1</v>
      </c>
      <c r="G243">
        <v>1</v>
      </c>
      <c r="H243">
        <v>1</v>
      </c>
      <c r="I243" s="13">
        <v>0.08</v>
      </c>
      <c r="J243">
        <v>1</v>
      </c>
      <c r="K243">
        <v>1</v>
      </c>
      <c r="L243">
        <v>4</v>
      </c>
      <c r="M243">
        <v>48</v>
      </c>
    </row>
    <row r="244" spans="1:13" x14ac:dyDescent="0.3">
      <c r="A244" s="16" t="s">
        <v>147</v>
      </c>
      <c r="B244">
        <v>440.54</v>
      </c>
      <c r="C244">
        <v>66.081000000000003</v>
      </c>
      <c r="D244">
        <v>374.459</v>
      </c>
      <c r="E244">
        <v>416.459</v>
      </c>
      <c r="F244">
        <v>2</v>
      </c>
      <c r="G244">
        <v>1</v>
      </c>
      <c r="H244">
        <v>1</v>
      </c>
      <c r="I244" s="13">
        <v>0.15</v>
      </c>
      <c r="J244">
        <v>1</v>
      </c>
      <c r="K244">
        <v>1</v>
      </c>
      <c r="L244">
        <v>7</v>
      </c>
      <c r="M244">
        <v>48</v>
      </c>
    </row>
    <row r="245" spans="1:13" x14ac:dyDescent="0.3">
      <c r="A245" s="16" t="s">
        <v>333</v>
      </c>
      <c r="B245">
        <v>311.36</v>
      </c>
      <c r="C245">
        <v>62.272000000000006</v>
      </c>
      <c r="D245">
        <v>249.08800000000002</v>
      </c>
      <c r="E245">
        <v>304.08800000000002</v>
      </c>
      <c r="F245">
        <v>4</v>
      </c>
      <c r="G245">
        <v>1</v>
      </c>
      <c r="H245">
        <v>1</v>
      </c>
      <c r="I245" s="13">
        <v>0.2</v>
      </c>
      <c r="J245">
        <v>1</v>
      </c>
      <c r="K245">
        <v>1</v>
      </c>
      <c r="L245">
        <v>3</v>
      </c>
      <c r="M245">
        <v>48</v>
      </c>
    </row>
    <row r="246" spans="1:13" x14ac:dyDescent="0.3">
      <c r="A246" s="16" t="s">
        <v>263</v>
      </c>
      <c r="B246">
        <v>187.26</v>
      </c>
      <c r="C246">
        <v>14.9808</v>
      </c>
      <c r="D246">
        <v>172.2792</v>
      </c>
      <c r="E246">
        <v>208.2792</v>
      </c>
      <c r="F246">
        <v>3</v>
      </c>
      <c r="G246">
        <v>1</v>
      </c>
      <c r="H246">
        <v>1</v>
      </c>
      <c r="I246" s="13">
        <v>0.08</v>
      </c>
      <c r="J246">
        <v>1</v>
      </c>
      <c r="K246">
        <v>1</v>
      </c>
      <c r="L246">
        <v>7</v>
      </c>
      <c r="M246">
        <v>48</v>
      </c>
    </row>
    <row r="247" spans="1:13" x14ac:dyDescent="0.3">
      <c r="A247" s="16" t="s">
        <v>107</v>
      </c>
      <c r="B247">
        <v>48.45</v>
      </c>
      <c r="C247">
        <v>7.2675000000000001</v>
      </c>
      <c r="D247">
        <v>41.182500000000005</v>
      </c>
      <c r="E247">
        <v>107.1825</v>
      </c>
      <c r="F247">
        <v>1</v>
      </c>
      <c r="G247">
        <v>1</v>
      </c>
      <c r="H247">
        <v>1</v>
      </c>
      <c r="I247" s="13">
        <v>0.15</v>
      </c>
      <c r="J247">
        <v>1</v>
      </c>
      <c r="K247">
        <v>1</v>
      </c>
      <c r="L247">
        <v>7</v>
      </c>
      <c r="M247">
        <v>48</v>
      </c>
    </row>
    <row r="248" spans="1:13" x14ac:dyDescent="0.3">
      <c r="A248" s="4" t="s">
        <v>2091</v>
      </c>
      <c r="I248" s="13"/>
    </row>
    <row r="249" spans="1:13" x14ac:dyDescent="0.3">
      <c r="A249" s="16" t="s">
        <v>98</v>
      </c>
      <c r="B249">
        <v>550.88</v>
      </c>
      <c r="C249">
        <v>82.631999999999991</v>
      </c>
      <c r="D249">
        <v>468.24799999999999</v>
      </c>
      <c r="E249">
        <v>522.24800000000005</v>
      </c>
      <c r="F249">
        <v>2</v>
      </c>
      <c r="G249">
        <v>1</v>
      </c>
      <c r="H249">
        <v>1</v>
      </c>
      <c r="I249" s="13">
        <v>0.15</v>
      </c>
      <c r="J249">
        <v>1</v>
      </c>
      <c r="K249">
        <v>1</v>
      </c>
      <c r="L249">
        <v>6</v>
      </c>
      <c r="M249">
        <v>60</v>
      </c>
    </row>
    <row r="250" spans="1:13" x14ac:dyDescent="0.3">
      <c r="A250" s="16" t="s">
        <v>507</v>
      </c>
      <c r="B250">
        <v>545.20000000000005</v>
      </c>
      <c r="C250">
        <v>0</v>
      </c>
      <c r="D250">
        <v>545.20000000000005</v>
      </c>
      <c r="E250">
        <v>545.20000000000005</v>
      </c>
      <c r="F250">
        <v>4</v>
      </c>
      <c r="G250">
        <v>1</v>
      </c>
      <c r="H250">
        <v>1</v>
      </c>
      <c r="I250" s="13">
        <v>0</v>
      </c>
      <c r="J250">
        <v>1</v>
      </c>
      <c r="K250">
        <v>1</v>
      </c>
      <c r="L250">
        <v>5</v>
      </c>
      <c r="M250">
        <v>60</v>
      </c>
    </row>
    <row r="251" spans="1:13" x14ac:dyDescent="0.3">
      <c r="A251" s="4" t="s">
        <v>2092</v>
      </c>
      <c r="I251" s="13"/>
    </row>
    <row r="252" spans="1:13" x14ac:dyDescent="0.3">
      <c r="A252" s="16" t="s">
        <v>630</v>
      </c>
      <c r="B252">
        <v>891.62</v>
      </c>
      <c r="C252">
        <v>133.74299999999999</v>
      </c>
      <c r="D252">
        <v>757.87699999999995</v>
      </c>
      <c r="E252">
        <v>816.87699999999995</v>
      </c>
      <c r="F252">
        <v>2</v>
      </c>
      <c r="G252">
        <v>1</v>
      </c>
      <c r="H252">
        <v>1</v>
      </c>
      <c r="I252" s="13">
        <v>0.15</v>
      </c>
      <c r="J252">
        <v>1</v>
      </c>
      <c r="K252">
        <v>1</v>
      </c>
      <c r="L252">
        <v>5</v>
      </c>
      <c r="M252">
        <v>43</v>
      </c>
    </row>
    <row r="253" spans="1:13" x14ac:dyDescent="0.3">
      <c r="A253" s="16" t="s">
        <v>333</v>
      </c>
      <c r="B253">
        <v>389.20000000000005</v>
      </c>
      <c r="C253">
        <v>38.920000000000009</v>
      </c>
      <c r="D253">
        <v>350.28000000000003</v>
      </c>
      <c r="E253">
        <v>403.28000000000003</v>
      </c>
      <c r="F253">
        <v>5</v>
      </c>
      <c r="G253">
        <v>1</v>
      </c>
      <c r="H253">
        <v>1</v>
      </c>
      <c r="I253" s="13">
        <v>0.1</v>
      </c>
      <c r="J253">
        <v>1</v>
      </c>
      <c r="K253">
        <v>1</v>
      </c>
      <c r="L253">
        <v>5</v>
      </c>
      <c r="M253">
        <v>43</v>
      </c>
    </row>
    <row r="254" spans="1:13" x14ac:dyDescent="0.3">
      <c r="A254" s="16" t="s">
        <v>284</v>
      </c>
      <c r="B254">
        <v>317.06</v>
      </c>
      <c r="C254">
        <v>0</v>
      </c>
      <c r="D254">
        <v>317.06</v>
      </c>
      <c r="E254">
        <v>317.06</v>
      </c>
      <c r="F254">
        <v>2</v>
      </c>
      <c r="G254">
        <v>1</v>
      </c>
      <c r="H254">
        <v>1</v>
      </c>
      <c r="I254" s="13">
        <v>0</v>
      </c>
      <c r="J254">
        <v>1</v>
      </c>
      <c r="K254">
        <v>1</v>
      </c>
      <c r="L254">
        <v>2</v>
      </c>
      <c r="M254">
        <v>43</v>
      </c>
    </row>
    <row r="255" spans="1:13" x14ac:dyDescent="0.3">
      <c r="A255" s="4" t="s">
        <v>2093</v>
      </c>
      <c r="I255" s="13"/>
    </row>
    <row r="256" spans="1:13" x14ac:dyDescent="0.3">
      <c r="A256" s="16" t="s">
        <v>376</v>
      </c>
      <c r="B256">
        <v>1294.32</v>
      </c>
      <c r="C256">
        <v>194.148</v>
      </c>
      <c r="D256">
        <v>1100.172</v>
      </c>
      <c r="E256">
        <v>1158.172</v>
      </c>
      <c r="F256">
        <v>3</v>
      </c>
      <c r="G256">
        <v>1</v>
      </c>
      <c r="H256">
        <v>1</v>
      </c>
      <c r="I256" s="13">
        <v>0.15</v>
      </c>
      <c r="J256">
        <v>1</v>
      </c>
      <c r="K256">
        <v>1</v>
      </c>
      <c r="L256">
        <v>5</v>
      </c>
      <c r="M256">
        <v>43</v>
      </c>
    </row>
    <row r="257" spans="1:13" x14ac:dyDescent="0.3">
      <c r="A257" s="16" t="s">
        <v>166</v>
      </c>
      <c r="B257">
        <v>545.02</v>
      </c>
      <c r="C257">
        <v>109.004</v>
      </c>
      <c r="D257">
        <v>436.01599999999996</v>
      </c>
      <c r="E257">
        <v>473.01599999999996</v>
      </c>
      <c r="F257">
        <v>2</v>
      </c>
      <c r="G257">
        <v>1</v>
      </c>
      <c r="H257">
        <v>1</v>
      </c>
      <c r="I257" s="13">
        <v>0.2</v>
      </c>
      <c r="J257">
        <v>1</v>
      </c>
      <c r="K257">
        <v>1</v>
      </c>
      <c r="L257">
        <v>3</v>
      </c>
      <c r="M257">
        <v>43</v>
      </c>
    </row>
    <row r="258" spans="1:13" x14ac:dyDescent="0.3">
      <c r="A258" s="16" t="s">
        <v>175</v>
      </c>
      <c r="B258">
        <v>312.54000000000002</v>
      </c>
      <c r="C258">
        <v>31.254000000000005</v>
      </c>
      <c r="D258">
        <v>281.286</v>
      </c>
      <c r="E258">
        <v>341.286</v>
      </c>
      <c r="F258">
        <v>3</v>
      </c>
      <c r="G258">
        <v>1</v>
      </c>
      <c r="H258">
        <v>1</v>
      </c>
      <c r="I258" s="13">
        <v>0.1</v>
      </c>
      <c r="J258">
        <v>1</v>
      </c>
      <c r="K258">
        <v>1</v>
      </c>
      <c r="L258">
        <v>1</v>
      </c>
      <c r="M258">
        <v>43</v>
      </c>
    </row>
    <row r="259" spans="1:13" x14ac:dyDescent="0.3">
      <c r="A259" s="16" t="s">
        <v>934</v>
      </c>
      <c r="B259">
        <v>107.47</v>
      </c>
      <c r="C259">
        <v>8.5975999999999999</v>
      </c>
      <c r="D259">
        <v>98.872399999999999</v>
      </c>
      <c r="E259">
        <v>134.8724</v>
      </c>
      <c r="F259">
        <v>1</v>
      </c>
      <c r="G259">
        <v>1</v>
      </c>
      <c r="H259">
        <v>1</v>
      </c>
      <c r="I259" s="13">
        <v>0.08</v>
      </c>
      <c r="J259">
        <v>1</v>
      </c>
      <c r="K259">
        <v>1</v>
      </c>
      <c r="L259">
        <v>2</v>
      </c>
      <c r="M259">
        <v>43</v>
      </c>
    </row>
    <row r="260" spans="1:13" x14ac:dyDescent="0.3">
      <c r="A260" s="4" t="s">
        <v>2094</v>
      </c>
      <c r="I260" s="13"/>
    </row>
    <row r="261" spans="1:13" x14ac:dyDescent="0.3">
      <c r="A261" s="16" t="s">
        <v>546</v>
      </c>
      <c r="B261">
        <v>2127.9499999999998</v>
      </c>
      <c r="C261">
        <v>0</v>
      </c>
      <c r="D261">
        <v>2127.9499999999998</v>
      </c>
      <c r="E261">
        <v>2127.9499999999998</v>
      </c>
      <c r="F261">
        <v>5</v>
      </c>
      <c r="G261">
        <v>1</v>
      </c>
      <c r="H261">
        <v>1</v>
      </c>
      <c r="I261" s="13">
        <v>0</v>
      </c>
      <c r="J261">
        <v>1</v>
      </c>
      <c r="K261">
        <v>1</v>
      </c>
      <c r="L261">
        <v>4</v>
      </c>
      <c r="M261">
        <v>40</v>
      </c>
    </row>
    <row r="262" spans="1:13" x14ac:dyDescent="0.3">
      <c r="A262" s="16" t="s">
        <v>40</v>
      </c>
      <c r="B262">
        <v>665.12</v>
      </c>
      <c r="C262">
        <v>0</v>
      </c>
      <c r="D262">
        <v>665.12</v>
      </c>
      <c r="E262">
        <v>665.12</v>
      </c>
      <c r="F262">
        <v>4</v>
      </c>
      <c r="G262">
        <v>1</v>
      </c>
      <c r="H262">
        <v>1</v>
      </c>
      <c r="I262" s="13">
        <v>0</v>
      </c>
      <c r="J262">
        <v>1</v>
      </c>
      <c r="K262">
        <v>1</v>
      </c>
      <c r="L262">
        <v>6</v>
      </c>
      <c r="M262">
        <v>40</v>
      </c>
    </row>
    <row r="263" spans="1:13" x14ac:dyDescent="0.3">
      <c r="A263" s="16" t="s">
        <v>556</v>
      </c>
      <c r="B263">
        <v>400.86</v>
      </c>
      <c r="C263">
        <v>46.767000000000003</v>
      </c>
      <c r="D263">
        <v>354.09300000000002</v>
      </c>
      <c r="E263">
        <v>456.09300000000002</v>
      </c>
      <c r="F263">
        <v>3</v>
      </c>
      <c r="G263">
        <v>1</v>
      </c>
      <c r="H263">
        <v>1</v>
      </c>
      <c r="I263" s="13">
        <v>0.25</v>
      </c>
      <c r="J263">
        <v>2</v>
      </c>
      <c r="K263">
        <v>2</v>
      </c>
      <c r="L263">
        <v>2.5</v>
      </c>
      <c r="M263">
        <v>40</v>
      </c>
    </row>
    <row r="264" spans="1:13" x14ac:dyDescent="0.3">
      <c r="A264" s="16" t="s">
        <v>731</v>
      </c>
      <c r="B264">
        <v>332.85</v>
      </c>
      <c r="C264">
        <v>33.285000000000004</v>
      </c>
      <c r="D264">
        <v>299.565</v>
      </c>
      <c r="E264">
        <v>364.565</v>
      </c>
      <c r="F264">
        <v>3</v>
      </c>
      <c r="G264">
        <v>1</v>
      </c>
      <c r="H264">
        <v>1</v>
      </c>
      <c r="I264" s="13">
        <v>0.1</v>
      </c>
      <c r="J264">
        <v>1</v>
      </c>
      <c r="K264">
        <v>1</v>
      </c>
      <c r="L264">
        <v>5</v>
      </c>
      <c r="M264">
        <v>40</v>
      </c>
    </row>
    <row r="265" spans="1:13" x14ac:dyDescent="0.3">
      <c r="A265" s="16" t="s">
        <v>301</v>
      </c>
      <c r="B265">
        <v>259.5</v>
      </c>
      <c r="C265">
        <v>38.924999999999997</v>
      </c>
      <c r="D265">
        <v>220.57499999999999</v>
      </c>
      <c r="E265">
        <v>282.57499999999999</v>
      </c>
      <c r="F265">
        <v>2</v>
      </c>
      <c r="G265">
        <v>1</v>
      </c>
      <c r="H265">
        <v>1</v>
      </c>
      <c r="I265" s="13">
        <v>0.15</v>
      </c>
      <c r="J265">
        <v>1</v>
      </c>
      <c r="K265">
        <v>1</v>
      </c>
      <c r="L265">
        <v>5</v>
      </c>
      <c r="M265">
        <v>40</v>
      </c>
    </row>
    <row r="266" spans="1:13" x14ac:dyDescent="0.3">
      <c r="A266" s="16" t="s">
        <v>507</v>
      </c>
      <c r="B266">
        <v>136.30000000000001</v>
      </c>
      <c r="C266">
        <v>27.260000000000005</v>
      </c>
      <c r="D266">
        <v>109.04</v>
      </c>
      <c r="E266">
        <v>150.04000000000002</v>
      </c>
      <c r="F266">
        <v>1</v>
      </c>
      <c r="G266">
        <v>1</v>
      </c>
      <c r="H266">
        <v>1</v>
      </c>
      <c r="I266" s="13">
        <v>0.2</v>
      </c>
      <c r="J266">
        <v>1</v>
      </c>
      <c r="K266">
        <v>1</v>
      </c>
      <c r="L266">
        <v>3</v>
      </c>
      <c r="M266">
        <v>40</v>
      </c>
    </row>
    <row r="267" spans="1:13" x14ac:dyDescent="0.3">
      <c r="A267" s="4" t="s">
        <v>2095</v>
      </c>
      <c r="I267" s="13"/>
    </row>
    <row r="268" spans="1:13" x14ac:dyDescent="0.3">
      <c r="A268" s="16" t="s">
        <v>349</v>
      </c>
      <c r="B268">
        <v>1986.36</v>
      </c>
      <c r="C268">
        <v>297.95399999999995</v>
      </c>
      <c r="D268">
        <v>1688.4059999999999</v>
      </c>
      <c r="E268">
        <v>1724.4059999999999</v>
      </c>
      <c r="F268">
        <v>4</v>
      </c>
      <c r="G268">
        <v>1</v>
      </c>
      <c r="H268">
        <v>1</v>
      </c>
      <c r="I268" s="13">
        <v>0.15</v>
      </c>
      <c r="J268">
        <v>1</v>
      </c>
      <c r="K268">
        <v>1</v>
      </c>
      <c r="L268">
        <v>3</v>
      </c>
      <c r="M268">
        <v>51</v>
      </c>
    </row>
    <row r="269" spans="1:13" x14ac:dyDescent="0.3">
      <c r="A269" s="16" t="s">
        <v>166</v>
      </c>
      <c r="B269">
        <v>1090.04</v>
      </c>
      <c r="C269">
        <v>0</v>
      </c>
      <c r="D269">
        <v>1090.04</v>
      </c>
      <c r="E269">
        <v>1090.04</v>
      </c>
      <c r="F269">
        <v>4</v>
      </c>
      <c r="G269">
        <v>1</v>
      </c>
      <c r="H269">
        <v>1</v>
      </c>
      <c r="I269" s="13">
        <v>0</v>
      </c>
      <c r="J269">
        <v>1</v>
      </c>
      <c r="K269">
        <v>1</v>
      </c>
      <c r="L269">
        <v>1</v>
      </c>
      <c r="M269">
        <v>51</v>
      </c>
    </row>
    <row r="270" spans="1:13" x14ac:dyDescent="0.3">
      <c r="A270" s="16" t="s">
        <v>301</v>
      </c>
      <c r="B270">
        <v>389.25</v>
      </c>
      <c r="C270">
        <v>58.387499999999996</v>
      </c>
      <c r="D270">
        <v>330.86250000000001</v>
      </c>
      <c r="E270">
        <v>367.86250000000001</v>
      </c>
      <c r="F270">
        <v>3</v>
      </c>
      <c r="G270">
        <v>1</v>
      </c>
      <c r="H270">
        <v>1</v>
      </c>
      <c r="I270" s="13">
        <v>0.15</v>
      </c>
      <c r="J270">
        <v>1</v>
      </c>
      <c r="K270">
        <v>1</v>
      </c>
      <c r="L270">
        <v>2</v>
      </c>
      <c r="M270">
        <v>51</v>
      </c>
    </row>
    <row r="271" spans="1:13" x14ac:dyDescent="0.3">
      <c r="A271" s="16" t="s">
        <v>556</v>
      </c>
      <c r="B271">
        <v>267.24</v>
      </c>
      <c r="C271">
        <v>21.379200000000001</v>
      </c>
      <c r="D271">
        <v>245.86080000000001</v>
      </c>
      <c r="E271">
        <v>293.86080000000004</v>
      </c>
      <c r="F271">
        <v>2</v>
      </c>
      <c r="G271">
        <v>1</v>
      </c>
      <c r="H271">
        <v>1</v>
      </c>
      <c r="I271" s="13">
        <v>0.08</v>
      </c>
      <c r="J271">
        <v>1</v>
      </c>
      <c r="K271">
        <v>1</v>
      </c>
      <c r="L271">
        <v>5</v>
      </c>
      <c r="M271">
        <v>51</v>
      </c>
    </row>
    <row r="272" spans="1:13" x14ac:dyDescent="0.3">
      <c r="A272" s="16" t="s">
        <v>333</v>
      </c>
      <c r="B272">
        <v>155.68</v>
      </c>
      <c r="C272">
        <v>12.454400000000001</v>
      </c>
      <c r="D272">
        <v>143.22560000000001</v>
      </c>
      <c r="E272">
        <v>179.22560000000001</v>
      </c>
      <c r="F272">
        <v>2</v>
      </c>
      <c r="G272">
        <v>1</v>
      </c>
      <c r="H272">
        <v>1</v>
      </c>
      <c r="I272" s="13">
        <v>0.08</v>
      </c>
      <c r="J272">
        <v>1</v>
      </c>
      <c r="K272">
        <v>1</v>
      </c>
      <c r="L272">
        <v>6</v>
      </c>
      <c r="M272">
        <v>51</v>
      </c>
    </row>
    <row r="273" spans="1:13" x14ac:dyDescent="0.3">
      <c r="A273" s="4" t="s">
        <v>2096</v>
      </c>
      <c r="I273" s="13"/>
    </row>
    <row r="274" spans="1:13" x14ac:dyDescent="0.3">
      <c r="A274" s="16" t="s">
        <v>630</v>
      </c>
      <c r="B274">
        <v>1337.43</v>
      </c>
      <c r="C274">
        <v>267.48600000000005</v>
      </c>
      <c r="D274">
        <v>1069.944</v>
      </c>
      <c r="E274">
        <v>1127.944</v>
      </c>
      <c r="F274">
        <v>3</v>
      </c>
      <c r="G274">
        <v>1</v>
      </c>
      <c r="H274">
        <v>1</v>
      </c>
      <c r="I274" s="13">
        <v>0.2</v>
      </c>
      <c r="J274">
        <v>1</v>
      </c>
      <c r="K274">
        <v>1</v>
      </c>
      <c r="L274">
        <v>6</v>
      </c>
      <c r="M274">
        <v>45</v>
      </c>
    </row>
    <row r="275" spans="1:13" x14ac:dyDescent="0.3">
      <c r="A275" s="16" t="s">
        <v>316</v>
      </c>
      <c r="B275">
        <v>962.96</v>
      </c>
      <c r="C275">
        <v>144.44399999999999</v>
      </c>
      <c r="D275">
        <v>818.51600000000008</v>
      </c>
      <c r="E275">
        <v>868.51600000000008</v>
      </c>
      <c r="F275">
        <v>2</v>
      </c>
      <c r="G275">
        <v>1</v>
      </c>
      <c r="H275">
        <v>1</v>
      </c>
      <c r="I275" s="13">
        <v>0.15</v>
      </c>
      <c r="J275">
        <v>1</v>
      </c>
      <c r="K275">
        <v>1</v>
      </c>
      <c r="L275">
        <v>3</v>
      </c>
      <c r="M275">
        <v>45</v>
      </c>
    </row>
    <row r="276" spans="1:13" x14ac:dyDescent="0.3">
      <c r="A276" s="16" t="s">
        <v>40</v>
      </c>
      <c r="B276">
        <v>498.84000000000003</v>
      </c>
      <c r="C276">
        <v>49.884000000000007</v>
      </c>
      <c r="D276">
        <v>448.95600000000002</v>
      </c>
      <c r="E276">
        <v>507.95600000000002</v>
      </c>
      <c r="F276">
        <v>3</v>
      </c>
      <c r="G276">
        <v>1</v>
      </c>
      <c r="H276">
        <v>1</v>
      </c>
      <c r="I276" s="13">
        <v>0.1</v>
      </c>
      <c r="J276">
        <v>1</v>
      </c>
      <c r="K276">
        <v>1</v>
      </c>
      <c r="L276">
        <v>4</v>
      </c>
      <c r="M276">
        <v>45</v>
      </c>
    </row>
    <row r="277" spans="1:13" x14ac:dyDescent="0.3">
      <c r="A277" s="16" t="s">
        <v>280</v>
      </c>
      <c r="B277">
        <v>472.91999999999996</v>
      </c>
      <c r="C277">
        <v>94.584000000000003</v>
      </c>
      <c r="D277">
        <v>378.33599999999996</v>
      </c>
      <c r="E277">
        <v>425.33599999999996</v>
      </c>
      <c r="F277">
        <v>3</v>
      </c>
      <c r="G277">
        <v>1</v>
      </c>
      <c r="H277">
        <v>1</v>
      </c>
      <c r="I277" s="13">
        <v>0.2</v>
      </c>
      <c r="J277">
        <v>1</v>
      </c>
      <c r="K277">
        <v>1</v>
      </c>
      <c r="L277">
        <v>6</v>
      </c>
      <c r="M277">
        <v>45</v>
      </c>
    </row>
    <row r="278" spans="1:13" x14ac:dyDescent="0.3">
      <c r="A278" s="16" t="s">
        <v>934</v>
      </c>
      <c r="B278">
        <v>107.47</v>
      </c>
      <c r="C278">
        <v>10.747</v>
      </c>
      <c r="D278">
        <v>96.722999999999999</v>
      </c>
      <c r="E278">
        <v>152.72300000000001</v>
      </c>
      <c r="F278">
        <v>1</v>
      </c>
      <c r="G278">
        <v>1</v>
      </c>
      <c r="H278">
        <v>1</v>
      </c>
      <c r="I278" s="13">
        <v>0.1</v>
      </c>
      <c r="J278">
        <v>1</v>
      </c>
      <c r="K278">
        <v>1</v>
      </c>
      <c r="L278">
        <v>5</v>
      </c>
      <c r="M278">
        <v>45</v>
      </c>
    </row>
    <row r="279" spans="1:13" x14ac:dyDescent="0.3">
      <c r="A279" s="4" t="s">
        <v>2097</v>
      </c>
      <c r="I279" s="13"/>
    </row>
    <row r="280" spans="1:13" x14ac:dyDescent="0.3">
      <c r="A280" s="16" t="s">
        <v>218</v>
      </c>
      <c r="B280">
        <v>3227.49</v>
      </c>
      <c r="C280">
        <v>138.321</v>
      </c>
      <c r="D280">
        <v>3089.1689999999999</v>
      </c>
      <c r="E280">
        <v>3150.1689999999999</v>
      </c>
      <c r="F280">
        <v>7</v>
      </c>
      <c r="G280">
        <v>1</v>
      </c>
      <c r="H280">
        <v>1</v>
      </c>
      <c r="I280" s="13">
        <v>0.1</v>
      </c>
      <c r="J280">
        <v>2</v>
      </c>
      <c r="K280">
        <v>2</v>
      </c>
      <c r="L280">
        <v>3</v>
      </c>
      <c r="M280">
        <v>19</v>
      </c>
    </row>
    <row r="281" spans="1:13" x14ac:dyDescent="0.3">
      <c r="A281" s="16" t="s">
        <v>488</v>
      </c>
      <c r="B281">
        <v>2108.5</v>
      </c>
      <c r="C281">
        <v>210.85000000000002</v>
      </c>
      <c r="D281">
        <v>1897.65</v>
      </c>
      <c r="E281">
        <v>1958.65</v>
      </c>
      <c r="F281">
        <v>5</v>
      </c>
      <c r="G281">
        <v>1</v>
      </c>
      <c r="H281">
        <v>1</v>
      </c>
      <c r="I281" s="13">
        <v>0.1</v>
      </c>
      <c r="J281">
        <v>1</v>
      </c>
      <c r="K281">
        <v>1</v>
      </c>
      <c r="L281">
        <v>4</v>
      </c>
      <c r="M281">
        <v>19</v>
      </c>
    </row>
    <row r="282" spans="1:13" x14ac:dyDescent="0.3">
      <c r="A282" s="16" t="s">
        <v>423</v>
      </c>
      <c r="B282">
        <v>1107.0899999999999</v>
      </c>
      <c r="C282">
        <v>88.5672</v>
      </c>
      <c r="D282">
        <v>1018.5228</v>
      </c>
      <c r="E282">
        <v>1068.5228</v>
      </c>
      <c r="F282">
        <v>3</v>
      </c>
      <c r="G282">
        <v>1</v>
      </c>
      <c r="H282">
        <v>1</v>
      </c>
      <c r="I282" s="13">
        <v>0.08</v>
      </c>
      <c r="J282">
        <v>1</v>
      </c>
      <c r="K282">
        <v>1</v>
      </c>
      <c r="L282">
        <v>3</v>
      </c>
      <c r="M282">
        <v>19</v>
      </c>
    </row>
    <row r="283" spans="1:13" x14ac:dyDescent="0.3">
      <c r="A283" s="16" t="s">
        <v>138</v>
      </c>
      <c r="B283">
        <v>570.29999999999995</v>
      </c>
      <c r="C283">
        <v>45.623999999999995</v>
      </c>
      <c r="D283">
        <v>524.67599999999993</v>
      </c>
      <c r="E283">
        <v>587.67599999999993</v>
      </c>
      <c r="F283">
        <v>3</v>
      </c>
      <c r="G283">
        <v>1</v>
      </c>
      <c r="H283">
        <v>1</v>
      </c>
      <c r="I283" s="13">
        <v>0.08</v>
      </c>
      <c r="J283">
        <v>1</v>
      </c>
      <c r="K283">
        <v>1</v>
      </c>
      <c r="L283">
        <v>5</v>
      </c>
      <c r="M283">
        <v>19</v>
      </c>
    </row>
    <row r="284" spans="1:13" x14ac:dyDescent="0.3">
      <c r="A284" s="16" t="s">
        <v>411</v>
      </c>
      <c r="B284">
        <v>44.5</v>
      </c>
      <c r="C284">
        <v>4.45</v>
      </c>
      <c r="D284">
        <v>40.049999999999997</v>
      </c>
      <c r="E284">
        <v>89.05</v>
      </c>
      <c r="F284">
        <v>1</v>
      </c>
      <c r="G284">
        <v>1</v>
      </c>
      <c r="H284">
        <v>1</v>
      </c>
      <c r="I284" s="13">
        <v>0.1</v>
      </c>
      <c r="J284">
        <v>1</v>
      </c>
      <c r="K284">
        <v>1</v>
      </c>
      <c r="L284">
        <v>6</v>
      </c>
      <c r="M284">
        <v>19</v>
      </c>
    </row>
    <row r="285" spans="1:13" x14ac:dyDescent="0.3">
      <c r="A285" s="4" t="s">
        <v>2098</v>
      </c>
      <c r="I285" s="13"/>
    </row>
    <row r="286" spans="1:13" x14ac:dyDescent="0.3">
      <c r="A286" s="16" t="s">
        <v>583</v>
      </c>
      <c r="B286">
        <v>2821.21</v>
      </c>
      <c r="C286">
        <v>342.57549999999998</v>
      </c>
      <c r="D286">
        <v>2478.6345000000001</v>
      </c>
      <c r="E286">
        <v>2587.6345000000001</v>
      </c>
      <c r="F286">
        <v>7</v>
      </c>
      <c r="G286">
        <v>1</v>
      </c>
      <c r="H286">
        <v>1</v>
      </c>
      <c r="I286" s="13">
        <v>0.25</v>
      </c>
      <c r="J286">
        <v>2</v>
      </c>
      <c r="K286">
        <v>2</v>
      </c>
      <c r="L286">
        <v>2</v>
      </c>
      <c r="M286">
        <v>33</v>
      </c>
    </row>
    <row r="287" spans="1:13" x14ac:dyDescent="0.3">
      <c r="A287" s="16" t="s">
        <v>546</v>
      </c>
      <c r="B287">
        <v>2553.54</v>
      </c>
      <c r="C287">
        <v>85.117999999999995</v>
      </c>
      <c r="D287">
        <v>2468.4219999999996</v>
      </c>
      <c r="E287">
        <v>2532.4219999999996</v>
      </c>
      <c r="F287">
        <v>6</v>
      </c>
      <c r="G287">
        <v>1</v>
      </c>
      <c r="H287">
        <v>1</v>
      </c>
      <c r="I287" s="13">
        <v>0.1</v>
      </c>
      <c r="J287">
        <v>2</v>
      </c>
      <c r="K287">
        <v>2</v>
      </c>
      <c r="L287">
        <v>4</v>
      </c>
      <c r="M287">
        <v>33</v>
      </c>
    </row>
    <row r="288" spans="1:13" x14ac:dyDescent="0.3">
      <c r="A288" s="16" t="s">
        <v>316</v>
      </c>
      <c r="B288">
        <v>2407.4</v>
      </c>
      <c r="C288">
        <v>192.59200000000001</v>
      </c>
      <c r="D288">
        <v>2214.808</v>
      </c>
      <c r="E288">
        <v>2258.808</v>
      </c>
      <c r="F288">
        <v>5</v>
      </c>
      <c r="G288">
        <v>1</v>
      </c>
      <c r="H288">
        <v>1</v>
      </c>
      <c r="I288" s="13">
        <v>0.08</v>
      </c>
      <c r="J288">
        <v>1</v>
      </c>
      <c r="K288">
        <v>1</v>
      </c>
      <c r="L288">
        <v>3</v>
      </c>
      <c r="M288">
        <v>33</v>
      </c>
    </row>
    <row r="289" spans="1:13" x14ac:dyDescent="0.3">
      <c r="A289" s="16" t="s">
        <v>566</v>
      </c>
      <c r="B289">
        <v>1910.08</v>
      </c>
      <c r="C289">
        <v>382.01600000000002</v>
      </c>
      <c r="D289">
        <v>1528.0639999999999</v>
      </c>
      <c r="E289">
        <v>1583.0639999999999</v>
      </c>
      <c r="F289">
        <v>4</v>
      </c>
      <c r="G289">
        <v>1</v>
      </c>
      <c r="H289">
        <v>1</v>
      </c>
      <c r="I289" s="13">
        <v>0.2</v>
      </c>
      <c r="J289">
        <v>1</v>
      </c>
      <c r="K289">
        <v>1</v>
      </c>
      <c r="L289">
        <v>2</v>
      </c>
      <c r="M289">
        <v>33</v>
      </c>
    </row>
    <row r="290" spans="1:13" x14ac:dyDescent="0.3">
      <c r="A290" s="16" t="s">
        <v>166</v>
      </c>
      <c r="B290">
        <v>1635.06</v>
      </c>
      <c r="C290">
        <v>272.51</v>
      </c>
      <c r="D290">
        <v>1362.55</v>
      </c>
      <c r="E290">
        <v>1449.55</v>
      </c>
      <c r="F290">
        <v>6</v>
      </c>
      <c r="G290">
        <v>1</v>
      </c>
      <c r="H290">
        <v>1</v>
      </c>
      <c r="I290" s="13">
        <v>0.30000000000000004</v>
      </c>
      <c r="J290">
        <v>2</v>
      </c>
      <c r="K290">
        <v>2</v>
      </c>
      <c r="L290">
        <v>4.5</v>
      </c>
      <c r="M290">
        <v>33</v>
      </c>
    </row>
    <row r="291" spans="1:13" x14ac:dyDescent="0.3">
      <c r="A291" s="16" t="s">
        <v>423</v>
      </c>
      <c r="B291">
        <v>1476.12</v>
      </c>
      <c r="C291">
        <v>118.08959999999999</v>
      </c>
      <c r="D291">
        <v>1358.0303999999999</v>
      </c>
      <c r="E291">
        <v>1406.0303999999999</v>
      </c>
      <c r="F291">
        <v>4</v>
      </c>
      <c r="G291">
        <v>1</v>
      </c>
      <c r="H291">
        <v>1</v>
      </c>
      <c r="I291" s="13">
        <v>0.08</v>
      </c>
      <c r="J291">
        <v>1</v>
      </c>
      <c r="K291">
        <v>1</v>
      </c>
      <c r="L291">
        <v>1</v>
      </c>
      <c r="M291">
        <v>33</v>
      </c>
    </row>
    <row r="292" spans="1:13" x14ac:dyDescent="0.3">
      <c r="A292" s="16" t="s">
        <v>239</v>
      </c>
      <c r="B292">
        <v>847.89</v>
      </c>
      <c r="C292">
        <v>0</v>
      </c>
      <c r="D292">
        <v>847.89</v>
      </c>
      <c r="E292">
        <v>847.89</v>
      </c>
      <c r="F292">
        <v>3</v>
      </c>
      <c r="G292">
        <v>1</v>
      </c>
      <c r="H292">
        <v>1</v>
      </c>
      <c r="I292" s="13">
        <v>0</v>
      </c>
      <c r="J292">
        <v>1</v>
      </c>
      <c r="K292">
        <v>1</v>
      </c>
      <c r="L292">
        <v>5</v>
      </c>
      <c r="M292">
        <v>33</v>
      </c>
    </row>
    <row r="293" spans="1:13" x14ac:dyDescent="0.3">
      <c r="A293" s="16" t="s">
        <v>333</v>
      </c>
      <c r="B293">
        <v>389.20000000000005</v>
      </c>
      <c r="C293">
        <v>38.920000000000009</v>
      </c>
      <c r="D293">
        <v>350.28000000000003</v>
      </c>
      <c r="E293">
        <v>391.28000000000003</v>
      </c>
      <c r="F293">
        <v>5</v>
      </c>
      <c r="G293">
        <v>1</v>
      </c>
      <c r="H293">
        <v>1</v>
      </c>
      <c r="I293" s="13">
        <v>0.1</v>
      </c>
      <c r="J293">
        <v>1</v>
      </c>
      <c r="K293">
        <v>1</v>
      </c>
      <c r="L293">
        <v>6</v>
      </c>
      <c r="M293">
        <v>33</v>
      </c>
    </row>
    <row r="294" spans="1:13" x14ac:dyDescent="0.3">
      <c r="A294" s="4" t="s">
        <v>2099</v>
      </c>
      <c r="I294" s="13"/>
    </row>
    <row r="295" spans="1:13" x14ac:dyDescent="0.3">
      <c r="A295" s="16" t="s">
        <v>337</v>
      </c>
      <c r="B295">
        <v>2608.34</v>
      </c>
      <c r="C295">
        <v>119.2384</v>
      </c>
      <c r="D295">
        <v>2489.1016</v>
      </c>
      <c r="E295">
        <v>2534.1016</v>
      </c>
      <c r="F295">
        <v>7</v>
      </c>
      <c r="G295">
        <v>1</v>
      </c>
      <c r="H295">
        <v>1</v>
      </c>
      <c r="I295" s="13">
        <v>0.08</v>
      </c>
      <c r="J295">
        <v>2</v>
      </c>
      <c r="K295">
        <v>2</v>
      </c>
      <c r="L295">
        <v>2.5</v>
      </c>
      <c r="M295">
        <v>64</v>
      </c>
    </row>
    <row r="296" spans="1:13" x14ac:dyDescent="0.3">
      <c r="A296" s="16" t="s">
        <v>583</v>
      </c>
      <c r="B296">
        <v>2015.1499999999999</v>
      </c>
      <c r="C296">
        <v>0</v>
      </c>
      <c r="D296">
        <v>2015.1499999999999</v>
      </c>
      <c r="E296">
        <v>2015.1499999999999</v>
      </c>
      <c r="F296">
        <v>5</v>
      </c>
      <c r="G296">
        <v>1</v>
      </c>
      <c r="H296">
        <v>1</v>
      </c>
      <c r="I296" s="13">
        <v>0</v>
      </c>
      <c r="J296">
        <v>1</v>
      </c>
      <c r="K296">
        <v>1</v>
      </c>
      <c r="L296">
        <v>3</v>
      </c>
      <c r="M296">
        <v>64</v>
      </c>
    </row>
    <row r="297" spans="1:13" x14ac:dyDescent="0.3">
      <c r="A297" s="16" t="s">
        <v>74</v>
      </c>
      <c r="B297">
        <v>990.33</v>
      </c>
      <c r="C297">
        <v>148.54949999999999</v>
      </c>
      <c r="D297">
        <v>841.78050000000007</v>
      </c>
      <c r="E297">
        <v>906.78050000000007</v>
      </c>
      <c r="F297">
        <v>3</v>
      </c>
      <c r="G297">
        <v>1</v>
      </c>
      <c r="H297">
        <v>1</v>
      </c>
      <c r="I297" s="13">
        <v>0.15</v>
      </c>
      <c r="J297">
        <v>1</v>
      </c>
      <c r="K297">
        <v>1</v>
      </c>
      <c r="L297">
        <v>3</v>
      </c>
      <c r="M297">
        <v>64</v>
      </c>
    </row>
    <row r="298" spans="1:13" x14ac:dyDescent="0.3">
      <c r="A298" s="16" t="s">
        <v>284</v>
      </c>
      <c r="B298">
        <v>792.65</v>
      </c>
      <c r="C298">
        <v>158.53</v>
      </c>
      <c r="D298">
        <v>634.12</v>
      </c>
      <c r="E298">
        <v>691.12</v>
      </c>
      <c r="F298">
        <v>5</v>
      </c>
      <c r="G298">
        <v>1</v>
      </c>
      <c r="H298">
        <v>1</v>
      </c>
      <c r="I298" s="13">
        <v>0.2</v>
      </c>
      <c r="J298">
        <v>1</v>
      </c>
      <c r="K298">
        <v>1</v>
      </c>
      <c r="L298">
        <v>7</v>
      </c>
      <c r="M298">
        <v>64</v>
      </c>
    </row>
    <row r="299" spans="1:13" x14ac:dyDescent="0.3">
      <c r="A299" s="16" t="s">
        <v>166</v>
      </c>
      <c r="B299">
        <v>272.51</v>
      </c>
      <c r="C299">
        <v>54.502000000000002</v>
      </c>
      <c r="D299">
        <v>218.00799999999998</v>
      </c>
      <c r="E299">
        <v>261.00799999999998</v>
      </c>
      <c r="F299">
        <v>1</v>
      </c>
      <c r="G299">
        <v>1</v>
      </c>
      <c r="H299">
        <v>1</v>
      </c>
      <c r="I299" s="13">
        <v>0.2</v>
      </c>
      <c r="J299">
        <v>1</v>
      </c>
      <c r="K299">
        <v>1</v>
      </c>
      <c r="L299">
        <v>1</v>
      </c>
      <c r="M299">
        <v>64</v>
      </c>
    </row>
    <row r="300" spans="1:13" x14ac:dyDescent="0.3">
      <c r="A300" s="16" t="s">
        <v>227</v>
      </c>
      <c r="B300">
        <v>132.97</v>
      </c>
      <c r="C300">
        <v>19.945499999999999</v>
      </c>
      <c r="D300">
        <v>113.0245</v>
      </c>
      <c r="E300">
        <v>168.02449999999999</v>
      </c>
      <c r="F300">
        <v>1</v>
      </c>
      <c r="G300">
        <v>1</v>
      </c>
      <c r="H300">
        <v>1</v>
      </c>
      <c r="I300" s="13">
        <v>0.15</v>
      </c>
      <c r="J300">
        <v>1</v>
      </c>
      <c r="K300">
        <v>1</v>
      </c>
      <c r="L300">
        <v>4</v>
      </c>
      <c r="M300">
        <v>64</v>
      </c>
    </row>
    <row r="301" spans="1:13" x14ac:dyDescent="0.3">
      <c r="A301" s="4" t="s">
        <v>2100</v>
      </c>
      <c r="I301" s="13"/>
    </row>
    <row r="302" spans="1:13" x14ac:dyDescent="0.3">
      <c r="A302" s="16" t="s">
        <v>316</v>
      </c>
      <c r="B302">
        <v>1925.92</v>
      </c>
      <c r="C302">
        <v>192.59200000000001</v>
      </c>
      <c r="D302">
        <v>1733.328</v>
      </c>
      <c r="E302">
        <v>1769.328</v>
      </c>
      <c r="F302">
        <v>4</v>
      </c>
      <c r="G302">
        <v>1</v>
      </c>
      <c r="H302">
        <v>1</v>
      </c>
      <c r="I302" s="13">
        <v>0.1</v>
      </c>
      <c r="J302">
        <v>1</v>
      </c>
      <c r="K302">
        <v>1</v>
      </c>
      <c r="L302">
        <v>4</v>
      </c>
      <c r="M302">
        <v>28</v>
      </c>
    </row>
    <row r="303" spans="1:13" x14ac:dyDescent="0.3">
      <c r="A303" s="16" t="s">
        <v>147</v>
      </c>
      <c r="B303">
        <v>1321.6200000000001</v>
      </c>
      <c r="C303">
        <v>264.32400000000001</v>
      </c>
      <c r="D303">
        <v>1057.296</v>
      </c>
      <c r="E303">
        <v>1164.296</v>
      </c>
      <c r="F303">
        <v>6</v>
      </c>
      <c r="G303">
        <v>1</v>
      </c>
      <c r="H303">
        <v>1</v>
      </c>
      <c r="I303" s="13">
        <v>0.4</v>
      </c>
      <c r="J303">
        <v>2</v>
      </c>
      <c r="K303">
        <v>2</v>
      </c>
      <c r="L303">
        <v>3</v>
      </c>
      <c r="M303">
        <v>28</v>
      </c>
    </row>
    <row r="304" spans="1:13" x14ac:dyDescent="0.3">
      <c r="A304" s="16" t="s">
        <v>679</v>
      </c>
      <c r="B304">
        <v>1274.46</v>
      </c>
      <c r="C304">
        <v>101.9568</v>
      </c>
      <c r="D304">
        <v>1172.5032000000001</v>
      </c>
      <c r="E304">
        <v>1239.5032000000001</v>
      </c>
      <c r="F304">
        <v>3</v>
      </c>
      <c r="G304">
        <v>1</v>
      </c>
      <c r="H304">
        <v>1</v>
      </c>
      <c r="I304" s="13">
        <v>0.08</v>
      </c>
      <c r="J304">
        <v>1</v>
      </c>
      <c r="K304">
        <v>1</v>
      </c>
      <c r="L304">
        <v>2</v>
      </c>
      <c r="M304">
        <v>28</v>
      </c>
    </row>
    <row r="305" spans="1:13" x14ac:dyDescent="0.3">
      <c r="A305" s="16" t="s">
        <v>741</v>
      </c>
      <c r="B305">
        <v>763.46</v>
      </c>
      <c r="C305">
        <v>114.51900000000001</v>
      </c>
      <c r="D305">
        <v>648.94100000000003</v>
      </c>
      <c r="E305">
        <v>716.94100000000003</v>
      </c>
      <c r="F305">
        <v>2</v>
      </c>
      <c r="G305">
        <v>1</v>
      </c>
      <c r="H305">
        <v>1</v>
      </c>
      <c r="I305" s="13">
        <v>0.15</v>
      </c>
      <c r="J305">
        <v>1</v>
      </c>
      <c r="K305">
        <v>1</v>
      </c>
      <c r="L305">
        <v>7</v>
      </c>
      <c r="M305">
        <v>28</v>
      </c>
    </row>
    <row r="306" spans="1:13" x14ac:dyDescent="0.3">
      <c r="A306" s="16" t="s">
        <v>88</v>
      </c>
      <c r="B306">
        <v>363.64</v>
      </c>
      <c r="C306">
        <v>36.363999999999997</v>
      </c>
      <c r="D306">
        <v>327.27600000000001</v>
      </c>
      <c r="E306">
        <v>397.27600000000001</v>
      </c>
      <c r="F306">
        <v>1</v>
      </c>
      <c r="G306">
        <v>1</v>
      </c>
      <c r="H306">
        <v>1</v>
      </c>
      <c r="I306" s="13">
        <v>0.1</v>
      </c>
      <c r="J306">
        <v>1</v>
      </c>
      <c r="K306">
        <v>1</v>
      </c>
      <c r="L306">
        <v>7</v>
      </c>
      <c r="M306">
        <v>28</v>
      </c>
    </row>
    <row r="307" spans="1:13" x14ac:dyDescent="0.3">
      <c r="A307" s="16" t="s">
        <v>235</v>
      </c>
      <c r="B307">
        <v>252.38</v>
      </c>
      <c r="C307">
        <v>20.1904</v>
      </c>
      <c r="D307">
        <v>232.18959999999998</v>
      </c>
      <c r="E307">
        <v>280.18959999999998</v>
      </c>
      <c r="F307">
        <v>2</v>
      </c>
      <c r="G307">
        <v>1</v>
      </c>
      <c r="H307">
        <v>1</v>
      </c>
      <c r="I307" s="13">
        <v>0.08</v>
      </c>
      <c r="J307">
        <v>1</v>
      </c>
      <c r="K307">
        <v>1</v>
      </c>
      <c r="L307">
        <v>1</v>
      </c>
      <c r="M307">
        <v>28</v>
      </c>
    </row>
    <row r="308" spans="1:13" x14ac:dyDescent="0.3">
      <c r="A308" s="16" t="s">
        <v>411</v>
      </c>
      <c r="B308">
        <v>178</v>
      </c>
      <c r="C308">
        <v>14.24</v>
      </c>
      <c r="D308">
        <v>163.76</v>
      </c>
      <c r="E308">
        <v>203.76</v>
      </c>
      <c r="F308">
        <v>4</v>
      </c>
      <c r="G308">
        <v>1</v>
      </c>
      <c r="H308">
        <v>1</v>
      </c>
      <c r="I308" s="13">
        <v>0.08</v>
      </c>
      <c r="J308">
        <v>1</v>
      </c>
      <c r="K308">
        <v>1</v>
      </c>
      <c r="L308">
        <v>3</v>
      </c>
      <c r="M308">
        <v>28</v>
      </c>
    </row>
    <row r="309" spans="1:13" x14ac:dyDescent="0.3">
      <c r="A309" s="16" t="s">
        <v>263</v>
      </c>
      <c r="B309">
        <v>62.42</v>
      </c>
      <c r="C309">
        <v>12.484000000000002</v>
      </c>
      <c r="D309">
        <v>49.936</v>
      </c>
      <c r="E309">
        <v>102.93600000000001</v>
      </c>
      <c r="F309">
        <v>1</v>
      </c>
      <c r="G309">
        <v>1</v>
      </c>
      <c r="H309">
        <v>1</v>
      </c>
      <c r="I309" s="13">
        <v>0.2</v>
      </c>
      <c r="J309">
        <v>1</v>
      </c>
      <c r="K309">
        <v>1</v>
      </c>
      <c r="L309">
        <v>7</v>
      </c>
      <c r="M309">
        <v>28</v>
      </c>
    </row>
    <row r="310" spans="1:13" x14ac:dyDescent="0.3">
      <c r="A310" s="4" t="s">
        <v>2101</v>
      </c>
      <c r="I310" s="13"/>
    </row>
    <row r="311" spans="1:13" x14ac:dyDescent="0.3">
      <c r="A311" s="16" t="s">
        <v>741</v>
      </c>
      <c r="B311">
        <v>1526.92</v>
      </c>
      <c r="C311">
        <v>152.69200000000001</v>
      </c>
      <c r="D311">
        <v>1374.2280000000001</v>
      </c>
      <c r="E311">
        <v>1440.2280000000001</v>
      </c>
      <c r="F311">
        <v>4</v>
      </c>
      <c r="G311">
        <v>1</v>
      </c>
      <c r="H311">
        <v>1</v>
      </c>
      <c r="I311" s="13">
        <v>0.1</v>
      </c>
      <c r="J311">
        <v>1</v>
      </c>
      <c r="K311">
        <v>1</v>
      </c>
      <c r="L311">
        <v>3</v>
      </c>
      <c r="M311">
        <v>47</v>
      </c>
    </row>
    <row r="312" spans="1:13" x14ac:dyDescent="0.3">
      <c r="A312" s="16" t="s">
        <v>301</v>
      </c>
      <c r="B312">
        <v>648.75</v>
      </c>
      <c r="C312">
        <v>0</v>
      </c>
      <c r="D312">
        <v>648.75</v>
      </c>
      <c r="E312">
        <v>648.75</v>
      </c>
      <c r="F312">
        <v>5</v>
      </c>
      <c r="G312">
        <v>1</v>
      </c>
      <c r="H312">
        <v>1</v>
      </c>
      <c r="I312" s="13">
        <v>0</v>
      </c>
      <c r="J312">
        <v>1</v>
      </c>
      <c r="K312">
        <v>1</v>
      </c>
      <c r="L312">
        <v>6</v>
      </c>
      <c r="M312">
        <v>47</v>
      </c>
    </row>
    <row r="313" spans="1:13" x14ac:dyDescent="0.3">
      <c r="A313" s="16" t="s">
        <v>376</v>
      </c>
      <c r="B313">
        <v>431.44</v>
      </c>
      <c r="C313">
        <v>0</v>
      </c>
      <c r="D313">
        <v>431.44</v>
      </c>
      <c r="E313">
        <v>431.44</v>
      </c>
      <c r="F313">
        <v>1</v>
      </c>
      <c r="G313">
        <v>1</v>
      </c>
      <c r="H313">
        <v>1</v>
      </c>
      <c r="I313" s="13">
        <v>0</v>
      </c>
      <c r="J313">
        <v>1</v>
      </c>
      <c r="K313">
        <v>1</v>
      </c>
      <c r="L313">
        <v>4</v>
      </c>
      <c r="M313">
        <v>47</v>
      </c>
    </row>
    <row r="314" spans="1:13" x14ac:dyDescent="0.3">
      <c r="A314" s="4" t="s">
        <v>2102</v>
      </c>
      <c r="I314" s="13"/>
    </row>
    <row r="315" spans="1:13" x14ac:dyDescent="0.3">
      <c r="A315" s="16" t="s">
        <v>55</v>
      </c>
      <c r="B315">
        <v>2025</v>
      </c>
      <c r="C315">
        <v>202.5</v>
      </c>
      <c r="D315">
        <v>1822.5</v>
      </c>
      <c r="E315">
        <v>1858.5</v>
      </c>
      <c r="F315">
        <v>5</v>
      </c>
      <c r="G315">
        <v>1</v>
      </c>
      <c r="H315">
        <v>1</v>
      </c>
      <c r="I315" s="13">
        <v>0.1</v>
      </c>
      <c r="J315">
        <v>1</v>
      </c>
      <c r="K315">
        <v>1</v>
      </c>
      <c r="L315">
        <v>7</v>
      </c>
      <c r="M315">
        <v>30</v>
      </c>
    </row>
    <row r="316" spans="1:13" x14ac:dyDescent="0.3">
      <c r="A316" s="16" t="s">
        <v>128</v>
      </c>
      <c r="B316">
        <v>703.72</v>
      </c>
      <c r="C316">
        <v>56.297600000000003</v>
      </c>
      <c r="D316">
        <v>647.42240000000004</v>
      </c>
      <c r="E316">
        <v>712.42240000000004</v>
      </c>
      <c r="F316">
        <v>4</v>
      </c>
      <c r="G316">
        <v>1</v>
      </c>
      <c r="H316">
        <v>1</v>
      </c>
      <c r="I316" s="13">
        <v>0.08</v>
      </c>
      <c r="J316">
        <v>1</v>
      </c>
      <c r="K316">
        <v>1</v>
      </c>
      <c r="L316">
        <v>2</v>
      </c>
      <c r="M316">
        <v>30</v>
      </c>
    </row>
    <row r="317" spans="1:13" x14ac:dyDescent="0.3">
      <c r="A317" s="16" t="s">
        <v>934</v>
      </c>
      <c r="B317">
        <v>429.88</v>
      </c>
      <c r="C317">
        <v>34.3904</v>
      </c>
      <c r="D317">
        <v>395.4896</v>
      </c>
      <c r="E317">
        <v>430.4896</v>
      </c>
      <c r="F317">
        <v>4</v>
      </c>
      <c r="G317">
        <v>1</v>
      </c>
      <c r="H317">
        <v>1</v>
      </c>
      <c r="I317" s="13">
        <v>0.08</v>
      </c>
      <c r="J317">
        <v>1</v>
      </c>
      <c r="K317">
        <v>1</v>
      </c>
      <c r="L317">
        <v>3</v>
      </c>
      <c r="M317">
        <v>30</v>
      </c>
    </row>
    <row r="318" spans="1:13" x14ac:dyDescent="0.3">
      <c r="A318" s="16" t="s">
        <v>423</v>
      </c>
      <c r="B318">
        <v>369.03</v>
      </c>
      <c r="C318">
        <v>73.805999999999997</v>
      </c>
      <c r="D318">
        <v>295.22399999999999</v>
      </c>
      <c r="E318">
        <v>343.22399999999999</v>
      </c>
      <c r="F318">
        <v>1</v>
      </c>
      <c r="G318">
        <v>1</v>
      </c>
      <c r="H318">
        <v>1</v>
      </c>
      <c r="I318" s="13">
        <v>0.2</v>
      </c>
      <c r="J318">
        <v>1</v>
      </c>
      <c r="K318">
        <v>1</v>
      </c>
      <c r="L318">
        <v>7</v>
      </c>
      <c r="M318">
        <v>30</v>
      </c>
    </row>
    <row r="319" spans="1:13" x14ac:dyDescent="0.3">
      <c r="A319" s="4" t="s">
        <v>2103</v>
      </c>
      <c r="I319" s="13"/>
    </row>
    <row r="320" spans="1:13" x14ac:dyDescent="0.3">
      <c r="A320" s="16" t="s">
        <v>466</v>
      </c>
      <c r="B320">
        <v>1430.35</v>
      </c>
      <c r="C320">
        <v>214.55249999999998</v>
      </c>
      <c r="D320">
        <v>1215.7974999999999</v>
      </c>
      <c r="E320">
        <v>1280.7974999999999</v>
      </c>
      <c r="F320">
        <v>5</v>
      </c>
      <c r="G320">
        <v>1</v>
      </c>
      <c r="H320">
        <v>1</v>
      </c>
      <c r="I320" s="13">
        <v>0.15</v>
      </c>
      <c r="J320">
        <v>1</v>
      </c>
      <c r="K320">
        <v>1</v>
      </c>
      <c r="L320">
        <v>3</v>
      </c>
      <c r="M320">
        <v>24</v>
      </c>
    </row>
    <row r="321" spans="1:13" x14ac:dyDescent="0.3">
      <c r="A321" s="16" t="s">
        <v>74</v>
      </c>
      <c r="B321">
        <v>1320.44</v>
      </c>
      <c r="C321">
        <v>0</v>
      </c>
      <c r="D321">
        <v>1320.44</v>
      </c>
      <c r="E321">
        <v>1320.44</v>
      </c>
      <c r="F321">
        <v>4</v>
      </c>
      <c r="G321">
        <v>1</v>
      </c>
      <c r="H321">
        <v>1</v>
      </c>
      <c r="I321" s="13">
        <v>0</v>
      </c>
      <c r="J321">
        <v>1</v>
      </c>
      <c r="K321">
        <v>1</v>
      </c>
      <c r="L321">
        <v>1</v>
      </c>
      <c r="M321">
        <v>24</v>
      </c>
    </row>
    <row r="322" spans="1:13" x14ac:dyDescent="0.3">
      <c r="A322" s="16" t="s">
        <v>488</v>
      </c>
      <c r="B322">
        <v>843.4</v>
      </c>
      <c r="C322">
        <v>84.34</v>
      </c>
      <c r="D322">
        <v>759.06</v>
      </c>
      <c r="E322">
        <v>813.06</v>
      </c>
      <c r="F322">
        <v>2</v>
      </c>
      <c r="G322">
        <v>1</v>
      </c>
      <c r="H322">
        <v>1</v>
      </c>
      <c r="I322" s="13">
        <v>0.1</v>
      </c>
      <c r="J322">
        <v>1</v>
      </c>
      <c r="K322">
        <v>1</v>
      </c>
      <c r="L322">
        <v>2</v>
      </c>
      <c r="M322">
        <v>24</v>
      </c>
    </row>
    <row r="323" spans="1:13" x14ac:dyDescent="0.3">
      <c r="A323" s="16" t="s">
        <v>741</v>
      </c>
      <c r="B323">
        <v>763.46</v>
      </c>
      <c r="C323">
        <v>0</v>
      </c>
      <c r="D323">
        <v>763.46</v>
      </c>
      <c r="E323">
        <v>763.46</v>
      </c>
      <c r="F323">
        <v>2</v>
      </c>
      <c r="G323">
        <v>1</v>
      </c>
      <c r="H323">
        <v>1</v>
      </c>
      <c r="I323" s="13">
        <v>0</v>
      </c>
      <c r="J323">
        <v>1</v>
      </c>
      <c r="K323">
        <v>1</v>
      </c>
      <c r="L323">
        <v>5</v>
      </c>
      <c r="M323">
        <v>24</v>
      </c>
    </row>
    <row r="324" spans="1:13" x14ac:dyDescent="0.3">
      <c r="A324" s="16" t="s">
        <v>227</v>
      </c>
      <c r="B324">
        <v>265.94</v>
      </c>
      <c r="C324">
        <v>39.890999999999998</v>
      </c>
      <c r="D324">
        <v>226.04900000000001</v>
      </c>
      <c r="E324">
        <v>266.04899999999998</v>
      </c>
      <c r="F324">
        <v>2</v>
      </c>
      <c r="G324">
        <v>1</v>
      </c>
      <c r="H324">
        <v>1</v>
      </c>
      <c r="I324" s="13">
        <v>0.15</v>
      </c>
      <c r="J324">
        <v>1</v>
      </c>
      <c r="K324">
        <v>1</v>
      </c>
      <c r="L324">
        <v>2</v>
      </c>
      <c r="M324">
        <v>24</v>
      </c>
    </row>
    <row r="325" spans="1:13" x14ac:dyDescent="0.3">
      <c r="A325" s="16" t="s">
        <v>138</v>
      </c>
      <c r="B325">
        <v>190.1</v>
      </c>
      <c r="C325">
        <v>38.020000000000003</v>
      </c>
      <c r="D325">
        <v>152.07999999999998</v>
      </c>
      <c r="E325">
        <v>215.07999999999998</v>
      </c>
      <c r="F325">
        <v>1</v>
      </c>
      <c r="G325">
        <v>1</v>
      </c>
      <c r="H325">
        <v>1</v>
      </c>
      <c r="I325" s="13">
        <v>0.2</v>
      </c>
      <c r="J325">
        <v>1</v>
      </c>
      <c r="K325">
        <v>1</v>
      </c>
      <c r="L325">
        <v>1</v>
      </c>
      <c r="M325">
        <v>24</v>
      </c>
    </row>
    <row r="326" spans="1:13" x14ac:dyDescent="0.3">
      <c r="A326" s="4" t="s">
        <v>2104</v>
      </c>
      <c r="I326" s="13"/>
    </row>
    <row r="327" spans="1:13" x14ac:dyDescent="0.3">
      <c r="A327" s="16" t="s">
        <v>507</v>
      </c>
      <c r="B327">
        <v>817.80000000000007</v>
      </c>
      <c r="C327">
        <v>81.780000000000015</v>
      </c>
      <c r="D327">
        <v>736.0200000000001</v>
      </c>
      <c r="E327">
        <v>818.0200000000001</v>
      </c>
      <c r="F327">
        <v>6</v>
      </c>
      <c r="G327">
        <v>1</v>
      </c>
      <c r="H327">
        <v>1</v>
      </c>
      <c r="I327" s="13">
        <v>0.2</v>
      </c>
      <c r="J327">
        <v>2</v>
      </c>
      <c r="K327">
        <v>2</v>
      </c>
      <c r="L327">
        <v>5.5</v>
      </c>
      <c r="M327">
        <v>23</v>
      </c>
    </row>
    <row r="328" spans="1:13" x14ac:dyDescent="0.3">
      <c r="A328" s="16" t="s">
        <v>934</v>
      </c>
      <c r="B328">
        <v>537.35</v>
      </c>
      <c r="C328">
        <v>42.988</v>
      </c>
      <c r="D328">
        <v>494.36200000000002</v>
      </c>
      <c r="E328">
        <v>531.36200000000008</v>
      </c>
      <c r="F328">
        <v>5</v>
      </c>
      <c r="G328">
        <v>1</v>
      </c>
      <c r="H328">
        <v>1</v>
      </c>
      <c r="I328" s="13">
        <v>0.08</v>
      </c>
      <c r="J328">
        <v>1</v>
      </c>
      <c r="K328">
        <v>1</v>
      </c>
      <c r="L328">
        <v>6</v>
      </c>
      <c r="M328">
        <v>23</v>
      </c>
    </row>
    <row r="329" spans="1:13" x14ac:dyDescent="0.3">
      <c r="A329" s="16" t="s">
        <v>333</v>
      </c>
      <c r="B329">
        <v>389.20000000000005</v>
      </c>
      <c r="C329">
        <v>0</v>
      </c>
      <c r="D329">
        <v>389.20000000000005</v>
      </c>
      <c r="E329">
        <v>389.20000000000005</v>
      </c>
      <c r="F329">
        <v>5</v>
      </c>
      <c r="G329">
        <v>1</v>
      </c>
      <c r="H329">
        <v>1</v>
      </c>
      <c r="I329" s="13">
        <v>0</v>
      </c>
      <c r="J329">
        <v>1</v>
      </c>
      <c r="K329">
        <v>1</v>
      </c>
      <c r="L329">
        <v>1</v>
      </c>
      <c r="M329">
        <v>23</v>
      </c>
    </row>
    <row r="330" spans="1:13" x14ac:dyDescent="0.3">
      <c r="A330" s="16" t="s">
        <v>977</v>
      </c>
      <c r="B330">
        <v>66.98</v>
      </c>
      <c r="C330">
        <v>5.3584000000000005</v>
      </c>
      <c r="D330">
        <v>61.621600000000001</v>
      </c>
      <c r="E330">
        <v>106.6216</v>
      </c>
      <c r="F330">
        <v>2</v>
      </c>
      <c r="G330">
        <v>1</v>
      </c>
      <c r="H330">
        <v>1</v>
      </c>
      <c r="I330" s="13">
        <v>0.08</v>
      </c>
      <c r="J330">
        <v>1</v>
      </c>
      <c r="K330">
        <v>1</v>
      </c>
      <c r="L330">
        <v>1</v>
      </c>
      <c r="M330">
        <v>23</v>
      </c>
    </row>
    <row r="331" spans="1:13" x14ac:dyDescent="0.3">
      <c r="A331" s="4" t="s">
        <v>2105</v>
      </c>
      <c r="I331" s="13"/>
    </row>
    <row r="332" spans="1:13" x14ac:dyDescent="0.3">
      <c r="A332" s="16" t="s">
        <v>316</v>
      </c>
      <c r="B332">
        <v>962.96</v>
      </c>
      <c r="C332">
        <v>96.296000000000006</v>
      </c>
      <c r="D332">
        <v>866.66399999999999</v>
      </c>
      <c r="E332">
        <v>932.66399999999999</v>
      </c>
      <c r="F332">
        <v>2</v>
      </c>
      <c r="G332">
        <v>1</v>
      </c>
      <c r="H332">
        <v>1</v>
      </c>
      <c r="I332" s="13">
        <v>0.1</v>
      </c>
      <c r="J332">
        <v>1</v>
      </c>
      <c r="K332">
        <v>1</v>
      </c>
      <c r="L332">
        <v>7</v>
      </c>
      <c r="M332">
        <v>25</v>
      </c>
    </row>
    <row r="333" spans="1:13" x14ac:dyDescent="0.3">
      <c r="A333" s="16" t="s">
        <v>128</v>
      </c>
      <c r="B333">
        <v>703.72</v>
      </c>
      <c r="C333">
        <v>140.744</v>
      </c>
      <c r="D333">
        <v>562.976</v>
      </c>
      <c r="E333">
        <v>607.976</v>
      </c>
      <c r="F333">
        <v>4</v>
      </c>
      <c r="G333">
        <v>1</v>
      </c>
      <c r="H333">
        <v>1</v>
      </c>
      <c r="I333" s="13">
        <v>0.2</v>
      </c>
      <c r="J333">
        <v>1</v>
      </c>
      <c r="K333">
        <v>1</v>
      </c>
      <c r="L333">
        <v>7</v>
      </c>
      <c r="M333">
        <v>25</v>
      </c>
    </row>
    <row r="334" spans="1:13" x14ac:dyDescent="0.3">
      <c r="A334" s="16" t="s">
        <v>147</v>
      </c>
      <c r="B334">
        <v>660.81000000000006</v>
      </c>
      <c r="C334">
        <v>0</v>
      </c>
      <c r="D334">
        <v>660.81000000000006</v>
      </c>
      <c r="E334">
        <v>660.81000000000006</v>
      </c>
      <c r="F334">
        <v>3</v>
      </c>
      <c r="G334">
        <v>1</v>
      </c>
      <c r="H334">
        <v>1</v>
      </c>
      <c r="I334" s="13">
        <v>0</v>
      </c>
      <c r="J334">
        <v>1</v>
      </c>
      <c r="K334">
        <v>1</v>
      </c>
      <c r="L334">
        <v>1</v>
      </c>
      <c r="M334">
        <v>25</v>
      </c>
    </row>
    <row r="335" spans="1:13" x14ac:dyDescent="0.3">
      <c r="A335" s="16" t="s">
        <v>280</v>
      </c>
      <c r="B335">
        <v>315.27999999999997</v>
      </c>
      <c r="C335">
        <v>0</v>
      </c>
      <c r="D335">
        <v>315.27999999999997</v>
      </c>
      <c r="E335">
        <v>315.27999999999997</v>
      </c>
      <c r="F335">
        <v>2</v>
      </c>
      <c r="G335">
        <v>1</v>
      </c>
      <c r="H335">
        <v>1</v>
      </c>
      <c r="I335" s="13">
        <v>0</v>
      </c>
      <c r="J335">
        <v>1</v>
      </c>
      <c r="K335">
        <v>1</v>
      </c>
      <c r="L335">
        <v>6</v>
      </c>
      <c r="M335">
        <v>25</v>
      </c>
    </row>
    <row r="336" spans="1:13" x14ac:dyDescent="0.3">
      <c r="A336" s="16" t="s">
        <v>138</v>
      </c>
      <c r="B336">
        <v>190.1</v>
      </c>
      <c r="C336">
        <v>0</v>
      </c>
      <c r="D336">
        <v>190.1</v>
      </c>
      <c r="E336">
        <v>190.1</v>
      </c>
      <c r="F336">
        <v>1</v>
      </c>
      <c r="G336">
        <v>1</v>
      </c>
      <c r="H336">
        <v>1</v>
      </c>
      <c r="I336" s="13">
        <v>0</v>
      </c>
      <c r="J336">
        <v>1</v>
      </c>
      <c r="K336">
        <v>1</v>
      </c>
      <c r="L336">
        <v>3</v>
      </c>
      <c r="M336">
        <v>25</v>
      </c>
    </row>
    <row r="337" spans="1:13" x14ac:dyDescent="0.3">
      <c r="A337" s="16" t="s">
        <v>767</v>
      </c>
      <c r="B337">
        <v>100</v>
      </c>
      <c r="C337">
        <v>15</v>
      </c>
      <c r="D337">
        <v>85</v>
      </c>
      <c r="E337">
        <v>121</v>
      </c>
      <c r="F337">
        <v>5</v>
      </c>
      <c r="G337">
        <v>1</v>
      </c>
      <c r="H337">
        <v>1</v>
      </c>
      <c r="I337" s="13">
        <v>0.15</v>
      </c>
      <c r="J337">
        <v>1</v>
      </c>
      <c r="K337">
        <v>1</v>
      </c>
      <c r="L337">
        <v>6</v>
      </c>
      <c r="M337">
        <v>25</v>
      </c>
    </row>
    <row r="338" spans="1:13" x14ac:dyDescent="0.3">
      <c r="A338" s="16" t="s">
        <v>977</v>
      </c>
      <c r="B338">
        <v>33.49</v>
      </c>
      <c r="C338">
        <v>0</v>
      </c>
      <c r="D338">
        <v>33.49</v>
      </c>
      <c r="E338">
        <v>33.49</v>
      </c>
      <c r="F338">
        <v>1</v>
      </c>
      <c r="G338">
        <v>1</v>
      </c>
      <c r="H338">
        <v>1</v>
      </c>
      <c r="I338" s="13">
        <v>0</v>
      </c>
      <c r="J338">
        <v>1</v>
      </c>
      <c r="K338">
        <v>1</v>
      </c>
      <c r="L338">
        <v>5</v>
      </c>
      <c r="M338">
        <v>25</v>
      </c>
    </row>
    <row r="339" spans="1:13" x14ac:dyDescent="0.3">
      <c r="A339" s="4" t="s">
        <v>2106</v>
      </c>
      <c r="I339" s="13"/>
    </row>
    <row r="340" spans="1:13" x14ac:dyDescent="0.3">
      <c r="A340" s="16" t="s">
        <v>55</v>
      </c>
      <c r="B340">
        <v>2025</v>
      </c>
      <c r="C340">
        <v>0</v>
      </c>
      <c r="D340">
        <v>2025</v>
      </c>
      <c r="E340">
        <v>2025</v>
      </c>
      <c r="F340">
        <v>5</v>
      </c>
      <c r="G340">
        <v>1</v>
      </c>
      <c r="H340">
        <v>1</v>
      </c>
      <c r="I340" s="13">
        <v>0</v>
      </c>
      <c r="J340">
        <v>1</v>
      </c>
      <c r="K340">
        <v>1</v>
      </c>
      <c r="L340">
        <v>4</v>
      </c>
      <c r="M340">
        <v>60</v>
      </c>
    </row>
    <row r="341" spans="1:13" x14ac:dyDescent="0.3">
      <c r="A341" s="16" t="s">
        <v>28</v>
      </c>
      <c r="B341">
        <v>1544.4</v>
      </c>
      <c r="C341">
        <v>308.88000000000005</v>
      </c>
      <c r="D341">
        <v>1235.52</v>
      </c>
      <c r="E341">
        <v>1282.52</v>
      </c>
      <c r="F341">
        <v>5</v>
      </c>
      <c r="G341">
        <v>1</v>
      </c>
      <c r="H341">
        <v>1</v>
      </c>
      <c r="I341" s="13">
        <v>0.2</v>
      </c>
      <c r="J341">
        <v>1</v>
      </c>
      <c r="K341">
        <v>1</v>
      </c>
      <c r="L341">
        <v>3</v>
      </c>
      <c r="M341">
        <v>60</v>
      </c>
    </row>
    <row r="342" spans="1:13" x14ac:dyDescent="0.3">
      <c r="A342" s="16" t="s">
        <v>88</v>
      </c>
      <c r="B342">
        <v>1454.56</v>
      </c>
      <c r="C342">
        <v>0</v>
      </c>
      <c r="D342">
        <v>1454.56</v>
      </c>
      <c r="E342">
        <v>1454.56</v>
      </c>
      <c r="F342">
        <v>4</v>
      </c>
      <c r="G342">
        <v>1</v>
      </c>
      <c r="H342">
        <v>1</v>
      </c>
      <c r="I342" s="13">
        <v>0</v>
      </c>
      <c r="J342">
        <v>1</v>
      </c>
      <c r="K342">
        <v>1</v>
      </c>
      <c r="L342">
        <v>2</v>
      </c>
      <c r="M342">
        <v>60</v>
      </c>
    </row>
    <row r="343" spans="1:13" x14ac:dyDescent="0.3">
      <c r="A343" s="16" t="s">
        <v>50</v>
      </c>
      <c r="B343">
        <v>202.54</v>
      </c>
      <c r="C343">
        <v>30.380999999999997</v>
      </c>
      <c r="D343">
        <v>172.15899999999999</v>
      </c>
      <c r="E343">
        <v>219.15899999999999</v>
      </c>
      <c r="F343">
        <v>1</v>
      </c>
      <c r="G343">
        <v>1</v>
      </c>
      <c r="H343">
        <v>1</v>
      </c>
      <c r="I343" s="13">
        <v>0.15</v>
      </c>
      <c r="J343">
        <v>1</v>
      </c>
      <c r="K343">
        <v>1</v>
      </c>
      <c r="L343">
        <v>2</v>
      </c>
      <c r="M343">
        <v>60</v>
      </c>
    </row>
    <row r="344" spans="1:13" x14ac:dyDescent="0.3">
      <c r="A344" s="4" t="s">
        <v>2107</v>
      </c>
      <c r="I344" s="13"/>
    </row>
    <row r="345" spans="1:13" x14ac:dyDescent="0.3">
      <c r="A345" s="16" t="s">
        <v>546</v>
      </c>
      <c r="B345">
        <v>2127.9499999999998</v>
      </c>
      <c r="C345">
        <v>0</v>
      </c>
      <c r="D345">
        <v>2127.9499999999998</v>
      </c>
      <c r="E345">
        <v>2127.9499999999998</v>
      </c>
      <c r="F345">
        <v>5</v>
      </c>
      <c r="G345">
        <v>1</v>
      </c>
      <c r="H345">
        <v>1</v>
      </c>
      <c r="I345" s="13">
        <v>0</v>
      </c>
      <c r="J345">
        <v>1</v>
      </c>
      <c r="K345">
        <v>1</v>
      </c>
      <c r="L345">
        <v>6</v>
      </c>
      <c r="M345">
        <v>42</v>
      </c>
    </row>
    <row r="346" spans="1:13" x14ac:dyDescent="0.3">
      <c r="A346" s="16" t="s">
        <v>423</v>
      </c>
      <c r="B346">
        <v>1845.1499999999999</v>
      </c>
      <c r="C346">
        <v>369.03</v>
      </c>
      <c r="D346">
        <v>1476.12</v>
      </c>
      <c r="E346">
        <v>1566.12</v>
      </c>
      <c r="F346">
        <v>5</v>
      </c>
      <c r="G346">
        <v>1</v>
      </c>
      <c r="H346">
        <v>1</v>
      </c>
      <c r="I346" s="13">
        <v>0.4</v>
      </c>
      <c r="J346">
        <v>2</v>
      </c>
      <c r="K346">
        <v>2</v>
      </c>
      <c r="L346">
        <v>5.5</v>
      </c>
      <c r="M346">
        <v>42</v>
      </c>
    </row>
    <row r="347" spans="1:13" x14ac:dyDescent="0.3">
      <c r="A347" s="16" t="s">
        <v>376</v>
      </c>
      <c r="B347">
        <v>1725.76</v>
      </c>
      <c r="C347">
        <v>0</v>
      </c>
      <c r="D347">
        <v>1725.76</v>
      </c>
      <c r="E347">
        <v>1725.76</v>
      </c>
      <c r="F347">
        <v>4</v>
      </c>
      <c r="G347">
        <v>1</v>
      </c>
      <c r="H347">
        <v>1</v>
      </c>
      <c r="I347" s="13">
        <v>0</v>
      </c>
      <c r="J347">
        <v>1</v>
      </c>
      <c r="K347">
        <v>1</v>
      </c>
      <c r="L347">
        <v>6</v>
      </c>
      <c r="M347">
        <v>42</v>
      </c>
    </row>
    <row r="348" spans="1:13" x14ac:dyDescent="0.3">
      <c r="A348" s="16" t="s">
        <v>88</v>
      </c>
      <c r="B348">
        <v>1090.92</v>
      </c>
      <c r="C348">
        <v>87.273600000000002</v>
      </c>
      <c r="D348">
        <v>1003.6464000000001</v>
      </c>
      <c r="E348">
        <v>1056.6464000000001</v>
      </c>
      <c r="F348">
        <v>3</v>
      </c>
      <c r="G348">
        <v>1</v>
      </c>
      <c r="H348">
        <v>1</v>
      </c>
      <c r="I348" s="13">
        <v>0.08</v>
      </c>
      <c r="J348">
        <v>1</v>
      </c>
      <c r="K348">
        <v>1</v>
      </c>
      <c r="L348">
        <v>7</v>
      </c>
      <c r="M348">
        <v>42</v>
      </c>
    </row>
    <row r="349" spans="1:13" x14ac:dyDescent="0.3">
      <c r="A349" s="16" t="s">
        <v>977</v>
      </c>
      <c r="B349">
        <v>33.49</v>
      </c>
      <c r="C349">
        <v>6.6980000000000004</v>
      </c>
      <c r="D349">
        <v>26.792000000000002</v>
      </c>
      <c r="E349">
        <v>87.792000000000002</v>
      </c>
      <c r="F349">
        <v>1</v>
      </c>
      <c r="G349">
        <v>1</v>
      </c>
      <c r="H349">
        <v>1</v>
      </c>
      <c r="I349" s="13">
        <v>0.2</v>
      </c>
      <c r="J349">
        <v>1</v>
      </c>
      <c r="K349">
        <v>1</v>
      </c>
      <c r="L349">
        <v>2</v>
      </c>
      <c r="M349">
        <v>42</v>
      </c>
    </row>
    <row r="350" spans="1:13" x14ac:dyDescent="0.3">
      <c r="A350" s="4" t="s">
        <v>2108</v>
      </c>
      <c r="I350" s="13"/>
    </row>
    <row r="351" spans="1:13" x14ac:dyDescent="0.3">
      <c r="A351" s="16" t="s">
        <v>316</v>
      </c>
      <c r="B351">
        <v>1925.92</v>
      </c>
      <c r="C351">
        <v>288.88799999999998</v>
      </c>
      <c r="D351">
        <v>1637.0320000000002</v>
      </c>
      <c r="E351">
        <v>1675.0320000000002</v>
      </c>
      <c r="F351">
        <v>4</v>
      </c>
      <c r="G351">
        <v>1</v>
      </c>
      <c r="H351">
        <v>1</v>
      </c>
      <c r="I351" s="13">
        <v>0.15</v>
      </c>
      <c r="J351">
        <v>1</v>
      </c>
      <c r="K351">
        <v>1</v>
      </c>
      <c r="L351">
        <v>1</v>
      </c>
      <c r="M351">
        <v>34</v>
      </c>
    </row>
    <row r="352" spans="1:13" x14ac:dyDescent="0.3">
      <c r="A352" s="16" t="s">
        <v>243</v>
      </c>
      <c r="B352">
        <v>384.41999999999996</v>
      </c>
      <c r="C352">
        <v>30.753599999999999</v>
      </c>
      <c r="D352">
        <v>353.66639999999995</v>
      </c>
      <c r="E352">
        <v>402.66639999999995</v>
      </c>
      <c r="F352">
        <v>3</v>
      </c>
      <c r="G352">
        <v>1</v>
      </c>
      <c r="H352">
        <v>1</v>
      </c>
      <c r="I352" s="13">
        <v>0.08</v>
      </c>
      <c r="J352">
        <v>1</v>
      </c>
      <c r="K352">
        <v>1</v>
      </c>
      <c r="L352">
        <v>5</v>
      </c>
      <c r="M352">
        <v>34</v>
      </c>
    </row>
    <row r="353" spans="1:13" x14ac:dyDescent="0.3">
      <c r="A353" s="16" t="s">
        <v>107</v>
      </c>
      <c r="B353">
        <v>48.45</v>
      </c>
      <c r="C353">
        <v>4.8450000000000006</v>
      </c>
      <c r="D353">
        <v>43.605000000000004</v>
      </c>
      <c r="E353">
        <v>81.605000000000004</v>
      </c>
      <c r="F353">
        <v>1</v>
      </c>
      <c r="G353">
        <v>1</v>
      </c>
      <c r="H353">
        <v>1</v>
      </c>
      <c r="I353" s="13">
        <v>0.1</v>
      </c>
      <c r="J353">
        <v>1</v>
      </c>
      <c r="K353">
        <v>1</v>
      </c>
      <c r="L353">
        <v>7</v>
      </c>
      <c r="M353">
        <v>34</v>
      </c>
    </row>
    <row r="354" spans="1:13" x14ac:dyDescent="0.3">
      <c r="A354" s="4" t="s">
        <v>2109</v>
      </c>
      <c r="I354" s="13"/>
    </row>
    <row r="355" spans="1:13" x14ac:dyDescent="0.3">
      <c r="A355" s="16" t="s">
        <v>119</v>
      </c>
      <c r="B355">
        <v>1028.24</v>
      </c>
      <c r="C355">
        <v>102.82400000000001</v>
      </c>
      <c r="D355">
        <v>925.41599999999994</v>
      </c>
      <c r="E355">
        <v>990.41599999999994</v>
      </c>
      <c r="F355">
        <v>4</v>
      </c>
      <c r="G355">
        <v>1</v>
      </c>
      <c r="H355">
        <v>1</v>
      </c>
      <c r="I355" s="13">
        <v>0.1</v>
      </c>
      <c r="J355">
        <v>1</v>
      </c>
      <c r="K355">
        <v>1</v>
      </c>
      <c r="L355">
        <v>2</v>
      </c>
      <c r="M355">
        <v>18</v>
      </c>
    </row>
    <row r="356" spans="1:13" x14ac:dyDescent="0.3">
      <c r="A356" s="16" t="s">
        <v>74</v>
      </c>
      <c r="B356">
        <v>330.11</v>
      </c>
      <c r="C356">
        <v>66.022000000000006</v>
      </c>
      <c r="D356">
        <v>264.08800000000002</v>
      </c>
      <c r="E356">
        <v>331.08800000000002</v>
      </c>
      <c r="F356">
        <v>1</v>
      </c>
      <c r="G356">
        <v>1</v>
      </c>
      <c r="H356">
        <v>1</v>
      </c>
      <c r="I356" s="13">
        <v>0.2</v>
      </c>
      <c r="J356">
        <v>1</v>
      </c>
      <c r="K356">
        <v>1</v>
      </c>
      <c r="L356">
        <v>2</v>
      </c>
      <c r="M356">
        <v>18</v>
      </c>
    </row>
    <row r="357" spans="1:13" x14ac:dyDescent="0.3">
      <c r="A357" s="16" t="s">
        <v>556</v>
      </c>
      <c r="B357">
        <v>267.24</v>
      </c>
      <c r="C357">
        <v>21.379200000000001</v>
      </c>
      <c r="D357">
        <v>245.86080000000001</v>
      </c>
      <c r="E357">
        <v>293.86080000000004</v>
      </c>
      <c r="F357">
        <v>2</v>
      </c>
      <c r="G357">
        <v>1</v>
      </c>
      <c r="H357">
        <v>1</v>
      </c>
      <c r="I357" s="13">
        <v>0.08</v>
      </c>
      <c r="J357">
        <v>1</v>
      </c>
      <c r="K357">
        <v>1</v>
      </c>
      <c r="L357">
        <v>6</v>
      </c>
      <c r="M357">
        <v>18</v>
      </c>
    </row>
    <row r="358" spans="1:13" x14ac:dyDescent="0.3">
      <c r="A358" s="4" t="s">
        <v>2110</v>
      </c>
      <c r="I358" s="13"/>
    </row>
    <row r="359" spans="1:13" x14ac:dyDescent="0.3">
      <c r="A359" s="16" t="s">
        <v>423</v>
      </c>
      <c r="B359">
        <v>1476.12</v>
      </c>
      <c r="C359">
        <v>118.08959999999999</v>
      </c>
      <c r="D359">
        <v>1358.0303999999999</v>
      </c>
      <c r="E359">
        <v>1414.0303999999999</v>
      </c>
      <c r="F359">
        <v>4</v>
      </c>
      <c r="G359">
        <v>1</v>
      </c>
      <c r="H359">
        <v>1</v>
      </c>
      <c r="I359" s="13">
        <v>0.08</v>
      </c>
      <c r="J359">
        <v>1</v>
      </c>
      <c r="K359">
        <v>1</v>
      </c>
      <c r="L359">
        <v>4</v>
      </c>
      <c r="M359">
        <v>65</v>
      </c>
    </row>
    <row r="360" spans="1:13" x14ac:dyDescent="0.3">
      <c r="A360" s="16" t="s">
        <v>977</v>
      </c>
      <c r="B360">
        <v>100.47</v>
      </c>
      <c r="C360">
        <v>10.047000000000001</v>
      </c>
      <c r="D360">
        <v>90.423000000000002</v>
      </c>
      <c r="E360">
        <v>140.423</v>
      </c>
      <c r="F360">
        <v>3</v>
      </c>
      <c r="G360">
        <v>1</v>
      </c>
      <c r="H360">
        <v>1</v>
      </c>
      <c r="I360" s="13">
        <v>0.1</v>
      </c>
      <c r="J360">
        <v>1</v>
      </c>
      <c r="K360">
        <v>1</v>
      </c>
      <c r="L360">
        <v>5</v>
      </c>
      <c r="M360">
        <v>65</v>
      </c>
    </row>
    <row r="361" spans="1:13" x14ac:dyDescent="0.3">
      <c r="A361" s="4" t="s">
        <v>2111</v>
      </c>
      <c r="I361" s="13"/>
    </row>
    <row r="362" spans="1:13" x14ac:dyDescent="0.3">
      <c r="A362" s="16" t="s">
        <v>466</v>
      </c>
      <c r="B362">
        <v>1430.35</v>
      </c>
      <c r="C362">
        <v>286.07</v>
      </c>
      <c r="D362">
        <v>1144.28</v>
      </c>
      <c r="E362">
        <v>1196.28</v>
      </c>
      <c r="F362">
        <v>5</v>
      </c>
      <c r="G362">
        <v>1</v>
      </c>
      <c r="H362">
        <v>1</v>
      </c>
      <c r="I362" s="13">
        <v>0.2</v>
      </c>
      <c r="J362">
        <v>1</v>
      </c>
      <c r="K362">
        <v>1</v>
      </c>
      <c r="L362">
        <v>3</v>
      </c>
      <c r="M362">
        <v>27</v>
      </c>
    </row>
    <row r="363" spans="1:13" x14ac:dyDescent="0.3">
      <c r="A363" s="16" t="s">
        <v>119</v>
      </c>
      <c r="B363">
        <v>1028.24</v>
      </c>
      <c r="C363">
        <v>0</v>
      </c>
      <c r="D363">
        <v>1028.24</v>
      </c>
      <c r="E363">
        <v>1028.24</v>
      </c>
      <c r="F363">
        <v>4</v>
      </c>
      <c r="G363">
        <v>1</v>
      </c>
      <c r="H363">
        <v>1</v>
      </c>
      <c r="I363" s="13">
        <v>0</v>
      </c>
      <c r="J363">
        <v>1</v>
      </c>
      <c r="K363">
        <v>1</v>
      </c>
      <c r="L363">
        <v>4</v>
      </c>
      <c r="M363">
        <v>27</v>
      </c>
    </row>
    <row r="364" spans="1:13" x14ac:dyDescent="0.3">
      <c r="A364" s="16" t="s">
        <v>284</v>
      </c>
      <c r="B364">
        <v>317.06</v>
      </c>
      <c r="C364">
        <v>25.364800000000002</v>
      </c>
      <c r="D364">
        <v>291.6952</v>
      </c>
      <c r="E364">
        <v>347.6952</v>
      </c>
      <c r="F364">
        <v>2</v>
      </c>
      <c r="G364">
        <v>1</v>
      </c>
      <c r="H364">
        <v>1</v>
      </c>
      <c r="I364" s="13">
        <v>0.08</v>
      </c>
      <c r="J364">
        <v>1</v>
      </c>
      <c r="K364">
        <v>1</v>
      </c>
      <c r="L364">
        <v>2</v>
      </c>
      <c r="M364">
        <v>27</v>
      </c>
    </row>
    <row r="365" spans="1:13" x14ac:dyDescent="0.3">
      <c r="A365" s="16" t="s">
        <v>767</v>
      </c>
      <c r="B365">
        <v>20</v>
      </c>
      <c r="C365">
        <v>2</v>
      </c>
      <c r="D365">
        <v>18</v>
      </c>
      <c r="E365">
        <v>86</v>
      </c>
      <c r="F365">
        <v>1</v>
      </c>
      <c r="G365">
        <v>1</v>
      </c>
      <c r="H365">
        <v>1</v>
      </c>
      <c r="I365" s="13">
        <v>0.1</v>
      </c>
      <c r="J365">
        <v>1</v>
      </c>
      <c r="K365">
        <v>1</v>
      </c>
      <c r="L365">
        <v>2</v>
      </c>
      <c r="M365">
        <v>27</v>
      </c>
    </row>
    <row r="366" spans="1:13" x14ac:dyDescent="0.3">
      <c r="A366" s="4" t="s">
        <v>2112</v>
      </c>
      <c r="I366" s="13"/>
    </row>
    <row r="367" spans="1:13" x14ac:dyDescent="0.3">
      <c r="A367" s="16" t="s">
        <v>566</v>
      </c>
      <c r="B367">
        <v>2387.6</v>
      </c>
      <c r="C367">
        <v>477.52</v>
      </c>
      <c r="D367">
        <v>1910.08</v>
      </c>
      <c r="E367">
        <v>1970.08</v>
      </c>
      <c r="F367">
        <v>5</v>
      </c>
      <c r="G367">
        <v>1</v>
      </c>
      <c r="H367">
        <v>1</v>
      </c>
      <c r="I367" s="13">
        <v>0.2</v>
      </c>
      <c r="J367">
        <v>1</v>
      </c>
      <c r="K367">
        <v>1</v>
      </c>
      <c r="L367">
        <v>3</v>
      </c>
      <c r="M367">
        <v>62</v>
      </c>
    </row>
    <row r="368" spans="1:13" x14ac:dyDescent="0.3">
      <c r="A368" s="16" t="s">
        <v>218</v>
      </c>
      <c r="B368">
        <v>1844.28</v>
      </c>
      <c r="C368">
        <v>276.642</v>
      </c>
      <c r="D368">
        <v>1567.6379999999999</v>
      </c>
      <c r="E368">
        <v>1633.6379999999999</v>
      </c>
      <c r="F368">
        <v>4</v>
      </c>
      <c r="G368">
        <v>1</v>
      </c>
      <c r="H368">
        <v>1</v>
      </c>
      <c r="I368" s="13">
        <v>0.15</v>
      </c>
      <c r="J368">
        <v>1</v>
      </c>
      <c r="K368">
        <v>1</v>
      </c>
      <c r="L368">
        <v>2</v>
      </c>
      <c r="M368">
        <v>62</v>
      </c>
    </row>
    <row r="369" spans="1:13" x14ac:dyDescent="0.3">
      <c r="A369" s="16" t="s">
        <v>88</v>
      </c>
      <c r="B369">
        <v>1454.56</v>
      </c>
      <c r="C369">
        <v>0</v>
      </c>
      <c r="D369">
        <v>1454.56</v>
      </c>
      <c r="E369">
        <v>1454.56</v>
      </c>
      <c r="F369">
        <v>4</v>
      </c>
      <c r="G369">
        <v>1</v>
      </c>
      <c r="H369">
        <v>1</v>
      </c>
      <c r="I369" s="13">
        <v>0</v>
      </c>
      <c r="J369">
        <v>1</v>
      </c>
      <c r="K369">
        <v>1</v>
      </c>
      <c r="L369">
        <v>5</v>
      </c>
      <c r="M369">
        <v>62</v>
      </c>
    </row>
    <row r="370" spans="1:13" x14ac:dyDescent="0.3">
      <c r="A370" s="16" t="s">
        <v>423</v>
      </c>
      <c r="B370">
        <v>1107.0899999999999</v>
      </c>
      <c r="C370">
        <v>88.5672</v>
      </c>
      <c r="D370">
        <v>1018.5228</v>
      </c>
      <c r="E370">
        <v>1075.5228</v>
      </c>
      <c r="F370">
        <v>3</v>
      </c>
      <c r="G370">
        <v>1</v>
      </c>
      <c r="H370">
        <v>1</v>
      </c>
      <c r="I370" s="13">
        <v>0.08</v>
      </c>
      <c r="J370">
        <v>1</v>
      </c>
      <c r="K370">
        <v>1</v>
      </c>
      <c r="L370">
        <v>2</v>
      </c>
      <c r="M370">
        <v>62</v>
      </c>
    </row>
    <row r="371" spans="1:13" x14ac:dyDescent="0.3">
      <c r="A371" s="16" t="s">
        <v>650</v>
      </c>
      <c r="B371">
        <v>706.89</v>
      </c>
      <c r="C371">
        <v>0</v>
      </c>
      <c r="D371">
        <v>706.89</v>
      </c>
      <c r="E371">
        <v>706.89</v>
      </c>
      <c r="F371">
        <v>3</v>
      </c>
      <c r="G371">
        <v>1</v>
      </c>
      <c r="H371">
        <v>1</v>
      </c>
      <c r="I371" s="13">
        <v>0</v>
      </c>
      <c r="J371">
        <v>1</v>
      </c>
      <c r="K371">
        <v>1</v>
      </c>
      <c r="L371">
        <v>5</v>
      </c>
      <c r="M371">
        <v>62</v>
      </c>
    </row>
    <row r="372" spans="1:13" x14ac:dyDescent="0.3">
      <c r="A372" s="16" t="s">
        <v>243</v>
      </c>
      <c r="B372">
        <v>640.69999999999993</v>
      </c>
      <c r="C372">
        <v>128.13999999999999</v>
      </c>
      <c r="D372">
        <v>512.55999999999995</v>
      </c>
      <c r="E372">
        <v>580.55999999999995</v>
      </c>
      <c r="F372">
        <v>5</v>
      </c>
      <c r="G372">
        <v>1</v>
      </c>
      <c r="H372">
        <v>1</v>
      </c>
      <c r="I372" s="13">
        <v>0.2</v>
      </c>
      <c r="J372">
        <v>1</v>
      </c>
      <c r="K372">
        <v>1</v>
      </c>
      <c r="L372">
        <v>7</v>
      </c>
      <c r="M372">
        <v>62</v>
      </c>
    </row>
    <row r="373" spans="1:13" x14ac:dyDescent="0.3">
      <c r="A373" s="16" t="s">
        <v>263</v>
      </c>
      <c r="B373">
        <v>312.10000000000002</v>
      </c>
      <c r="C373">
        <v>0</v>
      </c>
      <c r="D373">
        <v>312.10000000000002</v>
      </c>
      <c r="E373">
        <v>312.10000000000002</v>
      </c>
      <c r="F373">
        <v>5</v>
      </c>
      <c r="G373">
        <v>1</v>
      </c>
      <c r="H373">
        <v>1</v>
      </c>
      <c r="I373" s="13">
        <v>0</v>
      </c>
      <c r="J373">
        <v>1</v>
      </c>
      <c r="K373">
        <v>1</v>
      </c>
      <c r="L373">
        <v>2</v>
      </c>
      <c r="M373">
        <v>62</v>
      </c>
    </row>
    <row r="374" spans="1:13" x14ac:dyDescent="0.3">
      <c r="A374" s="16" t="s">
        <v>466</v>
      </c>
      <c r="B374">
        <v>286.07</v>
      </c>
      <c r="C374">
        <v>0</v>
      </c>
      <c r="D374">
        <v>286.07</v>
      </c>
      <c r="E374">
        <v>286.07</v>
      </c>
      <c r="F374">
        <v>1</v>
      </c>
      <c r="G374">
        <v>1</v>
      </c>
      <c r="H374">
        <v>1</v>
      </c>
      <c r="I374" s="13">
        <v>0</v>
      </c>
      <c r="J374">
        <v>1</v>
      </c>
      <c r="K374">
        <v>1</v>
      </c>
      <c r="L374">
        <v>5</v>
      </c>
      <c r="M374">
        <v>62</v>
      </c>
    </row>
    <row r="375" spans="1:13" x14ac:dyDescent="0.3">
      <c r="A375" s="16" t="s">
        <v>107</v>
      </c>
      <c r="B375">
        <v>145.35000000000002</v>
      </c>
      <c r="C375">
        <v>21.802500000000002</v>
      </c>
      <c r="D375">
        <v>123.54750000000001</v>
      </c>
      <c r="E375">
        <v>165.54750000000001</v>
      </c>
      <c r="F375">
        <v>3</v>
      </c>
      <c r="G375">
        <v>1</v>
      </c>
      <c r="H375">
        <v>1</v>
      </c>
      <c r="I375" s="13">
        <v>0.15</v>
      </c>
      <c r="J375">
        <v>1</v>
      </c>
      <c r="K375">
        <v>1</v>
      </c>
      <c r="L375">
        <v>7</v>
      </c>
      <c r="M375">
        <v>62</v>
      </c>
    </row>
    <row r="376" spans="1:13" x14ac:dyDescent="0.3">
      <c r="A376" s="16" t="s">
        <v>977</v>
      </c>
      <c r="B376">
        <v>33.49</v>
      </c>
      <c r="C376">
        <v>0</v>
      </c>
      <c r="D376">
        <v>33.49</v>
      </c>
      <c r="E376">
        <v>33.49</v>
      </c>
      <c r="F376">
        <v>1</v>
      </c>
      <c r="G376">
        <v>1</v>
      </c>
      <c r="H376">
        <v>1</v>
      </c>
      <c r="I376" s="13">
        <v>0</v>
      </c>
      <c r="J376">
        <v>1</v>
      </c>
      <c r="K376">
        <v>1</v>
      </c>
      <c r="L376">
        <v>5</v>
      </c>
      <c r="M376">
        <v>62</v>
      </c>
    </row>
    <row r="377" spans="1:13" x14ac:dyDescent="0.3">
      <c r="A377" s="4" t="s">
        <v>2113</v>
      </c>
      <c r="I377" s="13"/>
    </row>
    <row r="378" spans="1:13" x14ac:dyDescent="0.3">
      <c r="A378" s="16" t="s">
        <v>337</v>
      </c>
      <c r="B378">
        <v>1863.1</v>
      </c>
      <c r="C378">
        <v>149.048</v>
      </c>
      <c r="D378">
        <v>1714.0519999999999</v>
      </c>
      <c r="E378">
        <v>1780.0519999999999</v>
      </c>
      <c r="F378">
        <v>5</v>
      </c>
      <c r="G378">
        <v>1</v>
      </c>
      <c r="H378">
        <v>1</v>
      </c>
      <c r="I378" s="13">
        <v>0.08</v>
      </c>
      <c r="J378">
        <v>1</v>
      </c>
      <c r="K378">
        <v>1</v>
      </c>
      <c r="L378">
        <v>3</v>
      </c>
      <c r="M378">
        <v>30</v>
      </c>
    </row>
    <row r="379" spans="1:13" x14ac:dyDescent="0.3">
      <c r="A379" s="16" t="s">
        <v>646</v>
      </c>
      <c r="B379">
        <v>1734.48</v>
      </c>
      <c r="C379">
        <v>0</v>
      </c>
      <c r="D379">
        <v>1734.48</v>
      </c>
      <c r="E379">
        <v>1734.48</v>
      </c>
      <c r="F379">
        <v>4</v>
      </c>
      <c r="G379">
        <v>1</v>
      </c>
      <c r="H379">
        <v>1</v>
      </c>
      <c r="I379" s="13">
        <v>0</v>
      </c>
      <c r="J379">
        <v>1</v>
      </c>
      <c r="K379">
        <v>1</v>
      </c>
      <c r="L379">
        <v>6</v>
      </c>
      <c r="M379">
        <v>30</v>
      </c>
    </row>
    <row r="380" spans="1:13" x14ac:dyDescent="0.3">
      <c r="A380" s="16" t="s">
        <v>511</v>
      </c>
      <c r="B380">
        <v>882.06</v>
      </c>
      <c r="C380">
        <v>0</v>
      </c>
      <c r="D380">
        <v>882.06</v>
      </c>
      <c r="E380">
        <v>882.06</v>
      </c>
      <c r="F380">
        <v>2</v>
      </c>
      <c r="G380">
        <v>1</v>
      </c>
      <c r="H380">
        <v>1</v>
      </c>
      <c r="I380" s="13">
        <v>0</v>
      </c>
      <c r="J380">
        <v>1</v>
      </c>
      <c r="K380">
        <v>1</v>
      </c>
      <c r="L380">
        <v>6</v>
      </c>
      <c r="M380">
        <v>30</v>
      </c>
    </row>
    <row r="381" spans="1:13" x14ac:dyDescent="0.3">
      <c r="A381" s="16" t="s">
        <v>235</v>
      </c>
      <c r="B381">
        <v>504.76</v>
      </c>
      <c r="C381">
        <v>40.380800000000001</v>
      </c>
      <c r="D381">
        <v>464.37919999999997</v>
      </c>
      <c r="E381">
        <v>533.37919999999997</v>
      </c>
      <c r="F381">
        <v>4</v>
      </c>
      <c r="G381">
        <v>1</v>
      </c>
      <c r="H381">
        <v>1</v>
      </c>
      <c r="I381" s="13">
        <v>0.08</v>
      </c>
      <c r="J381">
        <v>1</v>
      </c>
      <c r="K381">
        <v>1</v>
      </c>
      <c r="L381">
        <v>3</v>
      </c>
      <c r="M381">
        <v>30</v>
      </c>
    </row>
    <row r="382" spans="1:13" x14ac:dyDescent="0.3">
      <c r="A382" s="16" t="s">
        <v>280</v>
      </c>
      <c r="B382">
        <v>315.27999999999997</v>
      </c>
      <c r="C382">
        <v>63.055999999999997</v>
      </c>
      <c r="D382">
        <v>252.22399999999999</v>
      </c>
      <c r="E382">
        <v>309.22399999999999</v>
      </c>
      <c r="F382">
        <v>2</v>
      </c>
      <c r="G382">
        <v>1</v>
      </c>
      <c r="H382">
        <v>1</v>
      </c>
      <c r="I382" s="13">
        <v>0.2</v>
      </c>
      <c r="J382">
        <v>1</v>
      </c>
      <c r="K382">
        <v>1</v>
      </c>
      <c r="L382">
        <v>1</v>
      </c>
      <c r="M382">
        <v>30</v>
      </c>
    </row>
    <row r="383" spans="1:13" x14ac:dyDescent="0.3">
      <c r="A383" s="16" t="s">
        <v>107</v>
      </c>
      <c r="B383">
        <v>145.35000000000002</v>
      </c>
      <c r="C383">
        <v>14.535000000000004</v>
      </c>
      <c r="D383">
        <v>130.81500000000003</v>
      </c>
      <c r="E383">
        <v>193.81500000000003</v>
      </c>
      <c r="F383">
        <v>3</v>
      </c>
      <c r="G383">
        <v>1</v>
      </c>
      <c r="H383">
        <v>1</v>
      </c>
      <c r="I383" s="13">
        <v>0.1</v>
      </c>
      <c r="J383">
        <v>1</v>
      </c>
      <c r="K383">
        <v>1</v>
      </c>
      <c r="L383">
        <v>2</v>
      </c>
      <c r="M383">
        <v>30</v>
      </c>
    </row>
    <row r="384" spans="1:13" x14ac:dyDescent="0.3">
      <c r="A384" s="16" t="s">
        <v>767</v>
      </c>
      <c r="B384">
        <v>60</v>
      </c>
      <c r="C384">
        <v>6</v>
      </c>
      <c r="D384">
        <v>54</v>
      </c>
      <c r="E384">
        <v>119</v>
      </c>
      <c r="F384">
        <v>3</v>
      </c>
      <c r="G384">
        <v>1</v>
      </c>
      <c r="H384">
        <v>1</v>
      </c>
      <c r="I384" s="13">
        <v>0.1</v>
      </c>
      <c r="J384">
        <v>1</v>
      </c>
      <c r="K384">
        <v>1</v>
      </c>
      <c r="L384">
        <v>6</v>
      </c>
      <c r="M384">
        <v>30</v>
      </c>
    </row>
    <row r="385" spans="1:13" x14ac:dyDescent="0.3">
      <c r="A385" s="4" t="s">
        <v>2114</v>
      </c>
      <c r="I385" s="13"/>
    </row>
    <row r="386" spans="1:13" x14ac:dyDescent="0.3">
      <c r="A386" s="16" t="s">
        <v>630</v>
      </c>
      <c r="B386">
        <v>2229.0500000000002</v>
      </c>
      <c r="C386">
        <v>334.35750000000002</v>
      </c>
      <c r="D386">
        <v>1894.6925000000001</v>
      </c>
      <c r="E386">
        <v>1950.6925000000001</v>
      </c>
      <c r="F386">
        <v>5</v>
      </c>
      <c r="G386">
        <v>1</v>
      </c>
      <c r="H386">
        <v>1</v>
      </c>
      <c r="I386" s="13">
        <v>0.15</v>
      </c>
      <c r="J386">
        <v>1</v>
      </c>
      <c r="K386">
        <v>1</v>
      </c>
      <c r="L386">
        <v>6</v>
      </c>
      <c r="M386">
        <v>44</v>
      </c>
    </row>
    <row r="387" spans="1:13" x14ac:dyDescent="0.3">
      <c r="A387" s="16" t="s">
        <v>316</v>
      </c>
      <c r="B387">
        <v>1925.92</v>
      </c>
      <c r="C387">
        <v>288.88799999999998</v>
      </c>
      <c r="D387">
        <v>1637.0320000000002</v>
      </c>
      <c r="E387">
        <v>1704.0320000000002</v>
      </c>
      <c r="F387">
        <v>4</v>
      </c>
      <c r="G387">
        <v>1</v>
      </c>
      <c r="H387">
        <v>1</v>
      </c>
      <c r="I387" s="13">
        <v>0.15</v>
      </c>
      <c r="J387">
        <v>1</v>
      </c>
      <c r="K387">
        <v>1</v>
      </c>
      <c r="L387">
        <v>6</v>
      </c>
      <c r="M387">
        <v>44</v>
      </c>
    </row>
    <row r="388" spans="1:13" x14ac:dyDescent="0.3">
      <c r="A388" s="16" t="s">
        <v>88</v>
      </c>
      <c r="B388">
        <v>1090.92</v>
      </c>
      <c r="C388">
        <v>163.63800000000001</v>
      </c>
      <c r="D388">
        <v>927.28200000000004</v>
      </c>
      <c r="E388">
        <v>974.28200000000004</v>
      </c>
      <c r="F388">
        <v>3</v>
      </c>
      <c r="G388">
        <v>1</v>
      </c>
      <c r="H388">
        <v>1</v>
      </c>
      <c r="I388" s="13">
        <v>0.15</v>
      </c>
      <c r="J388">
        <v>1</v>
      </c>
      <c r="K388">
        <v>1</v>
      </c>
      <c r="L388">
        <v>5</v>
      </c>
      <c r="M388">
        <v>44</v>
      </c>
    </row>
    <row r="389" spans="1:13" x14ac:dyDescent="0.3">
      <c r="A389" s="16" t="s">
        <v>284</v>
      </c>
      <c r="B389">
        <v>792.65</v>
      </c>
      <c r="C389">
        <v>158.53</v>
      </c>
      <c r="D389">
        <v>634.12</v>
      </c>
      <c r="E389">
        <v>676.12</v>
      </c>
      <c r="F389">
        <v>5</v>
      </c>
      <c r="G389">
        <v>1</v>
      </c>
      <c r="H389">
        <v>1</v>
      </c>
      <c r="I389" s="13">
        <v>0.2</v>
      </c>
      <c r="J389">
        <v>1</v>
      </c>
      <c r="K389">
        <v>1</v>
      </c>
      <c r="L389">
        <v>5</v>
      </c>
      <c r="M389">
        <v>44</v>
      </c>
    </row>
    <row r="390" spans="1:13" x14ac:dyDescent="0.3">
      <c r="A390" s="16" t="s">
        <v>119</v>
      </c>
      <c r="B390">
        <v>771.18000000000006</v>
      </c>
      <c r="C390">
        <v>0</v>
      </c>
      <c r="D390">
        <v>771.18000000000006</v>
      </c>
      <c r="E390">
        <v>771.18000000000006</v>
      </c>
      <c r="F390">
        <v>3</v>
      </c>
      <c r="G390">
        <v>1</v>
      </c>
      <c r="H390">
        <v>1</v>
      </c>
      <c r="I390" s="13">
        <v>0</v>
      </c>
      <c r="J390">
        <v>1</v>
      </c>
      <c r="K390">
        <v>1</v>
      </c>
      <c r="L390">
        <v>6</v>
      </c>
      <c r="M390">
        <v>44</v>
      </c>
    </row>
    <row r="391" spans="1:13" x14ac:dyDescent="0.3">
      <c r="A391" s="16" t="s">
        <v>280</v>
      </c>
      <c r="B391">
        <v>315.27999999999997</v>
      </c>
      <c r="C391">
        <v>25.222399999999997</v>
      </c>
      <c r="D391">
        <v>290.05759999999998</v>
      </c>
      <c r="E391">
        <v>346.05759999999998</v>
      </c>
      <c r="F391">
        <v>2</v>
      </c>
      <c r="G391">
        <v>1</v>
      </c>
      <c r="H391">
        <v>1</v>
      </c>
      <c r="I391" s="13">
        <v>0.08</v>
      </c>
      <c r="J391">
        <v>1</v>
      </c>
      <c r="K391">
        <v>1</v>
      </c>
      <c r="L391">
        <v>5</v>
      </c>
      <c r="M391">
        <v>44</v>
      </c>
    </row>
    <row r="392" spans="1:13" x14ac:dyDescent="0.3">
      <c r="A392" s="16" t="s">
        <v>227</v>
      </c>
      <c r="B392">
        <v>132.97</v>
      </c>
      <c r="C392">
        <v>0</v>
      </c>
      <c r="D392">
        <v>132.97</v>
      </c>
      <c r="E392">
        <v>132.97</v>
      </c>
      <c r="F392">
        <v>1</v>
      </c>
      <c r="G392">
        <v>1</v>
      </c>
      <c r="H392">
        <v>1</v>
      </c>
      <c r="I392" s="13">
        <v>0</v>
      </c>
      <c r="J392">
        <v>1</v>
      </c>
      <c r="K392">
        <v>1</v>
      </c>
      <c r="L392">
        <v>7</v>
      </c>
      <c r="M392">
        <v>44</v>
      </c>
    </row>
    <row r="393" spans="1:13" x14ac:dyDescent="0.3">
      <c r="A393" s="16" t="s">
        <v>301</v>
      </c>
      <c r="B393">
        <v>129.75</v>
      </c>
      <c r="C393">
        <v>0</v>
      </c>
      <c r="D393">
        <v>129.75</v>
      </c>
      <c r="E393">
        <v>129.75</v>
      </c>
      <c r="F393">
        <v>1</v>
      </c>
      <c r="G393">
        <v>1</v>
      </c>
      <c r="H393">
        <v>1</v>
      </c>
      <c r="I393" s="13">
        <v>0</v>
      </c>
      <c r="J393">
        <v>1</v>
      </c>
      <c r="K393">
        <v>1</v>
      </c>
      <c r="L393">
        <v>7</v>
      </c>
      <c r="M393">
        <v>44</v>
      </c>
    </row>
    <row r="394" spans="1:13" x14ac:dyDescent="0.3">
      <c r="A394" s="4" t="s">
        <v>2115</v>
      </c>
      <c r="I394" s="13"/>
    </row>
    <row r="395" spans="1:13" x14ac:dyDescent="0.3">
      <c r="A395" s="16" t="s">
        <v>166</v>
      </c>
      <c r="B395">
        <v>1362.55</v>
      </c>
      <c r="C395">
        <v>136.255</v>
      </c>
      <c r="D395">
        <v>1226.2950000000001</v>
      </c>
      <c r="E395">
        <v>1271.2950000000001</v>
      </c>
      <c r="F395">
        <v>5</v>
      </c>
      <c r="G395">
        <v>1</v>
      </c>
      <c r="H395">
        <v>1</v>
      </c>
      <c r="I395" s="13">
        <v>0.1</v>
      </c>
      <c r="J395">
        <v>1</v>
      </c>
      <c r="K395">
        <v>1</v>
      </c>
      <c r="L395">
        <v>3</v>
      </c>
      <c r="M395">
        <v>26</v>
      </c>
    </row>
    <row r="396" spans="1:13" x14ac:dyDescent="0.3">
      <c r="A396" s="16" t="s">
        <v>128</v>
      </c>
      <c r="B396">
        <v>351.86</v>
      </c>
      <c r="C396">
        <v>28.148800000000001</v>
      </c>
      <c r="D396">
        <v>323.71120000000002</v>
      </c>
      <c r="E396">
        <v>372.71120000000002</v>
      </c>
      <c r="F396">
        <v>2</v>
      </c>
      <c r="G396">
        <v>1</v>
      </c>
      <c r="H396">
        <v>1</v>
      </c>
      <c r="I396" s="13">
        <v>0.08</v>
      </c>
      <c r="J396">
        <v>1</v>
      </c>
      <c r="K396">
        <v>1</v>
      </c>
      <c r="L396">
        <v>2</v>
      </c>
      <c r="M396">
        <v>26</v>
      </c>
    </row>
    <row r="397" spans="1:13" x14ac:dyDescent="0.3">
      <c r="A397" s="16" t="s">
        <v>650</v>
      </c>
      <c r="B397">
        <v>235.63</v>
      </c>
      <c r="C397">
        <v>47.126000000000005</v>
      </c>
      <c r="D397">
        <v>188.50399999999999</v>
      </c>
      <c r="E397">
        <v>254.50399999999999</v>
      </c>
      <c r="F397">
        <v>1</v>
      </c>
      <c r="G397">
        <v>1</v>
      </c>
      <c r="H397">
        <v>1</v>
      </c>
      <c r="I397" s="13">
        <v>0.2</v>
      </c>
      <c r="J397">
        <v>1</v>
      </c>
      <c r="K397">
        <v>1</v>
      </c>
      <c r="L397">
        <v>7</v>
      </c>
      <c r="M397">
        <v>26</v>
      </c>
    </row>
    <row r="398" spans="1:13" x14ac:dyDescent="0.3">
      <c r="A398" s="4" t="s">
        <v>2116</v>
      </c>
      <c r="I398" s="13"/>
    </row>
    <row r="399" spans="1:13" x14ac:dyDescent="0.3">
      <c r="A399" s="16" t="s">
        <v>546</v>
      </c>
      <c r="B399">
        <v>2127.9499999999998</v>
      </c>
      <c r="C399">
        <v>170.23599999999999</v>
      </c>
      <c r="D399">
        <v>1957.7139999999999</v>
      </c>
      <c r="E399">
        <v>2014.7139999999999</v>
      </c>
      <c r="F399">
        <v>5</v>
      </c>
      <c r="G399">
        <v>1</v>
      </c>
      <c r="H399">
        <v>1</v>
      </c>
      <c r="I399" s="13">
        <v>0.08</v>
      </c>
      <c r="J399">
        <v>1</v>
      </c>
      <c r="K399">
        <v>1</v>
      </c>
      <c r="L399">
        <v>7</v>
      </c>
      <c r="M399">
        <v>32</v>
      </c>
    </row>
    <row r="400" spans="1:13" x14ac:dyDescent="0.3">
      <c r="A400" s="16" t="s">
        <v>731</v>
      </c>
      <c r="B400">
        <v>443.8</v>
      </c>
      <c r="C400">
        <v>66.569999999999993</v>
      </c>
      <c r="D400">
        <v>377.23</v>
      </c>
      <c r="E400">
        <v>437.23</v>
      </c>
      <c r="F400">
        <v>4</v>
      </c>
      <c r="G400">
        <v>1</v>
      </c>
      <c r="H400">
        <v>1</v>
      </c>
      <c r="I400" s="13">
        <v>0.15</v>
      </c>
      <c r="J400">
        <v>1</v>
      </c>
      <c r="K400">
        <v>1</v>
      </c>
      <c r="L400">
        <v>4</v>
      </c>
      <c r="M400">
        <v>32</v>
      </c>
    </row>
    <row r="401" spans="1:13" x14ac:dyDescent="0.3">
      <c r="A401" s="16" t="s">
        <v>934</v>
      </c>
      <c r="B401">
        <v>214.94</v>
      </c>
      <c r="C401">
        <v>32.241</v>
      </c>
      <c r="D401">
        <v>182.69900000000001</v>
      </c>
      <c r="E401">
        <v>237.69900000000001</v>
      </c>
      <c r="F401">
        <v>2</v>
      </c>
      <c r="G401">
        <v>1</v>
      </c>
      <c r="H401">
        <v>1</v>
      </c>
      <c r="I401" s="13">
        <v>0.15</v>
      </c>
      <c r="J401">
        <v>1</v>
      </c>
      <c r="K401">
        <v>1</v>
      </c>
      <c r="L401">
        <v>4</v>
      </c>
      <c r="M401">
        <v>32</v>
      </c>
    </row>
    <row r="402" spans="1:13" x14ac:dyDescent="0.3">
      <c r="A402" s="16" t="s">
        <v>192</v>
      </c>
      <c r="B402">
        <v>41.4</v>
      </c>
      <c r="C402">
        <v>0</v>
      </c>
      <c r="D402">
        <v>41.4</v>
      </c>
      <c r="E402">
        <v>41.4</v>
      </c>
      <c r="F402">
        <v>2</v>
      </c>
      <c r="G402">
        <v>1</v>
      </c>
      <c r="H402">
        <v>1</v>
      </c>
      <c r="I402" s="13">
        <v>0</v>
      </c>
      <c r="J402">
        <v>1</v>
      </c>
      <c r="K402">
        <v>1</v>
      </c>
      <c r="L402">
        <v>1</v>
      </c>
      <c r="M402">
        <v>32</v>
      </c>
    </row>
    <row r="403" spans="1:13" x14ac:dyDescent="0.3">
      <c r="A403" s="4" t="s">
        <v>2117</v>
      </c>
      <c r="I403" s="13"/>
    </row>
    <row r="404" spans="1:13" x14ac:dyDescent="0.3">
      <c r="A404" s="16" t="s">
        <v>488</v>
      </c>
      <c r="B404">
        <v>1686.8</v>
      </c>
      <c r="C404">
        <v>134.94399999999999</v>
      </c>
      <c r="D404">
        <v>1551.856</v>
      </c>
      <c r="E404">
        <v>1620.856</v>
      </c>
      <c r="F404">
        <v>4</v>
      </c>
      <c r="G404">
        <v>1</v>
      </c>
      <c r="H404">
        <v>1</v>
      </c>
      <c r="I404" s="13">
        <v>0.08</v>
      </c>
      <c r="J404">
        <v>1</v>
      </c>
      <c r="K404">
        <v>1</v>
      </c>
      <c r="L404">
        <v>6</v>
      </c>
      <c r="M404">
        <v>70</v>
      </c>
    </row>
    <row r="405" spans="1:13" x14ac:dyDescent="0.3">
      <c r="A405" s="16" t="s">
        <v>337</v>
      </c>
      <c r="B405">
        <v>745.24</v>
      </c>
      <c r="C405">
        <v>74.524000000000001</v>
      </c>
      <c r="D405">
        <v>670.71600000000001</v>
      </c>
      <c r="E405">
        <v>727.71600000000001</v>
      </c>
      <c r="F405">
        <v>2</v>
      </c>
      <c r="G405">
        <v>1</v>
      </c>
      <c r="H405">
        <v>1</v>
      </c>
      <c r="I405" s="13">
        <v>0.1</v>
      </c>
      <c r="J405">
        <v>1</v>
      </c>
      <c r="K405">
        <v>1</v>
      </c>
      <c r="L405">
        <v>3</v>
      </c>
      <c r="M405">
        <v>70</v>
      </c>
    </row>
    <row r="406" spans="1:13" x14ac:dyDescent="0.3">
      <c r="A406" s="16" t="s">
        <v>128</v>
      </c>
      <c r="B406">
        <v>351.86</v>
      </c>
      <c r="C406">
        <v>35.186</v>
      </c>
      <c r="D406">
        <v>316.67400000000004</v>
      </c>
      <c r="E406">
        <v>377.67400000000004</v>
      </c>
      <c r="F406">
        <v>2</v>
      </c>
      <c r="G406">
        <v>1</v>
      </c>
      <c r="H406">
        <v>1</v>
      </c>
      <c r="I406" s="13">
        <v>0.1</v>
      </c>
      <c r="J406">
        <v>1</v>
      </c>
      <c r="K406">
        <v>1</v>
      </c>
      <c r="L406">
        <v>5</v>
      </c>
      <c r="M406">
        <v>70</v>
      </c>
    </row>
    <row r="407" spans="1:13" x14ac:dyDescent="0.3">
      <c r="A407" s="16" t="s">
        <v>175</v>
      </c>
      <c r="B407">
        <v>208.36</v>
      </c>
      <c r="C407">
        <v>16.668800000000001</v>
      </c>
      <c r="D407">
        <v>191.69120000000001</v>
      </c>
      <c r="E407">
        <v>231.69120000000001</v>
      </c>
      <c r="F407">
        <v>2</v>
      </c>
      <c r="G407">
        <v>1</v>
      </c>
      <c r="H407">
        <v>1</v>
      </c>
      <c r="I407" s="13">
        <v>0.08</v>
      </c>
      <c r="J407">
        <v>1</v>
      </c>
      <c r="K407">
        <v>1</v>
      </c>
      <c r="L407">
        <v>5</v>
      </c>
      <c r="M407">
        <v>70</v>
      </c>
    </row>
    <row r="408" spans="1:13" x14ac:dyDescent="0.3">
      <c r="A408" s="4" t="s">
        <v>2118</v>
      </c>
      <c r="I408" s="13"/>
    </row>
    <row r="409" spans="1:13" x14ac:dyDescent="0.3">
      <c r="A409" s="16" t="s">
        <v>349</v>
      </c>
      <c r="B409">
        <v>1986.36</v>
      </c>
      <c r="C409">
        <v>397.27199999999999</v>
      </c>
      <c r="D409">
        <v>1589.088</v>
      </c>
      <c r="E409">
        <v>1648.088</v>
      </c>
      <c r="F409">
        <v>4</v>
      </c>
      <c r="G409">
        <v>1</v>
      </c>
      <c r="H409">
        <v>1</v>
      </c>
      <c r="I409" s="13">
        <v>0.2</v>
      </c>
      <c r="J409">
        <v>1</v>
      </c>
      <c r="K409">
        <v>1</v>
      </c>
      <c r="L409">
        <v>6</v>
      </c>
      <c r="M409">
        <v>18</v>
      </c>
    </row>
    <row r="410" spans="1:13" x14ac:dyDescent="0.3">
      <c r="A410" s="16" t="s">
        <v>466</v>
      </c>
      <c r="B410">
        <v>858.21</v>
      </c>
      <c r="C410">
        <v>171.64200000000002</v>
      </c>
      <c r="D410">
        <v>686.56799999999998</v>
      </c>
      <c r="E410">
        <v>740.56799999999998</v>
      </c>
      <c r="F410">
        <v>3</v>
      </c>
      <c r="G410">
        <v>1</v>
      </c>
      <c r="H410">
        <v>1</v>
      </c>
      <c r="I410" s="13">
        <v>0.2</v>
      </c>
      <c r="J410">
        <v>1</v>
      </c>
      <c r="K410">
        <v>1</v>
      </c>
      <c r="L410">
        <v>5</v>
      </c>
      <c r="M410">
        <v>18</v>
      </c>
    </row>
    <row r="411" spans="1:13" x14ac:dyDescent="0.3">
      <c r="A411" s="16" t="s">
        <v>50</v>
      </c>
      <c r="B411">
        <v>810.16</v>
      </c>
      <c r="C411">
        <v>81.016000000000005</v>
      </c>
      <c r="D411">
        <v>729.14400000000001</v>
      </c>
      <c r="E411">
        <v>765.14400000000001</v>
      </c>
      <c r="F411">
        <v>4</v>
      </c>
      <c r="G411">
        <v>1</v>
      </c>
      <c r="H411">
        <v>1</v>
      </c>
      <c r="I411" s="13">
        <v>0.1</v>
      </c>
      <c r="J411">
        <v>1</v>
      </c>
      <c r="K411">
        <v>1</v>
      </c>
      <c r="L411">
        <v>2</v>
      </c>
      <c r="M411">
        <v>18</v>
      </c>
    </row>
    <row r="412" spans="1:13" x14ac:dyDescent="0.3">
      <c r="A412" s="16" t="s">
        <v>235</v>
      </c>
      <c r="B412">
        <v>630.95000000000005</v>
      </c>
      <c r="C412">
        <v>63.095000000000006</v>
      </c>
      <c r="D412">
        <v>567.85500000000002</v>
      </c>
      <c r="E412">
        <v>614.85500000000002</v>
      </c>
      <c r="F412">
        <v>5</v>
      </c>
      <c r="G412">
        <v>1</v>
      </c>
      <c r="H412">
        <v>1</v>
      </c>
      <c r="I412" s="13">
        <v>0.1</v>
      </c>
      <c r="J412">
        <v>1</v>
      </c>
      <c r="K412">
        <v>1</v>
      </c>
      <c r="L412">
        <v>7</v>
      </c>
      <c r="M412">
        <v>18</v>
      </c>
    </row>
    <row r="413" spans="1:13" x14ac:dyDescent="0.3">
      <c r="A413" s="16" t="s">
        <v>934</v>
      </c>
      <c r="B413">
        <v>429.88</v>
      </c>
      <c r="C413">
        <v>42.988</v>
      </c>
      <c r="D413">
        <v>386.892</v>
      </c>
      <c r="E413">
        <v>451.892</v>
      </c>
      <c r="F413">
        <v>4</v>
      </c>
      <c r="G413">
        <v>1</v>
      </c>
      <c r="H413">
        <v>1</v>
      </c>
      <c r="I413" s="13">
        <v>0.1</v>
      </c>
      <c r="J413">
        <v>1</v>
      </c>
      <c r="K413">
        <v>1</v>
      </c>
      <c r="L413">
        <v>5</v>
      </c>
      <c r="M413">
        <v>18</v>
      </c>
    </row>
    <row r="414" spans="1:13" x14ac:dyDescent="0.3">
      <c r="A414" s="4" t="s">
        <v>2119</v>
      </c>
      <c r="I414" s="13"/>
    </row>
    <row r="415" spans="1:13" x14ac:dyDescent="0.3">
      <c r="A415" s="16" t="s">
        <v>119</v>
      </c>
      <c r="B415">
        <v>771.18000000000006</v>
      </c>
      <c r="C415">
        <v>61.694400000000009</v>
      </c>
      <c r="D415">
        <v>709.48560000000009</v>
      </c>
      <c r="E415">
        <v>774.48560000000009</v>
      </c>
      <c r="F415">
        <v>3</v>
      </c>
      <c r="G415">
        <v>1</v>
      </c>
      <c r="H415">
        <v>1</v>
      </c>
      <c r="I415" s="13">
        <v>0.08</v>
      </c>
      <c r="J415">
        <v>1</v>
      </c>
      <c r="K415">
        <v>1</v>
      </c>
      <c r="L415">
        <v>6</v>
      </c>
      <c r="M415">
        <v>42</v>
      </c>
    </row>
    <row r="416" spans="1:13" x14ac:dyDescent="0.3">
      <c r="A416" s="16" t="s">
        <v>337</v>
      </c>
      <c r="B416">
        <v>372.62</v>
      </c>
      <c r="C416">
        <v>55.893000000000001</v>
      </c>
      <c r="D416">
        <v>316.72699999999998</v>
      </c>
      <c r="E416">
        <v>351.72699999999998</v>
      </c>
      <c r="F416">
        <v>1</v>
      </c>
      <c r="G416">
        <v>1</v>
      </c>
      <c r="H416">
        <v>1</v>
      </c>
      <c r="I416" s="13">
        <v>0.15</v>
      </c>
      <c r="J416">
        <v>1</v>
      </c>
      <c r="K416">
        <v>1</v>
      </c>
      <c r="L416">
        <v>3</v>
      </c>
      <c r="M416">
        <v>42</v>
      </c>
    </row>
    <row r="417" spans="1:13" x14ac:dyDescent="0.3">
      <c r="A417" s="16" t="s">
        <v>28</v>
      </c>
      <c r="B417">
        <v>308.88</v>
      </c>
      <c r="C417">
        <v>46.332000000000001</v>
      </c>
      <c r="D417">
        <v>262.548</v>
      </c>
      <c r="E417">
        <v>316.548</v>
      </c>
      <c r="F417">
        <v>1</v>
      </c>
      <c r="G417">
        <v>1</v>
      </c>
      <c r="H417">
        <v>1</v>
      </c>
      <c r="I417" s="13">
        <v>0.15</v>
      </c>
      <c r="J417">
        <v>1</v>
      </c>
      <c r="K417">
        <v>1</v>
      </c>
      <c r="L417">
        <v>1</v>
      </c>
      <c r="M417">
        <v>42</v>
      </c>
    </row>
    <row r="418" spans="1:13" x14ac:dyDescent="0.3">
      <c r="A418" s="16" t="s">
        <v>507</v>
      </c>
      <c r="B418">
        <v>272.60000000000002</v>
      </c>
      <c r="C418">
        <v>54.52000000000001</v>
      </c>
      <c r="D418">
        <v>218.08</v>
      </c>
      <c r="E418">
        <v>263.08000000000004</v>
      </c>
      <c r="F418">
        <v>2</v>
      </c>
      <c r="G418">
        <v>1</v>
      </c>
      <c r="H418">
        <v>1</v>
      </c>
      <c r="I418" s="13">
        <v>0.2</v>
      </c>
      <c r="J418">
        <v>1</v>
      </c>
      <c r="K418">
        <v>1</v>
      </c>
      <c r="L418">
        <v>5</v>
      </c>
      <c r="M418">
        <v>42</v>
      </c>
    </row>
    <row r="419" spans="1:13" x14ac:dyDescent="0.3">
      <c r="A419" s="16" t="s">
        <v>107</v>
      </c>
      <c r="B419">
        <v>193.8</v>
      </c>
      <c r="C419">
        <v>19.380000000000003</v>
      </c>
      <c r="D419">
        <v>174.42000000000002</v>
      </c>
      <c r="E419">
        <v>244.42000000000002</v>
      </c>
      <c r="F419">
        <v>4</v>
      </c>
      <c r="G419">
        <v>1</v>
      </c>
      <c r="H419">
        <v>1</v>
      </c>
      <c r="I419" s="13">
        <v>0.1</v>
      </c>
      <c r="J419">
        <v>1</v>
      </c>
      <c r="K419">
        <v>1</v>
      </c>
      <c r="L419">
        <v>5</v>
      </c>
      <c r="M419">
        <v>42</v>
      </c>
    </row>
    <row r="420" spans="1:13" x14ac:dyDescent="0.3">
      <c r="A420" s="16" t="s">
        <v>263</v>
      </c>
      <c r="B420">
        <v>187.26</v>
      </c>
      <c r="C420">
        <v>14.9808</v>
      </c>
      <c r="D420">
        <v>172.2792</v>
      </c>
      <c r="E420">
        <v>211.2792</v>
      </c>
      <c r="F420">
        <v>3</v>
      </c>
      <c r="G420">
        <v>1</v>
      </c>
      <c r="H420">
        <v>1</v>
      </c>
      <c r="I420" s="13">
        <v>0.08</v>
      </c>
      <c r="J420">
        <v>1</v>
      </c>
      <c r="K420">
        <v>1</v>
      </c>
      <c r="L420">
        <v>1</v>
      </c>
      <c r="M420">
        <v>42</v>
      </c>
    </row>
    <row r="421" spans="1:13" x14ac:dyDescent="0.3">
      <c r="A421" s="16" t="s">
        <v>192</v>
      </c>
      <c r="B421">
        <v>20.7</v>
      </c>
      <c r="C421">
        <v>2.0699999999999998</v>
      </c>
      <c r="D421">
        <v>18.63</v>
      </c>
      <c r="E421">
        <v>73.63</v>
      </c>
      <c r="F421">
        <v>1</v>
      </c>
      <c r="G421">
        <v>1</v>
      </c>
      <c r="H421">
        <v>1</v>
      </c>
      <c r="I421" s="13">
        <v>0.1</v>
      </c>
      <c r="J421">
        <v>1</v>
      </c>
      <c r="K421">
        <v>1</v>
      </c>
      <c r="L421">
        <v>1</v>
      </c>
      <c r="M421">
        <v>42</v>
      </c>
    </row>
    <row r="422" spans="1:13" x14ac:dyDescent="0.3">
      <c r="A422" s="4" t="s">
        <v>2120</v>
      </c>
      <c r="I422" s="13"/>
    </row>
    <row r="423" spans="1:13" x14ac:dyDescent="0.3">
      <c r="A423" s="16" t="s">
        <v>511</v>
      </c>
      <c r="B423">
        <v>882.06</v>
      </c>
      <c r="C423">
        <v>88.206000000000003</v>
      </c>
      <c r="D423">
        <v>793.85399999999993</v>
      </c>
      <c r="E423">
        <v>853.85399999999993</v>
      </c>
      <c r="F423">
        <v>2</v>
      </c>
      <c r="G423">
        <v>1</v>
      </c>
      <c r="H423">
        <v>1</v>
      </c>
      <c r="I423" s="13">
        <v>0.1</v>
      </c>
      <c r="J423">
        <v>1</v>
      </c>
      <c r="K423">
        <v>1</v>
      </c>
      <c r="L423">
        <v>5</v>
      </c>
      <c r="M423">
        <v>36</v>
      </c>
    </row>
    <row r="424" spans="1:13" x14ac:dyDescent="0.3">
      <c r="A424" s="16" t="s">
        <v>263</v>
      </c>
      <c r="B424">
        <v>124.84</v>
      </c>
      <c r="C424">
        <v>18.725999999999999</v>
      </c>
      <c r="D424">
        <v>106.114</v>
      </c>
      <c r="E424">
        <v>159.114</v>
      </c>
      <c r="F424">
        <v>2</v>
      </c>
      <c r="G424">
        <v>1</v>
      </c>
      <c r="H424">
        <v>1</v>
      </c>
      <c r="I424" s="13">
        <v>0.15</v>
      </c>
      <c r="J424">
        <v>1</v>
      </c>
      <c r="K424">
        <v>1</v>
      </c>
      <c r="L424">
        <v>5</v>
      </c>
      <c r="M424">
        <v>36</v>
      </c>
    </row>
    <row r="425" spans="1:13" x14ac:dyDescent="0.3">
      <c r="A425" s="4" t="s">
        <v>2121</v>
      </c>
      <c r="I425" s="13"/>
    </row>
    <row r="426" spans="1:13" x14ac:dyDescent="0.3">
      <c r="A426" s="16" t="s">
        <v>98</v>
      </c>
      <c r="B426">
        <v>275.44</v>
      </c>
      <c r="C426">
        <v>22.0352</v>
      </c>
      <c r="D426">
        <v>253.40479999999999</v>
      </c>
      <c r="E426">
        <v>316.40480000000002</v>
      </c>
      <c r="F426">
        <v>1</v>
      </c>
      <c r="G426">
        <v>1</v>
      </c>
      <c r="H426">
        <v>1</v>
      </c>
      <c r="I426" s="13">
        <v>0.08</v>
      </c>
      <c r="J426">
        <v>1</v>
      </c>
      <c r="K426">
        <v>1</v>
      </c>
      <c r="L426">
        <v>2</v>
      </c>
      <c r="M426">
        <v>39</v>
      </c>
    </row>
    <row r="427" spans="1:13" x14ac:dyDescent="0.3">
      <c r="A427" s="16" t="s">
        <v>507</v>
      </c>
      <c r="B427">
        <v>272.60000000000002</v>
      </c>
      <c r="C427">
        <v>27.260000000000005</v>
      </c>
      <c r="D427">
        <v>245.34000000000003</v>
      </c>
      <c r="E427">
        <v>296.34000000000003</v>
      </c>
      <c r="F427">
        <v>2</v>
      </c>
      <c r="G427">
        <v>1</v>
      </c>
      <c r="H427">
        <v>1</v>
      </c>
      <c r="I427" s="13">
        <v>0.1</v>
      </c>
      <c r="J427">
        <v>1</v>
      </c>
      <c r="K427">
        <v>1</v>
      </c>
      <c r="L427">
        <v>5</v>
      </c>
      <c r="M427">
        <v>39</v>
      </c>
    </row>
    <row r="428" spans="1:13" x14ac:dyDescent="0.3">
      <c r="A428" s="16" t="s">
        <v>107</v>
      </c>
      <c r="B428">
        <v>48.45</v>
      </c>
      <c r="C428">
        <v>9.6900000000000013</v>
      </c>
      <c r="D428">
        <v>38.760000000000005</v>
      </c>
      <c r="E428">
        <v>104.76</v>
      </c>
      <c r="F428">
        <v>1</v>
      </c>
      <c r="G428">
        <v>1</v>
      </c>
      <c r="H428">
        <v>1</v>
      </c>
      <c r="I428" s="13">
        <v>0.2</v>
      </c>
      <c r="J428">
        <v>1</v>
      </c>
      <c r="K428">
        <v>1</v>
      </c>
      <c r="L428">
        <v>1</v>
      </c>
      <c r="M428">
        <v>39</v>
      </c>
    </row>
    <row r="429" spans="1:13" x14ac:dyDescent="0.3">
      <c r="A429" s="4" t="s">
        <v>2122</v>
      </c>
      <c r="I429" s="13"/>
    </row>
    <row r="430" spans="1:13" x14ac:dyDescent="0.3">
      <c r="A430" s="16" t="s">
        <v>646</v>
      </c>
      <c r="B430">
        <v>867.24</v>
      </c>
      <c r="C430">
        <v>69.379199999999997</v>
      </c>
      <c r="D430">
        <v>797.86080000000004</v>
      </c>
      <c r="E430">
        <v>853.86080000000004</v>
      </c>
      <c r="F430">
        <v>2</v>
      </c>
      <c r="G430">
        <v>1</v>
      </c>
      <c r="H430">
        <v>1</v>
      </c>
      <c r="I430" s="13">
        <v>0.08</v>
      </c>
      <c r="J430">
        <v>1</v>
      </c>
      <c r="K430">
        <v>1</v>
      </c>
      <c r="L430">
        <v>7</v>
      </c>
      <c r="M430">
        <v>33</v>
      </c>
    </row>
    <row r="431" spans="1:13" x14ac:dyDescent="0.3">
      <c r="A431" s="16" t="s">
        <v>218</v>
      </c>
      <c r="B431">
        <v>461.07</v>
      </c>
      <c r="C431">
        <v>36.885600000000004</v>
      </c>
      <c r="D431">
        <v>424.18439999999998</v>
      </c>
      <c r="E431">
        <v>480.18439999999998</v>
      </c>
      <c r="F431">
        <v>1</v>
      </c>
      <c r="G431">
        <v>1</v>
      </c>
      <c r="H431">
        <v>1</v>
      </c>
      <c r="I431" s="13">
        <v>0.08</v>
      </c>
      <c r="J431">
        <v>1</v>
      </c>
      <c r="K431">
        <v>1</v>
      </c>
      <c r="L431">
        <v>1</v>
      </c>
      <c r="M431">
        <v>33</v>
      </c>
    </row>
    <row r="432" spans="1:13" x14ac:dyDescent="0.3">
      <c r="A432" s="16" t="s">
        <v>337</v>
      </c>
      <c r="B432">
        <v>372.62</v>
      </c>
      <c r="C432">
        <v>55.893000000000001</v>
      </c>
      <c r="D432">
        <v>316.72699999999998</v>
      </c>
      <c r="E432">
        <v>366.72699999999998</v>
      </c>
      <c r="F432">
        <v>1</v>
      </c>
      <c r="G432">
        <v>1</v>
      </c>
      <c r="H432">
        <v>1</v>
      </c>
      <c r="I432" s="13">
        <v>0.15</v>
      </c>
      <c r="J432">
        <v>1</v>
      </c>
      <c r="K432">
        <v>1</v>
      </c>
      <c r="L432">
        <v>4</v>
      </c>
      <c r="M432">
        <v>33</v>
      </c>
    </row>
    <row r="433" spans="1:13" x14ac:dyDescent="0.3">
      <c r="A433" s="16" t="s">
        <v>28</v>
      </c>
      <c r="B433">
        <v>308.88</v>
      </c>
      <c r="C433">
        <v>30.888000000000002</v>
      </c>
      <c r="D433">
        <v>277.99200000000002</v>
      </c>
      <c r="E433">
        <v>333.99200000000002</v>
      </c>
      <c r="F433">
        <v>1</v>
      </c>
      <c r="G433">
        <v>1</v>
      </c>
      <c r="H433">
        <v>1</v>
      </c>
      <c r="I433" s="13">
        <v>0.1</v>
      </c>
      <c r="J433">
        <v>1</v>
      </c>
      <c r="K433">
        <v>1</v>
      </c>
      <c r="L433">
        <v>5</v>
      </c>
      <c r="M433">
        <v>33</v>
      </c>
    </row>
    <row r="434" spans="1:13" x14ac:dyDescent="0.3">
      <c r="A434" s="4" t="s">
        <v>2123</v>
      </c>
      <c r="I434" s="13"/>
    </row>
    <row r="435" spans="1:13" x14ac:dyDescent="0.3">
      <c r="A435" s="16" t="s">
        <v>511</v>
      </c>
      <c r="B435">
        <v>2205.1499999999996</v>
      </c>
      <c r="C435">
        <v>330.77249999999992</v>
      </c>
      <c r="D435">
        <v>1874.3774999999996</v>
      </c>
      <c r="E435">
        <v>1911.3774999999996</v>
      </c>
      <c r="F435">
        <v>5</v>
      </c>
      <c r="G435">
        <v>1</v>
      </c>
      <c r="H435">
        <v>1</v>
      </c>
      <c r="I435" s="13">
        <v>0.15</v>
      </c>
      <c r="J435">
        <v>1</v>
      </c>
      <c r="K435">
        <v>1</v>
      </c>
      <c r="L435">
        <v>5</v>
      </c>
      <c r="M435">
        <v>55</v>
      </c>
    </row>
    <row r="436" spans="1:13" x14ac:dyDescent="0.3">
      <c r="A436" s="16" t="s">
        <v>741</v>
      </c>
      <c r="B436">
        <v>1526.92</v>
      </c>
      <c r="C436">
        <v>122.15360000000001</v>
      </c>
      <c r="D436">
        <v>1404.7664</v>
      </c>
      <c r="E436">
        <v>1462.7664</v>
      </c>
      <c r="F436">
        <v>4</v>
      </c>
      <c r="G436">
        <v>1</v>
      </c>
      <c r="H436">
        <v>1</v>
      </c>
      <c r="I436" s="13">
        <v>0.08</v>
      </c>
      <c r="J436">
        <v>1</v>
      </c>
      <c r="K436">
        <v>1</v>
      </c>
      <c r="L436">
        <v>5</v>
      </c>
      <c r="M436">
        <v>55</v>
      </c>
    </row>
    <row r="437" spans="1:13" x14ac:dyDescent="0.3">
      <c r="A437" s="16" t="s">
        <v>488</v>
      </c>
      <c r="B437">
        <v>1265.0999999999999</v>
      </c>
      <c r="C437">
        <v>101.208</v>
      </c>
      <c r="D437">
        <v>1163.8919999999998</v>
      </c>
      <c r="E437">
        <v>1217.8919999999998</v>
      </c>
      <c r="F437">
        <v>3</v>
      </c>
      <c r="G437">
        <v>1</v>
      </c>
      <c r="H437">
        <v>1</v>
      </c>
      <c r="I437" s="13">
        <v>0.08</v>
      </c>
      <c r="J437">
        <v>1</v>
      </c>
      <c r="K437">
        <v>1</v>
      </c>
      <c r="L437">
        <v>4</v>
      </c>
      <c r="M437">
        <v>55</v>
      </c>
    </row>
    <row r="438" spans="1:13" x14ac:dyDescent="0.3">
      <c r="A438" s="16" t="s">
        <v>423</v>
      </c>
      <c r="B438">
        <v>1107.0899999999999</v>
      </c>
      <c r="C438">
        <v>221.41800000000001</v>
      </c>
      <c r="D438">
        <v>885.67199999999991</v>
      </c>
      <c r="E438">
        <v>950.67199999999991</v>
      </c>
      <c r="F438">
        <v>3</v>
      </c>
      <c r="G438">
        <v>1</v>
      </c>
      <c r="H438">
        <v>1</v>
      </c>
      <c r="I438" s="13">
        <v>0.2</v>
      </c>
      <c r="J438">
        <v>1</v>
      </c>
      <c r="K438">
        <v>1</v>
      </c>
      <c r="L438">
        <v>4</v>
      </c>
      <c r="M438">
        <v>55</v>
      </c>
    </row>
    <row r="439" spans="1:13" x14ac:dyDescent="0.3">
      <c r="A439" s="16" t="s">
        <v>74</v>
      </c>
      <c r="B439">
        <v>990.33</v>
      </c>
      <c r="C439">
        <v>79.226399999999998</v>
      </c>
      <c r="D439">
        <v>911.10360000000003</v>
      </c>
      <c r="E439">
        <v>951.10360000000003</v>
      </c>
      <c r="F439">
        <v>3</v>
      </c>
      <c r="G439">
        <v>1</v>
      </c>
      <c r="H439">
        <v>1</v>
      </c>
      <c r="I439" s="13">
        <v>0.08</v>
      </c>
      <c r="J439">
        <v>1</v>
      </c>
      <c r="K439">
        <v>1</v>
      </c>
      <c r="L439">
        <v>5</v>
      </c>
      <c r="M439">
        <v>55</v>
      </c>
    </row>
    <row r="440" spans="1:13" x14ac:dyDescent="0.3">
      <c r="A440" s="16" t="s">
        <v>263</v>
      </c>
      <c r="B440">
        <v>436.94</v>
      </c>
      <c r="C440">
        <v>39.948800000000006</v>
      </c>
      <c r="D440">
        <v>396.99119999999999</v>
      </c>
      <c r="E440">
        <v>476.99119999999999</v>
      </c>
      <c r="F440">
        <v>7</v>
      </c>
      <c r="G440">
        <v>1</v>
      </c>
      <c r="H440">
        <v>1</v>
      </c>
      <c r="I440" s="13">
        <v>0.18</v>
      </c>
      <c r="J440">
        <v>2</v>
      </c>
      <c r="K440">
        <v>2</v>
      </c>
      <c r="L440">
        <v>5.5</v>
      </c>
      <c r="M440">
        <v>55</v>
      </c>
    </row>
    <row r="441" spans="1:13" x14ac:dyDescent="0.3">
      <c r="A441" s="16" t="s">
        <v>128</v>
      </c>
      <c r="B441">
        <v>351.86</v>
      </c>
      <c r="C441">
        <v>0</v>
      </c>
      <c r="D441">
        <v>351.86</v>
      </c>
      <c r="E441">
        <v>351.86</v>
      </c>
      <c r="F441">
        <v>2</v>
      </c>
      <c r="G441">
        <v>1</v>
      </c>
      <c r="H441">
        <v>1</v>
      </c>
      <c r="I441" s="13">
        <v>0</v>
      </c>
      <c r="J441">
        <v>1</v>
      </c>
      <c r="K441">
        <v>1</v>
      </c>
      <c r="L441">
        <v>1</v>
      </c>
      <c r="M441">
        <v>55</v>
      </c>
    </row>
    <row r="442" spans="1:13" x14ac:dyDescent="0.3">
      <c r="A442" s="16" t="s">
        <v>235</v>
      </c>
      <c r="B442">
        <v>252.38</v>
      </c>
      <c r="C442">
        <v>0</v>
      </c>
      <c r="D442">
        <v>252.38</v>
      </c>
      <c r="E442">
        <v>252.38</v>
      </c>
      <c r="F442">
        <v>2</v>
      </c>
      <c r="G442">
        <v>1</v>
      </c>
      <c r="H442">
        <v>1</v>
      </c>
      <c r="I442" s="13">
        <v>0</v>
      </c>
      <c r="J442">
        <v>1</v>
      </c>
      <c r="K442">
        <v>1</v>
      </c>
      <c r="L442">
        <v>6</v>
      </c>
      <c r="M442">
        <v>55</v>
      </c>
    </row>
    <row r="443" spans="1:13" x14ac:dyDescent="0.3">
      <c r="A443" s="16" t="s">
        <v>107</v>
      </c>
      <c r="B443">
        <v>145.35000000000002</v>
      </c>
      <c r="C443">
        <v>0</v>
      </c>
      <c r="D443">
        <v>145.35000000000002</v>
      </c>
      <c r="E443">
        <v>145.35000000000002</v>
      </c>
      <c r="F443">
        <v>3</v>
      </c>
      <c r="G443">
        <v>1</v>
      </c>
      <c r="H443">
        <v>1</v>
      </c>
      <c r="I443" s="13">
        <v>0</v>
      </c>
      <c r="J443">
        <v>1</v>
      </c>
      <c r="K443">
        <v>1</v>
      </c>
      <c r="L443">
        <v>1</v>
      </c>
      <c r="M443">
        <v>55</v>
      </c>
    </row>
    <row r="444" spans="1:13" x14ac:dyDescent="0.3">
      <c r="A444" s="16" t="s">
        <v>243</v>
      </c>
      <c r="B444">
        <v>128.13999999999999</v>
      </c>
      <c r="C444">
        <v>12.814</v>
      </c>
      <c r="D444">
        <v>115.32599999999999</v>
      </c>
      <c r="E444">
        <v>154.32599999999999</v>
      </c>
      <c r="F444">
        <v>1</v>
      </c>
      <c r="G444">
        <v>1</v>
      </c>
      <c r="H444">
        <v>1</v>
      </c>
      <c r="I444" s="13">
        <v>0.1</v>
      </c>
      <c r="J444">
        <v>1</v>
      </c>
      <c r="K444">
        <v>1</v>
      </c>
      <c r="L444">
        <v>6</v>
      </c>
      <c r="M444">
        <v>55</v>
      </c>
    </row>
    <row r="445" spans="1:13" x14ac:dyDescent="0.3">
      <c r="A445" s="4" t="s">
        <v>2124</v>
      </c>
      <c r="I445" s="13"/>
    </row>
    <row r="446" spans="1:13" x14ac:dyDescent="0.3">
      <c r="A446" s="16" t="s">
        <v>630</v>
      </c>
      <c r="B446">
        <v>3120.67</v>
      </c>
      <c r="C446">
        <v>178.32400000000001</v>
      </c>
      <c r="D446">
        <v>2942.346</v>
      </c>
      <c r="E446">
        <v>3012.346</v>
      </c>
      <c r="F446">
        <v>7</v>
      </c>
      <c r="G446">
        <v>1</v>
      </c>
      <c r="H446">
        <v>1</v>
      </c>
      <c r="I446" s="13">
        <v>0.08</v>
      </c>
      <c r="J446">
        <v>2</v>
      </c>
      <c r="K446">
        <v>2</v>
      </c>
      <c r="L446">
        <v>2</v>
      </c>
      <c r="M446">
        <v>28</v>
      </c>
    </row>
    <row r="447" spans="1:13" x14ac:dyDescent="0.3">
      <c r="A447" s="16" t="s">
        <v>119</v>
      </c>
      <c r="B447">
        <v>1028.24</v>
      </c>
      <c r="C447">
        <v>102.82400000000001</v>
      </c>
      <c r="D447">
        <v>925.41599999999994</v>
      </c>
      <c r="E447">
        <v>994.41599999999994</v>
      </c>
      <c r="F447">
        <v>4</v>
      </c>
      <c r="G447">
        <v>1</v>
      </c>
      <c r="H447">
        <v>1</v>
      </c>
      <c r="I447" s="13">
        <v>0.1</v>
      </c>
      <c r="J447">
        <v>1</v>
      </c>
      <c r="K447">
        <v>1</v>
      </c>
      <c r="L447">
        <v>3</v>
      </c>
      <c r="M447">
        <v>28</v>
      </c>
    </row>
    <row r="448" spans="1:13" x14ac:dyDescent="0.3">
      <c r="A448" s="16" t="s">
        <v>166</v>
      </c>
      <c r="B448">
        <v>817.53</v>
      </c>
      <c r="C448">
        <v>65.4024</v>
      </c>
      <c r="D448">
        <v>752.12760000000003</v>
      </c>
      <c r="E448">
        <v>796.12760000000003</v>
      </c>
      <c r="F448">
        <v>3</v>
      </c>
      <c r="G448">
        <v>1</v>
      </c>
      <c r="H448">
        <v>1</v>
      </c>
      <c r="I448" s="13">
        <v>0.08</v>
      </c>
      <c r="J448">
        <v>1</v>
      </c>
      <c r="K448">
        <v>1</v>
      </c>
      <c r="L448">
        <v>3</v>
      </c>
      <c r="M448">
        <v>28</v>
      </c>
    </row>
    <row r="449" spans="1:13" x14ac:dyDescent="0.3">
      <c r="A449" s="16" t="s">
        <v>864</v>
      </c>
      <c r="B449">
        <v>584.29999999999995</v>
      </c>
      <c r="C449">
        <v>87.644999999999996</v>
      </c>
      <c r="D449">
        <v>496.65499999999997</v>
      </c>
      <c r="E449">
        <v>554.65499999999997</v>
      </c>
      <c r="F449">
        <v>2</v>
      </c>
      <c r="G449">
        <v>1</v>
      </c>
      <c r="H449">
        <v>1</v>
      </c>
      <c r="I449" s="13">
        <v>0.15</v>
      </c>
      <c r="J449">
        <v>1</v>
      </c>
      <c r="K449">
        <v>1</v>
      </c>
      <c r="L449">
        <v>3</v>
      </c>
      <c r="M449">
        <v>28</v>
      </c>
    </row>
    <row r="450" spans="1:13" x14ac:dyDescent="0.3">
      <c r="A450" s="16" t="s">
        <v>466</v>
      </c>
      <c r="B450">
        <v>572.14</v>
      </c>
      <c r="C450">
        <v>45.7712</v>
      </c>
      <c r="D450">
        <v>526.36879999999996</v>
      </c>
      <c r="E450">
        <v>580.36879999999996</v>
      </c>
      <c r="F450">
        <v>2</v>
      </c>
      <c r="G450">
        <v>1</v>
      </c>
      <c r="H450">
        <v>1</v>
      </c>
      <c r="I450" s="13">
        <v>0.08</v>
      </c>
      <c r="J450">
        <v>1</v>
      </c>
      <c r="K450">
        <v>1</v>
      </c>
      <c r="L450">
        <v>3</v>
      </c>
      <c r="M450">
        <v>28</v>
      </c>
    </row>
    <row r="451" spans="1:13" x14ac:dyDescent="0.3">
      <c r="A451" s="16" t="s">
        <v>98</v>
      </c>
      <c r="B451">
        <v>550.88</v>
      </c>
      <c r="C451">
        <v>110.176</v>
      </c>
      <c r="D451">
        <v>440.70400000000001</v>
      </c>
      <c r="E451">
        <v>483.70400000000001</v>
      </c>
      <c r="F451">
        <v>2</v>
      </c>
      <c r="G451">
        <v>1</v>
      </c>
      <c r="H451">
        <v>1</v>
      </c>
      <c r="I451" s="13">
        <v>0.2</v>
      </c>
      <c r="J451">
        <v>1</v>
      </c>
      <c r="K451">
        <v>1</v>
      </c>
      <c r="L451">
        <v>4</v>
      </c>
      <c r="M451">
        <v>28</v>
      </c>
    </row>
    <row r="452" spans="1:13" x14ac:dyDescent="0.3">
      <c r="A452" s="16" t="s">
        <v>679</v>
      </c>
      <c r="B452">
        <v>424.82</v>
      </c>
      <c r="C452">
        <v>33.985599999999998</v>
      </c>
      <c r="D452">
        <v>390.83440000000002</v>
      </c>
      <c r="E452">
        <v>439.83440000000002</v>
      </c>
      <c r="F452">
        <v>1</v>
      </c>
      <c r="G452">
        <v>1</v>
      </c>
      <c r="H452">
        <v>1</v>
      </c>
      <c r="I452" s="13">
        <v>0.08</v>
      </c>
      <c r="J452">
        <v>1</v>
      </c>
      <c r="K452">
        <v>1</v>
      </c>
      <c r="L452">
        <v>7</v>
      </c>
      <c r="M452">
        <v>28</v>
      </c>
    </row>
    <row r="453" spans="1:13" x14ac:dyDescent="0.3">
      <c r="A453" s="16" t="s">
        <v>55</v>
      </c>
      <c r="B453">
        <v>405</v>
      </c>
      <c r="C453">
        <v>0</v>
      </c>
      <c r="D453">
        <v>405</v>
      </c>
      <c r="E453">
        <v>405</v>
      </c>
      <c r="F453">
        <v>1</v>
      </c>
      <c r="G453">
        <v>1</v>
      </c>
      <c r="H453">
        <v>1</v>
      </c>
      <c r="I453" s="13">
        <v>0</v>
      </c>
      <c r="J453">
        <v>1</v>
      </c>
      <c r="K453">
        <v>1</v>
      </c>
      <c r="L453">
        <v>4</v>
      </c>
      <c r="M453">
        <v>28</v>
      </c>
    </row>
    <row r="454" spans="1:13" x14ac:dyDescent="0.3">
      <c r="A454" s="16" t="s">
        <v>280</v>
      </c>
      <c r="B454">
        <v>157.63999999999999</v>
      </c>
      <c r="C454">
        <v>31.527999999999999</v>
      </c>
      <c r="D454">
        <v>126.11199999999999</v>
      </c>
      <c r="E454">
        <v>185.11199999999999</v>
      </c>
      <c r="F454">
        <v>1</v>
      </c>
      <c r="G454">
        <v>1</v>
      </c>
      <c r="H454">
        <v>1</v>
      </c>
      <c r="I454" s="13">
        <v>0.2</v>
      </c>
      <c r="J454">
        <v>1</v>
      </c>
      <c r="K454">
        <v>1</v>
      </c>
      <c r="L454">
        <v>6</v>
      </c>
      <c r="M454">
        <v>28</v>
      </c>
    </row>
    <row r="455" spans="1:13" x14ac:dyDescent="0.3">
      <c r="A455" s="4" t="s">
        <v>2125</v>
      </c>
      <c r="I455" s="13"/>
    </row>
    <row r="456" spans="1:13" x14ac:dyDescent="0.3">
      <c r="A456" s="16" t="s">
        <v>147</v>
      </c>
      <c r="B456">
        <v>1101.3500000000001</v>
      </c>
      <c r="C456">
        <v>220.27000000000004</v>
      </c>
      <c r="D456">
        <v>881.08000000000015</v>
      </c>
      <c r="E456">
        <v>938.08000000000015</v>
      </c>
      <c r="F456">
        <v>5</v>
      </c>
      <c r="G456">
        <v>1</v>
      </c>
      <c r="H456">
        <v>1</v>
      </c>
      <c r="I456" s="13">
        <v>0.2</v>
      </c>
      <c r="J456">
        <v>1</v>
      </c>
      <c r="K456">
        <v>1</v>
      </c>
      <c r="L456">
        <v>2</v>
      </c>
      <c r="M456">
        <v>63</v>
      </c>
    </row>
    <row r="457" spans="1:13" x14ac:dyDescent="0.3">
      <c r="A457" s="16" t="s">
        <v>280</v>
      </c>
      <c r="B457">
        <v>315.27999999999997</v>
      </c>
      <c r="C457">
        <v>25.222399999999997</v>
      </c>
      <c r="D457">
        <v>290.05759999999998</v>
      </c>
      <c r="E457">
        <v>351.05759999999998</v>
      </c>
      <c r="F457">
        <v>2</v>
      </c>
      <c r="G457">
        <v>1</v>
      </c>
      <c r="H457">
        <v>1</v>
      </c>
      <c r="I457" s="13">
        <v>0.08</v>
      </c>
      <c r="J457">
        <v>1</v>
      </c>
      <c r="K457">
        <v>1</v>
      </c>
      <c r="L457">
        <v>7</v>
      </c>
      <c r="M457">
        <v>63</v>
      </c>
    </row>
    <row r="458" spans="1:13" x14ac:dyDescent="0.3">
      <c r="A458" s="4" t="s">
        <v>2126</v>
      </c>
      <c r="I458" s="13"/>
    </row>
    <row r="459" spans="1:13" x14ac:dyDescent="0.3">
      <c r="A459" s="16" t="s">
        <v>934</v>
      </c>
      <c r="B459">
        <v>537.35</v>
      </c>
      <c r="C459">
        <v>53.735000000000007</v>
      </c>
      <c r="D459">
        <v>483.61500000000001</v>
      </c>
      <c r="E459">
        <v>530.61500000000001</v>
      </c>
      <c r="F459">
        <v>5</v>
      </c>
      <c r="G459">
        <v>1</v>
      </c>
      <c r="H459">
        <v>1</v>
      </c>
      <c r="I459" s="13">
        <v>0.1</v>
      </c>
      <c r="J459">
        <v>1</v>
      </c>
      <c r="K459">
        <v>1</v>
      </c>
      <c r="L459">
        <v>7</v>
      </c>
      <c r="M459">
        <v>30</v>
      </c>
    </row>
    <row r="460" spans="1:13" x14ac:dyDescent="0.3">
      <c r="A460" s="16" t="s">
        <v>731</v>
      </c>
      <c r="B460">
        <v>221.9</v>
      </c>
      <c r="C460">
        <v>17.752000000000002</v>
      </c>
      <c r="D460">
        <v>204.148</v>
      </c>
      <c r="E460">
        <v>272.14800000000002</v>
      </c>
      <c r="F460">
        <v>2</v>
      </c>
      <c r="G460">
        <v>1</v>
      </c>
      <c r="H460">
        <v>1</v>
      </c>
      <c r="I460" s="13">
        <v>0.08</v>
      </c>
      <c r="J460">
        <v>1</v>
      </c>
      <c r="K460">
        <v>1</v>
      </c>
      <c r="L460">
        <v>2</v>
      </c>
      <c r="M460">
        <v>30</v>
      </c>
    </row>
    <row r="461" spans="1:13" x14ac:dyDescent="0.3">
      <c r="A461" s="16" t="s">
        <v>977</v>
      </c>
      <c r="B461">
        <v>167.45000000000002</v>
      </c>
      <c r="C461">
        <v>33.49</v>
      </c>
      <c r="D461">
        <v>133.96</v>
      </c>
      <c r="E461">
        <v>191.96</v>
      </c>
      <c r="F461">
        <v>5</v>
      </c>
      <c r="G461">
        <v>1</v>
      </c>
      <c r="H461">
        <v>1</v>
      </c>
      <c r="I461" s="13">
        <v>0.2</v>
      </c>
      <c r="J461">
        <v>1</v>
      </c>
      <c r="K461">
        <v>1</v>
      </c>
      <c r="L461">
        <v>2</v>
      </c>
      <c r="M461">
        <v>30</v>
      </c>
    </row>
    <row r="462" spans="1:13" x14ac:dyDescent="0.3">
      <c r="A462" s="16" t="s">
        <v>474</v>
      </c>
      <c r="B462">
        <v>87.09</v>
      </c>
      <c r="C462">
        <v>8.7090000000000014</v>
      </c>
      <c r="D462">
        <v>78.381</v>
      </c>
      <c r="E462">
        <v>139.381</v>
      </c>
      <c r="F462">
        <v>1</v>
      </c>
      <c r="G462">
        <v>1</v>
      </c>
      <c r="H462">
        <v>1</v>
      </c>
      <c r="I462" s="13">
        <v>0.1</v>
      </c>
      <c r="J462">
        <v>1</v>
      </c>
      <c r="K462">
        <v>1</v>
      </c>
      <c r="L462">
        <v>1</v>
      </c>
      <c r="M462">
        <v>30</v>
      </c>
    </row>
    <row r="463" spans="1:13" x14ac:dyDescent="0.3">
      <c r="A463" s="4" t="s">
        <v>2127</v>
      </c>
      <c r="I463" s="13"/>
    </row>
    <row r="464" spans="1:13" x14ac:dyDescent="0.3">
      <c r="A464" s="16" t="s">
        <v>349</v>
      </c>
      <c r="B464">
        <v>993.18</v>
      </c>
      <c r="C464">
        <v>79.454399999999993</v>
      </c>
      <c r="D464">
        <v>913.72559999999999</v>
      </c>
      <c r="E464">
        <v>968.72559999999999</v>
      </c>
      <c r="F464">
        <v>2</v>
      </c>
      <c r="G464">
        <v>1</v>
      </c>
      <c r="H464">
        <v>1</v>
      </c>
      <c r="I464" s="13">
        <v>0.08</v>
      </c>
      <c r="J464">
        <v>1</v>
      </c>
      <c r="K464">
        <v>1</v>
      </c>
      <c r="L464">
        <v>1</v>
      </c>
      <c r="M464">
        <v>59</v>
      </c>
    </row>
    <row r="465" spans="1:13" x14ac:dyDescent="0.3">
      <c r="A465" s="16" t="s">
        <v>243</v>
      </c>
      <c r="B465">
        <v>128.13999999999999</v>
      </c>
      <c r="C465">
        <v>12.814</v>
      </c>
      <c r="D465">
        <v>115.32599999999999</v>
      </c>
      <c r="E465">
        <v>167.32599999999999</v>
      </c>
      <c r="F465">
        <v>1</v>
      </c>
      <c r="G465">
        <v>1</v>
      </c>
      <c r="H465">
        <v>1</v>
      </c>
      <c r="I465" s="13">
        <v>0.1</v>
      </c>
      <c r="J465">
        <v>1</v>
      </c>
      <c r="K465">
        <v>1</v>
      </c>
      <c r="L465">
        <v>3</v>
      </c>
      <c r="M465">
        <v>59</v>
      </c>
    </row>
    <row r="466" spans="1:13" x14ac:dyDescent="0.3">
      <c r="A466" s="4" t="s">
        <v>2128</v>
      </c>
      <c r="I466" s="13"/>
    </row>
    <row r="467" spans="1:13" x14ac:dyDescent="0.3">
      <c r="A467" s="16" t="s">
        <v>55</v>
      </c>
      <c r="B467">
        <v>1620</v>
      </c>
      <c r="C467">
        <v>162</v>
      </c>
      <c r="D467">
        <v>1458</v>
      </c>
      <c r="E467">
        <v>1528</v>
      </c>
      <c r="F467">
        <v>4</v>
      </c>
      <c r="G467">
        <v>1</v>
      </c>
      <c r="H467">
        <v>1</v>
      </c>
      <c r="I467" s="13">
        <v>0.1</v>
      </c>
      <c r="J467">
        <v>1</v>
      </c>
      <c r="K467">
        <v>1</v>
      </c>
      <c r="L467">
        <v>5</v>
      </c>
      <c r="M467">
        <v>39</v>
      </c>
    </row>
    <row r="468" spans="1:13" x14ac:dyDescent="0.3">
      <c r="A468" s="16" t="s">
        <v>488</v>
      </c>
      <c r="B468">
        <v>1265.0999999999999</v>
      </c>
      <c r="C468">
        <v>109.642</v>
      </c>
      <c r="D468">
        <v>1155.4580000000001</v>
      </c>
      <c r="E468">
        <v>1259.4580000000001</v>
      </c>
      <c r="F468">
        <v>3</v>
      </c>
      <c r="G468">
        <v>1</v>
      </c>
      <c r="H468">
        <v>1</v>
      </c>
      <c r="I468" s="13">
        <v>0.18</v>
      </c>
      <c r="J468">
        <v>2</v>
      </c>
      <c r="K468">
        <v>2</v>
      </c>
      <c r="L468">
        <v>3</v>
      </c>
      <c r="M468">
        <v>39</v>
      </c>
    </row>
    <row r="469" spans="1:13" x14ac:dyDescent="0.3">
      <c r="A469" s="16" t="s">
        <v>119</v>
      </c>
      <c r="B469">
        <v>1028.24</v>
      </c>
      <c r="C469">
        <v>205.64800000000002</v>
      </c>
      <c r="D469">
        <v>822.59199999999998</v>
      </c>
      <c r="E469">
        <v>872.59199999999998</v>
      </c>
      <c r="F469">
        <v>4</v>
      </c>
      <c r="G469">
        <v>1</v>
      </c>
      <c r="H469">
        <v>1</v>
      </c>
      <c r="I469" s="13">
        <v>0.2</v>
      </c>
      <c r="J469">
        <v>1</v>
      </c>
      <c r="K469">
        <v>1</v>
      </c>
      <c r="L469">
        <v>4</v>
      </c>
      <c r="M469">
        <v>39</v>
      </c>
    </row>
    <row r="470" spans="1:13" x14ac:dyDescent="0.3">
      <c r="A470" s="16" t="s">
        <v>507</v>
      </c>
      <c r="B470">
        <v>408.90000000000003</v>
      </c>
      <c r="C470">
        <v>61.335000000000001</v>
      </c>
      <c r="D470">
        <v>347.56500000000005</v>
      </c>
      <c r="E470">
        <v>389.56500000000005</v>
      </c>
      <c r="F470">
        <v>3</v>
      </c>
      <c r="G470">
        <v>1</v>
      </c>
      <c r="H470">
        <v>1</v>
      </c>
      <c r="I470" s="13">
        <v>0.15</v>
      </c>
      <c r="J470">
        <v>1</v>
      </c>
      <c r="K470">
        <v>1</v>
      </c>
      <c r="L470">
        <v>7</v>
      </c>
      <c r="M470">
        <v>39</v>
      </c>
    </row>
    <row r="471" spans="1:13" x14ac:dyDescent="0.3">
      <c r="A471" s="16" t="s">
        <v>50</v>
      </c>
      <c r="B471">
        <v>202.54</v>
      </c>
      <c r="C471">
        <v>16.203199999999999</v>
      </c>
      <c r="D471">
        <v>186.33679999999998</v>
      </c>
      <c r="E471">
        <v>234.33679999999998</v>
      </c>
      <c r="F471">
        <v>1</v>
      </c>
      <c r="G471">
        <v>1</v>
      </c>
      <c r="H471">
        <v>1</v>
      </c>
      <c r="I471" s="13">
        <v>0.08</v>
      </c>
      <c r="J471">
        <v>1</v>
      </c>
      <c r="K471">
        <v>1</v>
      </c>
      <c r="L471">
        <v>2</v>
      </c>
      <c r="M471">
        <v>39</v>
      </c>
    </row>
    <row r="472" spans="1:13" x14ac:dyDescent="0.3">
      <c r="A472" s="4" t="s">
        <v>2129</v>
      </c>
      <c r="I472" s="13"/>
    </row>
    <row r="473" spans="1:13" x14ac:dyDescent="0.3">
      <c r="A473" s="16" t="s">
        <v>741</v>
      </c>
      <c r="B473">
        <v>1908.65</v>
      </c>
      <c r="C473">
        <v>152.69200000000001</v>
      </c>
      <c r="D473">
        <v>1755.9580000000001</v>
      </c>
      <c r="E473">
        <v>1800.9580000000001</v>
      </c>
      <c r="F473">
        <v>5</v>
      </c>
      <c r="G473">
        <v>1</v>
      </c>
      <c r="H473">
        <v>1</v>
      </c>
      <c r="I473" s="13">
        <v>0.08</v>
      </c>
      <c r="J473">
        <v>1</v>
      </c>
      <c r="K473">
        <v>1</v>
      </c>
      <c r="L473">
        <v>3</v>
      </c>
      <c r="M473">
        <v>49</v>
      </c>
    </row>
    <row r="474" spans="1:13" x14ac:dyDescent="0.3">
      <c r="A474" s="16" t="s">
        <v>546</v>
      </c>
      <c r="B474">
        <v>1276.77</v>
      </c>
      <c r="C474">
        <v>102.1416</v>
      </c>
      <c r="D474">
        <v>1174.6284000000001</v>
      </c>
      <c r="E474">
        <v>1229.6284000000001</v>
      </c>
      <c r="F474">
        <v>3</v>
      </c>
      <c r="G474">
        <v>1</v>
      </c>
      <c r="H474">
        <v>1</v>
      </c>
      <c r="I474" s="13">
        <v>0.08</v>
      </c>
      <c r="J474">
        <v>1</v>
      </c>
      <c r="K474">
        <v>1</v>
      </c>
      <c r="L474">
        <v>7</v>
      </c>
      <c r="M474">
        <v>49</v>
      </c>
    </row>
    <row r="475" spans="1:13" x14ac:dyDescent="0.3">
      <c r="A475" s="16" t="s">
        <v>239</v>
      </c>
      <c r="B475">
        <v>1130.52</v>
      </c>
      <c r="C475">
        <v>113.05200000000001</v>
      </c>
      <c r="D475">
        <v>1017.468</v>
      </c>
      <c r="E475">
        <v>1065.4679999999998</v>
      </c>
      <c r="F475">
        <v>4</v>
      </c>
      <c r="G475">
        <v>1</v>
      </c>
      <c r="H475">
        <v>1</v>
      </c>
      <c r="I475" s="13">
        <v>0.1</v>
      </c>
      <c r="J475">
        <v>1</v>
      </c>
      <c r="K475">
        <v>1</v>
      </c>
      <c r="L475">
        <v>3</v>
      </c>
      <c r="M475">
        <v>49</v>
      </c>
    </row>
    <row r="476" spans="1:13" x14ac:dyDescent="0.3">
      <c r="A476" s="16" t="s">
        <v>166</v>
      </c>
      <c r="B476">
        <v>1090.04</v>
      </c>
      <c r="C476">
        <v>0</v>
      </c>
      <c r="D476">
        <v>1090.04</v>
      </c>
      <c r="E476">
        <v>1090.04</v>
      </c>
      <c r="F476">
        <v>4</v>
      </c>
      <c r="G476">
        <v>1</v>
      </c>
      <c r="H476">
        <v>1</v>
      </c>
      <c r="I476" s="13">
        <v>0</v>
      </c>
      <c r="J476">
        <v>1</v>
      </c>
      <c r="K476">
        <v>1</v>
      </c>
      <c r="L476">
        <v>2</v>
      </c>
      <c r="M476">
        <v>49</v>
      </c>
    </row>
    <row r="477" spans="1:13" x14ac:dyDescent="0.3">
      <c r="A477" s="4" t="s">
        <v>2130</v>
      </c>
      <c r="I477" s="13"/>
    </row>
    <row r="478" spans="1:13" x14ac:dyDescent="0.3">
      <c r="A478" s="16" t="s">
        <v>74</v>
      </c>
      <c r="B478">
        <v>990.33</v>
      </c>
      <c r="C478">
        <v>148.54949999999999</v>
      </c>
      <c r="D478">
        <v>841.78050000000007</v>
      </c>
      <c r="E478">
        <v>897.78050000000007</v>
      </c>
      <c r="F478">
        <v>3</v>
      </c>
      <c r="G478">
        <v>1</v>
      </c>
      <c r="H478">
        <v>1</v>
      </c>
      <c r="I478" s="13">
        <v>0.15</v>
      </c>
      <c r="J478">
        <v>1</v>
      </c>
      <c r="K478">
        <v>1</v>
      </c>
      <c r="L478">
        <v>4</v>
      </c>
      <c r="M478">
        <v>24</v>
      </c>
    </row>
    <row r="479" spans="1:13" x14ac:dyDescent="0.3">
      <c r="A479" s="16" t="s">
        <v>731</v>
      </c>
      <c r="B479">
        <v>554.75</v>
      </c>
      <c r="C479">
        <v>110.95</v>
      </c>
      <c r="D479">
        <v>443.8</v>
      </c>
      <c r="E479">
        <v>505.8</v>
      </c>
      <c r="F479">
        <v>5</v>
      </c>
      <c r="G479">
        <v>1</v>
      </c>
      <c r="H479">
        <v>1</v>
      </c>
      <c r="I479" s="13">
        <v>0.2</v>
      </c>
      <c r="J479">
        <v>1</v>
      </c>
      <c r="K479">
        <v>1</v>
      </c>
      <c r="L479">
        <v>2</v>
      </c>
      <c r="M479">
        <v>24</v>
      </c>
    </row>
    <row r="480" spans="1:13" x14ac:dyDescent="0.3">
      <c r="A480" s="16" t="s">
        <v>98</v>
      </c>
      <c r="B480">
        <v>550.88</v>
      </c>
      <c r="C480">
        <v>44.070399999999999</v>
      </c>
      <c r="D480">
        <v>506.80959999999999</v>
      </c>
      <c r="E480">
        <v>542.80960000000005</v>
      </c>
      <c r="F480">
        <v>2</v>
      </c>
      <c r="G480">
        <v>1</v>
      </c>
      <c r="H480">
        <v>1</v>
      </c>
      <c r="I480" s="13">
        <v>0.08</v>
      </c>
      <c r="J480">
        <v>1</v>
      </c>
      <c r="K480">
        <v>1</v>
      </c>
      <c r="L480">
        <v>5</v>
      </c>
      <c r="M480">
        <v>24</v>
      </c>
    </row>
    <row r="481" spans="1:13" x14ac:dyDescent="0.3">
      <c r="A481" s="16" t="s">
        <v>741</v>
      </c>
      <c r="B481">
        <v>381.73</v>
      </c>
      <c r="C481">
        <v>30.538400000000003</v>
      </c>
      <c r="D481">
        <v>351.19159999999999</v>
      </c>
      <c r="E481">
        <v>387.19159999999999</v>
      </c>
      <c r="F481">
        <v>1</v>
      </c>
      <c r="G481">
        <v>1</v>
      </c>
      <c r="H481">
        <v>1</v>
      </c>
      <c r="I481" s="13">
        <v>0.08</v>
      </c>
      <c r="J481">
        <v>1</v>
      </c>
      <c r="K481">
        <v>1</v>
      </c>
      <c r="L481">
        <v>7</v>
      </c>
      <c r="M481">
        <v>24</v>
      </c>
    </row>
    <row r="482" spans="1:13" x14ac:dyDescent="0.3">
      <c r="A482" s="16" t="s">
        <v>239</v>
      </c>
      <c r="B482">
        <v>282.63</v>
      </c>
      <c r="C482">
        <v>0</v>
      </c>
      <c r="D482">
        <v>282.63</v>
      </c>
      <c r="E482">
        <v>282.63</v>
      </c>
      <c r="F482">
        <v>1</v>
      </c>
      <c r="G482">
        <v>1</v>
      </c>
      <c r="H482">
        <v>1</v>
      </c>
      <c r="I482" s="13">
        <v>0</v>
      </c>
      <c r="J482">
        <v>1</v>
      </c>
      <c r="K482">
        <v>1</v>
      </c>
      <c r="L482">
        <v>7</v>
      </c>
      <c r="M482">
        <v>24</v>
      </c>
    </row>
    <row r="483" spans="1:13" x14ac:dyDescent="0.3">
      <c r="A483" s="16" t="s">
        <v>411</v>
      </c>
      <c r="B483">
        <v>178</v>
      </c>
      <c r="C483">
        <v>14.24</v>
      </c>
      <c r="D483">
        <v>163.76</v>
      </c>
      <c r="E483">
        <v>203.76</v>
      </c>
      <c r="F483">
        <v>4</v>
      </c>
      <c r="G483">
        <v>1</v>
      </c>
      <c r="H483">
        <v>1</v>
      </c>
      <c r="I483" s="13">
        <v>0.08</v>
      </c>
      <c r="J483">
        <v>1</v>
      </c>
      <c r="K483">
        <v>1</v>
      </c>
      <c r="L483">
        <v>6</v>
      </c>
      <c r="M483">
        <v>24</v>
      </c>
    </row>
    <row r="484" spans="1:13" x14ac:dyDescent="0.3">
      <c r="A484" s="4" t="s">
        <v>2131</v>
      </c>
      <c r="I484" s="13"/>
    </row>
    <row r="485" spans="1:13" x14ac:dyDescent="0.3">
      <c r="A485" s="16" t="s">
        <v>767</v>
      </c>
      <c r="B485">
        <v>80</v>
      </c>
      <c r="C485">
        <v>16</v>
      </c>
      <c r="D485">
        <v>64</v>
      </c>
      <c r="E485">
        <v>115</v>
      </c>
      <c r="F485">
        <v>4</v>
      </c>
      <c r="G485">
        <v>1</v>
      </c>
      <c r="H485">
        <v>1</v>
      </c>
      <c r="I485" s="13">
        <v>0.2</v>
      </c>
      <c r="J485">
        <v>1</v>
      </c>
      <c r="K485">
        <v>1</v>
      </c>
      <c r="L485">
        <v>1</v>
      </c>
      <c r="M485">
        <v>57</v>
      </c>
    </row>
    <row r="486" spans="1:13" x14ac:dyDescent="0.3">
      <c r="A486" s="4" t="s">
        <v>2132</v>
      </c>
      <c r="I486" s="13"/>
    </row>
    <row r="487" spans="1:13" x14ac:dyDescent="0.3">
      <c r="A487" s="16" t="s">
        <v>88</v>
      </c>
      <c r="B487">
        <v>1090.92</v>
      </c>
      <c r="C487">
        <v>109.09200000000001</v>
      </c>
      <c r="D487">
        <v>981.82800000000009</v>
      </c>
      <c r="E487">
        <v>1050.828</v>
      </c>
      <c r="F487">
        <v>3</v>
      </c>
      <c r="G487">
        <v>1</v>
      </c>
      <c r="H487">
        <v>1</v>
      </c>
      <c r="I487" s="13">
        <v>0.1</v>
      </c>
      <c r="J487">
        <v>1</v>
      </c>
      <c r="K487">
        <v>1</v>
      </c>
      <c r="L487">
        <v>7</v>
      </c>
      <c r="M487">
        <v>63</v>
      </c>
    </row>
    <row r="488" spans="1:13" x14ac:dyDescent="0.3">
      <c r="A488" s="16" t="s">
        <v>546</v>
      </c>
      <c r="B488">
        <v>425.59</v>
      </c>
      <c r="C488">
        <v>85.117999999999995</v>
      </c>
      <c r="D488">
        <v>340.47199999999998</v>
      </c>
      <c r="E488">
        <v>380.47199999999998</v>
      </c>
      <c r="F488">
        <v>1</v>
      </c>
      <c r="G488">
        <v>1</v>
      </c>
      <c r="H488">
        <v>1</v>
      </c>
      <c r="I488" s="13">
        <v>0.2</v>
      </c>
      <c r="J488">
        <v>1</v>
      </c>
      <c r="K488">
        <v>1</v>
      </c>
      <c r="L488">
        <v>3</v>
      </c>
      <c r="M488">
        <v>63</v>
      </c>
    </row>
    <row r="489" spans="1:13" x14ac:dyDescent="0.3">
      <c r="A489" s="16" t="s">
        <v>767</v>
      </c>
      <c r="B489">
        <v>40</v>
      </c>
      <c r="C489">
        <v>0</v>
      </c>
      <c r="D489">
        <v>40</v>
      </c>
      <c r="E489">
        <v>40</v>
      </c>
      <c r="F489">
        <v>2</v>
      </c>
      <c r="G489">
        <v>1</v>
      </c>
      <c r="H489">
        <v>1</v>
      </c>
      <c r="I489" s="13">
        <v>0</v>
      </c>
      <c r="J489">
        <v>1</v>
      </c>
      <c r="K489">
        <v>1</v>
      </c>
      <c r="L489">
        <v>6</v>
      </c>
      <c r="M489">
        <v>63</v>
      </c>
    </row>
    <row r="490" spans="1:13" x14ac:dyDescent="0.3">
      <c r="A490" s="4" t="s">
        <v>2133</v>
      </c>
      <c r="I490" s="13"/>
    </row>
    <row r="491" spans="1:13" x14ac:dyDescent="0.3">
      <c r="A491" s="16" t="s">
        <v>546</v>
      </c>
      <c r="B491">
        <v>1276.77</v>
      </c>
      <c r="C491">
        <v>127.67700000000001</v>
      </c>
      <c r="D491">
        <v>1149.0930000000001</v>
      </c>
      <c r="E491">
        <v>1200.0930000000001</v>
      </c>
      <c r="F491">
        <v>3</v>
      </c>
      <c r="G491">
        <v>1</v>
      </c>
      <c r="H491">
        <v>1</v>
      </c>
      <c r="I491" s="13">
        <v>0.1</v>
      </c>
      <c r="J491">
        <v>1</v>
      </c>
      <c r="K491">
        <v>1</v>
      </c>
      <c r="L491">
        <v>3</v>
      </c>
      <c r="M491">
        <v>47</v>
      </c>
    </row>
    <row r="492" spans="1:13" x14ac:dyDescent="0.3">
      <c r="A492" s="16" t="s">
        <v>50</v>
      </c>
      <c r="B492">
        <v>1012.6999999999999</v>
      </c>
      <c r="C492">
        <v>101.27</v>
      </c>
      <c r="D492">
        <v>911.43</v>
      </c>
      <c r="E492">
        <v>969.43</v>
      </c>
      <c r="F492">
        <v>5</v>
      </c>
      <c r="G492">
        <v>1</v>
      </c>
      <c r="H492">
        <v>1</v>
      </c>
      <c r="I492" s="13">
        <v>0.1</v>
      </c>
      <c r="J492">
        <v>1</v>
      </c>
      <c r="K492">
        <v>1</v>
      </c>
      <c r="L492">
        <v>2</v>
      </c>
      <c r="M492">
        <v>47</v>
      </c>
    </row>
    <row r="493" spans="1:13" x14ac:dyDescent="0.3">
      <c r="A493" s="16" t="s">
        <v>316</v>
      </c>
      <c r="B493">
        <v>962.96</v>
      </c>
      <c r="C493">
        <v>0</v>
      </c>
      <c r="D493">
        <v>962.96</v>
      </c>
      <c r="E493">
        <v>962.96</v>
      </c>
      <c r="F493">
        <v>2</v>
      </c>
      <c r="G493">
        <v>1</v>
      </c>
      <c r="H493">
        <v>1</v>
      </c>
      <c r="I493" s="13">
        <v>0</v>
      </c>
      <c r="J493">
        <v>1</v>
      </c>
      <c r="K493">
        <v>1</v>
      </c>
      <c r="L493">
        <v>2</v>
      </c>
      <c r="M493">
        <v>47</v>
      </c>
    </row>
    <row r="494" spans="1:13" x14ac:dyDescent="0.3">
      <c r="A494" s="16" t="s">
        <v>74</v>
      </c>
      <c r="B494">
        <v>330.11</v>
      </c>
      <c r="C494">
        <v>33.011000000000003</v>
      </c>
      <c r="D494">
        <v>297.09899999999999</v>
      </c>
      <c r="E494">
        <v>336.09899999999999</v>
      </c>
      <c r="F494">
        <v>1</v>
      </c>
      <c r="G494">
        <v>1</v>
      </c>
      <c r="H494">
        <v>1</v>
      </c>
      <c r="I494" s="13">
        <v>0.1</v>
      </c>
      <c r="J494">
        <v>1</v>
      </c>
      <c r="K494">
        <v>1</v>
      </c>
      <c r="L494">
        <v>4</v>
      </c>
      <c r="M494">
        <v>47</v>
      </c>
    </row>
    <row r="495" spans="1:13" x14ac:dyDescent="0.3">
      <c r="A495" s="16" t="s">
        <v>227</v>
      </c>
      <c r="B495">
        <v>132.97</v>
      </c>
      <c r="C495">
        <v>19.945499999999999</v>
      </c>
      <c r="D495">
        <v>113.0245</v>
      </c>
      <c r="E495">
        <v>150.02449999999999</v>
      </c>
      <c r="F495">
        <v>1</v>
      </c>
      <c r="G495">
        <v>1</v>
      </c>
      <c r="H495">
        <v>1</v>
      </c>
      <c r="I495" s="13">
        <v>0.15</v>
      </c>
      <c r="J495">
        <v>1</v>
      </c>
      <c r="K495">
        <v>1</v>
      </c>
      <c r="L495">
        <v>7</v>
      </c>
      <c r="M495">
        <v>47</v>
      </c>
    </row>
    <row r="496" spans="1:13" x14ac:dyDescent="0.3">
      <c r="A496" s="4" t="s">
        <v>2134</v>
      </c>
      <c r="I496" s="13"/>
    </row>
    <row r="497" spans="1:13" x14ac:dyDescent="0.3">
      <c r="A497" s="16" t="s">
        <v>55</v>
      </c>
      <c r="B497">
        <v>810</v>
      </c>
      <c r="C497">
        <v>121.5</v>
      </c>
      <c r="D497">
        <v>688.5</v>
      </c>
      <c r="E497">
        <v>743.5</v>
      </c>
      <c r="F497">
        <v>2</v>
      </c>
      <c r="G497">
        <v>1</v>
      </c>
      <c r="H497">
        <v>1</v>
      </c>
      <c r="I497" s="13">
        <v>0.15</v>
      </c>
      <c r="J497">
        <v>1</v>
      </c>
      <c r="K497">
        <v>1</v>
      </c>
      <c r="L497">
        <v>3</v>
      </c>
      <c r="M497">
        <v>32</v>
      </c>
    </row>
    <row r="498" spans="1:13" x14ac:dyDescent="0.3">
      <c r="A498" s="16" t="s">
        <v>316</v>
      </c>
      <c r="B498">
        <v>481.48</v>
      </c>
      <c r="C498">
        <v>72.221999999999994</v>
      </c>
      <c r="D498">
        <v>409.25800000000004</v>
      </c>
      <c r="E498">
        <v>476.25800000000004</v>
      </c>
      <c r="F498">
        <v>1</v>
      </c>
      <c r="G498">
        <v>1</v>
      </c>
      <c r="H498">
        <v>1</v>
      </c>
      <c r="I498" s="13">
        <v>0.15</v>
      </c>
      <c r="J498">
        <v>1</v>
      </c>
      <c r="K498">
        <v>1</v>
      </c>
      <c r="L498">
        <v>7</v>
      </c>
      <c r="M498">
        <v>32</v>
      </c>
    </row>
    <row r="499" spans="1:13" x14ac:dyDescent="0.3">
      <c r="A499" s="16" t="s">
        <v>546</v>
      </c>
      <c r="B499">
        <v>425.59</v>
      </c>
      <c r="C499">
        <v>34.047199999999997</v>
      </c>
      <c r="D499">
        <v>391.5428</v>
      </c>
      <c r="E499">
        <v>453.5428</v>
      </c>
      <c r="F499">
        <v>1</v>
      </c>
      <c r="G499">
        <v>1</v>
      </c>
      <c r="H499">
        <v>1</v>
      </c>
      <c r="I499" s="13">
        <v>0.08</v>
      </c>
      <c r="J499">
        <v>1</v>
      </c>
      <c r="K499">
        <v>1</v>
      </c>
      <c r="L499">
        <v>3</v>
      </c>
      <c r="M499">
        <v>32</v>
      </c>
    </row>
    <row r="500" spans="1:13" x14ac:dyDescent="0.3">
      <c r="A500" s="16" t="s">
        <v>301</v>
      </c>
      <c r="B500">
        <v>259.5</v>
      </c>
      <c r="C500">
        <v>23.355000000000004</v>
      </c>
      <c r="D500">
        <v>236.14500000000001</v>
      </c>
      <c r="E500">
        <v>335.14499999999998</v>
      </c>
      <c r="F500">
        <v>2</v>
      </c>
      <c r="G500">
        <v>1</v>
      </c>
      <c r="H500">
        <v>1</v>
      </c>
      <c r="I500" s="13">
        <v>0.18</v>
      </c>
      <c r="J500">
        <v>2</v>
      </c>
      <c r="K500">
        <v>2</v>
      </c>
      <c r="L500">
        <v>4</v>
      </c>
      <c r="M500">
        <v>32</v>
      </c>
    </row>
    <row r="501" spans="1:13" x14ac:dyDescent="0.3">
      <c r="A501" s="16" t="s">
        <v>119</v>
      </c>
      <c r="B501">
        <v>257.06</v>
      </c>
      <c r="C501">
        <v>20.564800000000002</v>
      </c>
      <c r="D501">
        <v>236.49520000000001</v>
      </c>
      <c r="E501">
        <v>283.49520000000001</v>
      </c>
      <c r="F501">
        <v>1</v>
      </c>
      <c r="G501">
        <v>1</v>
      </c>
      <c r="H501">
        <v>1</v>
      </c>
      <c r="I501" s="13">
        <v>0.08</v>
      </c>
      <c r="J501">
        <v>1</v>
      </c>
      <c r="K501">
        <v>1</v>
      </c>
      <c r="L501">
        <v>2</v>
      </c>
      <c r="M501">
        <v>32</v>
      </c>
    </row>
    <row r="502" spans="1:13" x14ac:dyDescent="0.3">
      <c r="A502" s="16" t="s">
        <v>767</v>
      </c>
      <c r="B502">
        <v>100</v>
      </c>
      <c r="C502">
        <v>15</v>
      </c>
      <c r="D502">
        <v>85</v>
      </c>
      <c r="E502">
        <v>125</v>
      </c>
      <c r="F502">
        <v>5</v>
      </c>
      <c r="G502">
        <v>1</v>
      </c>
      <c r="H502">
        <v>1</v>
      </c>
      <c r="I502" s="13">
        <v>0.15</v>
      </c>
      <c r="J502">
        <v>1</v>
      </c>
      <c r="K502">
        <v>1</v>
      </c>
      <c r="L502">
        <v>4</v>
      </c>
      <c r="M502">
        <v>32</v>
      </c>
    </row>
    <row r="503" spans="1:13" x14ac:dyDescent="0.3">
      <c r="A503" s="4" t="s">
        <v>2135</v>
      </c>
      <c r="I503" s="13"/>
    </row>
    <row r="504" spans="1:13" x14ac:dyDescent="0.3">
      <c r="A504" s="16" t="s">
        <v>488</v>
      </c>
      <c r="B504">
        <v>2108.5</v>
      </c>
      <c r="C504">
        <v>316.27499999999998</v>
      </c>
      <c r="D504">
        <v>1792.2249999999999</v>
      </c>
      <c r="E504">
        <v>1850.2249999999999</v>
      </c>
      <c r="F504">
        <v>5</v>
      </c>
      <c r="G504">
        <v>1</v>
      </c>
      <c r="H504">
        <v>1</v>
      </c>
      <c r="I504" s="13">
        <v>0.15</v>
      </c>
      <c r="J504">
        <v>1</v>
      </c>
      <c r="K504">
        <v>1</v>
      </c>
      <c r="L504">
        <v>7</v>
      </c>
      <c r="M504">
        <v>40</v>
      </c>
    </row>
    <row r="505" spans="1:13" x14ac:dyDescent="0.3">
      <c r="A505" s="16" t="s">
        <v>546</v>
      </c>
      <c r="B505">
        <v>851.18</v>
      </c>
      <c r="C505">
        <v>68.094399999999993</v>
      </c>
      <c r="D505">
        <v>783.0856</v>
      </c>
      <c r="E505">
        <v>830.0856</v>
      </c>
      <c r="F505">
        <v>2</v>
      </c>
      <c r="G505">
        <v>1</v>
      </c>
      <c r="H505">
        <v>1</v>
      </c>
      <c r="I505" s="13">
        <v>0.08</v>
      </c>
      <c r="J505">
        <v>1</v>
      </c>
      <c r="K505">
        <v>1</v>
      </c>
      <c r="L505">
        <v>1</v>
      </c>
      <c r="M505">
        <v>40</v>
      </c>
    </row>
    <row r="506" spans="1:13" x14ac:dyDescent="0.3">
      <c r="A506" s="16" t="s">
        <v>337</v>
      </c>
      <c r="B506">
        <v>745.24</v>
      </c>
      <c r="C506">
        <v>149.048</v>
      </c>
      <c r="D506">
        <v>596.19200000000001</v>
      </c>
      <c r="E506">
        <v>643.19200000000001</v>
      </c>
      <c r="F506">
        <v>2</v>
      </c>
      <c r="G506">
        <v>1</v>
      </c>
      <c r="H506">
        <v>1</v>
      </c>
      <c r="I506" s="13">
        <v>0.2</v>
      </c>
      <c r="J506">
        <v>1</v>
      </c>
      <c r="K506">
        <v>1</v>
      </c>
      <c r="L506">
        <v>1</v>
      </c>
      <c r="M506">
        <v>40</v>
      </c>
    </row>
    <row r="507" spans="1:13" x14ac:dyDescent="0.3">
      <c r="A507" s="16" t="s">
        <v>227</v>
      </c>
      <c r="B507">
        <v>265.94</v>
      </c>
      <c r="C507">
        <v>26.594000000000001</v>
      </c>
      <c r="D507">
        <v>239.346</v>
      </c>
      <c r="E507">
        <v>308.346</v>
      </c>
      <c r="F507">
        <v>2</v>
      </c>
      <c r="G507">
        <v>1</v>
      </c>
      <c r="H507">
        <v>1</v>
      </c>
      <c r="I507" s="13">
        <v>0.1</v>
      </c>
      <c r="J507">
        <v>1</v>
      </c>
      <c r="K507">
        <v>1</v>
      </c>
      <c r="L507">
        <v>5</v>
      </c>
      <c r="M507">
        <v>40</v>
      </c>
    </row>
    <row r="508" spans="1:13" x14ac:dyDescent="0.3">
      <c r="A508" s="4" t="s">
        <v>2136</v>
      </c>
      <c r="I508" s="13"/>
    </row>
    <row r="509" spans="1:13" x14ac:dyDescent="0.3">
      <c r="A509" s="16" t="s">
        <v>864</v>
      </c>
      <c r="B509">
        <v>1168.5999999999999</v>
      </c>
      <c r="C509">
        <v>233.72</v>
      </c>
      <c r="D509">
        <v>934.87999999999988</v>
      </c>
      <c r="E509">
        <v>992.87999999999988</v>
      </c>
      <c r="F509">
        <v>4</v>
      </c>
      <c r="G509">
        <v>1</v>
      </c>
      <c r="H509">
        <v>1</v>
      </c>
      <c r="I509" s="13">
        <v>0.2</v>
      </c>
      <c r="J509">
        <v>1</v>
      </c>
      <c r="K509">
        <v>1</v>
      </c>
      <c r="L509">
        <v>1</v>
      </c>
      <c r="M509">
        <v>64</v>
      </c>
    </row>
    <row r="510" spans="1:13" x14ac:dyDescent="0.3">
      <c r="A510" s="16" t="s">
        <v>239</v>
      </c>
      <c r="B510">
        <v>1130.52</v>
      </c>
      <c r="C510">
        <v>113.05200000000001</v>
      </c>
      <c r="D510">
        <v>1017.468</v>
      </c>
      <c r="E510">
        <v>1069.4679999999998</v>
      </c>
      <c r="F510">
        <v>4</v>
      </c>
      <c r="G510">
        <v>1</v>
      </c>
      <c r="H510">
        <v>1</v>
      </c>
      <c r="I510" s="13">
        <v>0.1</v>
      </c>
      <c r="J510">
        <v>1</v>
      </c>
      <c r="K510">
        <v>1</v>
      </c>
      <c r="L510">
        <v>3</v>
      </c>
      <c r="M510">
        <v>64</v>
      </c>
    </row>
    <row r="511" spans="1:13" x14ac:dyDescent="0.3">
      <c r="A511" s="16" t="s">
        <v>650</v>
      </c>
      <c r="B511">
        <v>942.52</v>
      </c>
      <c r="C511">
        <v>188.50400000000002</v>
      </c>
      <c r="D511">
        <v>754.01599999999996</v>
      </c>
      <c r="E511">
        <v>814.01599999999996</v>
      </c>
      <c r="F511">
        <v>4</v>
      </c>
      <c r="G511">
        <v>1</v>
      </c>
      <c r="H511">
        <v>1</v>
      </c>
      <c r="I511" s="13">
        <v>0.2</v>
      </c>
      <c r="J511">
        <v>1</v>
      </c>
      <c r="K511">
        <v>1</v>
      </c>
      <c r="L511">
        <v>7</v>
      </c>
      <c r="M511">
        <v>64</v>
      </c>
    </row>
    <row r="512" spans="1:13" x14ac:dyDescent="0.3">
      <c r="A512" s="16" t="s">
        <v>88</v>
      </c>
      <c r="B512">
        <v>727.28</v>
      </c>
      <c r="C512">
        <v>0</v>
      </c>
      <c r="D512">
        <v>727.28</v>
      </c>
      <c r="E512">
        <v>727.28</v>
      </c>
      <c r="F512">
        <v>2</v>
      </c>
      <c r="G512">
        <v>1</v>
      </c>
      <c r="H512">
        <v>1</v>
      </c>
      <c r="I512" s="13">
        <v>0</v>
      </c>
      <c r="J512">
        <v>1</v>
      </c>
      <c r="K512">
        <v>1</v>
      </c>
      <c r="L512">
        <v>2</v>
      </c>
      <c r="M512">
        <v>64</v>
      </c>
    </row>
    <row r="513" spans="1:13" x14ac:dyDescent="0.3">
      <c r="A513" s="16" t="s">
        <v>507</v>
      </c>
      <c r="B513">
        <v>681.5</v>
      </c>
      <c r="C513">
        <v>102.22499999999999</v>
      </c>
      <c r="D513">
        <v>579.27499999999998</v>
      </c>
      <c r="E513">
        <v>618.27499999999998</v>
      </c>
      <c r="F513">
        <v>5</v>
      </c>
      <c r="G513">
        <v>1</v>
      </c>
      <c r="H513">
        <v>1</v>
      </c>
      <c r="I513" s="13">
        <v>0.15</v>
      </c>
      <c r="J513">
        <v>1</v>
      </c>
      <c r="K513">
        <v>1</v>
      </c>
      <c r="L513">
        <v>7</v>
      </c>
      <c r="M513">
        <v>64</v>
      </c>
    </row>
    <row r="514" spans="1:13" x14ac:dyDescent="0.3">
      <c r="A514" s="16" t="s">
        <v>934</v>
      </c>
      <c r="B514">
        <v>537.35</v>
      </c>
      <c r="C514">
        <v>107.47000000000001</v>
      </c>
      <c r="D514">
        <v>429.88</v>
      </c>
      <c r="E514">
        <v>476.88</v>
      </c>
      <c r="F514">
        <v>5</v>
      </c>
      <c r="G514">
        <v>1</v>
      </c>
      <c r="H514">
        <v>1</v>
      </c>
      <c r="I514" s="13">
        <v>0.2</v>
      </c>
      <c r="J514">
        <v>1</v>
      </c>
      <c r="K514">
        <v>1</v>
      </c>
      <c r="L514">
        <v>2</v>
      </c>
      <c r="M514">
        <v>64</v>
      </c>
    </row>
    <row r="515" spans="1:13" x14ac:dyDescent="0.3">
      <c r="A515" s="16" t="s">
        <v>977</v>
      </c>
      <c r="B515">
        <v>100.47</v>
      </c>
      <c r="C515">
        <v>15.070499999999999</v>
      </c>
      <c r="D515">
        <v>85.399500000000003</v>
      </c>
      <c r="E515">
        <v>147.39949999999999</v>
      </c>
      <c r="F515">
        <v>3</v>
      </c>
      <c r="G515">
        <v>1</v>
      </c>
      <c r="H515">
        <v>1</v>
      </c>
      <c r="I515" s="13">
        <v>0.15</v>
      </c>
      <c r="J515">
        <v>1</v>
      </c>
      <c r="K515">
        <v>1</v>
      </c>
      <c r="L515">
        <v>2</v>
      </c>
      <c r="M515">
        <v>64</v>
      </c>
    </row>
    <row r="516" spans="1:13" x14ac:dyDescent="0.3">
      <c r="A516" s="4" t="s">
        <v>2137</v>
      </c>
      <c r="I516" s="13"/>
    </row>
    <row r="517" spans="1:13" x14ac:dyDescent="0.3">
      <c r="A517" s="16" t="s">
        <v>263</v>
      </c>
      <c r="B517">
        <v>62.42</v>
      </c>
      <c r="C517">
        <v>4.9935999999999998</v>
      </c>
      <c r="D517">
        <v>57.426400000000001</v>
      </c>
      <c r="E517">
        <v>105.4264</v>
      </c>
      <c r="F517">
        <v>1</v>
      </c>
      <c r="G517">
        <v>1</v>
      </c>
      <c r="H517">
        <v>1</v>
      </c>
      <c r="I517" s="13">
        <v>0.08</v>
      </c>
      <c r="J517">
        <v>1</v>
      </c>
      <c r="K517">
        <v>1</v>
      </c>
      <c r="L517">
        <v>5</v>
      </c>
      <c r="M517">
        <v>29</v>
      </c>
    </row>
    <row r="518" spans="1:13" x14ac:dyDescent="0.3">
      <c r="A518" s="4" t="s">
        <v>2138</v>
      </c>
      <c r="I518" s="13"/>
    </row>
    <row r="519" spans="1:13" x14ac:dyDescent="0.3">
      <c r="A519" s="16" t="s">
        <v>349</v>
      </c>
      <c r="B519">
        <v>993.18</v>
      </c>
      <c r="C519">
        <v>99.317999999999998</v>
      </c>
      <c r="D519">
        <v>893.86199999999997</v>
      </c>
      <c r="E519">
        <v>939.86199999999997</v>
      </c>
      <c r="F519">
        <v>2</v>
      </c>
      <c r="G519">
        <v>1</v>
      </c>
      <c r="H519">
        <v>1</v>
      </c>
      <c r="I519" s="13">
        <v>0.1</v>
      </c>
      <c r="J519">
        <v>1</v>
      </c>
      <c r="K519">
        <v>1</v>
      </c>
      <c r="L519">
        <v>3</v>
      </c>
      <c r="M519">
        <v>57</v>
      </c>
    </row>
    <row r="520" spans="1:13" x14ac:dyDescent="0.3">
      <c r="A520" s="16" t="s">
        <v>55</v>
      </c>
      <c r="B520">
        <v>810</v>
      </c>
      <c r="C520">
        <v>0</v>
      </c>
      <c r="D520">
        <v>810</v>
      </c>
      <c r="E520">
        <v>810</v>
      </c>
      <c r="F520">
        <v>2</v>
      </c>
      <c r="G520">
        <v>1</v>
      </c>
      <c r="H520">
        <v>1</v>
      </c>
      <c r="I520" s="13">
        <v>0</v>
      </c>
      <c r="J520">
        <v>1</v>
      </c>
      <c r="K520">
        <v>1</v>
      </c>
      <c r="L520">
        <v>5</v>
      </c>
      <c r="M520">
        <v>57</v>
      </c>
    </row>
    <row r="521" spans="1:13" x14ac:dyDescent="0.3">
      <c r="A521" s="16" t="s">
        <v>128</v>
      </c>
      <c r="B521">
        <v>527.79</v>
      </c>
      <c r="C521">
        <v>42.223199999999999</v>
      </c>
      <c r="D521">
        <v>485.56679999999994</v>
      </c>
      <c r="E521">
        <v>531.56679999999994</v>
      </c>
      <c r="F521">
        <v>3</v>
      </c>
      <c r="G521">
        <v>1</v>
      </c>
      <c r="H521">
        <v>1</v>
      </c>
      <c r="I521" s="13">
        <v>0.08</v>
      </c>
      <c r="J521">
        <v>1</v>
      </c>
      <c r="K521">
        <v>1</v>
      </c>
      <c r="L521">
        <v>5</v>
      </c>
      <c r="M521">
        <v>57</v>
      </c>
    </row>
    <row r="522" spans="1:13" x14ac:dyDescent="0.3">
      <c r="A522" s="16" t="s">
        <v>934</v>
      </c>
      <c r="B522">
        <v>322.40999999999997</v>
      </c>
      <c r="C522">
        <v>32.241</v>
      </c>
      <c r="D522">
        <v>290.16899999999998</v>
      </c>
      <c r="E522">
        <v>349.16899999999998</v>
      </c>
      <c r="F522">
        <v>3</v>
      </c>
      <c r="G522">
        <v>1</v>
      </c>
      <c r="H522">
        <v>1</v>
      </c>
      <c r="I522" s="13">
        <v>0.1</v>
      </c>
      <c r="J522">
        <v>1</v>
      </c>
      <c r="K522">
        <v>1</v>
      </c>
      <c r="L522">
        <v>1</v>
      </c>
      <c r="M522">
        <v>57</v>
      </c>
    </row>
    <row r="523" spans="1:13" x14ac:dyDescent="0.3">
      <c r="A523" s="16" t="s">
        <v>333</v>
      </c>
      <c r="B523">
        <v>311.36</v>
      </c>
      <c r="C523">
        <v>62.272000000000006</v>
      </c>
      <c r="D523">
        <v>249.08800000000002</v>
      </c>
      <c r="E523">
        <v>308.08800000000002</v>
      </c>
      <c r="F523">
        <v>4</v>
      </c>
      <c r="G523">
        <v>1</v>
      </c>
      <c r="H523">
        <v>1</v>
      </c>
      <c r="I523" s="13">
        <v>0.2</v>
      </c>
      <c r="J523">
        <v>1</v>
      </c>
      <c r="K523">
        <v>1</v>
      </c>
      <c r="L523">
        <v>6</v>
      </c>
      <c r="M523">
        <v>57</v>
      </c>
    </row>
    <row r="524" spans="1:13" x14ac:dyDescent="0.3">
      <c r="A524" s="4" t="s">
        <v>2139</v>
      </c>
      <c r="I524" s="13"/>
    </row>
    <row r="525" spans="1:13" x14ac:dyDescent="0.3">
      <c r="A525" s="16" t="s">
        <v>488</v>
      </c>
      <c r="B525">
        <v>2108.5</v>
      </c>
      <c r="C525">
        <v>316.27499999999998</v>
      </c>
      <c r="D525">
        <v>1792.2249999999999</v>
      </c>
      <c r="E525">
        <v>1848.2249999999999</v>
      </c>
      <c r="F525">
        <v>5</v>
      </c>
      <c r="G525">
        <v>1</v>
      </c>
      <c r="H525">
        <v>1</v>
      </c>
      <c r="I525" s="13">
        <v>0.15</v>
      </c>
      <c r="J525">
        <v>1</v>
      </c>
      <c r="K525">
        <v>1</v>
      </c>
      <c r="L525">
        <v>3</v>
      </c>
      <c r="M525">
        <v>37</v>
      </c>
    </row>
    <row r="526" spans="1:13" x14ac:dyDescent="0.3">
      <c r="A526" s="16" t="s">
        <v>646</v>
      </c>
      <c r="B526">
        <v>1734.48</v>
      </c>
      <c r="C526">
        <v>346.89600000000002</v>
      </c>
      <c r="D526">
        <v>1387.5840000000001</v>
      </c>
      <c r="E526">
        <v>1423.5840000000001</v>
      </c>
      <c r="F526">
        <v>4</v>
      </c>
      <c r="G526">
        <v>1</v>
      </c>
      <c r="H526">
        <v>1</v>
      </c>
      <c r="I526" s="13">
        <v>0.2</v>
      </c>
      <c r="J526">
        <v>1</v>
      </c>
      <c r="K526">
        <v>1</v>
      </c>
      <c r="L526">
        <v>3</v>
      </c>
      <c r="M526">
        <v>37</v>
      </c>
    </row>
    <row r="527" spans="1:13" x14ac:dyDescent="0.3">
      <c r="A527" s="16" t="s">
        <v>284</v>
      </c>
      <c r="B527">
        <v>475.59000000000003</v>
      </c>
      <c r="C527">
        <v>47.559000000000005</v>
      </c>
      <c r="D527">
        <v>428.03100000000001</v>
      </c>
      <c r="E527">
        <v>491.03100000000001</v>
      </c>
      <c r="F527">
        <v>3</v>
      </c>
      <c r="G527">
        <v>1</v>
      </c>
      <c r="H527">
        <v>1</v>
      </c>
      <c r="I527" s="13">
        <v>0.1</v>
      </c>
      <c r="J527">
        <v>1</v>
      </c>
      <c r="K527">
        <v>1</v>
      </c>
      <c r="L527">
        <v>1</v>
      </c>
      <c r="M527">
        <v>37</v>
      </c>
    </row>
    <row r="528" spans="1:13" x14ac:dyDescent="0.3">
      <c r="A528" s="16" t="s">
        <v>650</v>
      </c>
      <c r="B528">
        <v>235.63</v>
      </c>
      <c r="C528">
        <v>47.126000000000005</v>
      </c>
      <c r="D528">
        <v>188.50399999999999</v>
      </c>
      <c r="E528">
        <v>247.50399999999999</v>
      </c>
      <c r="F528">
        <v>1</v>
      </c>
      <c r="G528">
        <v>1</v>
      </c>
      <c r="H528">
        <v>1</v>
      </c>
      <c r="I528" s="13">
        <v>0.2</v>
      </c>
      <c r="J528">
        <v>1</v>
      </c>
      <c r="K528">
        <v>1</v>
      </c>
      <c r="L528">
        <v>5</v>
      </c>
      <c r="M528">
        <v>37</v>
      </c>
    </row>
    <row r="529" spans="1:13" x14ac:dyDescent="0.3">
      <c r="A529" s="4" t="s">
        <v>2140</v>
      </c>
      <c r="I529" s="13"/>
    </row>
    <row r="530" spans="1:13" x14ac:dyDescent="0.3">
      <c r="A530" s="16" t="s">
        <v>741</v>
      </c>
      <c r="B530">
        <v>763.46</v>
      </c>
      <c r="C530">
        <v>114.51900000000001</v>
      </c>
      <c r="D530">
        <v>648.94100000000003</v>
      </c>
      <c r="E530">
        <v>718.94100000000003</v>
      </c>
      <c r="F530">
        <v>2</v>
      </c>
      <c r="G530">
        <v>1</v>
      </c>
      <c r="H530">
        <v>1</v>
      </c>
      <c r="I530" s="13">
        <v>0.15</v>
      </c>
      <c r="J530">
        <v>1</v>
      </c>
      <c r="K530">
        <v>1</v>
      </c>
      <c r="L530">
        <v>7</v>
      </c>
      <c r="M530">
        <v>54</v>
      </c>
    </row>
    <row r="531" spans="1:13" x14ac:dyDescent="0.3">
      <c r="A531" s="16" t="s">
        <v>263</v>
      </c>
      <c r="B531">
        <v>62.42</v>
      </c>
      <c r="C531">
        <v>0</v>
      </c>
      <c r="D531">
        <v>62.42</v>
      </c>
      <c r="E531">
        <v>62.42</v>
      </c>
      <c r="F531">
        <v>1</v>
      </c>
      <c r="G531">
        <v>1</v>
      </c>
      <c r="H531">
        <v>1</v>
      </c>
      <c r="I531" s="13">
        <v>0</v>
      </c>
      <c r="J531">
        <v>1</v>
      </c>
      <c r="K531">
        <v>1</v>
      </c>
      <c r="L531">
        <v>5</v>
      </c>
      <c r="M531">
        <v>54</v>
      </c>
    </row>
    <row r="532" spans="1:13" x14ac:dyDescent="0.3">
      <c r="A532" s="4" t="s">
        <v>2141</v>
      </c>
      <c r="I532" s="13"/>
    </row>
    <row r="533" spans="1:13" x14ac:dyDescent="0.3">
      <c r="A533" s="16" t="s">
        <v>88</v>
      </c>
      <c r="B533">
        <v>1090.92</v>
      </c>
      <c r="C533">
        <v>0</v>
      </c>
      <c r="D533">
        <v>1090.92</v>
      </c>
      <c r="E533">
        <v>1090.92</v>
      </c>
      <c r="F533">
        <v>3</v>
      </c>
      <c r="G533">
        <v>1</v>
      </c>
      <c r="H533">
        <v>1</v>
      </c>
      <c r="I533" s="13">
        <v>0</v>
      </c>
      <c r="J533">
        <v>1</v>
      </c>
      <c r="K533">
        <v>1</v>
      </c>
      <c r="L533">
        <v>2</v>
      </c>
      <c r="M533">
        <v>64</v>
      </c>
    </row>
    <row r="534" spans="1:13" x14ac:dyDescent="0.3">
      <c r="A534" s="16" t="s">
        <v>147</v>
      </c>
      <c r="B534">
        <v>660.81000000000006</v>
      </c>
      <c r="C534">
        <v>52.864800000000002</v>
      </c>
      <c r="D534">
        <v>607.94520000000011</v>
      </c>
      <c r="E534">
        <v>655.94520000000011</v>
      </c>
      <c r="F534">
        <v>3</v>
      </c>
      <c r="G534">
        <v>1</v>
      </c>
      <c r="H534">
        <v>1</v>
      </c>
      <c r="I534" s="13">
        <v>0.08</v>
      </c>
      <c r="J534">
        <v>1</v>
      </c>
      <c r="K534">
        <v>1</v>
      </c>
      <c r="L534">
        <v>3</v>
      </c>
      <c r="M534">
        <v>64</v>
      </c>
    </row>
    <row r="535" spans="1:13" x14ac:dyDescent="0.3">
      <c r="A535" s="16" t="s">
        <v>280</v>
      </c>
      <c r="B535">
        <v>630.55999999999995</v>
      </c>
      <c r="C535">
        <v>126.11199999999999</v>
      </c>
      <c r="D535">
        <v>504.44799999999998</v>
      </c>
      <c r="E535">
        <v>563.44799999999998</v>
      </c>
      <c r="F535">
        <v>4</v>
      </c>
      <c r="G535">
        <v>1</v>
      </c>
      <c r="H535">
        <v>1</v>
      </c>
      <c r="I535" s="13">
        <v>0.2</v>
      </c>
      <c r="J535">
        <v>1</v>
      </c>
      <c r="K535">
        <v>1</v>
      </c>
      <c r="L535">
        <v>7</v>
      </c>
      <c r="M535">
        <v>64</v>
      </c>
    </row>
    <row r="536" spans="1:13" x14ac:dyDescent="0.3">
      <c r="A536" s="16" t="s">
        <v>411</v>
      </c>
      <c r="B536">
        <v>133.5</v>
      </c>
      <c r="C536">
        <v>10.68</v>
      </c>
      <c r="D536">
        <v>122.82</v>
      </c>
      <c r="E536">
        <v>168.82</v>
      </c>
      <c r="F536">
        <v>3</v>
      </c>
      <c r="G536">
        <v>1</v>
      </c>
      <c r="H536">
        <v>1</v>
      </c>
      <c r="I536" s="13">
        <v>0.08</v>
      </c>
      <c r="J536">
        <v>1</v>
      </c>
      <c r="K536">
        <v>1</v>
      </c>
      <c r="L536">
        <v>2</v>
      </c>
      <c r="M536">
        <v>64</v>
      </c>
    </row>
    <row r="537" spans="1:13" x14ac:dyDescent="0.3">
      <c r="A537" s="4" t="s">
        <v>2142</v>
      </c>
      <c r="I537" s="13"/>
    </row>
    <row r="538" spans="1:13" x14ac:dyDescent="0.3">
      <c r="A538" s="16" t="s">
        <v>55</v>
      </c>
      <c r="B538">
        <v>1215</v>
      </c>
      <c r="C538">
        <v>121.5</v>
      </c>
      <c r="D538">
        <v>1093.5</v>
      </c>
      <c r="E538">
        <v>1129.5</v>
      </c>
      <c r="F538">
        <v>3</v>
      </c>
      <c r="G538">
        <v>1</v>
      </c>
      <c r="H538">
        <v>1</v>
      </c>
      <c r="I538" s="13">
        <v>0.1</v>
      </c>
      <c r="J538">
        <v>1</v>
      </c>
      <c r="K538">
        <v>1</v>
      </c>
      <c r="L538">
        <v>4</v>
      </c>
      <c r="M538">
        <v>50</v>
      </c>
    </row>
    <row r="539" spans="1:13" x14ac:dyDescent="0.3">
      <c r="A539" s="16" t="s">
        <v>138</v>
      </c>
      <c r="B539">
        <v>190.1</v>
      </c>
      <c r="C539">
        <v>38.020000000000003</v>
      </c>
      <c r="D539">
        <v>152.07999999999998</v>
      </c>
      <c r="E539">
        <v>215.07999999999998</v>
      </c>
      <c r="F539">
        <v>1</v>
      </c>
      <c r="G539">
        <v>1</v>
      </c>
      <c r="H539">
        <v>1</v>
      </c>
      <c r="I539" s="13">
        <v>0.2</v>
      </c>
      <c r="J539">
        <v>1</v>
      </c>
      <c r="K539">
        <v>1</v>
      </c>
      <c r="L539">
        <v>5</v>
      </c>
      <c r="M539">
        <v>50</v>
      </c>
    </row>
    <row r="540" spans="1:13" x14ac:dyDescent="0.3">
      <c r="A540" s="4" t="s">
        <v>2143</v>
      </c>
      <c r="I540" s="13"/>
    </row>
    <row r="541" spans="1:13" x14ac:dyDescent="0.3">
      <c r="A541" s="16" t="s">
        <v>284</v>
      </c>
      <c r="B541">
        <v>475.59000000000003</v>
      </c>
      <c r="C541">
        <v>95.118000000000009</v>
      </c>
      <c r="D541">
        <v>380.47200000000004</v>
      </c>
      <c r="E541">
        <v>418.47200000000004</v>
      </c>
      <c r="F541">
        <v>3</v>
      </c>
      <c r="G541">
        <v>1</v>
      </c>
      <c r="H541">
        <v>1</v>
      </c>
      <c r="I541" s="13">
        <v>0.2</v>
      </c>
      <c r="J541">
        <v>1</v>
      </c>
      <c r="K541">
        <v>1</v>
      </c>
      <c r="L541">
        <v>7</v>
      </c>
      <c r="M541">
        <v>34</v>
      </c>
    </row>
    <row r="542" spans="1:13" x14ac:dyDescent="0.3">
      <c r="A542" s="16" t="s">
        <v>556</v>
      </c>
      <c r="B542">
        <v>133.62</v>
      </c>
      <c r="C542">
        <v>10.6896</v>
      </c>
      <c r="D542">
        <v>122.93040000000001</v>
      </c>
      <c r="E542">
        <v>179.93040000000002</v>
      </c>
      <c r="F542">
        <v>1</v>
      </c>
      <c r="G542">
        <v>1</v>
      </c>
      <c r="H542">
        <v>1</v>
      </c>
      <c r="I542" s="13">
        <v>0.08</v>
      </c>
      <c r="J542">
        <v>1</v>
      </c>
      <c r="K542">
        <v>1</v>
      </c>
      <c r="L542">
        <v>7</v>
      </c>
      <c r="M542">
        <v>34</v>
      </c>
    </row>
    <row r="543" spans="1:13" x14ac:dyDescent="0.3">
      <c r="A543" s="16" t="s">
        <v>192</v>
      </c>
      <c r="B543">
        <v>20.7</v>
      </c>
      <c r="C543">
        <v>0</v>
      </c>
      <c r="D543">
        <v>20.7</v>
      </c>
      <c r="E543">
        <v>20.7</v>
      </c>
      <c r="F543">
        <v>1</v>
      </c>
      <c r="G543">
        <v>1</v>
      </c>
      <c r="H543">
        <v>1</v>
      </c>
      <c r="I543" s="13">
        <v>0</v>
      </c>
      <c r="J543">
        <v>1</v>
      </c>
      <c r="K543">
        <v>1</v>
      </c>
      <c r="L543">
        <v>1</v>
      </c>
      <c r="M543">
        <v>34</v>
      </c>
    </row>
    <row r="544" spans="1:13" x14ac:dyDescent="0.3">
      <c r="A544" s="4" t="s">
        <v>2144</v>
      </c>
      <c r="I544" s="13"/>
    </row>
    <row r="545" spans="1:13" x14ac:dyDescent="0.3">
      <c r="A545" s="16" t="s">
        <v>138</v>
      </c>
      <c r="B545">
        <v>950.5</v>
      </c>
      <c r="C545">
        <v>76.040000000000006</v>
      </c>
      <c r="D545">
        <v>874.46</v>
      </c>
      <c r="E545">
        <v>909.46</v>
      </c>
      <c r="F545">
        <v>5</v>
      </c>
      <c r="G545">
        <v>1</v>
      </c>
      <c r="H545">
        <v>1</v>
      </c>
      <c r="I545" s="13">
        <v>0.08</v>
      </c>
      <c r="J545">
        <v>1</v>
      </c>
      <c r="K545">
        <v>1</v>
      </c>
      <c r="L545">
        <v>5</v>
      </c>
      <c r="M545">
        <v>31</v>
      </c>
    </row>
    <row r="546" spans="1:13" x14ac:dyDescent="0.3">
      <c r="A546" s="16" t="s">
        <v>511</v>
      </c>
      <c r="B546">
        <v>882.06</v>
      </c>
      <c r="C546">
        <v>70.564799999999991</v>
      </c>
      <c r="D546">
        <v>811.49519999999995</v>
      </c>
      <c r="E546">
        <v>873.49519999999995</v>
      </c>
      <c r="F546">
        <v>2</v>
      </c>
      <c r="G546">
        <v>1</v>
      </c>
      <c r="H546">
        <v>1</v>
      </c>
      <c r="I546" s="13">
        <v>0.08</v>
      </c>
      <c r="J546">
        <v>1</v>
      </c>
      <c r="K546">
        <v>1</v>
      </c>
      <c r="L546">
        <v>3</v>
      </c>
      <c r="M546">
        <v>31</v>
      </c>
    </row>
    <row r="547" spans="1:13" x14ac:dyDescent="0.3">
      <c r="A547" s="16" t="s">
        <v>546</v>
      </c>
      <c r="B547">
        <v>851.18</v>
      </c>
      <c r="C547">
        <v>127.67699999999999</v>
      </c>
      <c r="D547">
        <v>723.50299999999993</v>
      </c>
      <c r="E547">
        <v>767.50299999999993</v>
      </c>
      <c r="F547">
        <v>2</v>
      </c>
      <c r="G547">
        <v>1</v>
      </c>
      <c r="H547">
        <v>1</v>
      </c>
      <c r="I547" s="13">
        <v>0.15</v>
      </c>
      <c r="J547">
        <v>1</v>
      </c>
      <c r="K547">
        <v>1</v>
      </c>
      <c r="L547">
        <v>5</v>
      </c>
      <c r="M547">
        <v>31</v>
      </c>
    </row>
    <row r="548" spans="1:13" x14ac:dyDescent="0.3">
      <c r="A548" s="16" t="s">
        <v>280</v>
      </c>
      <c r="B548">
        <v>157.63999999999999</v>
      </c>
      <c r="C548">
        <v>31.527999999999999</v>
      </c>
      <c r="D548">
        <v>126.11199999999999</v>
      </c>
      <c r="E548">
        <v>172.11199999999999</v>
      </c>
      <c r="F548">
        <v>1</v>
      </c>
      <c r="G548">
        <v>1</v>
      </c>
      <c r="H548">
        <v>1</v>
      </c>
      <c r="I548" s="13">
        <v>0.2</v>
      </c>
      <c r="J548">
        <v>1</v>
      </c>
      <c r="K548">
        <v>1</v>
      </c>
      <c r="L548">
        <v>2</v>
      </c>
      <c r="M548">
        <v>31</v>
      </c>
    </row>
    <row r="549" spans="1:13" x14ac:dyDescent="0.3">
      <c r="A549" s="16" t="s">
        <v>243</v>
      </c>
      <c r="B549">
        <v>128.13999999999999</v>
      </c>
      <c r="C549">
        <v>0</v>
      </c>
      <c r="D549">
        <v>128.13999999999999</v>
      </c>
      <c r="E549">
        <v>128.13999999999999</v>
      </c>
      <c r="F549">
        <v>1</v>
      </c>
      <c r="G549">
        <v>1</v>
      </c>
      <c r="H549">
        <v>1</v>
      </c>
      <c r="I549" s="13">
        <v>0</v>
      </c>
      <c r="J549">
        <v>1</v>
      </c>
      <c r="K549">
        <v>1</v>
      </c>
      <c r="L549">
        <v>2</v>
      </c>
      <c r="M549">
        <v>31</v>
      </c>
    </row>
    <row r="550" spans="1:13" x14ac:dyDescent="0.3">
      <c r="A550" s="4" t="s">
        <v>2145</v>
      </c>
      <c r="I550" s="13"/>
    </row>
    <row r="551" spans="1:13" x14ac:dyDescent="0.3">
      <c r="A551" s="16" t="s">
        <v>934</v>
      </c>
      <c r="B551">
        <v>537.35</v>
      </c>
      <c r="C551">
        <v>53.735000000000007</v>
      </c>
      <c r="D551">
        <v>483.61500000000001</v>
      </c>
      <c r="E551">
        <v>531.61500000000001</v>
      </c>
      <c r="F551">
        <v>5</v>
      </c>
      <c r="G551">
        <v>1</v>
      </c>
      <c r="H551">
        <v>1</v>
      </c>
      <c r="I551" s="13">
        <v>0.1</v>
      </c>
      <c r="J551">
        <v>1</v>
      </c>
      <c r="K551">
        <v>1</v>
      </c>
      <c r="L551">
        <v>1</v>
      </c>
      <c r="M551">
        <v>34</v>
      </c>
    </row>
    <row r="552" spans="1:13" x14ac:dyDescent="0.3">
      <c r="A552" s="16" t="s">
        <v>316</v>
      </c>
      <c r="B552">
        <v>481.48</v>
      </c>
      <c r="C552">
        <v>38.5184</v>
      </c>
      <c r="D552">
        <v>442.96160000000003</v>
      </c>
      <c r="E552">
        <v>512.96160000000009</v>
      </c>
      <c r="F552">
        <v>1</v>
      </c>
      <c r="G552">
        <v>1</v>
      </c>
      <c r="H552">
        <v>1</v>
      </c>
      <c r="I552" s="13">
        <v>0.08</v>
      </c>
      <c r="J552">
        <v>1</v>
      </c>
      <c r="K552">
        <v>1</v>
      </c>
      <c r="L552">
        <v>4</v>
      </c>
      <c r="M552">
        <v>34</v>
      </c>
    </row>
    <row r="553" spans="1:13" x14ac:dyDescent="0.3">
      <c r="A553" s="16" t="s">
        <v>507</v>
      </c>
      <c r="B553">
        <v>272.60000000000002</v>
      </c>
      <c r="C553">
        <v>27.260000000000005</v>
      </c>
      <c r="D553">
        <v>245.34000000000003</v>
      </c>
      <c r="E553">
        <v>313.34000000000003</v>
      </c>
      <c r="F553">
        <v>2</v>
      </c>
      <c r="G553">
        <v>1</v>
      </c>
      <c r="H553">
        <v>1</v>
      </c>
      <c r="I553" s="13">
        <v>0.1</v>
      </c>
      <c r="J553">
        <v>1</v>
      </c>
      <c r="K553">
        <v>1</v>
      </c>
      <c r="L553">
        <v>7</v>
      </c>
      <c r="M553">
        <v>34</v>
      </c>
    </row>
    <row r="554" spans="1:13" x14ac:dyDescent="0.3">
      <c r="A554" s="16" t="s">
        <v>192</v>
      </c>
      <c r="B554">
        <v>165.6</v>
      </c>
      <c r="C554">
        <v>4.968</v>
      </c>
      <c r="D554">
        <v>160.63200000000001</v>
      </c>
      <c r="E554">
        <v>206.63200000000001</v>
      </c>
      <c r="F554">
        <v>8</v>
      </c>
      <c r="G554">
        <v>1</v>
      </c>
      <c r="H554">
        <v>1</v>
      </c>
      <c r="I554" s="13">
        <v>0.08</v>
      </c>
      <c r="J554">
        <v>2</v>
      </c>
      <c r="K554">
        <v>2</v>
      </c>
      <c r="L554">
        <v>3.5</v>
      </c>
      <c r="M554">
        <v>34</v>
      </c>
    </row>
    <row r="555" spans="1:13" x14ac:dyDescent="0.3">
      <c r="A555" s="4" t="s">
        <v>2146</v>
      </c>
      <c r="I555" s="13"/>
    </row>
    <row r="556" spans="1:13" x14ac:dyDescent="0.3">
      <c r="A556" s="16" t="s">
        <v>88</v>
      </c>
      <c r="B556">
        <v>1454.56</v>
      </c>
      <c r="C556">
        <v>290.91199999999998</v>
      </c>
      <c r="D556">
        <v>1163.6479999999999</v>
      </c>
      <c r="E556">
        <v>1205.6479999999999</v>
      </c>
      <c r="F556">
        <v>4</v>
      </c>
      <c r="G556">
        <v>1</v>
      </c>
      <c r="H556">
        <v>1</v>
      </c>
      <c r="I556" s="13">
        <v>0.2</v>
      </c>
      <c r="J556">
        <v>1</v>
      </c>
      <c r="K556">
        <v>1</v>
      </c>
      <c r="L556">
        <v>4</v>
      </c>
      <c r="M556">
        <v>68</v>
      </c>
    </row>
    <row r="557" spans="1:13" x14ac:dyDescent="0.3">
      <c r="A557" s="16" t="s">
        <v>546</v>
      </c>
      <c r="B557">
        <v>851.18</v>
      </c>
      <c r="C557">
        <v>0</v>
      </c>
      <c r="D557">
        <v>851.18</v>
      </c>
      <c r="E557">
        <v>851.18</v>
      </c>
      <c r="F557">
        <v>2</v>
      </c>
      <c r="G557">
        <v>1</v>
      </c>
      <c r="H557">
        <v>1</v>
      </c>
      <c r="I557" s="13">
        <v>0</v>
      </c>
      <c r="J557">
        <v>1</v>
      </c>
      <c r="K557">
        <v>1</v>
      </c>
      <c r="L557">
        <v>4</v>
      </c>
      <c r="M557">
        <v>68</v>
      </c>
    </row>
    <row r="558" spans="1:13" x14ac:dyDescent="0.3">
      <c r="A558" s="16" t="s">
        <v>679</v>
      </c>
      <c r="B558">
        <v>424.82</v>
      </c>
      <c r="C558">
        <v>0</v>
      </c>
      <c r="D558">
        <v>424.82</v>
      </c>
      <c r="E558">
        <v>424.82</v>
      </c>
      <c r="F558">
        <v>1</v>
      </c>
      <c r="G558">
        <v>1</v>
      </c>
      <c r="H558">
        <v>1</v>
      </c>
      <c r="I558" s="13">
        <v>0</v>
      </c>
      <c r="J558">
        <v>1</v>
      </c>
      <c r="K558">
        <v>1</v>
      </c>
      <c r="L558">
        <v>2</v>
      </c>
      <c r="M558">
        <v>68</v>
      </c>
    </row>
    <row r="559" spans="1:13" x14ac:dyDescent="0.3">
      <c r="A559" s="16" t="s">
        <v>411</v>
      </c>
      <c r="B559">
        <v>222.5</v>
      </c>
      <c r="C559">
        <v>22.25</v>
      </c>
      <c r="D559">
        <v>200.25</v>
      </c>
      <c r="E559">
        <v>255.25</v>
      </c>
      <c r="F559">
        <v>5</v>
      </c>
      <c r="G559">
        <v>1</v>
      </c>
      <c r="H559">
        <v>1</v>
      </c>
      <c r="I559" s="13">
        <v>0.1</v>
      </c>
      <c r="J559">
        <v>1</v>
      </c>
      <c r="K559">
        <v>1</v>
      </c>
      <c r="L559">
        <v>5</v>
      </c>
      <c r="M559">
        <v>68</v>
      </c>
    </row>
    <row r="560" spans="1:13" x14ac:dyDescent="0.3">
      <c r="A560" s="4" t="s">
        <v>2147</v>
      </c>
      <c r="I560" s="13"/>
    </row>
    <row r="561" spans="1:13" x14ac:dyDescent="0.3">
      <c r="A561" s="16" t="s">
        <v>376</v>
      </c>
      <c r="B561">
        <v>2157.1999999999998</v>
      </c>
      <c r="C561">
        <v>172.57599999999999</v>
      </c>
      <c r="D561">
        <v>1984.6239999999998</v>
      </c>
      <c r="E561">
        <v>2041.6239999999998</v>
      </c>
      <c r="F561">
        <v>5</v>
      </c>
      <c r="G561">
        <v>1</v>
      </c>
      <c r="H561">
        <v>1</v>
      </c>
      <c r="I561" s="13">
        <v>0.08</v>
      </c>
      <c r="J561">
        <v>1</v>
      </c>
      <c r="K561">
        <v>1</v>
      </c>
      <c r="L561">
        <v>5</v>
      </c>
      <c r="M561">
        <v>26</v>
      </c>
    </row>
    <row r="562" spans="1:13" x14ac:dyDescent="0.3">
      <c r="A562" s="16" t="s">
        <v>423</v>
      </c>
      <c r="B562">
        <v>738.06</v>
      </c>
      <c r="C562">
        <v>73.805999999999997</v>
      </c>
      <c r="D562">
        <v>664.25399999999991</v>
      </c>
      <c r="E562">
        <v>710.25399999999991</v>
      </c>
      <c r="F562">
        <v>2</v>
      </c>
      <c r="G562">
        <v>1</v>
      </c>
      <c r="H562">
        <v>1</v>
      </c>
      <c r="I562" s="13">
        <v>0.1</v>
      </c>
      <c r="J562">
        <v>1</v>
      </c>
      <c r="K562">
        <v>1</v>
      </c>
      <c r="L562">
        <v>6</v>
      </c>
      <c r="M562">
        <v>26</v>
      </c>
    </row>
    <row r="563" spans="1:13" x14ac:dyDescent="0.3">
      <c r="A563" s="16" t="s">
        <v>650</v>
      </c>
      <c r="B563">
        <v>471.26</v>
      </c>
      <c r="C563">
        <v>70.688999999999993</v>
      </c>
      <c r="D563">
        <v>400.57100000000003</v>
      </c>
      <c r="E563">
        <v>444.57100000000003</v>
      </c>
      <c r="F563">
        <v>2</v>
      </c>
      <c r="G563">
        <v>1</v>
      </c>
      <c r="H563">
        <v>1</v>
      </c>
      <c r="I563" s="13">
        <v>0.15</v>
      </c>
      <c r="J563">
        <v>1</v>
      </c>
      <c r="K563">
        <v>1</v>
      </c>
      <c r="L563">
        <v>4</v>
      </c>
      <c r="M563">
        <v>26</v>
      </c>
    </row>
    <row r="564" spans="1:13" x14ac:dyDescent="0.3">
      <c r="A564" s="16" t="s">
        <v>337</v>
      </c>
      <c r="B564">
        <v>372.62</v>
      </c>
      <c r="C564">
        <v>37.262</v>
      </c>
      <c r="D564">
        <v>335.358</v>
      </c>
      <c r="E564">
        <v>371.358</v>
      </c>
      <c r="F564">
        <v>1</v>
      </c>
      <c r="G564">
        <v>1</v>
      </c>
      <c r="H564">
        <v>1</v>
      </c>
      <c r="I564" s="13">
        <v>0.1</v>
      </c>
      <c r="J564">
        <v>1</v>
      </c>
      <c r="K564">
        <v>1</v>
      </c>
      <c r="L564">
        <v>4</v>
      </c>
      <c r="M564">
        <v>26</v>
      </c>
    </row>
    <row r="565" spans="1:13" x14ac:dyDescent="0.3">
      <c r="A565" s="16" t="s">
        <v>731</v>
      </c>
      <c r="B565">
        <v>332.85</v>
      </c>
      <c r="C565">
        <v>0</v>
      </c>
      <c r="D565">
        <v>332.85</v>
      </c>
      <c r="E565">
        <v>332.85</v>
      </c>
      <c r="F565">
        <v>3</v>
      </c>
      <c r="G565">
        <v>1</v>
      </c>
      <c r="H565">
        <v>1</v>
      </c>
      <c r="I565" s="13">
        <v>0</v>
      </c>
      <c r="J565">
        <v>1</v>
      </c>
      <c r="K565">
        <v>1</v>
      </c>
      <c r="L565">
        <v>6</v>
      </c>
      <c r="M565">
        <v>26</v>
      </c>
    </row>
    <row r="566" spans="1:13" x14ac:dyDescent="0.3">
      <c r="A566" s="16" t="s">
        <v>263</v>
      </c>
      <c r="B566">
        <v>187.26</v>
      </c>
      <c r="C566">
        <v>28.088999999999999</v>
      </c>
      <c r="D566">
        <v>159.17099999999999</v>
      </c>
      <c r="E566">
        <v>221.17099999999999</v>
      </c>
      <c r="F566">
        <v>3</v>
      </c>
      <c r="G566">
        <v>1</v>
      </c>
      <c r="H566">
        <v>1</v>
      </c>
      <c r="I566" s="13">
        <v>0.15</v>
      </c>
      <c r="J566">
        <v>1</v>
      </c>
      <c r="K566">
        <v>1</v>
      </c>
      <c r="L566">
        <v>5</v>
      </c>
      <c r="M566">
        <v>26</v>
      </c>
    </row>
    <row r="567" spans="1:13" x14ac:dyDescent="0.3">
      <c r="A567" s="16" t="s">
        <v>301</v>
      </c>
      <c r="B567">
        <v>129.75</v>
      </c>
      <c r="C567">
        <v>12.975000000000001</v>
      </c>
      <c r="D567">
        <v>116.77500000000001</v>
      </c>
      <c r="E567">
        <v>186.77500000000001</v>
      </c>
      <c r="F567">
        <v>1</v>
      </c>
      <c r="G567">
        <v>1</v>
      </c>
      <c r="H567">
        <v>1</v>
      </c>
      <c r="I567" s="13">
        <v>0.1</v>
      </c>
      <c r="J567">
        <v>1</v>
      </c>
      <c r="K567">
        <v>1</v>
      </c>
      <c r="L567">
        <v>4</v>
      </c>
      <c r="M567">
        <v>26</v>
      </c>
    </row>
    <row r="568" spans="1:13" x14ac:dyDescent="0.3">
      <c r="A568" s="4" t="s">
        <v>2148</v>
      </c>
      <c r="I568" s="13"/>
    </row>
    <row r="569" spans="1:13" x14ac:dyDescent="0.3">
      <c r="A569" s="16" t="s">
        <v>316</v>
      </c>
      <c r="B569">
        <v>1925.92</v>
      </c>
      <c r="C569">
        <v>0</v>
      </c>
      <c r="D569">
        <v>1925.92</v>
      </c>
      <c r="E569">
        <v>1925.92</v>
      </c>
      <c r="F569">
        <v>4</v>
      </c>
      <c r="G569">
        <v>1</v>
      </c>
      <c r="H569">
        <v>1</v>
      </c>
      <c r="I569" s="13">
        <v>0</v>
      </c>
      <c r="J569">
        <v>1</v>
      </c>
      <c r="K569">
        <v>1</v>
      </c>
      <c r="L569">
        <v>6</v>
      </c>
      <c r="M569">
        <v>18</v>
      </c>
    </row>
    <row r="570" spans="1:13" x14ac:dyDescent="0.3">
      <c r="A570" s="16" t="s">
        <v>566</v>
      </c>
      <c r="B570">
        <v>1432.56</v>
      </c>
      <c r="C570">
        <v>286.512</v>
      </c>
      <c r="D570">
        <v>1146.048</v>
      </c>
      <c r="E570">
        <v>1187.048</v>
      </c>
      <c r="F570">
        <v>3</v>
      </c>
      <c r="G570">
        <v>1</v>
      </c>
      <c r="H570">
        <v>1</v>
      </c>
      <c r="I570" s="13">
        <v>0.2</v>
      </c>
      <c r="J570">
        <v>1</v>
      </c>
      <c r="K570">
        <v>1</v>
      </c>
      <c r="L570">
        <v>4</v>
      </c>
      <c r="M570">
        <v>18</v>
      </c>
    </row>
    <row r="571" spans="1:13" x14ac:dyDescent="0.3">
      <c r="A571" s="4" t="s">
        <v>2149</v>
      </c>
      <c r="I571" s="13"/>
    </row>
    <row r="572" spans="1:13" x14ac:dyDescent="0.3">
      <c r="A572" s="16" t="s">
        <v>88</v>
      </c>
      <c r="B572">
        <v>1090.92</v>
      </c>
      <c r="C572">
        <v>218.18400000000003</v>
      </c>
      <c r="D572">
        <v>872.7360000000001</v>
      </c>
      <c r="E572">
        <v>936.7360000000001</v>
      </c>
      <c r="F572">
        <v>3</v>
      </c>
      <c r="G572">
        <v>1</v>
      </c>
      <c r="H572">
        <v>1</v>
      </c>
      <c r="I572" s="13">
        <v>0.2</v>
      </c>
      <c r="J572">
        <v>1</v>
      </c>
      <c r="K572">
        <v>1</v>
      </c>
      <c r="L572">
        <v>7</v>
      </c>
      <c r="M572">
        <v>21</v>
      </c>
    </row>
    <row r="573" spans="1:13" x14ac:dyDescent="0.3">
      <c r="A573" s="16" t="s">
        <v>646</v>
      </c>
      <c r="B573">
        <v>867.24</v>
      </c>
      <c r="C573">
        <v>86.724000000000004</v>
      </c>
      <c r="D573">
        <v>780.51599999999996</v>
      </c>
      <c r="E573">
        <v>819.51599999999996</v>
      </c>
      <c r="F573">
        <v>2</v>
      </c>
      <c r="G573">
        <v>1</v>
      </c>
      <c r="H573">
        <v>1</v>
      </c>
      <c r="I573" s="13">
        <v>0.1</v>
      </c>
      <c r="J573">
        <v>1</v>
      </c>
      <c r="K573">
        <v>1</v>
      </c>
      <c r="L573">
        <v>6</v>
      </c>
      <c r="M573">
        <v>21</v>
      </c>
    </row>
    <row r="574" spans="1:13" x14ac:dyDescent="0.3">
      <c r="A574" s="16" t="s">
        <v>98</v>
      </c>
      <c r="B574">
        <v>826.31999999999994</v>
      </c>
      <c r="C574">
        <v>123.94799999999998</v>
      </c>
      <c r="D574">
        <v>702.37199999999996</v>
      </c>
      <c r="E574">
        <v>749.37199999999996</v>
      </c>
      <c r="F574">
        <v>3</v>
      </c>
      <c r="G574">
        <v>1</v>
      </c>
      <c r="H574">
        <v>1</v>
      </c>
      <c r="I574" s="13">
        <v>0.15</v>
      </c>
      <c r="J574">
        <v>1</v>
      </c>
      <c r="K574">
        <v>1</v>
      </c>
      <c r="L574">
        <v>1</v>
      </c>
      <c r="M574">
        <v>21</v>
      </c>
    </row>
    <row r="575" spans="1:13" x14ac:dyDescent="0.3">
      <c r="A575" s="16" t="s">
        <v>556</v>
      </c>
      <c r="B575">
        <v>668.1</v>
      </c>
      <c r="C575">
        <v>100.215</v>
      </c>
      <c r="D575">
        <v>567.88499999999999</v>
      </c>
      <c r="E575">
        <v>631.88499999999999</v>
      </c>
      <c r="F575">
        <v>5</v>
      </c>
      <c r="G575">
        <v>1</v>
      </c>
      <c r="H575">
        <v>1</v>
      </c>
      <c r="I575" s="13">
        <v>0.15</v>
      </c>
      <c r="J575">
        <v>1</v>
      </c>
      <c r="K575">
        <v>1</v>
      </c>
      <c r="L575">
        <v>2</v>
      </c>
      <c r="M575">
        <v>21</v>
      </c>
    </row>
    <row r="576" spans="1:13" x14ac:dyDescent="0.3">
      <c r="A576" s="16" t="s">
        <v>74</v>
      </c>
      <c r="B576">
        <v>660.22</v>
      </c>
      <c r="C576">
        <v>52.817600000000006</v>
      </c>
      <c r="D576">
        <v>607.40240000000006</v>
      </c>
      <c r="E576">
        <v>671.40240000000006</v>
      </c>
      <c r="F576">
        <v>2</v>
      </c>
      <c r="G576">
        <v>1</v>
      </c>
      <c r="H576">
        <v>1</v>
      </c>
      <c r="I576" s="13">
        <v>0.08</v>
      </c>
      <c r="J576">
        <v>1</v>
      </c>
      <c r="K576">
        <v>1</v>
      </c>
      <c r="L576">
        <v>5</v>
      </c>
      <c r="M576">
        <v>21</v>
      </c>
    </row>
    <row r="577" spans="1:13" x14ac:dyDescent="0.3">
      <c r="A577" s="16" t="s">
        <v>630</v>
      </c>
      <c r="B577">
        <v>445.81</v>
      </c>
      <c r="C577">
        <v>89.162000000000006</v>
      </c>
      <c r="D577">
        <v>356.64800000000002</v>
      </c>
      <c r="E577">
        <v>397.64800000000002</v>
      </c>
      <c r="F577">
        <v>1</v>
      </c>
      <c r="G577">
        <v>1</v>
      </c>
      <c r="H577">
        <v>1</v>
      </c>
      <c r="I577" s="13">
        <v>0.2</v>
      </c>
      <c r="J577">
        <v>1</v>
      </c>
      <c r="K577">
        <v>1</v>
      </c>
      <c r="L577">
        <v>7</v>
      </c>
      <c r="M577">
        <v>21</v>
      </c>
    </row>
    <row r="578" spans="1:13" x14ac:dyDescent="0.3">
      <c r="A578" s="4" t="s">
        <v>2150</v>
      </c>
      <c r="I578" s="13"/>
    </row>
    <row r="579" spans="1:13" x14ac:dyDescent="0.3">
      <c r="A579" s="16" t="s">
        <v>284</v>
      </c>
      <c r="B579">
        <v>792.65</v>
      </c>
      <c r="C579">
        <v>158.53</v>
      </c>
      <c r="D579">
        <v>634.12</v>
      </c>
      <c r="E579">
        <v>680.12</v>
      </c>
      <c r="F579">
        <v>5</v>
      </c>
      <c r="G579">
        <v>1</v>
      </c>
      <c r="H579">
        <v>1</v>
      </c>
      <c r="I579" s="13">
        <v>0.2</v>
      </c>
      <c r="J579">
        <v>1</v>
      </c>
      <c r="K579">
        <v>1</v>
      </c>
      <c r="L579">
        <v>4</v>
      </c>
      <c r="M579">
        <v>57</v>
      </c>
    </row>
    <row r="580" spans="1:13" x14ac:dyDescent="0.3">
      <c r="A580" s="4" t="s">
        <v>2151</v>
      </c>
      <c r="B580">
        <v>364289.48999999982</v>
      </c>
      <c r="C580">
        <v>37963.730299999988</v>
      </c>
      <c r="D580">
        <v>326325.7597</v>
      </c>
      <c r="E580">
        <v>347189.75969999994</v>
      </c>
      <c r="F580">
        <v>1445</v>
      </c>
      <c r="G580">
        <v>50</v>
      </c>
      <c r="H580">
        <v>100</v>
      </c>
      <c r="I580" s="13">
        <v>52.129999999999981</v>
      </c>
      <c r="J580">
        <v>500</v>
      </c>
      <c r="K580">
        <v>500</v>
      </c>
      <c r="L580">
        <v>4.0019999999999998</v>
      </c>
      <c r="M580">
        <v>42.124000000000002</v>
      </c>
    </row>
  </sheetData>
  <sortState xmlns:xlrd2="http://schemas.microsoft.com/office/spreadsheetml/2017/richdata2" ref="A3:M580">
    <sortCondition descending="1" ref="C3"/>
  </sortState>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8944A-1BF4-4A97-9AC7-1D4B5AC9D266}">
  <dimension ref="A3:F14"/>
  <sheetViews>
    <sheetView workbookViewId="0">
      <selection activeCell="F8" sqref="F8"/>
    </sheetView>
  </sheetViews>
  <sheetFormatPr defaultRowHeight="14.4" x14ac:dyDescent="0.3"/>
  <cols>
    <col min="1" max="1" width="15.21875" bestFit="1" customWidth="1"/>
    <col min="2" max="2" width="27.33203125" bestFit="1" customWidth="1"/>
  </cols>
  <sheetData>
    <row r="3" spans="1:6" x14ac:dyDescent="0.3">
      <c r="A3" s="3" t="s">
        <v>2050</v>
      </c>
      <c r="B3" t="s">
        <v>2167</v>
      </c>
    </row>
    <row r="4" spans="1:6" x14ac:dyDescent="0.3">
      <c r="A4" s="4" t="s">
        <v>2058</v>
      </c>
      <c r="B4">
        <v>6606.2736999999997</v>
      </c>
    </row>
    <row r="5" spans="1:6" x14ac:dyDescent="0.3">
      <c r="A5" s="4" t="s">
        <v>2068</v>
      </c>
      <c r="B5">
        <v>6567.3071999999993</v>
      </c>
    </row>
    <row r="6" spans="1:6" x14ac:dyDescent="0.3">
      <c r="A6" s="4" t="s">
        <v>2097</v>
      </c>
      <c r="B6">
        <v>6854.0677999999998</v>
      </c>
    </row>
    <row r="7" spans="1:6" x14ac:dyDescent="0.3">
      <c r="A7" s="4" t="s">
        <v>2098</v>
      </c>
      <c r="B7">
        <v>13056.678899999997</v>
      </c>
    </row>
    <row r="8" spans="1:6" x14ac:dyDescent="0.3">
      <c r="A8" s="4" t="s">
        <v>2099</v>
      </c>
      <c r="B8">
        <v>6576.1846000000005</v>
      </c>
      <c r="F8" s="12" t="s">
        <v>2177</v>
      </c>
    </row>
    <row r="9" spans="1:6" x14ac:dyDescent="0.3">
      <c r="A9" s="4" t="s">
        <v>2107</v>
      </c>
      <c r="B9">
        <v>6564.2684000000008</v>
      </c>
    </row>
    <row r="10" spans="1:6" x14ac:dyDescent="0.3">
      <c r="A10" s="4" t="s">
        <v>2112</v>
      </c>
      <c r="B10">
        <v>8218.4582999999984</v>
      </c>
    </row>
    <row r="11" spans="1:6" x14ac:dyDescent="0.3">
      <c r="A11" s="4" t="s">
        <v>2114</v>
      </c>
      <c r="B11">
        <v>6685.0841000000009</v>
      </c>
    </row>
    <row r="12" spans="1:6" x14ac:dyDescent="0.3">
      <c r="A12" s="4" t="s">
        <v>2123</v>
      </c>
      <c r="B12">
        <v>7874.7186999999994</v>
      </c>
    </row>
    <row r="13" spans="1:6" x14ac:dyDescent="0.3">
      <c r="A13" s="4" t="s">
        <v>2124</v>
      </c>
      <c r="B13">
        <v>7451.563799999999</v>
      </c>
    </row>
    <row r="14" spans="1:6" x14ac:dyDescent="0.3">
      <c r="A14" s="4" t="s">
        <v>2151</v>
      </c>
      <c r="B14">
        <v>76454.605500000005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9E251-3E94-49E7-8055-0C64DCBAEE7A}">
  <dimension ref="A3:G8"/>
  <sheetViews>
    <sheetView workbookViewId="0">
      <selection activeCell="M4" sqref="M4"/>
    </sheetView>
  </sheetViews>
  <sheetFormatPr defaultRowHeight="14.4" x14ac:dyDescent="0.3"/>
  <cols>
    <col min="1" max="1" width="12.5546875" bestFit="1" customWidth="1"/>
    <col min="2" max="2" width="18.44140625" bestFit="1" customWidth="1"/>
  </cols>
  <sheetData>
    <row r="3" spans="1:7" x14ac:dyDescent="0.3">
      <c r="A3" s="3" t="s">
        <v>2050</v>
      </c>
      <c r="B3" t="s">
        <v>2171</v>
      </c>
    </row>
    <row r="4" spans="1:7" ht="15.6" x14ac:dyDescent="0.3">
      <c r="A4" s="4" t="s">
        <v>423</v>
      </c>
      <c r="B4">
        <v>11</v>
      </c>
      <c r="G4" s="17" t="s">
        <v>2178</v>
      </c>
    </row>
    <row r="5" spans="1:7" x14ac:dyDescent="0.3">
      <c r="A5" s="4" t="s">
        <v>934</v>
      </c>
      <c r="B5">
        <v>14</v>
      </c>
    </row>
    <row r="6" spans="1:7" x14ac:dyDescent="0.3">
      <c r="A6" s="4" t="s">
        <v>192</v>
      </c>
      <c r="B6">
        <v>12</v>
      </c>
    </row>
    <row r="7" spans="1:7" x14ac:dyDescent="0.3">
      <c r="A7" s="4" t="s">
        <v>349</v>
      </c>
      <c r="B7">
        <v>11</v>
      </c>
    </row>
    <row r="8" spans="1:7" x14ac:dyDescent="0.3">
      <c r="A8" s="4" t="s">
        <v>2151</v>
      </c>
      <c r="B8">
        <v>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5428E-FF0E-4F2E-BD2E-46B7BEB41304}">
  <dimension ref="A3:G12"/>
  <sheetViews>
    <sheetView workbookViewId="0">
      <selection activeCell="G5" sqref="G5"/>
    </sheetView>
  </sheetViews>
  <sheetFormatPr defaultRowHeight="14.4" x14ac:dyDescent="0.3"/>
  <cols>
    <col min="1" max="1" width="12.5546875" bestFit="1" customWidth="1"/>
    <col min="2" max="2" width="16.44140625" bestFit="1" customWidth="1"/>
    <col min="7" max="7" width="26.44140625" customWidth="1"/>
    <col min="8" max="8" width="15.109375" customWidth="1"/>
  </cols>
  <sheetData>
    <row r="3" spans="1:7" x14ac:dyDescent="0.3">
      <c r="A3" s="3" t="s">
        <v>2050</v>
      </c>
      <c r="B3" t="s">
        <v>2156</v>
      </c>
    </row>
    <row r="4" spans="1:7" x14ac:dyDescent="0.3">
      <c r="A4" s="4" t="s">
        <v>161</v>
      </c>
      <c r="B4">
        <v>72</v>
      </c>
    </row>
    <row r="5" spans="1:7" x14ac:dyDescent="0.3">
      <c r="A5" s="4" t="s">
        <v>23</v>
      </c>
      <c r="B5">
        <v>66</v>
      </c>
      <c r="G5" s="18" t="s">
        <v>2179</v>
      </c>
    </row>
    <row r="6" spans="1:7" x14ac:dyDescent="0.3">
      <c r="A6" s="4" t="s">
        <v>69</v>
      </c>
      <c r="B6">
        <v>51</v>
      </c>
    </row>
    <row r="7" spans="1:7" x14ac:dyDescent="0.3">
      <c r="A7" s="4" t="s">
        <v>133</v>
      </c>
      <c r="B7">
        <v>44</v>
      </c>
    </row>
    <row r="8" spans="1:7" x14ac:dyDescent="0.3">
      <c r="A8" s="4" t="s">
        <v>83</v>
      </c>
      <c r="B8">
        <v>72</v>
      </c>
    </row>
    <row r="9" spans="1:7" x14ac:dyDescent="0.3">
      <c r="A9" s="4" t="s">
        <v>35</v>
      </c>
      <c r="B9">
        <v>80</v>
      </c>
    </row>
    <row r="10" spans="1:7" x14ac:dyDescent="0.3">
      <c r="A10" s="4" t="s">
        <v>213</v>
      </c>
      <c r="B10">
        <v>64</v>
      </c>
    </row>
    <row r="11" spans="1:7" x14ac:dyDescent="0.3">
      <c r="A11" s="4" t="s">
        <v>152</v>
      </c>
      <c r="B11">
        <v>51</v>
      </c>
    </row>
    <row r="12" spans="1:7" x14ac:dyDescent="0.3">
      <c r="A12" s="4" t="s">
        <v>2151</v>
      </c>
      <c r="B12">
        <v>500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6F00F-9B93-47D5-B090-CCF4E547CDD2}">
  <dimension ref="A3:G13"/>
  <sheetViews>
    <sheetView workbookViewId="0">
      <selection activeCell="G9" sqref="G9"/>
    </sheetView>
  </sheetViews>
  <sheetFormatPr defaultRowHeight="14.4" x14ac:dyDescent="0.3"/>
  <cols>
    <col min="1" max="1" width="12.5546875" bestFit="1" customWidth="1"/>
    <col min="2" max="2" width="34" bestFit="1" customWidth="1"/>
  </cols>
  <sheetData>
    <row r="3" spans="1:7" x14ac:dyDescent="0.3">
      <c r="A3" s="3" t="s">
        <v>2050</v>
      </c>
      <c r="B3" t="s">
        <v>2176</v>
      </c>
    </row>
    <row r="4" spans="1:7" x14ac:dyDescent="0.3">
      <c r="A4" s="4" t="s">
        <v>2203</v>
      </c>
      <c r="B4" s="19">
        <v>0</v>
      </c>
    </row>
    <row r="5" spans="1:7" x14ac:dyDescent="0.3">
      <c r="A5" s="4" t="s">
        <v>152</v>
      </c>
      <c r="B5" s="19">
        <v>33234.737000000001</v>
      </c>
    </row>
    <row r="6" spans="1:7" x14ac:dyDescent="0.3">
      <c r="A6" s="4" t="s">
        <v>213</v>
      </c>
      <c r="B6" s="19">
        <v>46047.757000000012</v>
      </c>
    </row>
    <row r="7" spans="1:7" x14ac:dyDescent="0.3">
      <c r="A7" s="4" t="s">
        <v>35</v>
      </c>
      <c r="B7" s="19">
        <v>60148.810399999995</v>
      </c>
    </row>
    <row r="8" spans="1:7" x14ac:dyDescent="0.3">
      <c r="A8" s="4" t="s">
        <v>83</v>
      </c>
      <c r="B8" s="19">
        <v>47533.305899999992</v>
      </c>
    </row>
    <row r="9" spans="1:7" x14ac:dyDescent="0.3">
      <c r="A9" s="4" t="s">
        <v>133</v>
      </c>
      <c r="B9" s="19">
        <v>24762.065300000006</v>
      </c>
      <c r="G9" s="22" t="s">
        <v>2180</v>
      </c>
    </row>
    <row r="10" spans="1:7" x14ac:dyDescent="0.3">
      <c r="A10" s="4" t="s">
        <v>69</v>
      </c>
      <c r="B10" s="19">
        <v>39809.197500000009</v>
      </c>
    </row>
    <row r="11" spans="1:7" x14ac:dyDescent="0.3">
      <c r="A11" s="4" t="s">
        <v>23</v>
      </c>
      <c r="B11" s="19">
        <v>45607.425800000005</v>
      </c>
    </row>
    <row r="12" spans="1:7" x14ac:dyDescent="0.3">
      <c r="A12" s="4" t="s">
        <v>161</v>
      </c>
      <c r="B12" s="19">
        <v>50046.460799999986</v>
      </c>
    </row>
    <row r="13" spans="1:7" x14ac:dyDescent="0.3">
      <c r="A13" s="4" t="s">
        <v>2151</v>
      </c>
      <c r="B13" s="19">
        <v>347189.75969999994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407FC-6520-4A04-993A-369E9572314D}">
  <dimension ref="A3:G9"/>
  <sheetViews>
    <sheetView topLeftCell="A2" workbookViewId="0">
      <selection activeCell="M11" sqref="M11"/>
    </sheetView>
  </sheetViews>
  <sheetFormatPr defaultRowHeight="14.4" x14ac:dyDescent="0.3"/>
  <cols>
    <col min="1" max="1" width="12.5546875" bestFit="1" customWidth="1"/>
    <col min="2" max="2" width="21" bestFit="1" customWidth="1"/>
  </cols>
  <sheetData>
    <row r="3" spans="1:7" x14ac:dyDescent="0.3">
      <c r="A3" s="3" t="s">
        <v>2050</v>
      </c>
      <c r="B3" t="s">
        <v>2181</v>
      </c>
    </row>
    <row r="4" spans="1:7" x14ac:dyDescent="0.3">
      <c r="A4" s="4" t="s">
        <v>56</v>
      </c>
      <c r="B4">
        <v>102</v>
      </c>
    </row>
    <row r="5" spans="1:7" x14ac:dyDescent="0.3">
      <c r="A5" s="4" t="s">
        <v>89</v>
      </c>
      <c r="B5">
        <v>100</v>
      </c>
    </row>
    <row r="6" spans="1:7" x14ac:dyDescent="0.3">
      <c r="A6" s="4" t="s">
        <v>51</v>
      </c>
      <c r="B6">
        <v>83</v>
      </c>
      <c r="G6" s="12" t="s">
        <v>2182</v>
      </c>
    </row>
    <row r="7" spans="1:7" x14ac:dyDescent="0.3">
      <c r="A7" s="4" t="s">
        <v>78</v>
      </c>
      <c r="B7">
        <v>104</v>
      </c>
    </row>
    <row r="8" spans="1:7" x14ac:dyDescent="0.3">
      <c r="A8" s="4" t="s">
        <v>29</v>
      </c>
      <c r="B8">
        <v>111</v>
      </c>
    </row>
    <row r="9" spans="1:7" x14ac:dyDescent="0.3">
      <c r="A9" s="4" t="s">
        <v>2151</v>
      </c>
      <c r="B9">
        <v>500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75EBD-7E16-4539-982C-456BDD89D679}">
  <dimension ref="A3:E19"/>
  <sheetViews>
    <sheetView workbookViewId="0">
      <selection activeCell="A11" sqref="A5:A16"/>
    </sheetView>
  </sheetViews>
  <sheetFormatPr defaultRowHeight="14.4" x14ac:dyDescent="0.3"/>
  <cols>
    <col min="1" max="1" width="34" bestFit="1" customWidth="1"/>
    <col min="2" max="2" width="15.5546875" bestFit="1" customWidth="1"/>
    <col min="3" max="5" width="12" bestFit="1" customWidth="1"/>
    <col min="6" max="6" width="10.77734375" bestFit="1" customWidth="1"/>
  </cols>
  <sheetData>
    <row r="3" spans="1:4" x14ac:dyDescent="0.3">
      <c r="A3" s="3" t="s">
        <v>2176</v>
      </c>
      <c r="B3" s="3" t="s">
        <v>2160</v>
      </c>
    </row>
    <row r="4" spans="1:4" x14ac:dyDescent="0.3">
      <c r="A4" s="3" t="s">
        <v>2050</v>
      </c>
      <c r="B4" t="s">
        <v>34</v>
      </c>
      <c r="C4" t="s">
        <v>22</v>
      </c>
      <c r="D4" t="s">
        <v>2151</v>
      </c>
    </row>
    <row r="5" spans="1:4" x14ac:dyDescent="0.3">
      <c r="A5" s="4" t="s">
        <v>2184</v>
      </c>
      <c r="B5">
        <v>16094.931699999999</v>
      </c>
      <c r="C5">
        <v>10241.5874</v>
      </c>
      <c r="D5">
        <v>26336.519099999998</v>
      </c>
    </row>
    <row r="6" spans="1:4" x14ac:dyDescent="0.3">
      <c r="A6" s="4" t="s">
        <v>2185</v>
      </c>
      <c r="B6">
        <v>10309.336700000002</v>
      </c>
      <c r="C6">
        <v>8244.1471000000001</v>
      </c>
      <c r="D6">
        <v>18553.483799999998</v>
      </c>
    </row>
    <row r="7" spans="1:4" x14ac:dyDescent="0.3">
      <c r="A7" s="4" t="s">
        <v>2186</v>
      </c>
      <c r="B7">
        <v>5307.2115999999996</v>
      </c>
      <c r="C7">
        <v>6295.1010999999999</v>
      </c>
      <c r="D7">
        <v>11602.3127</v>
      </c>
    </row>
    <row r="8" spans="1:4" x14ac:dyDescent="0.3">
      <c r="A8" s="4" t="s">
        <v>2187</v>
      </c>
      <c r="B8">
        <v>9383.2882999999983</v>
      </c>
      <c r="C8">
        <v>7999.7120000000004</v>
      </c>
      <c r="D8">
        <v>17383.0003</v>
      </c>
    </row>
    <row r="9" spans="1:4" x14ac:dyDescent="0.3">
      <c r="A9" s="4" t="s">
        <v>2188</v>
      </c>
      <c r="B9">
        <v>8150.0287999999991</v>
      </c>
      <c r="C9">
        <v>6482.6481000000013</v>
      </c>
      <c r="D9">
        <v>14632.6769</v>
      </c>
    </row>
    <row r="10" spans="1:4" x14ac:dyDescent="0.3">
      <c r="A10" s="4" t="s">
        <v>2189</v>
      </c>
      <c r="B10">
        <v>8454.1744000000017</v>
      </c>
      <c r="C10">
        <v>14543.007100000001</v>
      </c>
      <c r="D10">
        <v>22997.181500000002</v>
      </c>
    </row>
    <row r="11" spans="1:4" x14ac:dyDescent="0.3">
      <c r="A11" s="4" t="s">
        <v>2190</v>
      </c>
      <c r="B11">
        <v>10185.532500000001</v>
      </c>
      <c r="C11">
        <v>10543.312599999999</v>
      </c>
      <c r="D11">
        <v>20728.845099999999</v>
      </c>
    </row>
    <row r="12" spans="1:4" x14ac:dyDescent="0.3">
      <c r="A12" s="4" t="s">
        <v>2191</v>
      </c>
      <c r="B12">
        <v>11079.1746</v>
      </c>
      <c r="C12">
        <v>7791.677999999999</v>
      </c>
      <c r="D12">
        <v>18870.852599999998</v>
      </c>
    </row>
    <row r="13" spans="1:4" x14ac:dyDescent="0.3">
      <c r="A13" s="4" t="s">
        <v>2161</v>
      </c>
      <c r="B13">
        <v>3690.1650000000004</v>
      </c>
      <c r="C13">
        <v>8286.7198000000008</v>
      </c>
      <c r="D13">
        <v>11976.884799999998</v>
      </c>
    </row>
    <row r="14" spans="1:4" x14ac:dyDescent="0.3">
      <c r="A14" s="4" t="s">
        <v>2192</v>
      </c>
      <c r="B14">
        <v>3964.8175999999994</v>
      </c>
      <c r="C14">
        <v>5559.0000000000009</v>
      </c>
      <c r="D14">
        <v>9523.8175999999967</v>
      </c>
    </row>
    <row r="15" spans="1:4" x14ac:dyDescent="0.3">
      <c r="A15" s="4" t="s">
        <v>2193</v>
      </c>
      <c r="B15">
        <v>8193.9498999999996</v>
      </c>
      <c r="C15">
        <v>9548.174500000001</v>
      </c>
      <c r="D15">
        <v>17742.124400000001</v>
      </c>
    </row>
    <row r="16" spans="1:4" x14ac:dyDescent="0.3">
      <c r="A16" s="4" t="s">
        <v>2194</v>
      </c>
      <c r="B16">
        <v>5620.5067000000008</v>
      </c>
      <c r="C16">
        <v>9875.9236999999994</v>
      </c>
      <c r="D16">
        <v>15496.430399999997</v>
      </c>
    </row>
    <row r="17" spans="1:5" x14ac:dyDescent="0.3">
      <c r="A17" s="4" t="s">
        <v>2151</v>
      </c>
      <c r="B17">
        <v>100433.11780000007</v>
      </c>
      <c r="C17">
        <v>105411.01139999999</v>
      </c>
      <c r="D17">
        <v>205844.12919999985</v>
      </c>
    </row>
    <row r="19" spans="1:5" x14ac:dyDescent="0.3">
      <c r="E19" s="12"/>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Sheet1</vt:lpstr>
      <vt:lpstr>Final Data  </vt:lpstr>
      <vt:lpstr>KPI val calcualtion</vt:lpstr>
      <vt:lpstr>Dashboard</vt:lpstr>
      <vt:lpstr>Sheet6</vt:lpstr>
      <vt:lpstr>Sheet7</vt:lpstr>
      <vt:lpstr>Sheet8</vt:lpstr>
      <vt:lpstr>Sheet9</vt:lpstr>
      <vt:lpstr>Sheet11</vt:lpstr>
      <vt:lpstr>Sheet12</vt:lpstr>
      <vt:lpstr>Sheet13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ADMIN</cp:lastModifiedBy>
  <dcterms:created xsi:type="dcterms:W3CDTF">2025-02-08T05:14:48Z</dcterms:created>
  <dcterms:modified xsi:type="dcterms:W3CDTF">2026-08-18T16:19:48Z</dcterms:modified>
</cp:coreProperties>
</file>