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dministrator\Desktop\eXceleRATE\RdP Dessalement\Volume &amp; TRG\"/>
    </mc:Choice>
  </mc:AlternateContent>
  <xr:revisionPtr revIDLastSave="0" documentId="8_{585E8E7B-DF5C-4EDA-824F-7D5850667F5E}" xr6:coauthVersionLast="47" xr6:coauthVersionMax="47" xr10:uidLastSave="{00000000-0000-0000-0000-000000000000}"/>
  <bookViews>
    <workbookView xWindow="-110" yWindow="-110" windowWidth="19420" windowHeight="10420" tabRatio="609" activeTab="1" xr2:uid="{4F96ACD9-EDFB-45B8-97F4-7A50A83854E7}"/>
  </bookViews>
  <sheets>
    <sheet name="0- Capacité en place" sheetId="3" r:id="rId1"/>
    <sheet name="1- Calcul du TRG journalier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87" i="1" l="1"/>
  <c r="S187" i="1"/>
  <c r="T187" i="1"/>
  <c r="R188" i="1"/>
  <c r="S188" i="1"/>
  <c r="R189" i="1"/>
  <c r="S189" i="1"/>
  <c r="R190" i="1"/>
  <c r="S190" i="1"/>
  <c r="R191" i="1"/>
  <c r="S191" i="1"/>
  <c r="R192" i="1"/>
  <c r="S192" i="1"/>
  <c r="R193" i="1"/>
  <c r="S193" i="1"/>
  <c r="Q187" i="1"/>
  <c r="Q188" i="1"/>
  <c r="T188" i="1" s="1"/>
  <c r="Q189" i="1"/>
  <c r="T189" i="1" s="1"/>
  <c r="Q190" i="1"/>
  <c r="T190" i="1" s="1"/>
  <c r="Q191" i="1"/>
  <c r="T191" i="1" s="1"/>
  <c r="Q192" i="1"/>
  <c r="T192" i="1" s="1"/>
  <c r="Q193" i="1"/>
  <c r="T193" i="1" s="1"/>
  <c r="I187" i="1"/>
  <c r="J187" i="1"/>
  <c r="K187" i="1"/>
  <c r="L187" i="1"/>
  <c r="M187" i="1"/>
  <c r="I188" i="1"/>
  <c r="J188" i="1"/>
  <c r="K188" i="1"/>
  <c r="L188" i="1"/>
  <c r="M188" i="1"/>
  <c r="I189" i="1"/>
  <c r="J189" i="1"/>
  <c r="K189" i="1"/>
  <c r="L189" i="1"/>
  <c r="M189" i="1"/>
  <c r="I190" i="1"/>
  <c r="J190" i="1"/>
  <c r="K190" i="1"/>
  <c r="L190" i="1"/>
  <c r="M190" i="1"/>
  <c r="I191" i="1"/>
  <c r="J191" i="1"/>
  <c r="K191" i="1"/>
  <c r="L191" i="1"/>
  <c r="M191" i="1"/>
  <c r="I192" i="1"/>
  <c r="J192" i="1"/>
  <c r="K192" i="1"/>
  <c r="L192" i="1"/>
  <c r="M192" i="1"/>
  <c r="I193" i="1"/>
  <c r="J193" i="1"/>
  <c r="K193" i="1"/>
  <c r="L193" i="1"/>
  <c r="M193" i="1"/>
  <c r="H187" i="1"/>
  <c r="U187" i="1" s="1"/>
  <c r="V187" i="1" s="1"/>
  <c r="H188" i="1"/>
  <c r="H189" i="1"/>
  <c r="N189" i="1" s="1"/>
  <c r="H190" i="1"/>
  <c r="H191" i="1"/>
  <c r="H192" i="1"/>
  <c r="H193" i="1"/>
  <c r="U180" i="1"/>
  <c r="S180" i="1"/>
  <c r="S181" i="1"/>
  <c r="S182" i="1"/>
  <c r="S183" i="1"/>
  <c r="S184" i="1"/>
  <c r="S185" i="1"/>
  <c r="S186" i="1"/>
  <c r="R180" i="1"/>
  <c r="R181" i="1"/>
  <c r="R182" i="1"/>
  <c r="R183" i="1"/>
  <c r="R184" i="1"/>
  <c r="R185" i="1"/>
  <c r="R186" i="1"/>
  <c r="V180" i="1"/>
  <c r="Q180" i="1"/>
  <c r="T180" i="1" s="1"/>
  <c r="Q181" i="1"/>
  <c r="T181" i="1" s="1"/>
  <c r="Q182" i="1"/>
  <c r="T182" i="1" s="1"/>
  <c r="Q183" i="1"/>
  <c r="T183" i="1" s="1"/>
  <c r="Q184" i="1"/>
  <c r="T184" i="1" s="1"/>
  <c r="Q185" i="1"/>
  <c r="T185" i="1" s="1"/>
  <c r="Q186" i="1"/>
  <c r="T186" i="1" s="1"/>
  <c r="I180" i="1"/>
  <c r="J180" i="1"/>
  <c r="K180" i="1"/>
  <c r="L180" i="1"/>
  <c r="M180" i="1"/>
  <c r="N180" i="1"/>
  <c r="I181" i="1"/>
  <c r="J181" i="1"/>
  <c r="K181" i="1"/>
  <c r="L181" i="1"/>
  <c r="M181" i="1"/>
  <c r="I182" i="1"/>
  <c r="J182" i="1"/>
  <c r="K182" i="1"/>
  <c r="L182" i="1"/>
  <c r="M182" i="1"/>
  <c r="I183" i="1"/>
  <c r="J183" i="1"/>
  <c r="K183" i="1"/>
  <c r="L183" i="1"/>
  <c r="M183" i="1"/>
  <c r="I184" i="1"/>
  <c r="J184" i="1"/>
  <c r="K184" i="1"/>
  <c r="L184" i="1"/>
  <c r="M184" i="1"/>
  <c r="I185" i="1"/>
  <c r="J185" i="1"/>
  <c r="K185" i="1"/>
  <c r="L185" i="1"/>
  <c r="M185" i="1"/>
  <c r="I186" i="1"/>
  <c r="J186" i="1"/>
  <c r="K186" i="1"/>
  <c r="L186" i="1"/>
  <c r="M186" i="1"/>
  <c r="H180" i="1"/>
  <c r="H181" i="1"/>
  <c r="N181" i="1" s="1"/>
  <c r="H182" i="1"/>
  <c r="H183" i="1"/>
  <c r="H184" i="1"/>
  <c r="H185" i="1"/>
  <c r="H186" i="1"/>
  <c r="N186" i="1" s="1"/>
  <c r="N152" i="1"/>
  <c r="U177" i="1"/>
  <c r="V177" i="1" s="1"/>
  <c r="U178" i="1"/>
  <c r="V178" i="1" s="1"/>
  <c r="U179" i="1"/>
  <c r="V179" i="1" s="1"/>
  <c r="R177" i="1"/>
  <c r="S177" i="1"/>
  <c r="T177" i="1"/>
  <c r="R178" i="1"/>
  <c r="S178" i="1"/>
  <c r="T178" i="1"/>
  <c r="R179" i="1"/>
  <c r="S179" i="1"/>
  <c r="T179" i="1"/>
  <c r="U193" i="1" l="1"/>
  <c r="V193" i="1" s="1"/>
  <c r="U192" i="1"/>
  <c r="V192" i="1" s="1"/>
  <c r="U191" i="1"/>
  <c r="V191" i="1" s="1"/>
  <c r="N193" i="1"/>
  <c r="N192" i="1"/>
  <c r="N191" i="1"/>
  <c r="U190" i="1"/>
  <c r="V190" i="1" s="1"/>
  <c r="N190" i="1"/>
  <c r="U189" i="1"/>
  <c r="V189" i="1" s="1"/>
  <c r="U188" i="1"/>
  <c r="V188" i="1" s="1"/>
  <c r="N188" i="1"/>
  <c r="N187" i="1"/>
  <c r="U186" i="1"/>
  <c r="V186" i="1" s="1"/>
  <c r="U185" i="1"/>
  <c r="V185" i="1" s="1"/>
  <c r="U184" i="1"/>
  <c r="V184" i="1" s="1"/>
  <c r="N185" i="1"/>
  <c r="N184" i="1"/>
  <c r="U183" i="1"/>
  <c r="V183" i="1" s="1"/>
  <c r="N183" i="1"/>
  <c r="U182" i="1"/>
  <c r="V182" i="1" s="1"/>
  <c r="N182" i="1"/>
  <c r="U181" i="1"/>
  <c r="V181" i="1" s="1"/>
  <c r="H179" i="1"/>
  <c r="Q177" i="1"/>
  <c r="Q178" i="1"/>
  <c r="Q179" i="1"/>
  <c r="H178" i="1"/>
  <c r="I177" i="1"/>
  <c r="J177" i="1"/>
  <c r="K177" i="1"/>
  <c r="L177" i="1"/>
  <c r="M177" i="1"/>
  <c r="N177" i="1"/>
  <c r="I178" i="1"/>
  <c r="J178" i="1"/>
  <c r="K178" i="1"/>
  <c r="L178" i="1"/>
  <c r="M178" i="1"/>
  <c r="N178" i="1"/>
  <c r="I179" i="1"/>
  <c r="J179" i="1"/>
  <c r="K179" i="1"/>
  <c r="L179" i="1"/>
  <c r="M179" i="1"/>
  <c r="H177" i="1"/>
  <c r="U176" i="1"/>
  <c r="V176" i="1" s="1"/>
  <c r="R176" i="1"/>
  <c r="S176" i="1"/>
  <c r="T176" i="1"/>
  <c r="Q176" i="1"/>
  <c r="I176" i="1" l="1"/>
  <c r="J176" i="1"/>
  <c r="K176" i="1"/>
  <c r="L176" i="1"/>
  <c r="M176" i="1"/>
  <c r="N176" i="1"/>
  <c r="H176" i="1"/>
  <c r="U175" i="1"/>
  <c r="V175" i="1"/>
  <c r="R175" i="1"/>
  <c r="S175" i="1"/>
  <c r="T175" i="1"/>
  <c r="Q175" i="1"/>
  <c r="I175" i="1" l="1"/>
  <c r="J175" i="1"/>
  <c r="K175" i="1"/>
  <c r="L175" i="1"/>
  <c r="M175" i="1"/>
  <c r="N175" i="1"/>
  <c r="H175" i="1"/>
  <c r="U174" i="1"/>
  <c r="V174" i="1" s="1"/>
  <c r="R174" i="1" l="1"/>
  <c r="S174" i="1"/>
  <c r="Q174" i="1"/>
  <c r="T174" i="1" s="1"/>
  <c r="I174" i="1"/>
  <c r="J174" i="1"/>
  <c r="K174" i="1"/>
  <c r="L174" i="1"/>
  <c r="M174" i="1"/>
  <c r="N174" i="1"/>
  <c r="H174" i="1"/>
  <c r="U173" i="1"/>
  <c r="V173" i="1"/>
  <c r="R173" i="1"/>
  <c r="S173" i="1"/>
  <c r="T173" i="1"/>
  <c r="Q173" i="1"/>
  <c r="I173" i="1"/>
  <c r="J173" i="1"/>
  <c r="K173" i="1"/>
  <c r="L173" i="1"/>
  <c r="M173" i="1"/>
  <c r="N173" i="1"/>
  <c r="H173" i="1"/>
  <c r="S170" i="1"/>
  <c r="S171" i="1"/>
  <c r="S172" i="1"/>
  <c r="R170" i="1"/>
  <c r="R171" i="1"/>
  <c r="R172" i="1"/>
  <c r="R166" i="1" l="1"/>
  <c r="S166" i="1"/>
  <c r="R167" i="1"/>
  <c r="S167" i="1"/>
  <c r="R168" i="1"/>
  <c r="S168" i="1"/>
  <c r="R169" i="1"/>
  <c r="S169" i="1"/>
  <c r="Q166" i="1" l="1"/>
  <c r="T166" i="1" s="1"/>
  <c r="Q167" i="1"/>
  <c r="T167" i="1" s="1"/>
  <c r="Q168" i="1"/>
  <c r="Q169" i="1"/>
  <c r="T169" i="1" s="1"/>
  <c r="Q170" i="1"/>
  <c r="T170" i="1" s="1"/>
  <c r="Q171" i="1"/>
  <c r="T171" i="1" s="1"/>
  <c r="Q172" i="1"/>
  <c r="T172" i="1" s="1"/>
  <c r="I166" i="1"/>
  <c r="J166" i="1"/>
  <c r="K166" i="1"/>
  <c r="L166" i="1"/>
  <c r="M166" i="1"/>
  <c r="N166" i="1"/>
  <c r="I167" i="1"/>
  <c r="J167" i="1"/>
  <c r="K167" i="1"/>
  <c r="L167" i="1"/>
  <c r="M167" i="1"/>
  <c r="I168" i="1"/>
  <c r="J168" i="1"/>
  <c r="K168" i="1"/>
  <c r="L168" i="1"/>
  <c r="M168" i="1"/>
  <c r="I169" i="1"/>
  <c r="J169" i="1"/>
  <c r="K169" i="1"/>
  <c r="L169" i="1"/>
  <c r="M169" i="1"/>
  <c r="I170" i="1"/>
  <c r="J170" i="1"/>
  <c r="K170" i="1"/>
  <c r="L170" i="1"/>
  <c r="M170" i="1"/>
  <c r="I171" i="1"/>
  <c r="J171" i="1"/>
  <c r="K171" i="1"/>
  <c r="L171" i="1"/>
  <c r="M171" i="1"/>
  <c r="I172" i="1"/>
  <c r="J172" i="1"/>
  <c r="K172" i="1"/>
  <c r="L172" i="1"/>
  <c r="M172" i="1"/>
  <c r="H166" i="1"/>
  <c r="H167" i="1"/>
  <c r="N167" i="1" s="1"/>
  <c r="H168" i="1"/>
  <c r="N168" i="1" s="1"/>
  <c r="H169" i="1"/>
  <c r="N169" i="1" s="1"/>
  <c r="H170" i="1"/>
  <c r="H171" i="1"/>
  <c r="H172" i="1"/>
  <c r="N172" i="1" s="1"/>
  <c r="K163" i="1"/>
  <c r="K164" i="1"/>
  <c r="K165" i="1"/>
  <c r="U171" i="1" l="1"/>
  <c r="V171" i="1" s="1"/>
  <c r="U170" i="1"/>
  <c r="V170" i="1" s="1"/>
  <c r="U172" i="1"/>
  <c r="V172" i="1" s="1"/>
  <c r="N171" i="1"/>
  <c r="N170" i="1"/>
  <c r="U169" i="1"/>
  <c r="V169" i="1" s="1"/>
  <c r="U168" i="1"/>
  <c r="V168" i="1" s="1"/>
  <c r="T168" i="1"/>
  <c r="U167" i="1"/>
  <c r="V167" i="1" s="1"/>
  <c r="U166" i="1"/>
  <c r="V166" i="1" s="1"/>
  <c r="M162" i="1"/>
  <c r="L159" i="1"/>
  <c r="R159" i="1"/>
  <c r="S159" i="1"/>
  <c r="R160" i="1"/>
  <c r="S160" i="1"/>
  <c r="R161" i="1"/>
  <c r="S161" i="1"/>
  <c r="R162" i="1"/>
  <c r="S162" i="1"/>
  <c r="R163" i="1"/>
  <c r="S163" i="1"/>
  <c r="R164" i="1"/>
  <c r="S164" i="1"/>
  <c r="R165" i="1"/>
  <c r="S165" i="1"/>
  <c r="I159" i="1"/>
  <c r="J159" i="1"/>
  <c r="K159" i="1"/>
  <c r="M159" i="1"/>
  <c r="I160" i="1"/>
  <c r="J160" i="1"/>
  <c r="K160" i="1"/>
  <c r="L160" i="1"/>
  <c r="M160" i="1"/>
  <c r="I161" i="1"/>
  <c r="J161" i="1"/>
  <c r="K161" i="1"/>
  <c r="L161" i="1"/>
  <c r="M161" i="1"/>
  <c r="I162" i="1"/>
  <c r="J162" i="1"/>
  <c r="K162" i="1"/>
  <c r="L162" i="1"/>
  <c r="I163" i="1"/>
  <c r="J163" i="1"/>
  <c r="L163" i="1"/>
  <c r="M163" i="1"/>
  <c r="I164" i="1"/>
  <c r="J164" i="1"/>
  <c r="L164" i="1"/>
  <c r="M164" i="1"/>
  <c r="I165" i="1"/>
  <c r="J165" i="1"/>
  <c r="L165" i="1"/>
  <c r="M165" i="1"/>
  <c r="Q159" i="1"/>
  <c r="T159" i="1" s="1"/>
  <c r="Q160" i="1"/>
  <c r="T160" i="1" s="1"/>
  <c r="Q161" i="1"/>
  <c r="T161" i="1" s="1"/>
  <c r="Q162" i="1"/>
  <c r="T162" i="1" s="1"/>
  <c r="Q163" i="1"/>
  <c r="T163" i="1" s="1"/>
  <c r="Q164" i="1"/>
  <c r="T164" i="1" s="1"/>
  <c r="Q165" i="1"/>
  <c r="T165" i="1" s="1"/>
  <c r="H159" i="1" l="1"/>
  <c r="H160" i="1"/>
  <c r="H161" i="1"/>
  <c r="H162" i="1"/>
  <c r="N162" i="1" s="1"/>
  <c r="H163" i="1"/>
  <c r="H164" i="1"/>
  <c r="H165" i="1"/>
  <c r="K152" i="1"/>
  <c r="K153" i="1"/>
  <c r="K154" i="1"/>
  <c r="K155" i="1"/>
  <c r="K156" i="1"/>
  <c r="K157" i="1"/>
  <c r="K158" i="1"/>
  <c r="H152" i="1"/>
  <c r="H153" i="1"/>
  <c r="H154" i="1"/>
  <c r="H155" i="1"/>
  <c r="H156" i="1"/>
  <c r="H157" i="1"/>
  <c r="H158" i="1"/>
  <c r="Q152" i="1"/>
  <c r="R152" i="1"/>
  <c r="S152" i="1"/>
  <c r="Q153" i="1"/>
  <c r="R153" i="1"/>
  <c r="S153" i="1"/>
  <c r="Q154" i="1"/>
  <c r="R154" i="1"/>
  <c r="S154" i="1"/>
  <c r="Q155" i="1"/>
  <c r="R155" i="1"/>
  <c r="S155" i="1"/>
  <c r="Q156" i="1"/>
  <c r="R156" i="1"/>
  <c r="S156" i="1"/>
  <c r="Q157" i="1"/>
  <c r="R157" i="1"/>
  <c r="S157" i="1"/>
  <c r="Q158" i="1"/>
  <c r="R158" i="1"/>
  <c r="S158" i="1"/>
  <c r="I152" i="1"/>
  <c r="J152" i="1"/>
  <c r="L152" i="1"/>
  <c r="M152" i="1"/>
  <c r="I153" i="1"/>
  <c r="J153" i="1"/>
  <c r="L153" i="1"/>
  <c r="M153" i="1"/>
  <c r="I154" i="1"/>
  <c r="J154" i="1"/>
  <c r="L154" i="1"/>
  <c r="M154" i="1"/>
  <c r="I155" i="1"/>
  <c r="J155" i="1"/>
  <c r="L155" i="1"/>
  <c r="M155" i="1"/>
  <c r="I156" i="1"/>
  <c r="J156" i="1"/>
  <c r="L156" i="1"/>
  <c r="M156" i="1"/>
  <c r="I157" i="1"/>
  <c r="J157" i="1"/>
  <c r="L157" i="1"/>
  <c r="M157" i="1"/>
  <c r="I158" i="1"/>
  <c r="J158" i="1"/>
  <c r="L158" i="1"/>
  <c r="M158" i="1"/>
  <c r="N164" i="1" l="1"/>
  <c r="U164" i="1"/>
  <c r="V164" i="1" s="1"/>
  <c r="N160" i="1"/>
  <c r="U160" i="1"/>
  <c r="V160" i="1" s="1"/>
  <c r="U165" i="1"/>
  <c r="V165" i="1" s="1"/>
  <c r="N165" i="1"/>
  <c r="U163" i="1"/>
  <c r="V163" i="1" s="1"/>
  <c r="N163" i="1"/>
  <c r="U159" i="1"/>
  <c r="V159" i="1" s="1"/>
  <c r="N159" i="1"/>
  <c r="U162" i="1"/>
  <c r="V162" i="1" s="1"/>
  <c r="U161" i="1"/>
  <c r="V161" i="1" s="1"/>
  <c r="N161" i="1"/>
  <c r="U157" i="1"/>
  <c r="U155" i="1"/>
  <c r="U153" i="1"/>
  <c r="U158" i="1"/>
  <c r="U156" i="1"/>
  <c r="U154" i="1"/>
  <c r="U152" i="1"/>
  <c r="S147" i="1"/>
  <c r="S148" i="1"/>
  <c r="S149" i="1"/>
  <c r="S150" i="1"/>
  <c r="S151" i="1"/>
  <c r="R147" i="1"/>
  <c r="R148" i="1"/>
  <c r="R149" i="1"/>
  <c r="R150" i="1"/>
  <c r="R151" i="1"/>
  <c r="Q147" i="1" l="1"/>
  <c r="Q148" i="1"/>
  <c r="Q149" i="1"/>
  <c r="Q150" i="1"/>
  <c r="Q151" i="1"/>
  <c r="I151" i="1" l="1"/>
  <c r="J151" i="1"/>
  <c r="K151" i="1"/>
  <c r="L151" i="1"/>
  <c r="M151" i="1"/>
  <c r="H151" i="1"/>
  <c r="U151" i="1" s="1"/>
  <c r="I150" i="1"/>
  <c r="J150" i="1"/>
  <c r="K150" i="1"/>
  <c r="L150" i="1"/>
  <c r="M150" i="1"/>
  <c r="H150" i="1"/>
  <c r="U150" i="1" s="1"/>
  <c r="I149" i="1"/>
  <c r="J149" i="1"/>
  <c r="K149" i="1"/>
  <c r="L149" i="1"/>
  <c r="M149" i="1"/>
  <c r="H149" i="1"/>
  <c r="U149" i="1" s="1"/>
  <c r="I148" i="1"/>
  <c r="J148" i="1"/>
  <c r="K148" i="1"/>
  <c r="L148" i="1"/>
  <c r="M148" i="1"/>
  <c r="H148" i="1"/>
  <c r="U148" i="1" s="1"/>
  <c r="I147" i="1" l="1"/>
  <c r="J147" i="1"/>
  <c r="K147" i="1"/>
  <c r="L147" i="1"/>
  <c r="M147" i="1"/>
  <c r="H147" i="1"/>
  <c r="U147" i="1" s="1"/>
  <c r="R146" i="1"/>
  <c r="S146" i="1"/>
  <c r="I146" i="1"/>
  <c r="J146" i="1"/>
  <c r="K146" i="1"/>
  <c r="L146" i="1"/>
  <c r="M146" i="1"/>
  <c r="H146" i="1"/>
  <c r="Q146" i="1"/>
  <c r="U146" i="1" l="1"/>
  <c r="R145" i="1"/>
  <c r="S145" i="1"/>
  <c r="Q145" i="1"/>
  <c r="I145" i="1" l="1"/>
  <c r="J145" i="1"/>
  <c r="K145" i="1"/>
  <c r="L145" i="1"/>
  <c r="M145" i="1"/>
  <c r="H145" i="1"/>
  <c r="U145" i="1" s="1"/>
  <c r="R142" i="1"/>
  <c r="S142" i="1"/>
  <c r="R143" i="1"/>
  <c r="S143" i="1"/>
  <c r="R144" i="1"/>
  <c r="S144" i="1"/>
  <c r="Q144" i="1"/>
  <c r="Q143" i="1" l="1"/>
  <c r="Q142" i="1"/>
  <c r="I144" i="1" l="1"/>
  <c r="J144" i="1"/>
  <c r="K144" i="1"/>
  <c r="L144" i="1"/>
  <c r="M144" i="1"/>
  <c r="H144" i="1"/>
  <c r="U144" i="1" s="1"/>
  <c r="I143" i="1"/>
  <c r="J143" i="1"/>
  <c r="K143" i="1"/>
  <c r="L143" i="1"/>
  <c r="M143" i="1"/>
  <c r="H143" i="1"/>
  <c r="U143" i="1" s="1"/>
  <c r="I142" i="1"/>
  <c r="J142" i="1"/>
  <c r="K142" i="1"/>
  <c r="L142" i="1"/>
  <c r="M142" i="1"/>
  <c r="H142" i="1"/>
  <c r="U142" i="1" s="1"/>
  <c r="R141" i="1"/>
  <c r="S141" i="1"/>
  <c r="I141" i="1"/>
  <c r="J141" i="1"/>
  <c r="K141" i="1"/>
  <c r="L141" i="1"/>
  <c r="M141" i="1"/>
  <c r="H141" i="1"/>
  <c r="Q141" i="1"/>
  <c r="R140" i="1"/>
  <c r="S140" i="1"/>
  <c r="I140" i="1"/>
  <c r="J140" i="1"/>
  <c r="K140" i="1"/>
  <c r="L140" i="1"/>
  <c r="M140" i="1"/>
  <c r="H140" i="1"/>
  <c r="Q140" i="1"/>
  <c r="R139" i="1"/>
  <c r="S139" i="1"/>
  <c r="I139" i="1"/>
  <c r="J139" i="1"/>
  <c r="K139" i="1"/>
  <c r="L139" i="1"/>
  <c r="M139" i="1"/>
  <c r="H139" i="1"/>
  <c r="Q139" i="1"/>
  <c r="R138" i="1"/>
  <c r="S138" i="1"/>
  <c r="I138" i="1"/>
  <c r="J138" i="1"/>
  <c r="K138" i="1"/>
  <c r="L138" i="1"/>
  <c r="M138" i="1"/>
  <c r="H138" i="1"/>
  <c r="Q138" i="1"/>
  <c r="U141" i="1" l="1"/>
  <c r="U139" i="1"/>
  <c r="U140" i="1"/>
  <c r="U138" i="1"/>
  <c r="R131" i="1"/>
  <c r="S131" i="1"/>
  <c r="R132" i="1"/>
  <c r="S132" i="1"/>
  <c r="R133" i="1"/>
  <c r="S133" i="1"/>
  <c r="R134" i="1"/>
  <c r="S134" i="1"/>
  <c r="R135" i="1"/>
  <c r="S135" i="1"/>
  <c r="R136" i="1"/>
  <c r="S136" i="1"/>
  <c r="R137" i="1"/>
  <c r="S137" i="1"/>
  <c r="Q137" i="1"/>
  <c r="Q136" i="1" l="1"/>
  <c r="Q135" i="1"/>
  <c r="Q134" i="1" l="1"/>
  <c r="Q133" i="1" l="1"/>
  <c r="Q132" i="1" l="1"/>
  <c r="Q131" i="1" l="1"/>
  <c r="S124" i="1" l="1"/>
  <c r="S125" i="1"/>
  <c r="S126" i="1"/>
  <c r="S127" i="1"/>
  <c r="S128" i="1"/>
  <c r="S129" i="1"/>
  <c r="S130" i="1"/>
  <c r="R124" i="1"/>
  <c r="R125" i="1"/>
  <c r="R126" i="1"/>
  <c r="R127" i="1"/>
  <c r="R128" i="1"/>
  <c r="R129" i="1"/>
  <c r="R130" i="1"/>
  <c r="Q130" i="1"/>
  <c r="Q129" i="1"/>
  <c r="Q128" i="1"/>
  <c r="Q127" i="1"/>
  <c r="Q126" i="1"/>
  <c r="Q125" i="1" l="1"/>
  <c r="Q124" i="1" l="1"/>
  <c r="I132" i="1" l="1"/>
  <c r="J132" i="1"/>
  <c r="K132" i="1"/>
  <c r="L132" i="1"/>
  <c r="M132" i="1"/>
  <c r="I133" i="1"/>
  <c r="J133" i="1"/>
  <c r="K133" i="1"/>
  <c r="L133" i="1"/>
  <c r="M133" i="1"/>
  <c r="I134" i="1"/>
  <c r="J134" i="1"/>
  <c r="K134" i="1"/>
  <c r="L134" i="1"/>
  <c r="M134" i="1"/>
  <c r="I135" i="1"/>
  <c r="J135" i="1"/>
  <c r="K135" i="1"/>
  <c r="L135" i="1"/>
  <c r="M135" i="1"/>
  <c r="I136" i="1"/>
  <c r="J136" i="1"/>
  <c r="K136" i="1"/>
  <c r="L136" i="1"/>
  <c r="M136" i="1"/>
  <c r="I137" i="1"/>
  <c r="J137" i="1"/>
  <c r="K137" i="1"/>
  <c r="L137" i="1"/>
  <c r="M137" i="1"/>
  <c r="I130" i="1"/>
  <c r="J130" i="1"/>
  <c r="K130" i="1"/>
  <c r="L130" i="1"/>
  <c r="M130" i="1"/>
  <c r="I131" i="1"/>
  <c r="J131" i="1"/>
  <c r="K131" i="1"/>
  <c r="L131" i="1"/>
  <c r="M131" i="1"/>
  <c r="H132" i="1"/>
  <c r="U132" i="1" s="1"/>
  <c r="H133" i="1"/>
  <c r="U133" i="1" s="1"/>
  <c r="H134" i="1"/>
  <c r="U134" i="1" s="1"/>
  <c r="H135" i="1"/>
  <c r="U135" i="1" s="1"/>
  <c r="H136" i="1"/>
  <c r="U136" i="1" s="1"/>
  <c r="H137" i="1"/>
  <c r="U137" i="1" s="1"/>
  <c r="H131" i="1"/>
  <c r="U131" i="1" s="1"/>
  <c r="I121" i="1"/>
  <c r="J121" i="1"/>
  <c r="K121" i="1"/>
  <c r="L121" i="1"/>
  <c r="M121" i="1"/>
  <c r="I122" i="1"/>
  <c r="J122" i="1"/>
  <c r="K122" i="1"/>
  <c r="L122" i="1"/>
  <c r="M122" i="1"/>
  <c r="I123" i="1"/>
  <c r="J123" i="1"/>
  <c r="K123" i="1"/>
  <c r="L123" i="1"/>
  <c r="M123" i="1"/>
  <c r="I124" i="1"/>
  <c r="J124" i="1"/>
  <c r="K124" i="1"/>
  <c r="L124" i="1"/>
  <c r="M124" i="1"/>
  <c r="I125" i="1"/>
  <c r="J125" i="1"/>
  <c r="K125" i="1"/>
  <c r="L125" i="1"/>
  <c r="M125" i="1"/>
  <c r="I126" i="1"/>
  <c r="J126" i="1"/>
  <c r="K126" i="1"/>
  <c r="L126" i="1"/>
  <c r="M126" i="1"/>
  <c r="I127" i="1"/>
  <c r="J127" i="1"/>
  <c r="K127" i="1"/>
  <c r="L127" i="1"/>
  <c r="M127" i="1"/>
  <c r="I128" i="1"/>
  <c r="J128" i="1"/>
  <c r="K128" i="1"/>
  <c r="L128" i="1"/>
  <c r="M128" i="1"/>
  <c r="I129" i="1"/>
  <c r="J129" i="1"/>
  <c r="K129" i="1"/>
  <c r="L129" i="1"/>
  <c r="M129" i="1"/>
  <c r="H130" i="1"/>
  <c r="H129" i="1"/>
  <c r="H128" i="1"/>
  <c r="H127" i="1"/>
  <c r="H126" i="1"/>
  <c r="U126" i="1" s="1"/>
  <c r="H125" i="1"/>
  <c r="H124" i="1"/>
  <c r="H123" i="1"/>
  <c r="H122" i="1"/>
  <c r="H121" i="1"/>
  <c r="R121" i="1"/>
  <c r="S121" i="1"/>
  <c r="R122" i="1"/>
  <c r="S122" i="1"/>
  <c r="R123" i="1"/>
  <c r="S123" i="1"/>
  <c r="Q123" i="1"/>
  <c r="Q122" i="1"/>
  <c r="Q121" i="1"/>
  <c r="R120" i="1"/>
  <c r="S120" i="1"/>
  <c r="I120" i="1"/>
  <c r="J120" i="1"/>
  <c r="K120" i="1"/>
  <c r="L120" i="1"/>
  <c r="M120" i="1"/>
  <c r="Q120" i="1"/>
  <c r="H120" i="1"/>
  <c r="R119" i="1"/>
  <c r="S119" i="1"/>
  <c r="I119" i="1"/>
  <c r="J119" i="1"/>
  <c r="K119" i="1"/>
  <c r="L119" i="1"/>
  <c r="M119" i="1"/>
  <c r="Q119" i="1"/>
  <c r="U130" i="1" l="1"/>
  <c r="U125" i="1"/>
  <c r="U127" i="1"/>
  <c r="U129" i="1"/>
  <c r="U128" i="1"/>
  <c r="U124" i="1"/>
  <c r="U123" i="1"/>
  <c r="U120" i="1"/>
  <c r="U122" i="1"/>
  <c r="U121" i="1"/>
  <c r="H119" i="1"/>
  <c r="R117" i="1"/>
  <c r="S117" i="1"/>
  <c r="R118" i="1"/>
  <c r="S118" i="1"/>
  <c r="I117" i="1"/>
  <c r="J117" i="1"/>
  <c r="K117" i="1"/>
  <c r="L117" i="1"/>
  <c r="M117" i="1"/>
  <c r="I118" i="1"/>
  <c r="J118" i="1"/>
  <c r="K118" i="1"/>
  <c r="L118" i="1"/>
  <c r="M118" i="1"/>
  <c r="Q118" i="1"/>
  <c r="H118" i="1"/>
  <c r="H117" i="1"/>
  <c r="Q117" i="1"/>
  <c r="R116" i="1"/>
  <c r="S116" i="1"/>
  <c r="I116" i="1"/>
  <c r="J116" i="1"/>
  <c r="K116" i="1"/>
  <c r="L116" i="1"/>
  <c r="M116" i="1"/>
  <c r="Q116" i="1"/>
  <c r="H116" i="1"/>
  <c r="R115" i="1"/>
  <c r="S115" i="1"/>
  <c r="I115" i="1"/>
  <c r="J115" i="1"/>
  <c r="K115" i="1"/>
  <c r="L115" i="1"/>
  <c r="M115" i="1"/>
  <c r="Q115" i="1"/>
  <c r="H115" i="1"/>
  <c r="R114" i="1"/>
  <c r="S114" i="1"/>
  <c r="I114" i="1"/>
  <c r="J114" i="1"/>
  <c r="K114" i="1"/>
  <c r="L114" i="1"/>
  <c r="M114" i="1"/>
  <c r="Q114" i="1"/>
  <c r="H114" i="1"/>
  <c r="R113" i="1"/>
  <c r="S113" i="1"/>
  <c r="Q113" i="1"/>
  <c r="U117" i="1" l="1"/>
  <c r="U115" i="1"/>
  <c r="U116" i="1"/>
  <c r="U118" i="1"/>
  <c r="U114" i="1"/>
  <c r="U119" i="1"/>
  <c r="I113" i="1"/>
  <c r="J113" i="1"/>
  <c r="K113" i="1"/>
  <c r="L113" i="1"/>
  <c r="M113" i="1"/>
  <c r="H113" i="1"/>
  <c r="U113" i="1" s="1"/>
  <c r="I112" i="1"/>
  <c r="J112" i="1"/>
  <c r="K112" i="1"/>
  <c r="L112" i="1"/>
  <c r="M112" i="1"/>
  <c r="R112" i="1"/>
  <c r="S112" i="1"/>
  <c r="Q112" i="1"/>
  <c r="H112" i="1" l="1"/>
  <c r="R111" i="1"/>
  <c r="S111" i="1"/>
  <c r="Q111" i="1"/>
  <c r="I111" i="1"/>
  <c r="J111" i="1"/>
  <c r="K111" i="1"/>
  <c r="L111" i="1"/>
  <c r="M111" i="1"/>
  <c r="H111" i="1"/>
  <c r="U111" i="1" l="1"/>
  <c r="U112" i="1"/>
  <c r="I110" i="1"/>
  <c r="J110" i="1"/>
  <c r="K110" i="1"/>
  <c r="L110" i="1"/>
  <c r="M110" i="1"/>
  <c r="H110" i="1"/>
  <c r="R110" i="1"/>
  <c r="S110" i="1"/>
  <c r="Q110" i="1"/>
  <c r="U110" i="1" l="1"/>
  <c r="R109" i="1"/>
  <c r="S109" i="1"/>
  <c r="I109" i="1"/>
  <c r="J109" i="1"/>
  <c r="K109" i="1"/>
  <c r="L109" i="1"/>
  <c r="M109" i="1"/>
  <c r="Q109" i="1"/>
  <c r="R108" i="1"/>
  <c r="S108" i="1"/>
  <c r="I108" i="1"/>
  <c r="J108" i="1"/>
  <c r="K108" i="1"/>
  <c r="L108" i="1"/>
  <c r="M108" i="1"/>
  <c r="Q108" i="1"/>
  <c r="R107" i="1"/>
  <c r="S107" i="1"/>
  <c r="I107" i="1"/>
  <c r="J107" i="1"/>
  <c r="K107" i="1"/>
  <c r="L107" i="1"/>
  <c r="M107" i="1"/>
  <c r="Q107" i="1"/>
  <c r="R106" i="1"/>
  <c r="S106" i="1"/>
  <c r="Q106" i="1"/>
  <c r="I106" i="1"/>
  <c r="J106" i="1"/>
  <c r="K106" i="1"/>
  <c r="L106" i="1"/>
  <c r="M106" i="1"/>
  <c r="R105" i="1"/>
  <c r="S105" i="1"/>
  <c r="I105" i="1"/>
  <c r="J105" i="1"/>
  <c r="K105" i="1"/>
  <c r="L105" i="1"/>
  <c r="M105" i="1"/>
  <c r="Q105" i="1"/>
  <c r="R104" i="1"/>
  <c r="S104" i="1"/>
  <c r="I104" i="1"/>
  <c r="J104" i="1"/>
  <c r="K104" i="1"/>
  <c r="L104" i="1"/>
  <c r="M104" i="1"/>
  <c r="Q104" i="1"/>
  <c r="R103" i="1"/>
  <c r="S103" i="1"/>
  <c r="I103" i="1"/>
  <c r="J103" i="1"/>
  <c r="K103" i="1"/>
  <c r="L103" i="1"/>
  <c r="M103" i="1"/>
  <c r="Q103" i="1"/>
  <c r="R102" i="1"/>
  <c r="S102" i="1"/>
  <c r="Q102" i="1"/>
  <c r="I102" i="1"/>
  <c r="J102" i="1"/>
  <c r="K102" i="1"/>
  <c r="L102" i="1"/>
  <c r="M102" i="1"/>
  <c r="R101" i="1" l="1"/>
  <c r="S101" i="1"/>
  <c r="I101" i="1"/>
  <c r="J101" i="1"/>
  <c r="K101" i="1"/>
  <c r="L101" i="1"/>
  <c r="M101" i="1"/>
  <c r="Q101" i="1"/>
  <c r="R100" i="1" l="1"/>
  <c r="S100" i="1"/>
  <c r="I100" i="1"/>
  <c r="J100" i="1"/>
  <c r="K100" i="1"/>
  <c r="L100" i="1"/>
  <c r="M100" i="1"/>
  <c r="Q100" i="1"/>
  <c r="R99" i="1" l="1"/>
  <c r="S99" i="1"/>
  <c r="Q99" i="1"/>
  <c r="I99" i="1"/>
  <c r="J99" i="1"/>
  <c r="K99" i="1"/>
  <c r="L99" i="1"/>
  <c r="M99" i="1"/>
  <c r="I98" i="1" l="1"/>
  <c r="J98" i="1"/>
  <c r="K98" i="1"/>
  <c r="L98" i="1"/>
  <c r="M98" i="1"/>
  <c r="R98" i="1"/>
  <c r="S98" i="1"/>
  <c r="Q98" i="1"/>
  <c r="I97" i="1" l="1"/>
  <c r="J97" i="1"/>
  <c r="K97" i="1"/>
  <c r="L97" i="1"/>
  <c r="M97" i="1"/>
  <c r="Q97" i="1"/>
  <c r="R97" i="1"/>
  <c r="S97" i="1"/>
  <c r="R96" i="1" l="1"/>
  <c r="S89" i="1"/>
  <c r="S90" i="1"/>
  <c r="S91" i="1"/>
  <c r="S92" i="1"/>
  <c r="S93" i="1"/>
  <c r="S94" i="1"/>
  <c r="S95" i="1"/>
  <c r="S96" i="1"/>
  <c r="R89" i="1"/>
  <c r="R90" i="1"/>
  <c r="R91" i="1"/>
  <c r="R92" i="1"/>
  <c r="R93" i="1"/>
  <c r="R94" i="1"/>
  <c r="R95" i="1"/>
  <c r="M89" i="1"/>
  <c r="M90" i="1"/>
  <c r="M91" i="1"/>
  <c r="M92" i="1"/>
  <c r="M93" i="1"/>
  <c r="M94" i="1"/>
  <c r="M95" i="1"/>
  <c r="M96" i="1"/>
  <c r="L89" i="1"/>
  <c r="L90" i="1"/>
  <c r="L91" i="1"/>
  <c r="L92" i="1"/>
  <c r="L93" i="1"/>
  <c r="L94" i="1"/>
  <c r="L95" i="1"/>
  <c r="L96" i="1"/>
  <c r="K89" i="1"/>
  <c r="K90" i="1"/>
  <c r="K91" i="1"/>
  <c r="K92" i="1"/>
  <c r="K93" i="1"/>
  <c r="K94" i="1"/>
  <c r="K95" i="1"/>
  <c r="K96" i="1"/>
  <c r="J89" i="1"/>
  <c r="J90" i="1"/>
  <c r="J91" i="1"/>
  <c r="J92" i="1"/>
  <c r="J93" i="1"/>
  <c r="J94" i="1"/>
  <c r="J95" i="1"/>
  <c r="J96" i="1"/>
  <c r="I93" i="1"/>
  <c r="I94" i="1"/>
  <c r="I95" i="1"/>
  <c r="I96" i="1"/>
  <c r="I89" i="1"/>
  <c r="I90" i="1"/>
  <c r="I91" i="1"/>
  <c r="I92" i="1"/>
  <c r="Q89" i="1"/>
  <c r="Q90" i="1"/>
  <c r="Q91" i="1"/>
  <c r="Q92" i="1"/>
  <c r="Q93" i="1"/>
  <c r="Q94" i="1"/>
  <c r="Q95" i="1"/>
  <c r="Q96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U96" i="1" l="1"/>
  <c r="U105" i="1"/>
  <c r="U104" i="1"/>
  <c r="U103" i="1"/>
  <c r="U99" i="1"/>
  <c r="U98" i="1"/>
  <c r="U109" i="1"/>
  <c r="U97" i="1"/>
  <c r="U106" i="1"/>
  <c r="U102" i="1"/>
  <c r="U101" i="1"/>
  <c r="U100" i="1"/>
  <c r="U108" i="1"/>
  <c r="U107" i="1"/>
  <c r="U95" i="1"/>
  <c r="U94" i="1"/>
  <c r="U93" i="1"/>
  <c r="U92" i="1"/>
  <c r="U91" i="1"/>
  <c r="U90" i="1"/>
  <c r="U89" i="1"/>
  <c r="S82" i="1"/>
  <c r="S83" i="1"/>
  <c r="S84" i="1"/>
  <c r="S85" i="1"/>
  <c r="S86" i="1"/>
  <c r="S87" i="1"/>
  <c r="S88" i="1"/>
  <c r="R82" i="1"/>
  <c r="R83" i="1"/>
  <c r="R84" i="1"/>
  <c r="R85" i="1"/>
  <c r="R86" i="1"/>
  <c r="R87" i="1"/>
  <c r="R88" i="1"/>
  <c r="Q82" i="1"/>
  <c r="Q83" i="1"/>
  <c r="Q84" i="1"/>
  <c r="Q85" i="1"/>
  <c r="Q86" i="1"/>
  <c r="Q87" i="1"/>
  <c r="Q88" i="1"/>
  <c r="M84" i="1"/>
  <c r="M85" i="1"/>
  <c r="M86" i="1"/>
  <c r="M87" i="1"/>
  <c r="M88" i="1"/>
  <c r="L84" i="1"/>
  <c r="L85" i="1"/>
  <c r="L86" i="1"/>
  <c r="L87" i="1"/>
  <c r="L88" i="1"/>
  <c r="K84" i="1"/>
  <c r="K85" i="1"/>
  <c r="K86" i="1"/>
  <c r="K87" i="1"/>
  <c r="K88" i="1"/>
  <c r="J84" i="1"/>
  <c r="J85" i="1"/>
  <c r="J86" i="1"/>
  <c r="J87" i="1"/>
  <c r="J88" i="1"/>
  <c r="I84" i="1"/>
  <c r="I85" i="1"/>
  <c r="I86" i="1"/>
  <c r="I87" i="1"/>
  <c r="I88" i="1"/>
  <c r="H84" i="1"/>
  <c r="H85" i="1"/>
  <c r="H86" i="1"/>
  <c r="H87" i="1"/>
  <c r="H88" i="1"/>
  <c r="Q79" i="1"/>
  <c r="Q80" i="1"/>
  <c r="Q81" i="1"/>
  <c r="S79" i="1"/>
  <c r="S80" i="1"/>
  <c r="S81" i="1"/>
  <c r="R79" i="1"/>
  <c r="R80" i="1"/>
  <c r="R81" i="1"/>
  <c r="M79" i="1"/>
  <c r="M80" i="1"/>
  <c r="M81" i="1"/>
  <c r="M82" i="1"/>
  <c r="M83" i="1"/>
  <c r="L79" i="1"/>
  <c r="L80" i="1"/>
  <c r="L81" i="1"/>
  <c r="L82" i="1"/>
  <c r="L83" i="1"/>
  <c r="K79" i="1"/>
  <c r="K80" i="1"/>
  <c r="K81" i="1"/>
  <c r="K82" i="1"/>
  <c r="K83" i="1"/>
  <c r="J79" i="1"/>
  <c r="J80" i="1"/>
  <c r="J81" i="1"/>
  <c r="J82" i="1"/>
  <c r="J83" i="1"/>
  <c r="I79" i="1"/>
  <c r="I80" i="1"/>
  <c r="I81" i="1"/>
  <c r="I82" i="1"/>
  <c r="I83" i="1"/>
  <c r="H81" i="1"/>
  <c r="H82" i="1"/>
  <c r="H83" i="1"/>
  <c r="U83" i="1" s="1"/>
  <c r="H80" i="1"/>
  <c r="H79" i="1"/>
  <c r="M78" i="1"/>
  <c r="L76" i="1"/>
  <c r="L77" i="1"/>
  <c r="L78" i="1"/>
  <c r="K76" i="1"/>
  <c r="K77" i="1"/>
  <c r="K78" i="1"/>
  <c r="J76" i="1"/>
  <c r="J77" i="1"/>
  <c r="J78" i="1"/>
  <c r="I76" i="1"/>
  <c r="I77" i="1"/>
  <c r="I78" i="1"/>
  <c r="H78" i="1"/>
  <c r="U81" i="1" l="1"/>
  <c r="U84" i="1"/>
  <c r="U85" i="1"/>
  <c r="U80" i="1"/>
  <c r="U79" i="1"/>
  <c r="U82" i="1"/>
  <c r="U88" i="1"/>
  <c r="U87" i="1"/>
  <c r="U86" i="1"/>
  <c r="R78" i="1"/>
  <c r="S78" i="1"/>
  <c r="Q78" i="1"/>
  <c r="U78" i="1" s="1"/>
  <c r="R75" i="1"/>
  <c r="S75" i="1"/>
  <c r="R76" i="1"/>
  <c r="S76" i="1"/>
  <c r="R77" i="1"/>
  <c r="S77" i="1"/>
  <c r="Q77" i="1"/>
  <c r="Q76" i="1"/>
  <c r="Q75" i="1"/>
  <c r="M75" i="1"/>
  <c r="M76" i="1"/>
  <c r="M77" i="1"/>
  <c r="L75" i="1"/>
  <c r="K75" i="1"/>
  <c r="J75" i="1"/>
  <c r="I75" i="1"/>
  <c r="H77" i="1"/>
  <c r="H76" i="1"/>
  <c r="H75" i="1"/>
  <c r="U75" i="1" l="1"/>
  <c r="U76" i="1"/>
  <c r="U77" i="1"/>
  <c r="S71" i="1" l="1"/>
  <c r="S72" i="1"/>
  <c r="S73" i="1"/>
  <c r="S74" i="1"/>
  <c r="R71" i="1"/>
  <c r="R72" i="1"/>
  <c r="R73" i="1"/>
  <c r="R74" i="1"/>
  <c r="I74" i="1"/>
  <c r="J74" i="1"/>
  <c r="K74" i="1"/>
  <c r="L74" i="1"/>
  <c r="M74" i="1"/>
  <c r="H74" i="1"/>
  <c r="Q74" i="1" l="1"/>
  <c r="U74" i="1" l="1"/>
  <c r="Q72" i="1"/>
  <c r="Q73" i="1"/>
  <c r="M69" i="1" l="1"/>
  <c r="M70" i="1"/>
  <c r="M71" i="1"/>
  <c r="M72" i="1"/>
  <c r="M73" i="1"/>
  <c r="L69" i="1"/>
  <c r="L70" i="1"/>
  <c r="L71" i="1"/>
  <c r="L72" i="1"/>
  <c r="L73" i="1"/>
  <c r="K69" i="1"/>
  <c r="K70" i="1"/>
  <c r="K71" i="1"/>
  <c r="K72" i="1"/>
  <c r="K73" i="1"/>
  <c r="J69" i="1"/>
  <c r="J70" i="1"/>
  <c r="J71" i="1"/>
  <c r="J72" i="1"/>
  <c r="J73" i="1"/>
  <c r="I69" i="1"/>
  <c r="I70" i="1"/>
  <c r="I71" i="1"/>
  <c r="I72" i="1"/>
  <c r="I73" i="1"/>
  <c r="H69" i="1"/>
  <c r="H70" i="1"/>
  <c r="H71" i="1"/>
  <c r="H72" i="1"/>
  <c r="U72" i="1" s="1"/>
  <c r="H73" i="1"/>
  <c r="U73" i="1" s="1"/>
  <c r="S69" i="1" l="1"/>
  <c r="S70" i="1"/>
  <c r="R69" i="1"/>
  <c r="R70" i="1"/>
  <c r="Q69" i="1"/>
  <c r="U69" i="1" s="1"/>
  <c r="Q70" i="1"/>
  <c r="U70" i="1" s="1"/>
  <c r="Q71" i="1"/>
  <c r="U71" i="1" l="1"/>
  <c r="R68" i="1"/>
  <c r="S68" i="1"/>
  <c r="Q68" i="1"/>
  <c r="I68" i="1"/>
  <c r="J68" i="1"/>
  <c r="K68" i="1"/>
  <c r="L68" i="1"/>
  <c r="M68" i="1"/>
  <c r="H68" i="1"/>
  <c r="U68" i="1" l="1"/>
  <c r="S64" i="1"/>
  <c r="S65" i="1"/>
  <c r="S66" i="1"/>
  <c r="S67" i="1"/>
  <c r="R64" i="1"/>
  <c r="R65" i="1"/>
  <c r="R66" i="1"/>
  <c r="R67" i="1"/>
  <c r="I67" i="1"/>
  <c r="J67" i="1"/>
  <c r="K67" i="1"/>
  <c r="L67" i="1"/>
  <c r="M67" i="1"/>
  <c r="H67" i="1"/>
  <c r="I66" i="1" l="1"/>
  <c r="J66" i="1"/>
  <c r="K66" i="1"/>
  <c r="L66" i="1"/>
  <c r="M66" i="1"/>
  <c r="H66" i="1"/>
  <c r="Q67" i="1" l="1"/>
  <c r="Q66" i="1"/>
  <c r="Q65" i="1"/>
  <c r="Q64" i="1"/>
  <c r="U67" i="1" l="1"/>
  <c r="U66" i="1"/>
  <c r="I64" i="1"/>
  <c r="J64" i="1"/>
  <c r="K64" i="1"/>
  <c r="L64" i="1"/>
  <c r="M64" i="1"/>
  <c r="I65" i="1"/>
  <c r="J65" i="1"/>
  <c r="K65" i="1"/>
  <c r="L65" i="1"/>
  <c r="M65" i="1"/>
  <c r="H65" i="1"/>
  <c r="U65" i="1" s="1"/>
  <c r="H64" i="1" l="1"/>
  <c r="R63" i="1"/>
  <c r="S63" i="1"/>
  <c r="Q63" i="1"/>
  <c r="I63" i="1"/>
  <c r="J63" i="1"/>
  <c r="K63" i="1"/>
  <c r="L63" i="1"/>
  <c r="M63" i="1"/>
  <c r="H63" i="1"/>
  <c r="U63" i="1" s="1"/>
  <c r="R62" i="1"/>
  <c r="S62" i="1"/>
  <c r="Q62" i="1"/>
  <c r="U64" i="1" l="1"/>
  <c r="I62" i="1"/>
  <c r="J62" i="1"/>
  <c r="K62" i="1"/>
  <c r="L62" i="1"/>
  <c r="M62" i="1"/>
  <c r="H62" i="1"/>
  <c r="U62" i="1" s="1"/>
  <c r="R61" i="1" l="1"/>
  <c r="S61" i="1"/>
  <c r="I61" i="1"/>
  <c r="J61" i="1"/>
  <c r="K61" i="1"/>
  <c r="L61" i="1"/>
  <c r="M61" i="1"/>
  <c r="H61" i="1"/>
  <c r="Q61" i="1"/>
  <c r="U61" i="1" l="1"/>
  <c r="R59" i="1"/>
  <c r="S59" i="1"/>
  <c r="R60" i="1"/>
  <c r="S60" i="1"/>
  <c r="I60" i="1"/>
  <c r="J60" i="1"/>
  <c r="K60" i="1"/>
  <c r="L60" i="1"/>
  <c r="M60" i="1"/>
  <c r="H60" i="1"/>
  <c r="I59" i="1"/>
  <c r="J59" i="1"/>
  <c r="K59" i="1"/>
  <c r="L59" i="1"/>
  <c r="M59" i="1"/>
  <c r="H59" i="1"/>
  <c r="Q60" i="1"/>
  <c r="Q59" i="1"/>
  <c r="R58" i="1"/>
  <c r="S58" i="1"/>
  <c r="I58" i="1"/>
  <c r="J58" i="1"/>
  <c r="K58" i="1"/>
  <c r="L58" i="1"/>
  <c r="M58" i="1"/>
  <c r="H58" i="1"/>
  <c r="Q58" i="1"/>
  <c r="R57" i="1"/>
  <c r="S57" i="1"/>
  <c r="I57" i="1"/>
  <c r="J57" i="1"/>
  <c r="K57" i="1"/>
  <c r="L57" i="1"/>
  <c r="M57" i="1"/>
  <c r="H57" i="1"/>
  <c r="Q57" i="1"/>
  <c r="R56" i="1"/>
  <c r="S56" i="1"/>
  <c r="I56" i="1"/>
  <c r="J56" i="1"/>
  <c r="K56" i="1"/>
  <c r="L56" i="1"/>
  <c r="M56" i="1"/>
  <c r="H56" i="1"/>
  <c r="Q56" i="1"/>
  <c r="U56" i="1" l="1"/>
  <c r="U59" i="1"/>
  <c r="U58" i="1"/>
  <c r="U60" i="1"/>
  <c r="U57" i="1"/>
  <c r="R55" i="1"/>
  <c r="S55" i="1"/>
  <c r="I55" i="1"/>
  <c r="J55" i="1"/>
  <c r="K55" i="1"/>
  <c r="L55" i="1"/>
  <c r="M55" i="1"/>
  <c r="Q55" i="1"/>
  <c r="H55" i="1" l="1"/>
  <c r="U55" i="1" l="1"/>
  <c r="R54" i="1"/>
  <c r="S54" i="1"/>
  <c r="Q54" i="1"/>
  <c r="I54" i="1"/>
  <c r="J54" i="1"/>
  <c r="K54" i="1"/>
  <c r="L54" i="1"/>
  <c r="M54" i="1"/>
  <c r="H54" i="1"/>
  <c r="U54" i="1" s="1"/>
  <c r="R53" i="1"/>
  <c r="S53" i="1"/>
  <c r="I53" i="1"/>
  <c r="J53" i="1"/>
  <c r="K53" i="1"/>
  <c r="L53" i="1"/>
  <c r="M53" i="1"/>
  <c r="H53" i="1"/>
  <c r="Q53" i="1" l="1"/>
  <c r="R52" i="1"/>
  <c r="S52" i="1"/>
  <c r="Q52" i="1"/>
  <c r="I52" i="1"/>
  <c r="J52" i="1"/>
  <c r="K52" i="1"/>
  <c r="L52" i="1"/>
  <c r="M52" i="1"/>
  <c r="H52" i="1"/>
  <c r="U52" i="1" s="1"/>
  <c r="U53" i="1" l="1"/>
  <c r="I51" i="1"/>
  <c r="J51" i="1"/>
  <c r="K51" i="1"/>
  <c r="L51" i="1"/>
  <c r="M51" i="1"/>
  <c r="H51" i="1"/>
  <c r="R51" i="1" l="1"/>
  <c r="S51" i="1"/>
  <c r="Q51" i="1"/>
  <c r="U51" i="1" s="1"/>
  <c r="I50" i="1"/>
  <c r="J50" i="1"/>
  <c r="K50" i="1"/>
  <c r="L50" i="1"/>
  <c r="M50" i="1"/>
  <c r="H50" i="1"/>
  <c r="R50" i="1" l="1"/>
  <c r="S50" i="1"/>
  <c r="Q50" i="1"/>
  <c r="U50" i="1" s="1"/>
  <c r="R49" i="1"/>
  <c r="S49" i="1"/>
  <c r="I49" i="1"/>
  <c r="J49" i="1"/>
  <c r="K49" i="1"/>
  <c r="L49" i="1"/>
  <c r="M49" i="1"/>
  <c r="H49" i="1"/>
  <c r="Q49" i="1"/>
  <c r="R47" i="1"/>
  <c r="S47" i="1"/>
  <c r="R48" i="1"/>
  <c r="S48" i="1"/>
  <c r="Q47" i="1"/>
  <c r="Q48" i="1"/>
  <c r="I48" i="1"/>
  <c r="J48" i="1"/>
  <c r="K48" i="1"/>
  <c r="L48" i="1"/>
  <c r="M48" i="1"/>
  <c r="H48" i="1"/>
  <c r="U49" i="1" l="1"/>
  <c r="U48" i="1"/>
  <c r="M47" i="1"/>
  <c r="I47" i="1"/>
  <c r="J47" i="1"/>
  <c r="K47" i="1"/>
  <c r="L47" i="1"/>
  <c r="H47" i="1"/>
  <c r="U47" i="1" s="1"/>
  <c r="M46" i="1"/>
  <c r="I46" i="1"/>
  <c r="J46" i="1"/>
  <c r="K46" i="1"/>
  <c r="L46" i="1"/>
  <c r="H46" i="1"/>
  <c r="R45" i="1"/>
  <c r="S45" i="1"/>
  <c r="R46" i="1"/>
  <c r="S46" i="1"/>
  <c r="Q46" i="1"/>
  <c r="Q45" i="1"/>
  <c r="M45" i="1"/>
  <c r="I45" i="1"/>
  <c r="J45" i="1"/>
  <c r="K45" i="1"/>
  <c r="L45" i="1"/>
  <c r="H45" i="1"/>
  <c r="R44" i="1"/>
  <c r="S44" i="1"/>
  <c r="Q44" i="1"/>
  <c r="I44" i="1"/>
  <c r="J44" i="1"/>
  <c r="K44" i="1"/>
  <c r="L44" i="1"/>
  <c r="M44" i="1"/>
  <c r="H44" i="1"/>
  <c r="L43" i="1"/>
  <c r="M43" i="1"/>
  <c r="K43" i="1"/>
  <c r="J43" i="1"/>
  <c r="I43" i="1"/>
  <c r="H43" i="1"/>
  <c r="U46" i="1" l="1"/>
  <c r="U44" i="1"/>
  <c r="U45" i="1"/>
  <c r="R43" i="1"/>
  <c r="S43" i="1"/>
  <c r="Q43" i="1"/>
  <c r="J42" i="1"/>
  <c r="K42" i="1"/>
  <c r="L42" i="1"/>
  <c r="M42" i="1"/>
  <c r="H42" i="1"/>
  <c r="I42" i="1"/>
  <c r="U43" i="1" l="1"/>
  <c r="R42" i="1"/>
  <c r="S42" i="1"/>
  <c r="Q42" i="1"/>
  <c r="U42" i="1" s="1"/>
  <c r="M41" i="1"/>
  <c r="I41" i="1"/>
  <c r="J41" i="1"/>
  <c r="K41" i="1"/>
  <c r="L41" i="1"/>
  <c r="H41" i="1"/>
  <c r="R41" i="1" l="1"/>
  <c r="S41" i="1"/>
  <c r="Q41" i="1"/>
  <c r="M40" i="1"/>
  <c r="I40" i="1"/>
  <c r="J40" i="1"/>
  <c r="K40" i="1"/>
  <c r="L40" i="1"/>
  <c r="H40" i="1"/>
  <c r="R40" i="1"/>
  <c r="S40" i="1"/>
  <c r="Q40" i="1"/>
  <c r="M39" i="1"/>
  <c r="I39" i="1"/>
  <c r="J39" i="1"/>
  <c r="K39" i="1"/>
  <c r="L39" i="1"/>
  <c r="H39" i="1"/>
  <c r="M34" i="1"/>
  <c r="M35" i="1"/>
  <c r="M36" i="1"/>
  <c r="M37" i="1"/>
  <c r="M38" i="1"/>
  <c r="I38" i="1"/>
  <c r="J38" i="1"/>
  <c r="K38" i="1"/>
  <c r="L38" i="1"/>
  <c r="H38" i="1"/>
  <c r="I37" i="1"/>
  <c r="J37" i="1"/>
  <c r="K37" i="1"/>
  <c r="L37" i="1"/>
  <c r="H37" i="1"/>
  <c r="I36" i="1"/>
  <c r="J36" i="1"/>
  <c r="K36" i="1"/>
  <c r="L36" i="1"/>
  <c r="H36" i="1"/>
  <c r="I35" i="1"/>
  <c r="J35" i="1"/>
  <c r="K35" i="1"/>
  <c r="L35" i="1"/>
  <c r="H35" i="1"/>
  <c r="I34" i="1"/>
  <c r="J34" i="1"/>
  <c r="K34" i="1"/>
  <c r="L34" i="1"/>
  <c r="H34" i="1"/>
  <c r="M33" i="1"/>
  <c r="I33" i="1"/>
  <c r="J33" i="1"/>
  <c r="K33" i="1"/>
  <c r="L33" i="1"/>
  <c r="H33" i="1"/>
  <c r="R34" i="1"/>
  <c r="S34" i="1"/>
  <c r="R35" i="1"/>
  <c r="S35" i="1"/>
  <c r="R36" i="1"/>
  <c r="S36" i="1"/>
  <c r="R37" i="1"/>
  <c r="S37" i="1"/>
  <c r="R38" i="1"/>
  <c r="S38" i="1"/>
  <c r="R39" i="1"/>
  <c r="S39" i="1"/>
  <c r="Q39" i="1"/>
  <c r="Q38" i="1"/>
  <c r="U38" i="1" s="1"/>
  <c r="Q37" i="1"/>
  <c r="Q36" i="1"/>
  <c r="Q35" i="1"/>
  <c r="Q34" i="1"/>
  <c r="U34" i="1" s="1"/>
  <c r="U40" i="1" l="1"/>
  <c r="U37" i="1"/>
  <c r="U35" i="1"/>
  <c r="U36" i="1"/>
  <c r="U39" i="1"/>
  <c r="U41" i="1"/>
  <c r="R33" i="1"/>
  <c r="S33" i="1"/>
  <c r="Q33" i="1"/>
  <c r="U33" i="1" s="1"/>
  <c r="M29" i="1" l="1"/>
  <c r="M30" i="1"/>
  <c r="M31" i="1"/>
  <c r="M32" i="1"/>
  <c r="R30" i="1"/>
  <c r="S30" i="1"/>
  <c r="R31" i="1"/>
  <c r="S31" i="1"/>
  <c r="R32" i="1"/>
  <c r="S32" i="1"/>
  <c r="Q31" i="1"/>
  <c r="Q32" i="1"/>
  <c r="Q30" i="1"/>
  <c r="L30" i="1"/>
  <c r="L31" i="1"/>
  <c r="L32" i="1"/>
  <c r="K30" i="1"/>
  <c r="K31" i="1"/>
  <c r="K32" i="1"/>
  <c r="J30" i="1"/>
  <c r="J31" i="1"/>
  <c r="J32" i="1"/>
  <c r="I30" i="1"/>
  <c r="I31" i="1"/>
  <c r="I32" i="1"/>
  <c r="H32" i="1"/>
  <c r="H31" i="1"/>
  <c r="H30" i="1"/>
  <c r="U30" i="1" s="1"/>
  <c r="U32" i="1" l="1"/>
  <c r="U31" i="1"/>
  <c r="R29" i="1"/>
  <c r="S29" i="1"/>
  <c r="Q29" i="1"/>
  <c r="I29" i="1"/>
  <c r="J29" i="1"/>
  <c r="K29" i="1"/>
  <c r="L29" i="1"/>
  <c r="H29" i="1"/>
  <c r="R28" i="1"/>
  <c r="S28" i="1"/>
  <c r="Q28" i="1"/>
  <c r="M23" i="1"/>
  <c r="M24" i="1"/>
  <c r="M25" i="1"/>
  <c r="M26" i="1"/>
  <c r="M27" i="1"/>
  <c r="M28" i="1"/>
  <c r="I28" i="1"/>
  <c r="J28" i="1"/>
  <c r="K28" i="1"/>
  <c r="L28" i="1"/>
  <c r="H28" i="1"/>
  <c r="U29" i="1" l="1"/>
  <c r="U28" i="1"/>
  <c r="R27" i="1"/>
  <c r="S27" i="1"/>
  <c r="Q27" i="1"/>
  <c r="I27" i="1"/>
  <c r="J27" i="1"/>
  <c r="K27" i="1"/>
  <c r="L27" i="1"/>
  <c r="H27" i="1"/>
  <c r="U27" i="1" l="1"/>
  <c r="H24" i="1"/>
  <c r="H23" i="1"/>
  <c r="R26" i="1"/>
  <c r="S26" i="1"/>
  <c r="Q26" i="1"/>
  <c r="L26" i="1"/>
  <c r="H26" i="1"/>
  <c r="U26" i="1" s="1"/>
  <c r="J26" i="1"/>
  <c r="K26" i="1"/>
  <c r="I26" i="1"/>
  <c r="R24" i="1" l="1"/>
  <c r="S24" i="1"/>
  <c r="Q24" i="1"/>
  <c r="U24" i="1" s="1"/>
  <c r="R23" i="1"/>
  <c r="S23" i="1"/>
  <c r="Q23" i="1"/>
  <c r="U23" i="1" s="1"/>
  <c r="S25" i="1" l="1"/>
  <c r="R25" i="1"/>
  <c r="Q25" i="1"/>
  <c r="H25" i="1"/>
  <c r="L23" i="1"/>
  <c r="L24" i="1"/>
  <c r="L25" i="1"/>
  <c r="K23" i="1"/>
  <c r="K24" i="1"/>
  <c r="K25" i="1"/>
  <c r="J23" i="1"/>
  <c r="J24" i="1"/>
  <c r="J25" i="1"/>
  <c r="I23" i="1"/>
  <c r="I24" i="1"/>
  <c r="I25" i="1"/>
  <c r="R22" i="1"/>
  <c r="S22" i="1"/>
  <c r="Q22" i="1"/>
  <c r="J22" i="1"/>
  <c r="K22" i="1"/>
  <c r="L22" i="1"/>
  <c r="M22" i="1"/>
  <c r="H22" i="1"/>
  <c r="I22" i="1"/>
  <c r="U22" i="1" l="1"/>
  <c r="U25" i="1"/>
  <c r="R21" i="1"/>
  <c r="S21" i="1"/>
  <c r="I21" i="1"/>
  <c r="J21" i="1"/>
  <c r="K21" i="1"/>
  <c r="L21" i="1"/>
  <c r="M21" i="1"/>
  <c r="Q21" i="1"/>
  <c r="H21" i="1"/>
  <c r="U21" i="1" l="1"/>
  <c r="R20" i="1"/>
  <c r="S20" i="1"/>
  <c r="Q20" i="1"/>
  <c r="I20" i="1"/>
  <c r="J20" i="1"/>
  <c r="K20" i="1"/>
  <c r="L20" i="1"/>
  <c r="M20" i="1"/>
  <c r="H20" i="1"/>
  <c r="U20" i="1" l="1"/>
  <c r="R19" i="1"/>
  <c r="S19" i="1"/>
  <c r="Q19" i="1"/>
  <c r="J19" i="1"/>
  <c r="K19" i="1"/>
  <c r="L19" i="1"/>
  <c r="M19" i="1"/>
  <c r="I19" i="1"/>
  <c r="H19" i="1"/>
  <c r="U19" i="1" l="1"/>
  <c r="H17" i="1" l="1"/>
  <c r="N17" i="1" s="1"/>
  <c r="H18" i="1"/>
  <c r="N18" i="1" s="1"/>
  <c r="I17" i="1"/>
  <c r="J17" i="1"/>
  <c r="K17" i="1"/>
  <c r="L17" i="1"/>
  <c r="M17" i="1"/>
  <c r="I18" i="1"/>
  <c r="J18" i="1"/>
  <c r="K18" i="1"/>
  <c r="L18" i="1"/>
  <c r="M18" i="1"/>
  <c r="Q17" i="1"/>
  <c r="Q18" i="1"/>
  <c r="R17" i="1"/>
  <c r="S17" i="1"/>
  <c r="R18" i="1"/>
  <c r="S18" i="1"/>
  <c r="R16" i="1"/>
  <c r="S16" i="1"/>
  <c r="Q16" i="1"/>
  <c r="I16" i="1"/>
  <c r="J16" i="1"/>
  <c r="K16" i="1"/>
  <c r="L16" i="1"/>
  <c r="M16" i="1"/>
  <c r="H16" i="1"/>
  <c r="Q5" i="1"/>
  <c r="S15" i="1"/>
  <c r="S14" i="1"/>
  <c r="S13" i="1"/>
  <c r="S12" i="1"/>
  <c r="S11" i="1"/>
  <c r="S10" i="1"/>
  <c r="S9" i="1"/>
  <c r="S8" i="1"/>
  <c r="S7" i="1"/>
  <c r="S6" i="1"/>
  <c r="S5" i="1"/>
  <c r="R6" i="1"/>
  <c r="R7" i="1"/>
  <c r="R8" i="1"/>
  <c r="R9" i="1"/>
  <c r="R10" i="1"/>
  <c r="R11" i="1"/>
  <c r="R12" i="1"/>
  <c r="R13" i="1"/>
  <c r="R14" i="1"/>
  <c r="R15" i="1"/>
  <c r="R5" i="1"/>
  <c r="Q6" i="1"/>
  <c r="Q7" i="1"/>
  <c r="T7" i="1" s="1"/>
  <c r="Q8" i="1"/>
  <c r="Q9" i="1"/>
  <c r="Q10" i="1"/>
  <c r="Q11" i="1"/>
  <c r="Q12" i="1"/>
  <c r="Q13" i="1"/>
  <c r="Q14" i="1"/>
  <c r="Q15" i="1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T19" i="1" s="1"/>
  <c r="K21" i="3"/>
  <c r="T20" i="1" s="1"/>
  <c r="K22" i="3"/>
  <c r="T21" i="1" s="1"/>
  <c r="K23" i="3"/>
  <c r="T22" i="1" s="1"/>
  <c r="K24" i="3"/>
  <c r="T23" i="1" s="1"/>
  <c r="K25" i="3"/>
  <c r="T24" i="1" s="1"/>
  <c r="K26" i="3"/>
  <c r="T25" i="1" s="1"/>
  <c r="K27" i="3"/>
  <c r="T26" i="1" s="1"/>
  <c r="K28" i="3"/>
  <c r="T27" i="1" s="1"/>
  <c r="K29" i="3"/>
  <c r="T28" i="1" s="1"/>
  <c r="K30" i="3"/>
  <c r="T29" i="1" s="1"/>
  <c r="K31" i="3"/>
  <c r="T30" i="1" s="1"/>
  <c r="K32" i="3"/>
  <c r="T31" i="1" s="1"/>
  <c r="K33" i="3"/>
  <c r="T32" i="1" s="1"/>
  <c r="K34" i="3"/>
  <c r="T33" i="1" s="1"/>
  <c r="K35" i="3"/>
  <c r="T34" i="1" s="1"/>
  <c r="K36" i="3"/>
  <c r="T35" i="1" s="1"/>
  <c r="K37" i="3"/>
  <c r="T36" i="1" s="1"/>
  <c r="K38" i="3"/>
  <c r="T37" i="1" s="1"/>
  <c r="K39" i="3"/>
  <c r="T38" i="1" s="1"/>
  <c r="K40" i="3"/>
  <c r="T39" i="1" s="1"/>
  <c r="K41" i="3"/>
  <c r="T40" i="1" s="1"/>
  <c r="K42" i="3"/>
  <c r="T41" i="1" s="1"/>
  <c r="K43" i="3"/>
  <c r="T42" i="1" s="1"/>
  <c r="K44" i="3"/>
  <c r="T43" i="1" s="1"/>
  <c r="K45" i="3"/>
  <c r="T44" i="1" s="1"/>
  <c r="K46" i="3"/>
  <c r="T45" i="1" s="1"/>
  <c r="K47" i="3"/>
  <c r="T46" i="1" s="1"/>
  <c r="K48" i="3"/>
  <c r="T47" i="1" s="1"/>
  <c r="K49" i="3"/>
  <c r="T48" i="1" s="1"/>
  <c r="K50" i="3"/>
  <c r="T49" i="1" s="1"/>
  <c r="K51" i="3"/>
  <c r="T50" i="1" s="1"/>
  <c r="K52" i="3"/>
  <c r="T51" i="1" s="1"/>
  <c r="K53" i="3"/>
  <c r="T52" i="1" s="1"/>
  <c r="K54" i="3"/>
  <c r="T53" i="1" s="1"/>
  <c r="K55" i="3"/>
  <c r="T54" i="1" s="1"/>
  <c r="K56" i="3"/>
  <c r="T55" i="1" s="1"/>
  <c r="K57" i="3"/>
  <c r="T56" i="1" s="1"/>
  <c r="K58" i="3"/>
  <c r="T57" i="1" s="1"/>
  <c r="K59" i="3"/>
  <c r="T58" i="1" s="1"/>
  <c r="K60" i="3"/>
  <c r="T59" i="1" s="1"/>
  <c r="K61" i="3"/>
  <c r="T60" i="1" s="1"/>
  <c r="K62" i="3"/>
  <c r="T61" i="1" s="1"/>
  <c r="K63" i="3"/>
  <c r="T62" i="1" s="1"/>
  <c r="K64" i="3"/>
  <c r="T63" i="1" s="1"/>
  <c r="K65" i="3"/>
  <c r="T64" i="1" s="1"/>
  <c r="K66" i="3"/>
  <c r="T65" i="1" s="1"/>
  <c r="K67" i="3"/>
  <c r="T66" i="1" s="1"/>
  <c r="K68" i="3"/>
  <c r="T67" i="1" s="1"/>
  <c r="K69" i="3"/>
  <c r="T68" i="1" s="1"/>
  <c r="K70" i="3"/>
  <c r="T69" i="1" s="1"/>
  <c r="K71" i="3"/>
  <c r="T70" i="1" s="1"/>
  <c r="K72" i="3"/>
  <c r="T71" i="1" s="1"/>
  <c r="K73" i="3"/>
  <c r="T72" i="1" s="1"/>
  <c r="K74" i="3"/>
  <c r="T73" i="1" s="1"/>
  <c r="K75" i="3"/>
  <c r="T74" i="1" s="1"/>
  <c r="K76" i="3"/>
  <c r="T75" i="1" s="1"/>
  <c r="K77" i="3"/>
  <c r="T76" i="1" s="1"/>
  <c r="K78" i="3"/>
  <c r="T77" i="1" s="1"/>
  <c r="K79" i="3"/>
  <c r="T78" i="1" s="1"/>
  <c r="K80" i="3"/>
  <c r="T79" i="1" s="1"/>
  <c r="K81" i="3"/>
  <c r="T80" i="1" s="1"/>
  <c r="K82" i="3"/>
  <c r="T81" i="1" s="1"/>
  <c r="K83" i="3"/>
  <c r="T82" i="1" s="1"/>
  <c r="K84" i="3"/>
  <c r="T83" i="1" s="1"/>
  <c r="K85" i="3"/>
  <c r="T84" i="1" s="1"/>
  <c r="K86" i="3"/>
  <c r="T85" i="1" s="1"/>
  <c r="K87" i="3"/>
  <c r="T86" i="1" s="1"/>
  <c r="K88" i="3"/>
  <c r="T87" i="1" s="1"/>
  <c r="K89" i="3"/>
  <c r="T88" i="1" s="1"/>
  <c r="K90" i="3"/>
  <c r="T89" i="1" s="1"/>
  <c r="K91" i="3"/>
  <c r="T90" i="1" s="1"/>
  <c r="K92" i="3"/>
  <c r="T91" i="1" s="1"/>
  <c r="K93" i="3"/>
  <c r="T92" i="1" s="1"/>
  <c r="K94" i="3"/>
  <c r="T93" i="1" s="1"/>
  <c r="K95" i="3"/>
  <c r="T94" i="1" s="1"/>
  <c r="K96" i="3"/>
  <c r="T95" i="1" s="1"/>
  <c r="K97" i="3"/>
  <c r="T96" i="1" s="1"/>
  <c r="K98" i="3"/>
  <c r="T97" i="1" s="1"/>
  <c r="K99" i="3"/>
  <c r="T98" i="1" s="1"/>
  <c r="K100" i="3"/>
  <c r="T99" i="1" s="1"/>
  <c r="K101" i="3"/>
  <c r="T100" i="1" s="1"/>
  <c r="K102" i="3"/>
  <c r="T101" i="1" s="1"/>
  <c r="K103" i="3"/>
  <c r="T102" i="1" s="1"/>
  <c r="K104" i="3"/>
  <c r="T103" i="1" s="1"/>
  <c r="K105" i="3"/>
  <c r="T104" i="1" s="1"/>
  <c r="K106" i="3"/>
  <c r="T105" i="1" s="1"/>
  <c r="K107" i="3"/>
  <c r="T106" i="1" s="1"/>
  <c r="K108" i="3"/>
  <c r="T107" i="1" s="1"/>
  <c r="K109" i="3"/>
  <c r="T108" i="1" s="1"/>
  <c r="K110" i="3"/>
  <c r="T109" i="1" s="1"/>
  <c r="K111" i="3"/>
  <c r="T110" i="1" s="1"/>
  <c r="K112" i="3"/>
  <c r="T111" i="1" s="1"/>
  <c r="K113" i="3"/>
  <c r="T112" i="1" s="1"/>
  <c r="K114" i="3"/>
  <c r="T113" i="1" s="1"/>
  <c r="K115" i="3"/>
  <c r="T114" i="1" s="1"/>
  <c r="K116" i="3"/>
  <c r="T115" i="1" s="1"/>
  <c r="K117" i="3"/>
  <c r="T116" i="1" s="1"/>
  <c r="K118" i="3"/>
  <c r="T117" i="1" s="1"/>
  <c r="K119" i="3"/>
  <c r="T118" i="1" s="1"/>
  <c r="K120" i="3"/>
  <c r="T119" i="1" s="1"/>
  <c r="K121" i="3"/>
  <c r="T120" i="1" s="1"/>
  <c r="K122" i="3"/>
  <c r="T121" i="1" s="1"/>
  <c r="K123" i="3"/>
  <c r="T122" i="1" s="1"/>
  <c r="K124" i="3"/>
  <c r="T123" i="1" s="1"/>
  <c r="K125" i="3"/>
  <c r="T124" i="1" s="1"/>
  <c r="K126" i="3"/>
  <c r="T125" i="1" s="1"/>
  <c r="K127" i="3"/>
  <c r="T126" i="1" s="1"/>
  <c r="K128" i="3"/>
  <c r="T127" i="1" s="1"/>
  <c r="K129" i="3"/>
  <c r="T128" i="1" s="1"/>
  <c r="K130" i="3"/>
  <c r="T129" i="1" s="1"/>
  <c r="K131" i="3"/>
  <c r="T130" i="1" s="1"/>
  <c r="K132" i="3"/>
  <c r="T131" i="1" s="1"/>
  <c r="K133" i="3"/>
  <c r="T132" i="1" s="1"/>
  <c r="K134" i="3"/>
  <c r="T133" i="1" s="1"/>
  <c r="K135" i="3"/>
  <c r="T134" i="1" s="1"/>
  <c r="K136" i="3"/>
  <c r="T135" i="1" s="1"/>
  <c r="K137" i="3"/>
  <c r="T136" i="1" s="1"/>
  <c r="K138" i="3"/>
  <c r="T137" i="1" s="1"/>
  <c r="K139" i="3"/>
  <c r="T138" i="1" s="1"/>
  <c r="K140" i="3"/>
  <c r="T139" i="1" s="1"/>
  <c r="K141" i="3"/>
  <c r="T140" i="1" s="1"/>
  <c r="K142" i="3"/>
  <c r="T141" i="1" s="1"/>
  <c r="K143" i="3"/>
  <c r="T142" i="1" s="1"/>
  <c r="K144" i="3"/>
  <c r="T143" i="1" s="1"/>
  <c r="K145" i="3"/>
  <c r="T144" i="1" s="1"/>
  <c r="K146" i="3"/>
  <c r="T145" i="1" s="1"/>
  <c r="K147" i="3"/>
  <c r="T146" i="1" s="1"/>
  <c r="K148" i="3"/>
  <c r="T147" i="1" s="1"/>
  <c r="K149" i="3"/>
  <c r="T148" i="1" s="1"/>
  <c r="K150" i="3"/>
  <c r="T149" i="1" s="1"/>
  <c r="K151" i="3"/>
  <c r="T150" i="1" s="1"/>
  <c r="K152" i="3"/>
  <c r="T151" i="1" s="1"/>
  <c r="K153" i="3"/>
  <c r="T152" i="1" s="1"/>
  <c r="K154" i="3"/>
  <c r="T153" i="1" s="1"/>
  <c r="K155" i="3"/>
  <c r="T154" i="1" s="1"/>
  <c r="K156" i="3"/>
  <c r="T155" i="1" s="1"/>
  <c r="K157" i="3"/>
  <c r="T156" i="1" s="1"/>
  <c r="K158" i="3"/>
  <c r="T157" i="1" s="1"/>
  <c r="K159" i="3"/>
  <c r="T158" i="1" s="1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6" i="3"/>
  <c r="H7" i="3"/>
  <c r="H8" i="3"/>
  <c r="H9" i="3"/>
  <c r="H10" i="3"/>
  <c r="H11" i="3"/>
  <c r="L11" i="3" s="1"/>
  <c r="H12" i="3"/>
  <c r="L12" i="3" s="1"/>
  <c r="H13" i="3"/>
  <c r="L13" i="3" s="1"/>
  <c r="H14" i="3"/>
  <c r="L14" i="3" s="1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N153" i="1" s="1"/>
  <c r="H155" i="3"/>
  <c r="H156" i="3"/>
  <c r="H157" i="3"/>
  <c r="H158" i="3"/>
  <c r="H159" i="3"/>
  <c r="N158" i="1" s="1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N179" i="1" s="1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6" i="3"/>
  <c r="L5" i="1"/>
  <c r="M6" i="1"/>
  <c r="M7" i="1"/>
  <c r="M8" i="1"/>
  <c r="M9" i="1"/>
  <c r="M10" i="1"/>
  <c r="M11" i="1"/>
  <c r="M12" i="1"/>
  <c r="M13" i="1"/>
  <c r="M14" i="1"/>
  <c r="M15" i="1"/>
  <c r="M5" i="1"/>
  <c r="L6" i="1"/>
  <c r="L7" i="1"/>
  <c r="L8" i="1"/>
  <c r="L9" i="1"/>
  <c r="L10" i="1"/>
  <c r="L11" i="1"/>
  <c r="L12" i="1"/>
  <c r="L13" i="1"/>
  <c r="L14" i="1"/>
  <c r="L15" i="1"/>
  <c r="K5" i="1"/>
  <c r="K6" i="1"/>
  <c r="K7" i="1"/>
  <c r="K8" i="1"/>
  <c r="K9" i="1"/>
  <c r="K10" i="1"/>
  <c r="K11" i="1"/>
  <c r="K12" i="1"/>
  <c r="K13" i="1"/>
  <c r="K14" i="1"/>
  <c r="K15" i="1"/>
  <c r="J6" i="1"/>
  <c r="J7" i="1"/>
  <c r="J8" i="1"/>
  <c r="J9" i="1"/>
  <c r="J10" i="1"/>
  <c r="J11" i="1"/>
  <c r="J12" i="1"/>
  <c r="J13" i="1"/>
  <c r="J14" i="1"/>
  <c r="J15" i="1"/>
  <c r="J5" i="1"/>
  <c r="I6" i="1"/>
  <c r="I7" i="1"/>
  <c r="I8" i="1"/>
  <c r="I9" i="1"/>
  <c r="I10" i="1"/>
  <c r="I11" i="1"/>
  <c r="I12" i="1"/>
  <c r="I13" i="1"/>
  <c r="I14" i="1"/>
  <c r="I15" i="1"/>
  <c r="I5" i="1"/>
  <c r="H6" i="1"/>
  <c r="N6" i="1" s="1"/>
  <c r="H5" i="1"/>
  <c r="B6" i="3"/>
  <c r="B13" i="3" s="1"/>
  <c r="B20" i="3" s="1"/>
  <c r="B27" i="3" s="1"/>
  <c r="B34" i="3" s="1"/>
  <c r="B41" i="3" s="1"/>
  <c r="B48" i="3" s="1"/>
  <c r="B55" i="3" s="1"/>
  <c r="B62" i="3" s="1"/>
  <c r="B69" i="3" s="1"/>
  <c r="B76" i="3" s="1"/>
  <c r="B83" i="3" s="1"/>
  <c r="B90" i="3" s="1"/>
  <c r="B97" i="3" s="1"/>
  <c r="B104" i="3" s="1"/>
  <c r="B111" i="3" s="1"/>
  <c r="B118" i="3" s="1"/>
  <c r="B125" i="3" s="1"/>
  <c r="B132" i="3" s="1"/>
  <c r="B139" i="3" s="1"/>
  <c r="B146" i="3" s="1"/>
  <c r="B153" i="3" s="1"/>
  <c r="B160" i="3" s="1"/>
  <c r="B167" i="3" s="1"/>
  <c r="B174" i="3" s="1"/>
  <c r="B181" i="3" s="1"/>
  <c r="B188" i="3" s="1"/>
  <c r="B195" i="3" s="1"/>
  <c r="B202" i="3" s="1"/>
  <c r="B209" i="3" s="1"/>
  <c r="B216" i="3" s="1"/>
  <c r="B223" i="3" s="1"/>
  <c r="B230" i="3" s="1"/>
  <c r="B237" i="3" s="1"/>
  <c r="B244" i="3" s="1"/>
  <c r="B251" i="3" s="1"/>
  <c r="B258" i="3" s="1"/>
  <c r="B265" i="3" s="1"/>
  <c r="B272" i="3" s="1"/>
  <c r="B279" i="3" s="1"/>
  <c r="B286" i="3" s="1"/>
  <c r="B293" i="3" s="1"/>
  <c r="B300" i="3" s="1"/>
  <c r="B5" i="1"/>
  <c r="B12" i="1" s="1"/>
  <c r="B19" i="1" s="1"/>
  <c r="B26" i="1" s="1"/>
  <c r="B33" i="1" s="1"/>
  <c r="B40" i="1" s="1"/>
  <c r="B47" i="1" s="1"/>
  <c r="B54" i="1" s="1"/>
  <c r="B61" i="1" s="1"/>
  <c r="B68" i="1" s="1"/>
  <c r="B75" i="1" s="1"/>
  <c r="B82" i="1" s="1"/>
  <c r="B89" i="1" s="1"/>
  <c r="B96" i="1" s="1"/>
  <c r="B103" i="1" s="1"/>
  <c r="B110" i="1" s="1"/>
  <c r="B117" i="1" s="1"/>
  <c r="B124" i="1" s="1"/>
  <c r="B131" i="1" s="1"/>
  <c r="B138" i="1" s="1"/>
  <c r="B145" i="1" s="1"/>
  <c r="B152" i="1" s="1"/>
  <c r="B159" i="1" s="1"/>
  <c r="B166" i="1" s="1"/>
  <c r="B173" i="1" s="1"/>
  <c r="B180" i="1" s="1"/>
  <c r="B187" i="1" s="1"/>
  <c r="B194" i="1" s="1"/>
  <c r="B201" i="1" s="1"/>
  <c r="B208" i="1" s="1"/>
  <c r="B215" i="1" s="1"/>
  <c r="B222" i="1" s="1"/>
  <c r="B229" i="1" s="1"/>
  <c r="B236" i="1" s="1"/>
  <c r="B243" i="1" s="1"/>
  <c r="B250" i="1" s="1"/>
  <c r="B257" i="1" s="1"/>
  <c r="B264" i="1" s="1"/>
  <c r="B271" i="1" s="1"/>
  <c r="B278" i="1" s="1"/>
  <c r="B285" i="1" s="1"/>
  <c r="B292" i="1" s="1"/>
  <c r="B299" i="1" s="1"/>
  <c r="H7" i="1"/>
  <c r="H8" i="1"/>
  <c r="U8" i="1" s="1"/>
  <c r="H9" i="1"/>
  <c r="U9" i="1" s="1"/>
  <c r="H10" i="1"/>
  <c r="H11" i="1"/>
  <c r="H12" i="1"/>
  <c r="U12" i="1" s="1"/>
  <c r="H13" i="1"/>
  <c r="U13" i="1" s="1"/>
  <c r="H14" i="1"/>
  <c r="N14" i="1" s="1"/>
  <c r="H15" i="1"/>
  <c r="N15" i="1" s="1"/>
  <c r="L192" i="3" l="1"/>
  <c r="L300" i="3"/>
  <c r="L288" i="3"/>
  <c r="L264" i="3"/>
  <c r="L252" i="3"/>
  <c r="L240" i="3"/>
  <c r="L228" i="3"/>
  <c r="L216" i="3"/>
  <c r="L204" i="3"/>
  <c r="L180" i="3"/>
  <c r="L168" i="3"/>
  <c r="L299" i="3"/>
  <c r="L287" i="3"/>
  <c r="L275" i="3"/>
  <c r="L251" i="3"/>
  <c r="L239" i="3"/>
  <c r="L276" i="3"/>
  <c r="T15" i="1"/>
  <c r="L290" i="3"/>
  <c r="L266" i="3"/>
  <c r="L230" i="3"/>
  <c r="L206" i="3"/>
  <c r="L182" i="3"/>
  <c r="T5" i="1"/>
  <c r="L6" i="3"/>
  <c r="L278" i="3"/>
  <c r="L254" i="3"/>
  <c r="L242" i="3"/>
  <c r="L218" i="3"/>
  <c r="L194" i="3"/>
  <c r="L170" i="3"/>
  <c r="L301" i="3"/>
  <c r="L289" i="3"/>
  <c r="L277" i="3"/>
  <c r="L265" i="3"/>
  <c r="L253" i="3"/>
  <c r="L241" i="3"/>
  <c r="L229" i="3"/>
  <c r="L217" i="3"/>
  <c r="L205" i="3"/>
  <c r="L193" i="3"/>
  <c r="L181" i="3"/>
  <c r="L169" i="3"/>
  <c r="T6" i="1"/>
  <c r="T18" i="1"/>
  <c r="L263" i="3"/>
  <c r="L227" i="3"/>
  <c r="L215" i="3"/>
  <c r="L203" i="3"/>
  <c r="L191" i="3"/>
  <c r="L179" i="3"/>
  <c r="L167" i="3"/>
  <c r="T17" i="1"/>
  <c r="T14" i="1"/>
  <c r="T13" i="1"/>
  <c r="T12" i="1"/>
  <c r="L157" i="3"/>
  <c r="V156" i="1" s="1"/>
  <c r="N156" i="1"/>
  <c r="L156" i="3"/>
  <c r="V155" i="1" s="1"/>
  <c r="N155" i="1"/>
  <c r="L155" i="3"/>
  <c r="V154" i="1" s="1"/>
  <c r="N154" i="1"/>
  <c r="L158" i="3"/>
  <c r="V157" i="1" s="1"/>
  <c r="N157" i="1"/>
  <c r="T11" i="1"/>
  <c r="L262" i="3"/>
  <c r="L297" i="3"/>
  <c r="L200" i="3"/>
  <c r="L187" i="3"/>
  <c r="T16" i="1"/>
  <c r="L238" i="3"/>
  <c r="L177" i="3"/>
  <c r="L272" i="3"/>
  <c r="L188" i="3"/>
  <c r="L271" i="3"/>
  <c r="L186" i="3"/>
  <c r="L286" i="3"/>
  <c r="L226" i="3"/>
  <c r="L166" i="3"/>
  <c r="L261" i="3"/>
  <c r="L237" i="3"/>
  <c r="L213" i="3"/>
  <c r="L165" i="3"/>
  <c r="L284" i="3"/>
  <c r="L260" i="3"/>
  <c r="L212" i="3"/>
  <c r="L164" i="3"/>
  <c r="L283" i="3"/>
  <c r="L259" i="3"/>
  <c r="L223" i="3"/>
  <c r="L199" i="3"/>
  <c r="L163" i="3"/>
  <c r="L270" i="3"/>
  <c r="L246" i="3"/>
  <c r="L198" i="3"/>
  <c r="L162" i="3"/>
  <c r="L293" i="3"/>
  <c r="L281" i="3"/>
  <c r="L269" i="3"/>
  <c r="L257" i="3"/>
  <c r="L245" i="3"/>
  <c r="L233" i="3"/>
  <c r="L221" i="3"/>
  <c r="L209" i="3"/>
  <c r="L197" i="3"/>
  <c r="L185" i="3"/>
  <c r="L173" i="3"/>
  <c r="L161" i="3"/>
  <c r="L17" i="3"/>
  <c r="T10" i="1"/>
  <c r="L274" i="3"/>
  <c r="L178" i="3"/>
  <c r="L285" i="3"/>
  <c r="L201" i="3"/>
  <c r="L236" i="3"/>
  <c r="L235" i="3"/>
  <c r="L282" i="3"/>
  <c r="L222" i="3"/>
  <c r="L256" i="3"/>
  <c r="L184" i="3"/>
  <c r="L16" i="3"/>
  <c r="T9" i="1"/>
  <c r="L298" i="3"/>
  <c r="L250" i="3"/>
  <c r="L214" i="3"/>
  <c r="L202" i="3"/>
  <c r="L190" i="3"/>
  <c r="L154" i="3"/>
  <c r="V153" i="1" s="1"/>
  <c r="L10" i="3"/>
  <c r="L273" i="3"/>
  <c r="L249" i="3"/>
  <c r="L225" i="3"/>
  <c r="L189" i="3"/>
  <c r="L153" i="3"/>
  <c r="V152" i="1" s="1"/>
  <c r="L9" i="3"/>
  <c r="V8" i="1" s="1"/>
  <c r="L296" i="3"/>
  <c r="L248" i="3"/>
  <c r="L224" i="3"/>
  <c r="L176" i="3"/>
  <c r="L8" i="3"/>
  <c r="L295" i="3"/>
  <c r="L247" i="3"/>
  <c r="L211" i="3"/>
  <c r="L175" i="3"/>
  <c r="L19" i="3"/>
  <c r="L7" i="3"/>
  <c r="L294" i="3"/>
  <c r="L258" i="3"/>
  <c r="L234" i="3"/>
  <c r="L210" i="3"/>
  <c r="L174" i="3"/>
  <c r="L18" i="3"/>
  <c r="L292" i="3"/>
  <c r="L280" i="3"/>
  <c r="L268" i="3"/>
  <c r="L244" i="3"/>
  <c r="L232" i="3"/>
  <c r="L220" i="3"/>
  <c r="L208" i="3"/>
  <c r="L196" i="3"/>
  <c r="L172" i="3"/>
  <c r="L160" i="3"/>
  <c r="L291" i="3"/>
  <c r="L279" i="3"/>
  <c r="L267" i="3"/>
  <c r="L255" i="3"/>
  <c r="L243" i="3"/>
  <c r="L231" i="3"/>
  <c r="L219" i="3"/>
  <c r="L207" i="3"/>
  <c r="L195" i="3"/>
  <c r="L183" i="3"/>
  <c r="L171" i="3"/>
  <c r="L159" i="3"/>
  <c r="V158" i="1" s="1"/>
  <c r="L15" i="3"/>
  <c r="T8" i="1"/>
  <c r="V12" i="1"/>
  <c r="V13" i="1"/>
  <c r="L120" i="3"/>
  <c r="V119" i="1" s="1"/>
  <c r="N119" i="1"/>
  <c r="L72" i="3"/>
  <c r="V71" i="1" s="1"/>
  <c r="N71" i="1"/>
  <c r="L24" i="3"/>
  <c r="V23" i="1" s="1"/>
  <c r="N23" i="1"/>
  <c r="L143" i="3"/>
  <c r="V142" i="1" s="1"/>
  <c r="N142" i="1"/>
  <c r="L95" i="3"/>
  <c r="V94" i="1" s="1"/>
  <c r="N94" i="1"/>
  <c r="L47" i="3"/>
  <c r="V46" i="1" s="1"/>
  <c r="N46" i="1"/>
  <c r="L106" i="3"/>
  <c r="V105" i="1" s="1"/>
  <c r="N105" i="1"/>
  <c r="L58" i="3"/>
  <c r="V57" i="1" s="1"/>
  <c r="N57" i="1"/>
  <c r="L22" i="3"/>
  <c r="V21" i="1" s="1"/>
  <c r="N21" i="1"/>
  <c r="L141" i="3"/>
  <c r="V140" i="1" s="1"/>
  <c r="N140" i="1"/>
  <c r="L93" i="3"/>
  <c r="V92" i="1" s="1"/>
  <c r="N92" i="1"/>
  <c r="L33" i="3"/>
  <c r="V32" i="1" s="1"/>
  <c r="N32" i="1"/>
  <c r="L140" i="3"/>
  <c r="V139" i="1" s="1"/>
  <c r="N139" i="1"/>
  <c r="L92" i="3"/>
  <c r="V91" i="1" s="1"/>
  <c r="N91" i="1"/>
  <c r="L32" i="3"/>
  <c r="V31" i="1" s="1"/>
  <c r="N31" i="1"/>
  <c r="L139" i="3"/>
  <c r="V138" i="1" s="1"/>
  <c r="N138" i="1"/>
  <c r="L91" i="3"/>
  <c r="V90" i="1" s="1"/>
  <c r="N90" i="1"/>
  <c r="L67" i="3"/>
  <c r="V66" i="1" s="1"/>
  <c r="N66" i="1"/>
  <c r="L31" i="3"/>
  <c r="V30" i="1" s="1"/>
  <c r="N30" i="1"/>
  <c r="L126" i="3"/>
  <c r="V125" i="1" s="1"/>
  <c r="N125" i="1"/>
  <c r="L78" i="3"/>
  <c r="V77" i="1" s="1"/>
  <c r="N77" i="1"/>
  <c r="L125" i="3"/>
  <c r="V124" i="1" s="1"/>
  <c r="N124" i="1"/>
  <c r="L77" i="3"/>
  <c r="V76" i="1" s="1"/>
  <c r="N76" i="1"/>
  <c r="L29" i="3"/>
  <c r="V28" i="1" s="1"/>
  <c r="N28" i="1"/>
  <c r="L148" i="3"/>
  <c r="V147" i="1" s="1"/>
  <c r="N147" i="1"/>
  <c r="L112" i="3"/>
  <c r="V111" i="1" s="1"/>
  <c r="N111" i="1"/>
  <c r="L88" i="3"/>
  <c r="V87" i="1" s="1"/>
  <c r="N87" i="1"/>
  <c r="L76" i="3"/>
  <c r="V75" i="1" s="1"/>
  <c r="N75" i="1"/>
  <c r="L40" i="3"/>
  <c r="V39" i="1" s="1"/>
  <c r="N39" i="1"/>
  <c r="L28" i="3"/>
  <c r="V27" i="1" s="1"/>
  <c r="N27" i="1"/>
  <c r="L48" i="3"/>
  <c r="V47" i="1" s="1"/>
  <c r="N47" i="1"/>
  <c r="L131" i="3"/>
  <c r="V130" i="1" s="1"/>
  <c r="N130" i="1"/>
  <c r="L83" i="3"/>
  <c r="V82" i="1" s="1"/>
  <c r="N82" i="1"/>
  <c r="L35" i="3"/>
  <c r="V34" i="1" s="1"/>
  <c r="N34" i="1"/>
  <c r="L130" i="3"/>
  <c r="V129" i="1" s="1"/>
  <c r="N129" i="1"/>
  <c r="L82" i="3"/>
  <c r="V81" i="1" s="1"/>
  <c r="N81" i="1"/>
  <c r="L46" i="3"/>
  <c r="V45" i="1" s="1"/>
  <c r="N45" i="1"/>
  <c r="L105" i="3"/>
  <c r="V104" i="1" s="1"/>
  <c r="N104" i="1"/>
  <c r="L57" i="3"/>
  <c r="V56" i="1" s="1"/>
  <c r="N56" i="1"/>
  <c r="L45" i="3"/>
  <c r="V44" i="1" s="1"/>
  <c r="N44" i="1"/>
  <c r="L152" i="3"/>
  <c r="V151" i="1" s="1"/>
  <c r="N151" i="1"/>
  <c r="L104" i="3"/>
  <c r="V103" i="1" s="1"/>
  <c r="N103" i="1"/>
  <c r="L56" i="3"/>
  <c r="V55" i="1" s="1"/>
  <c r="N55" i="1"/>
  <c r="L20" i="3"/>
  <c r="V19" i="1" s="1"/>
  <c r="N19" i="1"/>
  <c r="L127" i="3"/>
  <c r="V126" i="1" s="1"/>
  <c r="N126" i="1"/>
  <c r="L79" i="3"/>
  <c r="V78" i="1" s="1"/>
  <c r="N78" i="1"/>
  <c r="L43" i="3"/>
  <c r="V42" i="1" s="1"/>
  <c r="N42" i="1"/>
  <c r="N11" i="1"/>
  <c r="L114" i="3"/>
  <c r="V113" i="1" s="1"/>
  <c r="N113" i="1"/>
  <c r="L66" i="3"/>
  <c r="V65" i="1" s="1"/>
  <c r="N65" i="1"/>
  <c r="L54" i="3"/>
  <c r="V53" i="1" s="1"/>
  <c r="N53" i="1"/>
  <c r="N10" i="1"/>
  <c r="L113" i="3"/>
  <c r="V112" i="1" s="1"/>
  <c r="N112" i="1"/>
  <c r="L65" i="3"/>
  <c r="V64" i="1" s="1"/>
  <c r="N64" i="1"/>
  <c r="V9" i="1"/>
  <c r="L100" i="3"/>
  <c r="V99" i="1" s="1"/>
  <c r="N99" i="1"/>
  <c r="L52" i="3"/>
  <c r="V51" i="1" s="1"/>
  <c r="N51" i="1"/>
  <c r="L147" i="3"/>
  <c r="V146" i="1" s="1"/>
  <c r="N146" i="1"/>
  <c r="L123" i="3"/>
  <c r="V122" i="1" s="1"/>
  <c r="N122" i="1"/>
  <c r="L111" i="3"/>
  <c r="V110" i="1" s="1"/>
  <c r="N110" i="1"/>
  <c r="L99" i="3"/>
  <c r="V98" i="1" s="1"/>
  <c r="N98" i="1"/>
  <c r="L87" i="3"/>
  <c r="V86" i="1" s="1"/>
  <c r="N86" i="1"/>
  <c r="L75" i="3"/>
  <c r="V74" i="1" s="1"/>
  <c r="N74" i="1"/>
  <c r="L63" i="3"/>
  <c r="V62" i="1" s="1"/>
  <c r="N62" i="1"/>
  <c r="L51" i="3"/>
  <c r="V50" i="1" s="1"/>
  <c r="N50" i="1"/>
  <c r="L39" i="3"/>
  <c r="V38" i="1" s="1"/>
  <c r="N38" i="1"/>
  <c r="L27" i="3"/>
  <c r="V26" i="1" s="1"/>
  <c r="N26" i="1"/>
  <c r="L108" i="3"/>
  <c r="V107" i="1" s="1"/>
  <c r="N107" i="1"/>
  <c r="L60" i="3"/>
  <c r="V59" i="1" s="1"/>
  <c r="N59" i="1"/>
  <c r="L119" i="3"/>
  <c r="V118" i="1" s="1"/>
  <c r="N118" i="1"/>
  <c r="L71" i="3"/>
  <c r="V70" i="1" s="1"/>
  <c r="N70" i="1"/>
  <c r="L23" i="3"/>
  <c r="V22" i="1" s="1"/>
  <c r="N22" i="1"/>
  <c r="L142" i="3"/>
  <c r="V141" i="1" s="1"/>
  <c r="N141" i="1"/>
  <c r="L94" i="3"/>
  <c r="V93" i="1" s="1"/>
  <c r="N93" i="1"/>
  <c r="L129" i="3"/>
  <c r="V128" i="1" s="1"/>
  <c r="N128" i="1"/>
  <c r="L81" i="3"/>
  <c r="V80" i="1" s="1"/>
  <c r="N80" i="1"/>
  <c r="L21" i="3"/>
  <c r="V20" i="1" s="1"/>
  <c r="N20" i="1"/>
  <c r="L128" i="3"/>
  <c r="V127" i="1" s="1"/>
  <c r="N127" i="1"/>
  <c r="L80" i="3"/>
  <c r="V79" i="1" s="1"/>
  <c r="N79" i="1"/>
  <c r="L44" i="3"/>
  <c r="V43" i="1" s="1"/>
  <c r="N43" i="1"/>
  <c r="L115" i="3"/>
  <c r="V114" i="1" s="1"/>
  <c r="N114" i="1"/>
  <c r="L150" i="3"/>
  <c r="V149" i="1" s="1"/>
  <c r="N149" i="1"/>
  <c r="L102" i="3"/>
  <c r="V101" i="1" s="1"/>
  <c r="N101" i="1"/>
  <c r="L42" i="3"/>
  <c r="V41" i="1" s="1"/>
  <c r="N41" i="1"/>
  <c r="L89" i="3"/>
  <c r="V88" i="1" s="1"/>
  <c r="N88" i="1"/>
  <c r="L41" i="3"/>
  <c r="V40" i="1" s="1"/>
  <c r="N40" i="1"/>
  <c r="L124" i="3"/>
  <c r="V123" i="1" s="1"/>
  <c r="N123" i="1"/>
  <c r="L64" i="3"/>
  <c r="V63" i="1" s="1"/>
  <c r="N63" i="1"/>
  <c r="N7" i="1"/>
  <c r="L146" i="3"/>
  <c r="V145" i="1" s="1"/>
  <c r="N145" i="1"/>
  <c r="L122" i="3"/>
  <c r="V121" i="1" s="1"/>
  <c r="N121" i="1"/>
  <c r="L110" i="3"/>
  <c r="V109" i="1" s="1"/>
  <c r="N109" i="1"/>
  <c r="L98" i="3"/>
  <c r="V97" i="1" s="1"/>
  <c r="N97" i="1"/>
  <c r="L86" i="3"/>
  <c r="V85" i="1" s="1"/>
  <c r="N85" i="1"/>
  <c r="L74" i="3"/>
  <c r="V73" i="1" s="1"/>
  <c r="N73" i="1"/>
  <c r="L62" i="3"/>
  <c r="V61" i="1" s="1"/>
  <c r="N61" i="1"/>
  <c r="L50" i="3"/>
  <c r="V49" i="1" s="1"/>
  <c r="N49" i="1"/>
  <c r="O40" i="3"/>
  <c r="L38" i="3"/>
  <c r="V37" i="1" s="1"/>
  <c r="N37" i="1"/>
  <c r="L26" i="3"/>
  <c r="V25" i="1" s="1"/>
  <c r="N25" i="1"/>
  <c r="L144" i="3"/>
  <c r="V143" i="1" s="1"/>
  <c r="N143" i="1"/>
  <c r="L96" i="3"/>
  <c r="V95" i="1" s="1"/>
  <c r="N95" i="1"/>
  <c r="L36" i="3"/>
  <c r="V35" i="1" s="1"/>
  <c r="N35" i="1"/>
  <c r="L107" i="3"/>
  <c r="V106" i="1" s="1"/>
  <c r="N106" i="1"/>
  <c r="L59" i="3"/>
  <c r="V58" i="1" s="1"/>
  <c r="N58" i="1"/>
  <c r="L118" i="3"/>
  <c r="V117" i="1" s="1"/>
  <c r="N117" i="1"/>
  <c r="L70" i="3"/>
  <c r="V69" i="1" s="1"/>
  <c r="N69" i="1"/>
  <c r="L34" i="3"/>
  <c r="V33" i="1" s="1"/>
  <c r="N33" i="1"/>
  <c r="L117" i="3"/>
  <c r="V116" i="1" s="1"/>
  <c r="N116" i="1"/>
  <c r="L69" i="3"/>
  <c r="V68" i="1" s="1"/>
  <c r="N68" i="1"/>
  <c r="L116" i="3"/>
  <c r="V115" i="1" s="1"/>
  <c r="N115" i="1"/>
  <c r="L68" i="3"/>
  <c r="V67" i="1" s="1"/>
  <c r="N67" i="1"/>
  <c r="L151" i="3"/>
  <c r="V150" i="1" s="1"/>
  <c r="N150" i="1"/>
  <c r="L103" i="3"/>
  <c r="V102" i="1" s="1"/>
  <c r="N102" i="1"/>
  <c r="L55" i="3"/>
  <c r="V54" i="1" s="1"/>
  <c r="N54" i="1"/>
  <c r="L90" i="3"/>
  <c r="V89" i="1" s="1"/>
  <c r="N89" i="1"/>
  <c r="L30" i="3"/>
  <c r="V29" i="1" s="1"/>
  <c r="N29" i="1"/>
  <c r="L149" i="3"/>
  <c r="V148" i="1" s="1"/>
  <c r="N148" i="1"/>
  <c r="L101" i="3"/>
  <c r="V100" i="1" s="1"/>
  <c r="N100" i="1"/>
  <c r="L53" i="3"/>
  <c r="V52" i="1" s="1"/>
  <c r="N52" i="1"/>
  <c r="L145" i="3"/>
  <c r="V144" i="1" s="1"/>
  <c r="N144" i="1"/>
  <c r="L121" i="3"/>
  <c r="V120" i="1" s="1"/>
  <c r="N120" i="1"/>
  <c r="L109" i="3"/>
  <c r="V108" i="1" s="1"/>
  <c r="N108" i="1"/>
  <c r="L97" i="3"/>
  <c r="V96" i="1" s="1"/>
  <c r="N96" i="1"/>
  <c r="L85" i="3"/>
  <c r="V84" i="1" s="1"/>
  <c r="N84" i="1"/>
  <c r="L73" i="3"/>
  <c r="V72" i="1" s="1"/>
  <c r="N72" i="1"/>
  <c r="L61" i="3"/>
  <c r="V60" i="1" s="1"/>
  <c r="N60" i="1"/>
  <c r="L49" i="3"/>
  <c r="V48" i="1" s="1"/>
  <c r="N48" i="1"/>
  <c r="L37" i="3"/>
  <c r="V36" i="1" s="1"/>
  <c r="N36" i="1"/>
  <c r="L25" i="3"/>
  <c r="V24" i="1" s="1"/>
  <c r="N24" i="1"/>
  <c r="N5" i="1"/>
  <c r="U5" i="1"/>
  <c r="V5" i="1" s="1"/>
  <c r="U15" i="1"/>
  <c r="L134" i="3"/>
  <c r="V133" i="1" s="1"/>
  <c r="N133" i="1"/>
  <c r="L136" i="3"/>
  <c r="V135" i="1" s="1"/>
  <c r="N135" i="1"/>
  <c r="L135" i="3"/>
  <c r="V134" i="1" s="1"/>
  <c r="N134" i="1"/>
  <c r="L138" i="3"/>
  <c r="V137" i="1" s="1"/>
  <c r="N137" i="1"/>
  <c r="L137" i="3"/>
  <c r="V136" i="1" s="1"/>
  <c r="N136" i="1"/>
  <c r="L133" i="3"/>
  <c r="V132" i="1" s="1"/>
  <c r="N132" i="1"/>
  <c r="L132" i="3"/>
  <c r="V131" i="1" s="1"/>
  <c r="N131" i="1"/>
  <c r="L84" i="3"/>
  <c r="V83" i="1" s="1"/>
  <c r="N83" i="1"/>
  <c r="U14" i="1"/>
  <c r="U7" i="1"/>
  <c r="U16" i="1"/>
  <c r="U6" i="1"/>
  <c r="N16" i="1"/>
  <c r="U11" i="1"/>
  <c r="V11" i="1" s="1"/>
  <c r="U10" i="1"/>
  <c r="V10" i="1" s="1"/>
  <c r="U18" i="1"/>
  <c r="U17" i="1"/>
  <c r="V17" i="1" s="1"/>
  <c r="N8" i="1"/>
  <c r="N9" i="1"/>
  <c r="N13" i="1"/>
  <c r="N12" i="1"/>
  <c r="B6" i="1"/>
  <c r="B7" i="3"/>
  <c r="N105" i="3" l="1"/>
  <c r="V14" i="1"/>
  <c r="V7" i="1"/>
  <c r="V6" i="1"/>
  <c r="V18" i="1"/>
  <c r="V16" i="1"/>
  <c r="V15" i="1"/>
  <c r="B8" i="3"/>
  <c r="B14" i="3"/>
  <c r="B21" i="3" s="1"/>
  <c r="B28" i="3" s="1"/>
  <c r="B35" i="3" s="1"/>
  <c r="B42" i="3" s="1"/>
  <c r="B49" i="3" s="1"/>
  <c r="B56" i="3" s="1"/>
  <c r="B63" i="3" s="1"/>
  <c r="B70" i="3" s="1"/>
  <c r="B77" i="3" s="1"/>
  <c r="B84" i="3" s="1"/>
  <c r="B91" i="3" s="1"/>
  <c r="B98" i="3" s="1"/>
  <c r="B105" i="3" s="1"/>
  <c r="B112" i="3" s="1"/>
  <c r="B119" i="3" s="1"/>
  <c r="B126" i="3" s="1"/>
  <c r="B133" i="3" s="1"/>
  <c r="B140" i="3" s="1"/>
  <c r="B147" i="3" s="1"/>
  <c r="B154" i="3" s="1"/>
  <c r="B161" i="3" s="1"/>
  <c r="B168" i="3" s="1"/>
  <c r="B175" i="3" s="1"/>
  <c r="B182" i="3" s="1"/>
  <c r="B189" i="3" s="1"/>
  <c r="B196" i="3" s="1"/>
  <c r="B203" i="3" s="1"/>
  <c r="B210" i="3" s="1"/>
  <c r="B217" i="3" s="1"/>
  <c r="B224" i="3" s="1"/>
  <c r="B231" i="3" s="1"/>
  <c r="B238" i="3" s="1"/>
  <c r="B245" i="3" s="1"/>
  <c r="B252" i="3" s="1"/>
  <c r="B259" i="3" s="1"/>
  <c r="B266" i="3" s="1"/>
  <c r="B273" i="3" s="1"/>
  <c r="B280" i="3" s="1"/>
  <c r="B287" i="3" s="1"/>
  <c r="B294" i="3" s="1"/>
  <c r="B301" i="3" s="1"/>
  <c r="B7" i="1"/>
  <c r="B13" i="1"/>
  <c r="B20" i="1" s="1"/>
  <c r="B27" i="1" s="1"/>
  <c r="B34" i="1" s="1"/>
  <c r="B41" i="1" s="1"/>
  <c r="B48" i="1" s="1"/>
  <c r="B55" i="1" s="1"/>
  <c r="B62" i="1" s="1"/>
  <c r="B69" i="1" s="1"/>
  <c r="B76" i="1" s="1"/>
  <c r="B83" i="1" s="1"/>
  <c r="B90" i="1" s="1"/>
  <c r="B97" i="1" s="1"/>
  <c r="B104" i="1" s="1"/>
  <c r="B111" i="1" s="1"/>
  <c r="B118" i="1" s="1"/>
  <c r="B125" i="1" s="1"/>
  <c r="B132" i="1" s="1"/>
  <c r="B139" i="1" s="1"/>
  <c r="B146" i="1" s="1"/>
  <c r="B153" i="1" s="1"/>
  <c r="B160" i="1" s="1"/>
  <c r="B167" i="1" s="1"/>
  <c r="B174" i="1" s="1"/>
  <c r="B181" i="1" s="1"/>
  <c r="B188" i="1" s="1"/>
  <c r="B195" i="1" s="1"/>
  <c r="B202" i="1" s="1"/>
  <c r="B209" i="1" s="1"/>
  <c r="B216" i="1" s="1"/>
  <c r="B223" i="1" s="1"/>
  <c r="B230" i="1" s="1"/>
  <c r="B237" i="1" s="1"/>
  <c r="B244" i="1" s="1"/>
  <c r="B251" i="1" s="1"/>
  <c r="B258" i="1" s="1"/>
  <c r="B265" i="1" s="1"/>
  <c r="B272" i="1" s="1"/>
  <c r="B279" i="1" s="1"/>
  <c r="B286" i="1" s="1"/>
  <c r="B293" i="1" s="1"/>
  <c r="B300" i="1" s="1"/>
  <c r="B9" i="3" l="1"/>
  <c r="B15" i="3"/>
  <c r="B22" i="3" s="1"/>
  <c r="B29" i="3" s="1"/>
  <c r="B36" i="3" s="1"/>
  <c r="B43" i="3" s="1"/>
  <c r="B50" i="3" s="1"/>
  <c r="B57" i="3" s="1"/>
  <c r="B64" i="3" s="1"/>
  <c r="B71" i="3" s="1"/>
  <c r="B78" i="3" s="1"/>
  <c r="B85" i="3" s="1"/>
  <c r="B92" i="3" s="1"/>
  <c r="B99" i="3" s="1"/>
  <c r="B106" i="3" s="1"/>
  <c r="B113" i="3" s="1"/>
  <c r="B120" i="3" s="1"/>
  <c r="B127" i="3" s="1"/>
  <c r="B134" i="3" s="1"/>
  <c r="B141" i="3" s="1"/>
  <c r="B148" i="3" s="1"/>
  <c r="B155" i="3" s="1"/>
  <c r="B162" i="3" s="1"/>
  <c r="B169" i="3" s="1"/>
  <c r="B176" i="3" s="1"/>
  <c r="B183" i="3" s="1"/>
  <c r="B190" i="3" s="1"/>
  <c r="B197" i="3" s="1"/>
  <c r="B204" i="3" s="1"/>
  <c r="B211" i="3" s="1"/>
  <c r="B218" i="3" s="1"/>
  <c r="B225" i="3" s="1"/>
  <c r="B232" i="3" s="1"/>
  <c r="B239" i="3" s="1"/>
  <c r="B246" i="3" s="1"/>
  <c r="B253" i="3" s="1"/>
  <c r="B260" i="3" s="1"/>
  <c r="B267" i="3" s="1"/>
  <c r="B274" i="3" s="1"/>
  <c r="B281" i="3" s="1"/>
  <c r="B288" i="3" s="1"/>
  <c r="B295" i="3" s="1"/>
  <c r="B8" i="1"/>
  <c r="B14" i="1"/>
  <c r="B21" i="1" s="1"/>
  <c r="B28" i="1" s="1"/>
  <c r="B35" i="1" s="1"/>
  <c r="B42" i="1" s="1"/>
  <c r="B49" i="1" s="1"/>
  <c r="B56" i="1" s="1"/>
  <c r="B63" i="1" s="1"/>
  <c r="B70" i="1" s="1"/>
  <c r="B77" i="1" s="1"/>
  <c r="B84" i="1" s="1"/>
  <c r="B91" i="1" s="1"/>
  <c r="B98" i="1" s="1"/>
  <c r="B105" i="1" s="1"/>
  <c r="B112" i="1" s="1"/>
  <c r="B119" i="1" s="1"/>
  <c r="B126" i="1" s="1"/>
  <c r="B133" i="1" s="1"/>
  <c r="B140" i="1" s="1"/>
  <c r="B147" i="1" s="1"/>
  <c r="B154" i="1" s="1"/>
  <c r="B161" i="1" s="1"/>
  <c r="B168" i="1" s="1"/>
  <c r="B175" i="1" s="1"/>
  <c r="B182" i="1" s="1"/>
  <c r="B189" i="1" s="1"/>
  <c r="B196" i="1" s="1"/>
  <c r="B203" i="1" s="1"/>
  <c r="B210" i="1" s="1"/>
  <c r="B217" i="1" s="1"/>
  <c r="B224" i="1" s="1"/>
  <c r="B231" i="1" s="1"/>
  <c r="B238" i="1" s="1"/>
  <c r="B245" i="1" s="1"/>
  <c r="B252" i="1" s="1"/>
  <c r="B259" i="1" s="1"/>
  <c r="B266" i="1" s="1"/>
  <c r="B273" i="1" s="1"/>
  <c r="B280" i="1" s="1"/>
  <c r="B287" i="1" s="1"/>
  <c r="B294" i="1" s="1"/>
  <c r="B10" i="3" l="1"/>
  <c r="B16" i="3"/>
  <c r="B23" i="3" s="1"/>
  <c r="B30" i="3" s="1"/>
  <c r="B37" i="3" s="1"/>
  <c r="B44" i="3" s="1"/>
  <c r="B51" i="3" s="1"/>
  <c r="B58" i="3" s="1"/>
  <c r="B65" i="3" s="1"/>
  <c r="B72" i="3" s="1"/>
  <c r="B79" i="3" s="1"/>
  <c r="B86" i="3" s="1"/>
  <c r="B93" i="3" s="1"/>
  <c r="B100" i="3" s="1"/>
  <c r="B107" i="3" s="1"/>
  <c r="B114" i="3" s="1"/>
  <c r="B121" i="3" s="1"/>
  <c r="B128" i="3" s="1"/>
  <c r="B135" i="3" s="1"/>
  <c r="B142" i="3" s="1"/>
  <c r="B149" i="3" s="1"/>
  <c r="B156" i="3" s="1"/>
  <c r="B163" i="3" s="1"/>
  <c r="B170" i="3" s="1"/>
  <c r="B177" i="3" s="1"/>
  <c r="B184" i="3" s="1"/>
  <c r="B191" i="3" s="1"/>
  <c r="B198" i="3" s="1"/>
  <c r="B205" i="3" s="1"/>
  <c r="B212" i="3" s="1"/>
  <c r="B219" i="3" s="1"/>
  <c r="B226" i="3" s="1"/>
  <c r="B233" i="3" s="1"/>
  <c r="B240" i="3" s="1"/>
  <c r="B247" i="3" s="1"/>
  <c r="B254" i="3" s="1"/>
  <c r="B261" i="3" s="1"/>
  <c r="B268" i="3" s="1"/>
  <c r="B275" i="3" s="1"/>
  <c r="B282" i="3" s="1"/>
  <c r="B289" i="3" s="1"/>
  <c r="B296" i="3" s="1"/>
  <c r="B9" i="1"/>
  <c r="B15" i="1"/>
  <c r="B22" i="1" s="1"/>
  <c r="B29" i="1" s="1"/>
  <c r="B36" i="1" s="1"/>
  <c r="B43" i="1" s="1"/>
  <c r="B50" i="1" s="1"/>
  <c r="B57" i="1" s="1"/>
  <c r="B64" i="1" s="1"/>
  <c r="B71" i="1" s="1"/>
  <c r="B78" i="1" s="1"/>
  <c r="B85" i="1" s="1"/>
  <c r="B92" i="1" s="1"/>
  <c r="B99" i="1" s="1"/>
  <c r="B106" i="1" s="1"/>
  <c r="B113" i="1" s="1"/>
  <c r="B120" i="1" s="1"/>
  <c r="B127" i="1" s="1"/>
  <c r="B134" i="1" s="1"/>
  <c r="B141" i="1" s="1"/>
  <c r="B148" i="1" s="1"/>
  <c r="B155" i="1" s="1"/>
  <c r="B162" i="1" s="1"/>
  <c r="B169" i="1" s="1"/>
  <c r="B176" i="1" s="1"/>
  <c r="B183" i="1" s="1"/>
  <c r="B190" i="1" s="1"/>
  <c r="B197" i="1" s="1"/>
  <c r="B204" i="1" s="1"/>
  <c r="B211" i="1" s="1"/>
  <c r="B218" i="1" s="1"/>
  <c r="B225" i="1" s="1"/>
  <c r="B232" i="1" s="1"/>
  <c r="B239" i="1" s="1"/>
  <c r="B246" i="1" s="1"/>
  <c r="B253" i="1" s="1"/>
  <c r="B260" i="1" s="1"/>
  <c r="B267" i="1" s="1"/>
  <c r="B274" i="1" s="1"/>
  <c r="B281" i="1" s="1"/>
  <c r="B288" i="1" s="1"/>
  <c r="B295" i="1" s="1"/>
  <c r="B11" i="3" l="1"/>
  <c r="B17" i="3"/>
  <c r="B24" i="3" s="1"/>
  <c r="B31" i="3" s="1"/>
  <c r="B38" i="3" s="1"/>
  <c r="B45" i="3" s="1"/>
  <c r="B52" i="3" s="1"/>
  <c r="B59" i="3" s="1"/>
  <c r="B66" i="3" s="1"/>
  <c r="B73" i="3" s="1"/>
  <c r="B80" i="3" s="1"/>
  <c r="B87" i="3" s="1"/>
  <c r="B94" i="3" s="1"/>
  <c r="B101" i="3" s="1"/>
  <c r="B108" i="3" s="1"/>
  <c r="B115" i="3" s="1"/>
  <c r="B122" i="3" s="1"/>
  <c r="B129" i="3" s="1"/>
  <c r="B136" i="3" s="1"/>
  <c r="B143" i="3" s="1"/>
  <c r="B150" i="3" s="1"/>
  <c r="B157" i="3" s="1"/>
  <c r="B164" i="3" s="1"/>
  <c r="B171" i="3" s="1"/>
  <c r="B178" i="3" s="1"/>
  <c r="B185" i="3" s="1"/>
  <c r="B192" i="3" s="1"/>
  <c r="B199" i="3" s="1"/>
  <c r="B206" i="3" s="1"/>
  <c r="B213" i="3" s="1"/>
  <c r="B220" i="3" s="1"/>
  <c r="B227" i="3" s="1"/>
  <c r="B234" i="3" s="1"/>
  <c r="B241" i="3" s="1"/>
  <c r="B248" i="3" s="1"/>
  <c r="B255" i="3" s="1"/>
  <c r="B262" i="3" s="1"/>
  <c r="B269" i="3" s="1"/>
  <c r="B276" i="3" s="1"/>
  <c r="B283" i="3" s="1"/>
  <c r="B290" i="3" s="1"/>
  <c r="B297" i="3" s="1"/>
  <c r="B10" i="1"/>
  <c r="B16" i="1"/>
  <c r="B23" i="1" s="1"/>
  <c r="B30" i="1" s="1"/>
  <c r="B37" i="1" s="1"/>
  <c r="B44" i="1" s="1"/>
  <c r="B51" i="1" s="1"/>
  <c r="B58" i="1" s="1"/>
  <c r="B65" i="1" s="1"/>
  <c r="B72" i="1" s="1"/>
  <c r="B79" i="1" s="1"/>
  <c r="B86" i="1" s="1"/>
  <c r="B93" i="1" s="1"/>
  <c r="B100" i="1" s="1"/>
  <c r="B107" i="1" s="1"/>
  <c r="B114" i="1" s="1"/>
  <c r="B121" i="1" s="1"/>
  <c r="B128" i="1" s="1"/>
  <c r="B135" i="1" s="1"/>
  <c r="B142" i="1" s="1"/>
  <c r="B149" i="1" s="1"/>
  <c r="B156" i="1" s="1"/>
  <c r="B163" i="1" s="1"/>
  <c r="B170" i="1" s="1"/>
  <c r="B177" i="1" s="1"/>
  <c r="B184" i="1" s="1"/>
  <c r="B191" i="1" s="1"/>
  <c r="B198" i="1" s="1"/>
  <c r="B205" i="1" s="1"/>
  <c r="B212" i="1" s="1"/>
  <c r="B219" i="1" s="1"/>
  <c r="B226" i="1" s="1"/>
  <c r="B233" i="1" s="1"/>
  <c r="B240" i="1" s="1"/>
  <c r="B247" i="1" s="1"/>
  <c r="B254" i="1" s="1"/>
  <c r="B261" i="1" s="1"/>
  <c r="B268" i="1" s="1"/>
  <c r="B275" i="1" s="1"/>
  <c r="B282" i="1" s="1"/>
  <c r="B289" i="1" s="1"/>
  <c r="B296" i="1" s="1"/>
  <c r="B12" i="3" l="1"/>
  <c r="B19" i="3" s="1"/>
  <c r="B26" i="3" s="1"/>
  <c r="B33" i="3" s="1"/>
  <c r="B40" i="3" s="1"/>
  <c r="B47" i="3" s="1"/>
  <c r="B54" i="3" s="1"/>
  <c r="B61" i="3" s="1"/>
  <c r="B68" i="3" s="1"/>
  <c r="B75" i="3" s="1"/>
  <c r="B82" i="3" s="1"/>
  <c r="B89" i="3" s="1"/>
  <c r="B96" i="3" s="1"/>
  <c r="B103" i="3" s="1"/>
  <c r="B110" i="3" s="1"/>
  <c r="B117" i="3" s="1"/>
  <c r="B124" i="3" s="1"/>
  <c r="B131" i="3" s="1"/>
  <c r="B138" i="3" s="1"/>
  <c r="B145" i="3" s="1"/>
  <c r="B152" i="3" s="1"/>
  <c r="B159" i="3" s="1"/>
  <c r="B166" i="3" s="1"/>
  <c r="B173" i="3" s="1"/>
  <c r="B180" i="3" s="1"/>
  <c r="B187" i="3" s="1"/>
  <c r="B194" i="3" s="1"/>
  <c r="B201" i="3" s="1"/>
  <c r="B208" i="3" s="1"/>
  <c r="B215" i="3" s="1"/>
  <c r="B222" i="3" s="1"/>
  <c r="B229" i="3" s="1"/>
  <c r="B236" i="3" s="1"/>
  <c r="B243" i="3" s="1"/>
  <c r="B250" i="3" s="1"/>
  <c r="B257" i="3" s="1"/>
  <c r="B264" i="3" s="1"/>
  <c r="B271" i="3" s="1"/>
  <c r="B278" i="3" s="1"/>
  <c r="B285" i="3" s="1"/>
  <c r="B292" i="3" s="1"/>
  <c r="B299" i="3" s="1"/>
  <c r="B18" i="3"/>
  <c r="B25" i="3" s="1"/>
  <c r="B32" i="3" s="1"/>
  <c r="B39" i="3" s="1"/>
  <c r="B46" i="3" s="1"/>
  <c r="B53" i="3" s="1"/>
  <c r="B60" i="3" s="1"/>
  <c r="B67" i="3" s="1"/>
  <c r="B74" i="3" s="1"/>
  <c r="B81" i="3" s="1"/>
  <c r="B88" i="3" s="1"/>
  <c r="B95" i="3" s="1"/>
  <c r="B102" i="3" s="1"/>
  <c r="B109" i="3" s="1"/>
  <c r="B116" i="3" s="1"/>
  <c r="B123" i="3" s="1"/>
  <c r="B130" i="3" s="1"/>
  <c r="B137" i="3" s="1"/>
  <c r="B144" i="3" s="1"/>
  <c r="B151" i="3" s="1"/>
  <c r="B158" i="3" s="1"/>
  <c r="B165" i="3" s="1"/>
  <c r="B172" i="3" s="1"/>
  <c r="B179" i="3" s="1"/>
  <c r="B186" i="3" s="1"/>
  <c r="B193" i="3" s="1"/>
  <c r="B200" i="3" s="1"/>
  <c r="B207" i="3" s="1"/>
  <c r="B214" i="3" s="1"/>
  <c r="B221" i="3" s="1"/>
  <c r="B228" i="3" s="1"/>
  <c r="B235" i="3" s="1"/>
  <c r="B242" i="3" s="1"/>
  <c r="B249" i="3" s="1"/>
  <c r="B256" i="3" s="1"/>
  <c r="B263" i="3" s="1"/>
  <c r="B270" i="3" s="1"/>
  <c r="B277" i="3" s="1"/>
  <c r="B284" i="3" s="1"/>
  <c r="B291" i="3" s="1"/>
  <c r="B298" i="3" s="1"/>
  <c r="B11" i="1"/>
  <c r="B18" i="1" s="1"/>
  <c r="B25" i="1" s="1"/>
  <c r="B32" i="1" s="1"/>
  <c r="B39" i="1" s="1"/>
  <c r="B46" i="1" s="1"/>
  <c r="B53" i="1" s="1"/>
  <c r="B60" i="1" s="1"/>
  <c r="B67" i="1" s="1"/>
  <c r="B74" i="1" s="1"/>
  <c r="B81" i="1" s="1"/>
  <c r="B88" i="1" s="1"/>
  <c r="B95" i="1" s="1"/>
  <c r="B102" i="1" s="1"/>
  <c r="B109" i="1" s="1"/>
  <c r="B116" i="1" s="1"/>
  <c r="B123" i="1" s="1"/>
  <c r="B130" i="1" s="1"/>
  <c r="B137" i="1" s="1"/>
  <c r="B144" i="1" s="1"/>
  <c r="B151" i="1" s="1"/>
  <c r="B158" i="1" s="1"/>
  <c r="B165" i="1" s="1"/>
  <c r="B172" i="1" s="1"/>
  <c r="B179" i="1" s="1"/>
  <c r="B186" i="1" s="1"/>
  <c r="B193" i="1" s="1"/>
  <c r="B200" i="1" s="1"/>
  <c r="B207" i="1" s="1"/>
  <c r="B214" i="1" s="1"/>
  <c r="B221" i="1" s="1"/>
  <c r="B228" i="1" s="1"/>
  <c r="B235" i="1" s="1"/>
  <c r="B242" i="1" s="1"/>
  <c r="B249" i="1" s="1"/>
  <c r="B256" i="1" s="1"/>
  <c r="B263" i="1" s="1"/>
  <c r="B270" i="1" s="1"/>
  <c r="B277" i="1" s="1"/>
  <c r="B284" i="1" s="1"/>
  <c r="B291" i="1" s="1"/>
  <c r="B298" i="1" s="1"/>
  <c r="B17" i="1"/>
  <c r="B24" i="1" s="1"/>
  <c r="B31" i="1" s="1"/>
  <c r="B38" i="1" s="1"/>
  <c r="B45" i="1" s="1"/>
  <c r="B52" i="1" s="1"/>
  <c r="B59" i="1" s="1"/>
  <c r="B66" i="1" s="1"/>
  <c r="B73" i="1" s="1"/>
  <c r="B80" i="1" s="1"/>
  <c r="B87" i="1" s="1"/>
  <c r="B94" i="1" s="1"/>
  <c r="B101" i="1" s="1"/>
  <c r="B108" i="1" s="1"/>
  <c r="B115" i="1" s="1"/>
  <c r="B122" i="1" s="1"/>
  <c r="B129" i="1" s="1"/>
  <c r="B136" i="1" s="1"/>
  <c r="B143" i="1" s="1"/>
  <c r="B150" i="1" s="1"/>
  <c r="B157" i="1" s="1"/>
  <c r="B164" i="1" s="1"/>
  <c r="B171" i="1" s="1"/>
  <c r="B178" i="1" s="1"/>
  <c r="B185" i="1" s="1"/>
  <c r="B192" i="1" s="1"/>
  <c r="B199" i="1" s="1"/>
  <c r="B206" i="1" s="1"/>
  <c r="B213" i="1" s="1"/>
  <c r="B220" i="1" s="1"/>
  <c r="B227" i="1" s="1"/>
  <c r="B234" i="1" s="1"/>
  <c r="B241" i="1" s="1"/>
  <c r="B248" i="1" s="1"/>
  <c r="B255" i="1" s="1"/>
  <c r="B262" i="1" s="1"/>
  <c r="B269" i="1" s="1"/>
  <c r="B276" i="1" s="1"/>
  <c r="B283" i="1" s="1"/>
  <c r="B290" i="1" s="1"/>
  <c r="B297" i="1" s="1"/>
</calcChain>
</file>

<file path=xl/sharedStrings.xml><?xml version="1.0" encoding="utf-8"?>
<sst xmlns="http://schemas.openxmlformats.org/spreadsheetml/2006/main" count="45" uniqueCount="19">
  <si>
    <t>ION</t>
  </si>
  <si>
    <t>ESLI</t>
  </si>
  <si>
    <t>MCT</t>
  </si>
  <si>
    <t>QT</t>
  </si>
  <si>
    <t>TRG</t>
  </si>
  <si>
    <t>Total</t>
  </si>
  <si>
    <t>ForeverPure</t>
  </si>
  <si>
    <t>Date</t>
  </si>
  <si>
    <t>Semaine du</t>
  </si>
  <si>
    <t>Phase I</t>
  </si>
  <si>
    <t>Phase II</t>
  </si>
  <si>
    <t>Mobile</t>
  </si>
  <si>
    <t>Conventionnel</t>
  </si>
  <si>
    <t>Taux de rendement global (TRG)</t>
  </si>
  <si>
    <r>
      <t xml:space="preserve">Débit
</t>
    </r>
    <r>
      <rPr>
        <sz val="10"/>
        <color theme="1"/>
        <rFont val="Arial"/>
        <family val="2"/>
      </rPr>
      <t>(m</t>
    </r>
    <r>
      <rPr>
        <vertAlign val="super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>/h)</t>
    </r>
  </si>
  <si>
    <r>
      <t xml:space="preserve">Volume total </t>
    </r>
    <r>
      <rPr>
        <sz val="10"/>
        <color theme="1"/>
        <rFont val="Arial"/>
        <family val="2"/>
      </rPr>
      <t>(m</t>
    </r>
    <r>
      <rPr>
        <vertAlign val="super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>)</t>
    </r>
  </si>
  <si>
    <r>
      <t>Débit</t>
    </r>
    <r>
      <rPr>
        <b/>
        <vertAlign val="subscript"/>
        <sz val="10"/>
        <color theme="1"/>
        <rFont val="Arial"/>
        <family val="2"/>
      </rPr>
      <t xml:space="preserve">Maxi
</t>
    </r>
    <r>
      <rPr>
        <sz val="8"/>
        <color theme="1"/>
        <rFont val="Arial"/>
        <family val="2"/>
      </rPr>
      <t>(m</t>
    </r>
    <r>
      <rPr>
        <vertAlign val="superscript"/>
        <sz val="8"/>
        <color theme="1"/>
        <rFont val="Arial"/>
        <family val="2"/>
      </rPr>
      <t>3</t>
    </r>
    <r>
      <rPr>
        <sz val="8"/>
        <color theme="1"/>
        <rFont val="Arial"/>
        <family val="2"/>
      </rPr>
      <t>/Jour)</t>
    </r>
  </si>
  <si>
    <r>
      <t>Volume total</t>
    </r>
    <r>
      <rPr>
        <b/>
        <vertAlign val="subscript"/>
        <sz val="10"/>
        <color theme="1"/>
        <rFont val="Arial"/>
        <family val="2"/>
      </rPr>
      <t>Maxi</t>
    </r>
    <r>
      <rPr>
        <b/>
        <sz val="10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</t>
    </r>
    <r>
      <rPr>
        <vertAlign val="superscript"/>
        <sz val="8"/>
        <color theme="1"/>
        <rFont val="Arial"/>
        <family val="2"/>
      </rPr>
      <t>3</t>
    </r>
    <r>
      <rPr>
        <sz val="8"/>
        <color theme="1"/>
        <rFont val="Arial"/>
        <family val="2"/>
      </rPr>
      <t>/Jour)</t>
    </r>
  </si>
  <si>
    <t>Fixe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</si>
</sst>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#,##0.0"/>
  </numFmts>
  <fonts count="8" x14ac:knownFonts="1"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vertAlign val="subscript"/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8"/>
      <color theme="1"/>
      <name val="Arial"/>
      <family val="2"/>
    </font>
    <font>
      <vertAlign val="superscript"/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</cellStyleXfs>
  <cellXfs count="187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3" borderId="1" xfId="0" applyFill="1" applyBorder="1" applyAlignment="1">
      <alignment vertical="center" wrapText="1"/>
    </xf>
    <xf numFmtId="14" fontId="0" fillId="0" borderId="6" xfId="0" applyNumberForma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164" fontId="0" fillId="0" borderId="1" xfId="1" applyNumberFormat="1" applyFont="1" applyBorder="1" applyAlignment="1">
      <alignment vertical="center" wrapText="1"/>
    </xf>
    <xf numFmtId="164" fontId="0" fillId="0" borderId="7" xfId="1" applyNumberFormat="1" applyFont="1" applyBorder="1" applyAlignment="1">
      <alignment vertical="center" wrapText="1"/>
    </xf>
    <xf numFmtId="164" fontId="0" fillId="0" borderId="1" xfId="1" applyNumberFormat="1" applyFont="1" applyFill="1" applyBorder="1" applyAlignment="1">
      <alignment vertical="center" wrapText="1"/>
    </xf>
    <xf numFmtId="14" fontId="0" fillId="0" borderId="8" xfId="0" applyNumberFormat="1" applyBorder="1" applyAlignment="1">
      <alignment vertical="center" wrapText="1"/>
    </xf>
    <xf numFmtId="164" fontId="0" fillId="0" borderId="9" xfId="1" applyNumberFormat="1" applyFont="1" applyBorder="1" applyAlignment="1">
      <alignment vertical="center" wrapText="1"/>
    </xf>
    <xf numFmtId="164" fontId="0" fillId="0" borderId="9" xfId="1" applyNumberFormat="1" applyFont="1" applyFill="1" applyBorder="1" applyAlignment="1">
      <alignment vertical="center" wrapText="1"/>
    </xf>
    <xf numFmtId="164" fontId="0" fillId="0" borderId="10" xfId="1" applyNumberFormat="1" applyFont="1" applyBorder="1" applyAlignment="1">
      <alignment vertical="center" wrapText="1"/>
    </xf>
    <xf numFmtId="43" fontId="0" fillId="0" borderId="0" xfId="1" applyFont="1" applyAlignment="1">
      <alignment vertical="center" wrapText="1"/>
    </xf>
    <xf numFmtId="164" fontId="0" fillId="0" borderId="0" xfId="1" applyNumberFormat="1" applyFont="1" applyAlignment="1">
      <alignment vertical="center" wrapText="1"/>
    </xf>
    <xf numFmtId="165" fontId="0" fillId="0" borderId="1" xfId="2" applyNumberFormat="1" applyFont="1" applyBorder="1" applyAlignment="1">
      <alignment vertical="center" wrapText="1"/>
    </xf>
    <xf numFmtId="165" fontId="0" fillId="0" borderId="7" xfId="2" applyNumberFormat="1" applyFont="1" applyBorder="1" applyAlignment="1">
      <alignment vertical="center" wrapText="1"/>
    </xf>
    <xf numFmtId="164" fontId="0" fillId="0" borderId="6" xfId="1" applyNumberFormat="1" applyFont="1" applyBorder="1" applyAlignment="1">
      <alignment vertical="center" wrapText="1"/>
    </xf>
    <xf numFmtId="164" fontId="0" fillId="0" borderId="8" xfId="1" applyNumberFormat="1" applyFont="1" applyBorder="1" applyAlignment="1">
      <alignment vertical="center" wrapText="1"/>
    </xf>
    <xf numFmtId="165" fontId="0" fillId="0" borderId="10" xfId="2" applyNumberFormat="1" applyFont="1" applyBorder="1" applyAlignment="1">
      <alignment vertical="center" wrapText="1"/>
    </xf>
    <xf numFmtId="14" fontId="0" fillId="0" borderId="21" xfId="0" applyNumberFormat="1" applyBorder="1" applyAlignment="1">
      <alignment vertical="center" wrapText="1"/>
    </xf>
    <xf numFmtId="14" fontId="0" fillId="0" borderId="23" xfId="0" applyNumberFormat="1" applyBorder="1" applyAlignment="1">
      <alignment vertical="center" wrapText="1"/>
    </xf>
    <xf numFmtId="14" fontId="0" fillId="0" borderId="3" xfId="0" applyNumberFormat="1" applyBorder="1" applyAlignment="1">
      <alignment vertical="center" wrapText="1"/>
    </xf>
    <xf numFmtId="14" fontId="0" fillId="0" borderId="22" xfId="0" applyNumberFormat="1" applyBorder="1" applyAlignment="1">
      <alignment vertical="center" wrapText="1"/>
    </xf>
    <xf numFmtId="164" fontId="0" fillId="0" borderId="3" xfId="1" applyNumberFormat="1" applyFont="1" applyBorder="1" applyAlignment="1">
      <alignment vertical="center" wrapText="1"/>
    </xf>
    <xf numFmtId="164" fontId="0" fillId="0" borderId="4" xfId="1" applyNumberFormat="1" applyFont="1" applyBorder="1" applyAlignment="1">
      <alignment vertical="center" wrapText="1"/>
    </xf>
    <xf numFmtId="164" fontId="0" fillId="0" borderId="5" xfId="1" applyNumberFormat="1" applyFont="1" applyBorder="1" applyAlignment="1">
      <alignment vertical="center" wrapText="1"/>
    </xf>
    <xf numFmtId="165" fontId="0" fillId="0" borderId="5" xfId="2" applyNumberFormat="1" applyFont="1" applyBorder="1" applyAlignment="1">
      <alignment vertical="center" wrapText="1"/>
    </xf>
    <xf numFmtId="164" fontId="0" fillId="0" borderId="43" xfId="1" applyNumberFormat="1" applyFont="1" applyBorder="1" applyAlignment="1">
      <alignment vertical="center" wrapText="1"/>
    </xf>
    <xf numFmtId="164" fontId="0" fillId="0" borderId="19" xfId="1" applyNumberFormat="1" applyFont="1" applyBorder="1" applyAlignment="1">
      <alignment vertical="center" wrapText="1"/>
    </xf>
    <xf numFmtId="164" fontId="0" fillId="0" borderId="44" xfId="1" applyNumberFormat="1" applyFont="1" applyBorder="1" applyAlignment="1">
      <alignment vertical="center" wrapText="1"/>
    </xf>
    <xf numFmtId="164" fontId="0" fillId="0" borderId="0" xfId="1" applyNumberFormat="1" applyFont="1" applyBorder="1" applyAlignment="1">
      <alignment vertical="center" wrapText="1"/>
    </xf>
    <xf numFmtId="164" fontId="0" fillId="0" borderId="29" xfId="1" applyNumberFormat="1" applyFont="1" applyBorder="1" applyAlignment="1">
      <alignment vertical="center" wrapText="1"/>
    </xf>
    <xf numFmtId="164" fontId="0" fillId="0" borderId="28" xfId="1" applyNumberFormat="1" applyFont="1" applyBorder="1" applyAlignment="1">
      <alignment vertical="center" wrapText="1"/>
    </xf>
    <xf numFmtId="164" fontId="0" fillId="0" borderId="31" xfId="1" applyNumberFormat="1" applyFont="1" applyBorder="1" applyAlignment="1">
      <alignment vertical="center" wrapText="1"/>
    </xf>
    <xf numFmtId="165" fontId="0" fillId="0" borderId="4" xfId="2" applyNumberFormat="1" applyFont="1" applyBorder="1" applyAlignment="1">
      <alignment vertical="center" wrapText="1"/>
    </xf>
    <xf numFmtId="165" fontId="0" fillId="0" borderId="30" xfId="2" applyNumberFormat="1" applyFont="1" applyBorder="1" applyAlignment="1">
      <alignment vertical="center" wrapText="1"/>
    </xf>
    <xf numFmtId="165" fontId="0" fillId="0" borderId="2" xfId="2" applyNumberFormat="1" applyFont="1" applyBorder="1" applyAlignment="1">
      <alignment vertical="center" wrapText="1"/>
    </xf>
    <xf numFmtId="165" fontId="0" fillId="0" borderId="20" xfId="2" applyNumberFormat="1" applyFont="1" applyBorder="1" applyAlignment="1">
      <alignment vertical="center" wrapText="1"/>
    </xf>
    <xf numFmtId="165" fontId="0" fillId="0" borderId="32" xfId="2" applyNumberFormat="1" applyFont="1" applyBorder="1" applyAlignment="1">
      <alignment vertical="center" wrapText="1"/>
    </xf>
    <xf numFmtId="165" fontId="0" fillId="0" borderId="33" xfId="2" applyNumberFormat="1" applyFont="1" applyBorder="1" applyAlignment="1">
      <alignment vertical="center" wrapText="1"/>
    </xf>
    <xf numFmtId="165" fontId="0" fillId="0" borderId="14" xfId="2" applyNumberFormat="1" applyFont="1" applyBorder="1" applyAlignment="1">
      <alignment vertical="center" wrapText="1"/>
    </xf>
    <xf numFmtId="0" fontId="3" fillId="2" borderId="25" xfId="0" applyFont="1" applyFill="1" applyBorder="1" applyAlignment="1">
      <alignment horizontal="center" vertical="center" wrapText="1"/>
    </xf>
    <xf numFmtId="164" fontId="0" fillId="0" borderId="18" xfId="1" applyNumberFormat="1" applyFont="1" applyBorder="1" applyAlignment="1">
      <alignment vertical="center" wrapText="1"/>
    </xf>
    <xf numFmtId="165" fontId="0" fillId="0" borderId="29" xfId="2" applyNumberFormat="1" applyFont="1" applyBorder="1" applyAlignment="1">
      <alignment vertical="center" wrapText="1"/>
    </xf>
    <xf numFmtId="165" fontId="0" fillId="0" borderId="28" xfId="2" applyNumberFormat="1" applyFont="1" applyBorder="1" applyAlignment="1">
      <alignment vertical="center" wrapText="1"/>
    </xf>
    <xf numFmtId="165" fontId="0" fillId="0" borderId="31" xfId="2" applyNumberFormat="1" applyFont="1" applyBorder="1" applyAlignment="1">
      <alignment vertical="center" wrapText="1"/>
    </xf>
    <xf numFmtId="0" fontId="3" fillId="4" borderId="46" xfId="0" applyFont="1" applyFill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164" fontId="0" fillId="0" borderId="36" xfId="1" applyNumberFormat="1" applyFont="1" applyBorder="1" applyAlignment="1">
      <alignment vertical="center" wrapText="1"/>
    </xf>
    <xf numFmtId="164" fontId="0" fillId="0" borderId="49" xfId="1" applyNumberFormat="1" applyFont="1" applyBorder="1" applyAlignment="1">
      <alignment vertical="center" wrapText="1"/>
    </xf>
    <xf numFmtId="14" fontId="3" fillId="3" borderId="11" xfId="0" applyNumberFormat="1" applyFont="1" applyFill="1" applyBorder="1" applyAlignment="1">
      <alignment vertical="center" wrapText="1"/>
    </xf>
    <xf numFmtId="0" fontId="3" fillId="3" borderId="41" xfId="0" applyFont="1" applyFill="1" applyBorder="1" applyAlignment="1">
      <alignment horizontal="center" vertical="center" wrapText="1"/>
    </xf>
    <xf numFmtId="165" fontId="0" fillId="0" borderId="3" xfId="2" applyNumberFormat="1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3" fillId="2" borderId="50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14" fontId="3" fillId="2" borderId="24" xfId="0" applyNumberFormat="1" applyFont="1" applyFill="1" applyBorder="1" applyAlignment="1">
      <alignment horizontal="center" vertical="center" wrapText="1"/>
    </xf>
    <xf numFmtId="14" fontId="3" fillId="2" borderId="47" xfId="0" applyNumberFormat="1" applyFont="1" applyFill="1" applyBorder="1" applyAlignment="1">
      <alignment horizontal="center" vertical="center" wrapText="1"/>
    </xf>
    <xf numFmtId="165" fontId="0" fillId="0" borderId="6" xfId="2" applyNumberFormat="1" applyFont="1" applyBorder="1" applyAlignment="1">
      <alignment vertical="center" wrapText="1"/>
    </xf>
    <xf numFmtId="165" fontId="0" fillId="0" borderId="8" xfId="2" applyNumberFormat="1" applyFont="1" applyBorder="1" applyAlignment="1">
      <alignment vertical="center" wrapText="1"/>
    </xf>
    <xf numFmtId="165" fontId="0" fillId="0" borderId="21" xfId="2" applyNumberFormat="1" applyFont="1" applyBorder="1" applyAlignment="1">
      <alignment vertical="center" wrapText="1"/>
    </xf>
    <xf numFmtId="165" fontId="0" fillId="0" borderId="23" xfId="2" applyNumberFormat="1" applyFont="1" applyBorder="1" applyAlignment="1">
      <alignment vertical="center" wrapText="1"/>
    </xf>
    <xf numFmtId="0" fontId="3" fillId="3" borderId="47" xfId="0" applyFont="1" applyFill="1" applyBorder="1" applyAlignment="1">
      <alignment horizontal="center" vertical="center" wrapText="1"/>
    </xf>
    <xf numFmtId="165" fontId="0" fillId="0" borderId="22" xfId="2" applyNumberFormat="1" applyFont="1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164" fontId="0" fillId="0" borderId="15" xfId="0" applyNumberFormat="1" applyBorder="1" applyAlignment="1">
      <alignment vertical="center" wrapText="1"/>
    </xf>
    <xf numFmtId="9" fontId="0" fillId="0" borderId="16" xfId="2" applyFont="1" applyBorder="1" applyAlignment="1">
      <alignment vertical="center" wrapText="1"/>
    </xf>
    <xf numFmtId="164" fontId="0" fillId="0" borderId="3" xfId="0" applyNumberFormat="1" applyBorder="1" applyAlignment="1">
      <alignment vertical="center" wrapText="1"/>
    </xf>
    <xf numFmtId="9" fontId="0" fillId="0" borderId="5" xfId="2" applyFont="1" applyBorder="1" applyAlignment="1">
      <alignment vertical="center" wrapText="1"/>
    </xf>
    <xf numFmtId="9" fontId="0" fillId="0" borderId="35" xfId="2" applyFont="1" applyBorder="1" applyAlignment="1">
      <alignment vertical="center" wrapText="1"/>
    </xf>
    <xf numFmtId="14" fontId="3" fillId="2" borderId="24" xfId="0" applyNumberFormat="1" applyFont="1" applyFill="1" applyBorder="1" applyAlignment="1">
      <alignment vertical="center" wrapText="1"/>
    </xf>
    <xf numFmtId="14" fontId="3" fillId="2" borderId="38" xfId="0" applyNumberFormat="1" applyFont="1" applyFill="1" applyBorder="1" applyAlignment="1">
      <alignment vertical="center" wrapText="1"/>
    </xf>
    <xf numFmtId="0" fontId="3" fillId="2" borderId="37" xfId="0" applyFont="1" applyFill="1" applyBorder="1" applyAlignment="1">
      <alignment horizontal="center" vertical="center" wrapText="1"/>
    </xf>
    <xf numFmtId="0" fontId="3" fillId="2" borderId="39" xfId="0" applyFont="1" applyFill="1" applyBorder="1" applyAlignment="1">
      <alignment horizontal="center" vertical="center" wrapText="1"/>
    </xf>
    <xf numFmtId="0" fontId="3" fillId="2" borderId="38" xfId="0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164" fontId="0" fillId="0" borderId="52" xfId="1" applyNumberFormat="1" applyFont="1" applyBorder="1" applyAlignment="1">
      <alignment vertical="center" wrapText="1"/>
    </xf>
    <xf numFmtId="9" fontId="0" fillId="0" borderId="0" xfId="2" applyFont="1" applyAlignment="1">
      <alignment vertical="center" wrapText="1"/>
    </xf>
    <xf numFmtId="14" fontId="0" fillId="0" borderId="15" xfId="0" applyNumberFormat="1" applyBorder="1" applyAlignment="1">
      <alignment vertical="center" wrapText="1"/>
    </xf>
    <xf numFmtId="14" fontId="0" fillId="0" borderId="27" xfId="0" applyNumberFormat="1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164" fontId="0" fillId="0" borderId="16" xfId="1" applyNumberFormat="1" applyFont="1" applyBorder="1" applyAlignment="1">
      <alignment vertical="center" wrapText="1"/>
    </xf>
    <xf numFmtId="164" fontId="0" fillId="0" borderId="15" xfId="1" applyNumberFormat="1" applyFont="1" applyBorder="1" applyAlignment="1">
      <alignment vertical="center" wrapText="1"/>
    </xf>
    <xf numFmtId="14" fontId="0" fillId="0" borderId="57" xfId="0" applyNumberFormat="1" applyBorder="1" applyAlignment="1">
      <alignment vertical="center" wrapText="1"/>
    </xf>
    <xf numFmtId="14" fontId="0" fillId="0" borderId="58" xfId="0" applyNumberFormat="1" applyBorder="1" applyAlignment="1">
      <alignment vertical="center" wrapText="1"/>
    </xf>
    <xf numFmtId="0" fontId="0" fillId="0" borderId="57" xfId="0" applyBorder="1" applyAlignment="1">
      <alignment vertical="center" wrapText="1"/>
    </xf>
    <xf numFmtId="164" fontId="0" fillId="0" borderId="60" xfId="1" applyNumberFormat="1" applyFont="1" applyBorder="1" applyAlignment="1">
      <alignment vertical="center" wrapText="1"/>
    </xf>
    <xf numFmtId="164" fontId="0" fillId="0" borderId="57" xfId="1" applyNumberFormat="1" applyFont="1" applyBorder="1" applyAlignment="1">
      <alignment vertical="center" wrapText="1"/>
    </xf>
    <xf numFmtId="165" fontId="0" fillId="0" borderId="0" xfId="2" applyNumberFormat="1" applyFont="1" applyAlignment="1">
      <alignment vertical="center" wrapText="1"/>
    </xf>
    <xf numFmtId="164" fontId="0" fillId="0" borderId="2" xfId="1" applyNumberFormat="1" applyFont="1" applyBorder="1" applyAlignment="1">
      <alignment vertical="center" wrapText="1"/>
    </xf>
    <xf numFmtId="165" fontId="0" fillId="0" borderId="16" xfId="2" applyNumberFormat="1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14" fontId="0" fillId="0" borderId="24" xfId="0" applyNumberFormat="1" applyBorder="1" applyAlignment="1">
      <alignment vertical="center" wrapText="1"/>
    </xf>
    <xf numFmtId="14" fontId="0" fillId="0" borderId="47" xfId="0" applyNumberFormat="1" applyBorder="1" applyAlignment="1">
      <alignment vertical="center" wrapText="1"/>
    </xf>
    <xf numFmtId="164" fontId="0" fillId="0" borderId="24" xfId="1" applyNumberFormat="1" applyFont="1" applyBorder="1" applyAlignment="1">
      <alignment vertical="center" wrapText="1"/>
    </xf>
    <xf numFmtId="164" fontId="0" fillId="0" borderId="25" xfId="1" applyNumberFormat="1" applyFont="1" applyFill="1" applyBorder="1" applyAlignment="1">
      <alignment vertical="center" wrapText="1"/>
    </xf>
    <xf numFmtId="164" fontId="0" fillId="0" borderId="25" xfId="1" applyNumberFormat="1" applyFont="1" applyBorder="1" applyAlignment="1">
      <alignment vertical="center" wrapText="1"/>
    </xf>
    <xf numFmtId="164" fontId="0" fillId="0" borderId="26" xfId="1" applyNumberFormat="1" applyFont="1" applyBorder="1" applyAlignment="1">
      <alignment vertical="center" wrapText="1"/>
    </xf>
    <xf numFmtId="165" fontId="0" fillId="0" borderId="50" xfId="2" applyNumberFormat="1" applyFont="1" applyBorder="1" applyAlignment="1">
      <alignment vertical="center" wrapText="1"/>
    </xf>
    <xf numFmtId="165" fontId="0" fillId="0" borderId="25" xfId="2" applyNumberFormat="1" applyFont="1" applyBorder="1" applyAlignment="1">
      <alignment vertical="center" wrapText="1"/>
    </xf>
    <xf numFmtId="165" fontId="0" fillId="0" borderId="63" xfId="2" applyNumberFormat="1" applyFont="1" applyBorder="1" applyAlignment="1">
      <alignment vertical="center" wrapText="1"/>
    </xf>
    <xf numFmtId="165" fontId="0" fillId="0" borderId="26" xfId="2" applyNumberFormat="1" applyFont="1" applyBorder="1" applyAlignment="1">
      <alignment vertical="center" wrapText="1"/>
    </xf>
    <xf numFmtId="164" fontId="0" fillId="0" borderId="41" xfId="1" applyNumberFormat="1" applyFont="1" applyBorder="1" applyAlignment="1">
      <alignment vertical="center" wrapText="1"/>
    </xf>
    <xf numFmtId="165" fontId="0" fillId="0" borderId="9" xfId="2" applyNumberFormat="1" applyFont="1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9" fontId="0" fillId="0" borderId="26" xfId="2" applyFont="1" applyBorder="1" applyAlignment="1">
      <alignment vertical="center" wrapText="1"/>
    </xf>
    <xf numFmtId="9" fontId="0" fillId="0" borderId="7" xfId="2" applyFont="1" applyBorder="1" applyAlignment="1">
      <alignment vertical="center" wrapText="1"/>
    </xf>
    <xf numFmtId="0" fontId="0" fillId="0" borderId="30" xfId="0" applyBorder="1" applyAlignment="1">
      <alignment vertical="center" wrapText="1"/>
    </xf>
    <xf numFmtId="165" fontId="0" fillId="0" borderId="15" xfId="2" applyNumberFormat="1" applyFont="1" applyBorder="1" applyAlignment="1">
      <alignment vertical="center" wrapText="1"/>
    </xf>
    <xf numFmtId="164" fontId="0" fillId="0" borderId="53" xfId="1" applyNumberFormat="1" applyFont="1" applyBorder="1" applyAlignment="1">
      <alignment vertical="center" wrapText="1"/>
    </xf>
    <xf numFmtId="164" fontId="0" fillId="0" borderId="54" xfId="1" applyNumberFormat="1" applyFont="1" applyBorder="1" applyAlignment="1">
      <alignment vertical="center" wrapText="1"/>
    </xf>
    <xf numFmtId="164" fontId="0" fillId="0" borderId="55" xfId="1" applyNumberFormat="1" applyFont="1" applyBorder="1" applyAlignment="1">
      <alignment vertical="center" wrapText="1"/>
    </xf>
    <xf numFmtId="164" fontId="0" fillId="0" borderId="22" xfId="1" applyNumberFormat="1" applyFont="1" applyBorder="1" applyAlignment="1">
      <alignment vertical="center" wrapText="1"/>
    </xf>
    <xf numFmtId="164" fontId="0" fillId="0" borderId="59" xfId="1" applyNumberFormat="1" applyFont="1" applyBorder="1" applyAlignment="1">
      <alignment vertical="center" wrapText="1"/>
    </xf>
    <xf numFmtId="0" fontId="0" fillId="0" borderId="65" xfId="0" applyBorder="1" applyAlignment="1">
      <alignment vertical="center" wrapText="1"/>
    </xf>
    <xf numFmtId="9" fontId="0" fillId="0" borderId="60" xfId="2" applyFont="1" applyBorder="1" applyAlignment="1">
      <alignment vertical="center" wrapText="1"/>
    </xf>
    <xf numFmtId="165" fontId="0" fillId="0" borderId="57" xfId="2" applyNumberFormat="1" applyFont="1" applyBorder="1" applyAlignment="1">
      <alignment vertical="center" wrapText="1"/>
    </xf>
    <xf numFmtId="165" fontId="0" fillId="0" borderId="59" xfId="2" applyNumberFormat="1" applyFont="1" applyBorder="1" applyAlignment="1">
      <alignment vertical="center" wrapText="1"/>
    </xf>
    <xf numFmtId="165" fontId="0" fillId="0" borderId="60" xfId="2" applyNumberFormat="1" applyFont="1" applyBorder="1" applyAlignment="1">
      <alignment vertical="center" wrapText="1"/>
    </xf>
    <xf numFmtId="164" fontId="0" fillId="0" borderId="21" xfId="1" applyNumberFormat="1" applyFont="1" applyBorder="1" applyAlignment="1">
      <alignment vertical="center" wrapText="1"/>
    </xf>
    <xf numFmtId="164" fontId="0" fillId="0" borderId="23" xfId="1" applyNumberFormat="1" applyFont="1" applyBorder="1" applyAlignment="1">
      <alignment vertical="center" wrapText="1"/>
    </xf>
    <xf numFmtId="164" fontId="0" fillId="0" borderId="27" xfId="1" applyNumberFormat="1" applyFont="1" applyBorder="1" applyAlignment="1">
      <alignment vertical="center" wrapText="1"/>
    </xf>
    <xf numFmtId="164" fontId="0" fillId="0" borderId="15" xfId="0" applyNumberFormat="1" applyBorder="1" applyAlignment="1">
      <alignment horizontal="right" vertical="center" wrapText="1"/>
    </xf>
    <xf numFmtId="164" fontId="0" fillId="0" borderId="34" xfId="0" applyNumberFormat="1" applyBorder="1" applyAlignment="1">
      <alignment horizontal="right" vertical="center" wrapText="1"/>
    </xf>
    <xf numFmtId="164" fontId="0" fillId="0" borderId="3" xfId="0" applyNumberFormat="1" applyBorder="1" applyAlignment="1">
      <alignment horizontal="right" vertical="center" wrapText="1"/>
    </xf>
    <xf numFmtId="0" fontId="0" fillId="0" borderId="6" xfId="0" applyBorder="1" applyAlignment="1">
      <alignment horizontal="right" vertical="center" wrapText="1"/>
    </xf>
    <xf numFmtId="164" fontId="0" fillId="0" borderId="30" xfId="1" applyNumberFormat="1" applyFont="1" applyBorder="1" applyAlignment="1">
      <alignment vertical="center" wrapText="1"/>
    </xf>
    <xf numFmtId="164" fontId="0" fillId="0" borderId="14" xfId="1" applyNumberFormat="1" applyFont="1" applyBorder="1" applyAlignment="1">
      <alignment vertical="center" wrapText="1"/>
    </xf>
    <xf numFmtId="164" fontId="0" fillId="0" borderId="64" xfId="1" applyNumberFormat="1" applyFont="1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165" fontId="0" fillId="0" borderId="37" xfId="2" applyNumberFormat="1" applyFont="1" applyBorder="1" applyAlignment="1">
      <alignment vertical="center" wrapText="1"/>
    </xf>
    <xf numFmtId="165" fontId="0" fillId="0" borderId="39" xfId="2" applyNumberFormat="1" applyFont="1" applyBorder="1" applyAlignment="1">
      <alignment vertical="center" wrapText="1"/>
    </xf>
    <xf numFmtId="165" fontId="0" fillId="0" borderId="40" xfId="2" applyNumberFormat="1" applyFont="1" applyBorder="1" applyAlignment="1">
      <alignment vertical="center" wrapText="1"/>
    </xf>
    <xf numFmtId="9" fontId="0" fillId="0" borderId="40" xfId="2" applyFont="1" applyBorder="1" applyAlignment="1">
      <alignment vertical="center" wrapText="1"/>
    </xf>
    <xf numFmtId="165" fontId="0" fillId="0" borderId="58" xfId="2" applyNumberFormat="1" applyFont="1" applyBorder="1" applyAlignment="1">
      <alignment vertical="center" wrapText="1"/>
    </xf>
    <xf numFmtId="164" fontId="0" fillId="0" borderId="58" xfId="1" applyNumberFormat="1" applyFont="1" applyBorder="1" applyAlignment="1">
      <alignment vertical="center" wrapText="1"/>
    </xf>
    <xf numFmtId="165" fontId="0" fillId="0" borderId="66" xfId="2" applyNumberFormat="1" applyFont="1" applyBorder="1" applyAlignment="1">
      <alignment vertical="center" wrapText="1"/>
    </xf>
    <xf numFmtId="165" fontId="0" fillId="0" borderId="65" xfId="2" applyNumberFormat="1" applyFont="1" applyBorder="1" applyAlignment="1">
      <alignment vertical="center" wrapText="1"/>
    </xf>
    <xf numFmtId="164" fontId="0" fillId="0" borderId="61" xfId="1" applyNumberFormat="1" applyFont="1" applyBorder="1" applyAlignment="1">
      <alignment vertical="center" wrapText="1"/>
    </xf>
    <xf numFmtId="165" fontId="0" fillId="0" borderId="24" xfId="2" applyNumberFormat="1" applyFont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1" fontId="0" fillId="0" borderId="3" xfId="0" applyNumberFormat="1" applyBorder="1" applyAlignment="1">
      <alignment vertical="center" wrapText="1"/>
    </xf>
    <xf numFmtId="1" fontId="0" fillId="0" borderId="6" xfId="0" applyNumberFormat="1" applyBorder="1" applyAlignment="1">
      <alignment vertical="center" wrapText="1"/>
    </xf>
    <xf numFmtId="1" fontId="0" fillId="0" borderId="57" xfId="0" applyNumberFormat="1" applyBorder="1" applyAlignment="1">
      <alignment vertical="center" wrapText="1"/>
    </xf>
    <xf numFmtId="164" fontId="0" fillId="0" borderId="38" xfId="1" applyNumberFormat="1" applyFont="1" applyBorder="1" applyAlignment="1">
      <alignment vertical="center" wrapText="1"/>
    </xf>
    <xf numFmtId="164" fontId="0" fillId="0" borderId="35" xfId="1" applyNumberFormat="1" applyFont="1" applyBorder="1" applyAlignment="1">
      <alignment vertical="center" wrapText="1"/>
    </xf>
    <xf numFmtId="164" fontId="0" fillId="0" borderId="66" xfId="1" applyNumberFormat="1" applyFont="1" applyBorder="1" applyAlignment="1">
      <alignment vertical="center" wrapText="1"/>
    </xf>
    <xf numFmtId="164" fontId="0" fillId="0" borderId="67" xfId="1" applyNumberFormat="1" applyFont="1" applyBorder="1" applyAlignment="1">
      <alignment vertical="center" wrapText="1"/>
    </xf>
    <xf numFmtId="165" fontId="0" fillId="0" borderId="34" xfId="2" applyNumberFormat="1" applyFont="1" applyBorder="1" applyAlignment="1">
      <alignment vertical="center" wrapText="1"/>
    </xf>
    <xf numFmtId="165" fontId="0" fillId="0" borderId="35" xfId="2" applyNumberFormat="1" applyFont="1" applyBorder="1" applyAlignment="1">
      <alignment vertical="center" wrapText="1"/>
    </xf>
    <xf numFmtId="165" fontId="0" fillId="0" borderId="47" xfId="2" applyNumberFormat="1" applyFont="1" applyBorder="1" applyAlignment="1">
      <alignment vertical="center" wrapText="1"/>
    </xf>
    <xf numFmtId="9" fontId="0" fillId="0" borderId="10" xfId="2" applyFont="1" applyBorder="1" applyAlignment="1">
      <alignment vertical="center" wrapText="1"/>
    </xf>
    <xf numFmtId="166" fontId="0" fillId="0" borderId="12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164" fontId="0" fillId="0" borderId="62" xfId="1" applyNumberFormat="1" applyFont="1" applyBorder="1" applyAlignment="1">
      <alignment vertical="center" wrapText="1"/>
    </xf>
    <xf numFmtId="164" fontId="0" fillId="0" borderId="65" xfId="1" applyNumberFormat="1" applyFont="1" applyBorder="1" applyAlignment="1">
      <alignment vertical="center" wrapText="1"/>
    </xf>
    <xf numFmtId="164" fontId="0" fillId="0" borderId="56" xfId="1" applyNumberFormat="1" applyFont="1" applyBorder="1" applyAlignment="1">
      <alignment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 wrapText="1"/>
    </xf>
    <xf numFmtId="0" fontId="3" fillId="3" borderId="40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3" fillId="4" borderId="45" xfId="0" applyFont="1" applyFill="1" applyBorder="1" applyAlignment="1">
      <alignment horizontal="center" vertical="center" wrapText="1"/>
    </xf>
    <xf numFmtId="0" fontId="3" fillId="4" borderId="46" xfId="0" applyFont="1" applyFill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3" fillId="3" borderId="34" xfId="0" applyFont="1" applyFill="1" applyBorder="1" applyAlignment="1">
      <alignment horizontal="center" vertical="center" wrapText="1"/>
    </xf>
    <xf numFmtId="0" fontId="3" fillId="3" borderId="48" xfId="0" applyFont="1" applyFill="1" applyBorder="1" applyAlignment="1">
      <alignment horizontal="center" vertical="center" wrapText="1"/>
    </xf>
    <xf numFmtId="0" fontId="3" fillId="3" borderId="51" xfId="0" applyFont="1" applyFill="1" applyBorder="1" applyAlignment="1">
      <alignment horizontal="center" vertical="center" wrapText="1"/>
    </xf>
    <xf numFmtId="164" fontId="3" fillId="4" borderId="45" xfId="1" applyNumberFormat="1" applyFont="1" applyFill="1" applyBorder="1" applyAlignment="1">
      <alignment horizontal="center" vertical="center" wrapText="1"/>
    </xf>
    <xf numFmtId="164" fontId="3" fillId="4" borderId="42" xfId="1" applyNumberFormat="1" applyFont="1" applyFill="1" applyBorder="1" applyAlignment="1">
      <alignment horizontal="center" vertical="center" wrapText="1"/>
    </xf>
    <xf numFmtId="164" fontId="3" fillId="4" borderId="46" xfId="1" applyNumberFormat="1" applyFont="1" applyFill="1" applyBorder="1" applyAlignment="1">
      <alignment horizontal="center" vertical="center" wrapText="1"/>
    </xf>
    <xf numFmtId="14" fontId="3" fillId="0" borderId="45" xfId="0" applyNumberFormat="1" applyFont="1" applyBorder="1" applyAlignment="1">
      <alignment horizontal="center" vertical="center" wrapText="1"/>
    </xf>
    <xf numFmtId="14" fontId="3" fillId="0" borderId="42" xfId="0" applyNumberFormat="1" applyFont="1" applyBorder="1" applyAlignment="1">
      <alignment horizontal="center" vertical="center" wrapText="1"/>
    </xf>
    <xf numFmtId="14" fontId="3" fillId="0" borderId="46" xfId="0" applyNumberFormat="1" applyFont="1" applyBorder="1" applyAlignment="1">
      <alignment horizontal="center" vertical="center" wrapText="1"/>
    </xf>
  </cellXfs>
  <cellStyles count="5">
    <cellStyle name="Milliers" xfId="1" builtinId="3"/>
    <cellStyle name="Milliers 2" xfId="3" xr:uid="{2DFCBE1C-D17D-420B-8869-6713E44F5617}"/>
    <cellStyle name="Normal" xfId="0" builtinId="0"/>
    <cellStyle name="Normal 2" xfId="4" xr:uid="{EE58CC39-82D7-4EF6-9A66-DF29230D028A}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B7768-EFD5-4F12-81DD-5F0887F88A12}">
  <dimension ref="A1:O301"/>
  <sheetViews>
    <sheetView zoomScale="80" zoomScaleNormal="80" workbookViewId="0">
      <pane xSplit="2" ySplit="5" topLeftCell="C165" activePane="bottomRight" state="frozen"/>
      <selection pane="topRight" activeCell="C1" sqref="C1"/>
      <selection pane="bottomLeft" activeCell="A6" sqref="A6"/>
      <selection pane="bottomRight" activeCell="H149" sqref="H149:H179"/>
    </sheetView>
  </sheetViews>
  <sheetFormatPr baseColWidth="10" defaultColWidth="8.7265625" defaultRowHeight="12.5" x14ac:dyDescent="0.25"/>
  <cols>
    <col min="1" max="1" width="10.08984375" style="3" bestFit="1" customWidth="1"/>
    <col min="2" max="2" width="11.26953125" style="3" bestFit="1" customWidth="1"/>
    <col min="3" max="7" width="12.36328125" style="2" customWidth="1"/>
    <col min="8" max="8" width="12.81640625" style="2" customWidth="1"/>
    <col min="9" max="10" width="12.36328125" style="2" customWidth="1"/>
    <col min="11" max="12" width="12.6328125" style="2" bestFit="1" customWidth="1"/>
    <col min="13" max="13" width="8.7265625" style="2"/>
    <col min="14" max="14" width="11.7265625" style="2" bestFit="1" customWidth="1"/>
    <col min="15" max="16384" width="8.7265625" style="2"/>
  </cols>
  <sheetData>
    <row r="1" spans="1:12" ht="13" thickBot="1" x14ac:dyDescent="0.3"/>
    <row r="2" spans="1:12" ht="13.5" thickBot="1" x14ac:dyDescent="0.3">
      <c r="C2" s="169" t="s">
        <v>11</v>
      </c>
      <c r="D2" s="170"/>
      <c r="E2" s="170"/>
      <c r="F2" s="170"/>
      <c r="G2" s="170"/>
      <c r="H2" s="171"/>
      <c r="I2" s="169" t="s">
        <v>12</v>
      </c>
      <c r="J2" s="170"/>
      <c r="K2" s="174"/>
      <c r="L2" s="48" t="s">
        <v>5</v>
      </c>
    </row>
    <row r="3" spans="1:12" ht="13" thickBot="1" x14ac:dyDescent="0.3">
      <c r="C3" s="3"/>
      <c r="D3" s="3"/>
      <c r="E3" s="3"/>
      <c r="F3" s="3"/>
      <c r="G3" s="3"/>
      <c r="H3" s="3"/>
      <c r="I3" s="3"/>
    </row>
    <row r="4" spans="1:12" ht="27.5" thickBot="1" x14ac:dyDescent="0.3">
      <c r="B4" s="55" t="s">
        <v>16</v>
      </c>
      <c r="C4" s="164">
        <v>4992</v>
      </c>
      <c r="D4" s="164">
        <v>2496</v>
      </c>
      <c r="E4" s="164">
        <v>4992</v>
      </c>
      <c r="F4" s="164">
        <v>2496</v>
      </c>
      <c r="G4" s="164">
        <v>4992</v>
      </c>
      <c r="H4" s="172" t="s">
        <v>17</v>
      </c>
      <c r="I4" s="164">
        <v>15000</v>
      </c>
      <c r="J4" s="164">
        <v>15000</v>
      </c>
      <c r="K4" s="172" t="s">
        <v>17</v>
      </c>
      <c r="L4" s="172" t="s">
        <v>17</v>
      </c>
    </row>
    <row r="5" spans="1:12" ht="13.5" thickBot="1" x14ac:dyDescent="0.3">
      <c r="A5" s="76" t="s">
        <v>7</v>
      </c>
      <c r="B5" s="77" t="s">
        <v>8</v>
      </c>
      <c r="C5" s="78" t="s">
        <v>0</v>
      </c>
      <c r="D5" s="79" t="s">
        <v>1</v>
      </c>
      <c r="E5" s="79" t="s">
        <v>2</v>
      </c>
      <c r="F5" s="79" t="s">
        <v>3</v>
      </c>
      <c r="G5" s="80" t="s">
        <v>6</v>
      </c>
      <c r="H5" s="173"/>
      <c r="I5" s="60" t="s">
        <v>9</v>
      </c>
      <c r="J5" s="43" t="s">
        <v>10</v>
      </c>
      <c r="K5" s="173"/>
      <c r="L5" s="173"/>
    </row>
    <row r="6" spans="1:12" x14ac:dyDescent="0.25">
      <c r="A6" s="23">
        <v>45362</v>
      </c>
      <c r="B6" s="24">
        <f>A6</f>
        <v>45362</v>
      </c>
      <c r="C6" s="81">
        <v>8</v>
      </c>
      <c r="D6" s="82">
        <v>12</v>
      </c>
      <c r="E6" s="82">
        <v>2</v>
      </c>
      <c r="F6" s="82">
        <v>8</v>
      </c>
      <c r="G6" s="82">
        <v>0</v>
      </c>
      <c r="H6" s="27">
        <f>SUMPRODUCT($C$4:$G$4,C6:G6)</f>
        <v>99840</v>
      </c>
      <c r="I6" s="81">
        <v>6</v>
      </c>
      <c r="J6" s="82">
        <v>2</v>
      </c>
      <c r="K6" s="27">
        <f>SUMPRODUCT($I$4:$J$4,I6:J6)</f>
        <v>120000</v>
      </c>
      <c r="L6" s="83">
        <f>H6+K6</f>
        <v>219840</v>
      </c>
    </row>
    <row r="7" spans="1:12" x14ac:dyDescent="0.25">
      <c r="A7" s="5">
        <v>45363</v>
      </c>
      <c r="B7" s="21">
        <f t="shared" ref="B7:B12" si="0">B6</f>
        <v>45362</v>
      </c>
      <c r="C7" s="50">
        <v>8</v>
      </c>
      <c r="D7" s="1">
        <v>12</v>
      </c>
      <c r="E7" s="1">
        <v>2</v>
      </c>
      <c r="F7" s="1">
        <v>8</v>
      </c>
      <c r="G7" s="1">
        <v>0</v>
      </c>
      <c r="H7" s="8">
        <f t="shared" ref="H7:H70" si="1">SUMPRODUCT($C$4:$G$4,C7:G7)</f>
        <v>99840</v>
      </c>
      <c r="I7" s="50">
        <v>6</v>
      </c>
      <c r="J7" s="1">
        <v>2</v>
      </c>
      <c r="K7" s="8">
        <f t="shared" ref="K7:K70" si="2">SUMPRODUCT($I$4:$J$4,I7:J7)</f>
        <v>120000</v>
      </c>
      <c r="L7" s="53">
        <f t="shared" ref="L7:L70" si="3">H7+K7</f>
        <v>219840</v>
      </c>
    </row>
    <row r="8" spans="1:12" x14ac:dyDescent="0.25">
      <c r="A8" s="5">
        <v>45364</v>
      </c>
      <c r="B8" s="21">
        <f t="shared" si="0"/>
        <v>45362</v>
      </c>
      <c r="C8" s="50">
        <v>8</v>
      </c>
      <c r="D8" s="1">
        <v>12</v>
      </c>
      <c r="E8" s="1">
        <v>2</v>
      </c>
      <c r="F8" s="1">
        <v>8</v>
      </c>
      <c r="G8" s="1">
        <v>0</v>
      </c>
      <c r="H8" s="8">
        <f t="shared" si="1"/>
        <v>99840</v>
      </c>
      <c r="I8" s="50">
        <v>6</v>
      </c>
      <c r="J8" s="1">
        <v>2</v>
      </c>
      <c r="K8" s="8">
        <f t="shared" si="2"/>
        <v>120000</v>
      </c>
      <c r="L8" s="53">
        <f t="shared" si="3"/>
        <v>219840</v>
      </c>
    </row>
    <row r="9" spans="1:12" x14ac:dyDescent="0.25">
      <c r="A9" s="5">
        <v>45365</v>
      </c>
      <c r="B9" s="21">
        <f t="shared" si="0"/>
        <v>45362</v>
      </c>
      <c r="C9" s="50">
        <v>8</v>
      </c>
      <c r="D9" s="1">
        <v>12</v>
      </c>
      <c r="E9" s="1">
        <v>2</v>
      </c>
      <c r="F9" s="1">
        <v>8</v>
      </c>
      <c r="G9" s="1">
        <v>0</v>
      </c>
      <c r="H9" s="8">
        <f t="shared" si="1"/>
        <v>99840</v>
      </c>
      <c r="I9" s="50">
        <v>6</v>
      </c>
      <c r="J9" s="1">
        <v>2</v>
      </c>
      <c r="K9" s="8">
        <f t="shared" si="2"/>
        <v>120000</v>
      </c>
      <c r="L9" s="53">
        <f t="shared" si="3"/>
        <v>219840</v>
      </c>
    </row>
    <row r="10" spans="1:12" x14ac:dyDescent="0.25">
      <c r="A10" s="5">
        <v>45366</v>
      </c>
      <c r="B10" s="21">
        <f t="shared" si="0"/>
        <v>45362</v>
      </c>
      <c r="C10" s="50">
        <v>8</v>
      </c>
      <c r="D10" s="1">
        <v>12</v>
      </c>
      <c r="E10" s="1">
        <v>2</v>
      </c>
      <c r="F10" s="1">
        <v>8</v>
      </c>
      <c r="G10" s="1">
        <v>0</v>
      </c>
      <c r="H10" s="8">
        <f t="shared" si="1"/>
        <v>99840</v>
      </c>
      <c r="I10" s="50">
        <v>6</v>
      </c>
      <c r="J10" s="1">
        <v>2</v>
      </c>
      <c r="K10" s="8">
        <f t="shared" si="2"/>
        <v>120000</v>
      </c>
      <c r="L10" s="53">
        <f t="shared" si="3"/>
        <v>219840</v>
      </c>
    </row>
    <row r="11" spans="1:12" x14ac:dyDescent="0.25">
      <c r="A11" s="5">
        <v>45367</v>
      </c>
      <c r="B11" s="21">
        <f t="shared" si="0"/>
        <v>45362</v>
      </c>
      <c r="C11" s="50">
        <v>8</v>
      </c>
      <c r="D11" s="1">
        <v>12</v>
      </c>
      <c r="E11" s="1">
        <v>2</v>
      </c>
      <c r="F11" s="1">
        <v>8</v>
      </c>
      <c r="G11" s="1">
        <v>0</v>
      </c>
      <c r="H11" s="8">
        <f t="shared" si="1"/>
        <v>99840</v>
      </c>
      <c r="I11" s="50">
        <v>6</v>
      </c>
      <c r="J11" s="1">
        <v>2</v>
      </c>
      <c r="K11" s="8">
        <f t="shared" si="2"/>
        <v>120000</v>
      </c>
      <c r="L11" s="53">
        <f t="shared" si="3"/>
        <v>219840</v>
      </c>
    </row>
    <row r="12" spans="1:12" x14ac:dyDescent="0.25">
      <c r="A12" s="5">
        <v>45368</v>
      </c>
      <c r="B12" s="21">
        <f t="shared" si="0"/>
        <v>45362</v>
      </c>
      <c r="C12" s="50">
        <v>8</v>
      </c>
      <c r="D12" s="1">
        <v>12</v>
      </c>
      <c r="E12" s="1">
        <v>2</v>
      </c>
      <c r="F12" s="1">
        <v>8</v>
      </c>
      <c r="G12" s="1">
        <v>0</v>
      </c>
      <c r="H12" s="8">
        <f t="shared" si="1"/>
        <v>99840</v>
      </c>
      <c r="I12" s="50">
        <v>6</v>
      </c>
      <c r="J12" s="1">
        <v>2</v>
      </c>
      <c r="K12" s="8">
        <f t="shared" si="2"/>
        <v>120000</v>
      </c>
      <c r="L12" s="53">
        <f t="shared" si="3"/>
        <v>219840</v>
      </c>
    </row>
    <row r="13" spans="1:12" x14ac:dyDescent="0.25">
      <c r="A13" s="5">
        <v>45369</v>
      </c>
      <c r="B13" s="21">
        <f>B6+7</f>
        <v>45369</v>
      </c>
      <c r="C13" s="50">
        <v>8</v>
      </c>
      <c r="D13" s="1">
        <v>12</v>
      </c>
      <c r="E13" s="1">
        <v>2</v>
      </c>
      <c r="F13" s="1">
        <v>8</v>
      </c>
      <c r="G13" s="1">
        <v>0</v>
      </c>
      <c r="H13" s="8">
        <f t="shared" si="1"/>
        <v>99840</v>
      </c>
      <c r="I13" s="50">
        <v>6</v>
      </c>
      <c r="J13" s="1">
        <v>2</v>
      </c>
      <c r="K13" s="8">
        <f t="shared" si="2"/>
        <v>120000</v>
      </c>
      <c r="L13" s="53">
        <f t="shared" si="3"/>
        <v>219840</v>
      </c>
    </row>
    <row r="14" spans="1:12" x14ac:dyDescent="0.25">
      <c r="A14" s="5">
        <v>45370</v>
      </c>
      <c r="B14" s="21">
        <f t="shared" ref="B14:B77" si="4">B7+7</f>
        <v>45369</v>
      </c>
      <c r="C14" s="50">
        <v>8</v>
      </c>
      <c r="D14" s="1">
        <v>12</v>
      </c>
      <c r="E14" s="1">
        <v>2</v>
      </c>
      <c r="F14" s="1">
        <v>8</v>
      </c>
      <c r="G14" s="1">
        <v>0</v>
      </c>
      <c r="H14" s="8">
        <f t="shared" si="1"/>
        <v>99840</v>
      </c>
      <c r="I14" s="50">
        <v>6</v>
      </c>
      <c r="J14" s="1">
        <v>2</v>
      </c>
      <c r="K14" s="8">
        <f t="shared" si="2"/>
        <v>120000</v>
      </c>
      <c r="L14" s="53">
        <f t="shared" si="3"/>
        <v>219840</v>
      </c>
    </row>
    <row r="15" spans="1:12" x14ac:dyDescent="0.25">
      <c r="A15" s="5">
        <v>45371</v>
      </c>
      <c r="B15" s="21">
        <f t="shared" si="4"/>
        <v>45369</v>
      </c>
      <c r="C15" s="50">
        <v>8</v>
      </c>
      <c r="D15" s="1">
        <v>12</v>
      </c>
      <c r="E15" s="1">
        <v>2</v>
      </c>
      <c r="F15" s="1">
        <v>8</v>
      </c>
      <c r="G15" s="1">
        <v>0</v>
      </c>
      <c r="H15" s="8">
        <f t="shared" si="1"/>
        <v>99840</v>
      </c>
      <c r="I15" s="50">
        <v>6</v>
      </c>
      <c r="J15" s="1">
        <v>2</v>
      </c>
      <c r="K15" s="8">
        <f t="shared" si="2"/>
        <v>120000</v>
      </c>
      <c r="L15" s="53">
        <f t="shared" si="3"/>
        <v>219840</v>
      </c>
    </row>
    <row r="16" spans="1:12" x14ac:dyDescent="0.25">
      <c r="A16" s="5">
        <v>45372</v>
      </c>
      <c r="B16" s="21">
        <f t="shared" si="4"/>
        <v>45369</v>
      </c>
      <c r="C16" s="50">
        <v>8</v>
      </c>
      <c r="D16" s="1">
        <v>12</v>
      </c>
      <c r="E16" s="1">
        <v>2</v>
      </c>
      <c r="F16" s="1">
        <v>8</v>
      </c>
      <c r="G16" s="1">
        <v>0</v>
      </c>
      <c r="H16" s="8">
        <f t="shared" si="1"/>
        <v>99840</v>
      </c>
      <c r="I16" s="50">
        <v>6</v>
      </c>
      <c r="J16" s="1">
        <v>2</v>
      </c>
      <c r="K16" s="8">
        <f t="shared" si="2"/>
        <v>120000</v>
      </c>
      <c r="L16" s="53">
        <f t="shared" si="3"/>
        <v>219840</v>
      </c>
    </row>
    <row r="17" spans="1:12" x14ac:dyDescent="0.25">
      <c r="A17" s="5">
        <v>45373</v>
      </c>
      <c r="B17" s="21">
        <f t="shared" si="4"/>
        <v>45369</v>
      </c>
      <c r="C17" s="50">
        <v>8</v>
      </c>
      <c r="D17" s="1">
        <v>12</v>
      </c>
      <c r="E17" s="4">
        <v>3</v>
      </c>
      <c r="F17" s="1">
        <v>8</v>
      </c>
      <c r="G17" s="1">
        <v>0</v>
      </c>
      <c r="H17" s="8">
        <f t="shared" si="1"/>
        <v>104832</v>
      </c>
      <c r="I17" s="50">
        <v>6</v>
      </c>
      <c r="J17" s="1">
        <v>2</v>
      </c>
      <c r="K17" s="8">
        <f t="shared" si="2"/>
        <v>120000</v>
      </c>
      <c r="L17" s="53">
        <f t="shared" si="3"/>
        <v>224832</v>
      </c>
    </row>
    <row r="18" spans="1:12" x14ac:dyDescent="0.25">
      <c r="A18" s="5">
        <v>45374</v>
      </c>
      <c r="B18" s="21">
        <f t="shared" si="4"/>
        <v>45369</v>
      </c>
      <c r="C18" s="50">
        <v>8</v>
      </c>
      <c r="D18" s="1">
        <v>12</v>
      </c>
      <c r="E18" s="1">
        <v>3</v>
      </c>
      <c r="F18" s="1">
        <v>8</v>
      </c>
      <c r="G18" s="1">
        <v>0</v>
      </c>
      <c r="H18" s="8">
        <f t="shared" si="1"/>
        <v>104832</v>
      </c>
      <c r="I18" s="50">
        <v>6</v>
      </c>
      <c r="J18" s="1">
        <v>2</v>
      </c>
      <c r="K18" s="8">
        <f t="shared" si="2"/>
        <v>120000</v>
      </c>
      <c r="L18" s="53">
        <f t="shared" si="3"/>
        <v>224832</v>
      </c>
    </row>
    <row r="19" spans="1:12" x14ac:dyDescent="0.25">
      <c r="A19" s="5">
        <v>45375</v>
      </c>
      <c r="B19" s="21">
        <f t="shared" si="4"/>
        <v>45369</v>
      </c>
      <c r="C19" s="50">
        <v>8</v>
      </c>
      <c r="D19" s="1">
        <v>12</v>
      </c>
      <c r="E19" s="1">
        <v>3</v>
      </c>
      <c r="F19" s="1">
        <v>8</v>
      </c>
      <c r="G19" s="1">
        <v>0</v>
      </c>
      <c r="H19" s="8">
        <f t="shared" si="1"/>
        <v>104832</v>
      </c>
      <c r="I19" s="50">
        <v>6</v>
      </c>
      <c r="J19" s="1">
        <v>2</v>
      </c>
      <c r="K19" s="8">
        <f t="shared" si="2"/>
        <v>120000</v>
      </c>
      <c r="L19" s="53">
        <f t="shared" si="3"/>
        <v>224832</v>
      </c>
    </row>
    <row r="20" spans="1:12" x14ac:dyDescent="0.25">
      <c r="A20" s="5">
        <v>45376</v>
      </c>
      <c r="B20" s="21">
        <f t="shared" si="4"/>
        <v>45376</v>
      </c>
      <c r="C20" s="50">
        <v>8</v>
      </c>
      <c r="D20" s="1">
        <v>12</v>
      </c>
      <c r="E20" s="1">
        <v>3</v>
      </c>
      <c r="F20" s="1">
        <v>8</v>
      </c>
      <c r="G20" s="1">
        <v>0</v>
      </c>
      <c r="H20" s="8">
        <f t="shared" si="1"/>
        <v>104832</v>
      </c>
      <c r="I20" s="50">
        <v>6</v>
      </c>
      <c r="J20" s="1">
        <v>2</v>
      </c>
      <c r="K20" s="8">
        <f t="shared" si="2"/>
        <v>120000</v>
      </c>
      <c r="L20" s="53">
        <f t="shared" si="3"/>
        <v>224832</v>
      </c>
    </row>
    <row r="21" spans="1:12" x14ac:dyDescent="0.25">
      <c r="A21" s="5">
        <v>45377</v>
      </c>
      <c r="B21" s="21">
        <f t="shared" si="4"/>
        <v>45376</v>
      </c>
      <c r="C21" s="50">
        <v>8</v>
      </c>
      <c r="D21" s="1">
        <v>12</v>
      </c>
      <c r="E21" s="1">
        <v>3</v>
      </c>
      <c r="F21" s="1">
        <v>8</v>
      </c>
      <c r="G21" s="1">
        <v>0</v>
      </c>
      <c r="H21" s="8">
        <f t="shared" si="1"/>
        <v>104832</v>
      </c>
      <c r="I21" s="50">
        <v>6</v>
      </c>
      <c r="J21" s="1">
        <v>2</v>
      </c>
      <c r="K21" s="8">
        <f t="shared" si="2"/>
        <v>120000</v>
      </c>
      <c r="L21" s="53">
        <f t="shared" si="3"/>
        <v>224832</v>
      </c>
    </row>
    <row r="22" spans="1:12" x14ac:dyDescent="0.25">
      <c r="A22" s="5">
        <v>45378</v>
      </c>
      <c r="B22" s="21">
        <f t="shared" si="4"/>
        <v>45376</v>
      </c>
      <c r="C22" s="50">
        <v>8</v>
      </c>
      <c r="D22" s="1">
        <v>12</v>
      </c>
      <c r="E22" s="1">
        <v>3</v>
      </c>
      <c r="F22" s="1">
        <v>8</v>
      </c>
      <c r="G22" s="1">
        <v>0</v>
      </c>
      <c r="H22" s="8">
        <f t="shared" si="1"/>
        <v>104832</v>
      </c>
      <c r="I22" s="50">
        <v>6</v>
      </c>
      <c r="J22" s="1">
        <v>2</v>
      </c>
      <c r="K22" s="8">
        <f t="shared" si="2"/>
        <v>120000</v>
      </c>
      <c r="L22" s="53">
        <f t="shared" si="3"/>
        <v>224832</v>
      </c>
    </row>
    <row r="23" spans="1:12" x14ac:dyDescent="0.25">
      <c r="A23" s="5">
        <v>45379</v>
      </c>
      <c r="B23" s="21">
        <f t="shared" si="4"/>
        <v>45376</v>
      </c>
      <c r="C23" s="50">
        <v>8</v>
      </c>
      <c r="D23" s="1">
        <v>12</v>
      </c>
      <c r="E23" s="4">
        <v>4</v>
      </c>
      <c r="F23" s="1">
        <v>8</v>
      </c>
      <c r="G23" s="1">
        <v>0</v>
      </c>
      <c r="H23" s="8">
        <f t="shared" si="1"/>
        <v>109824</v>
      </c>
      <c r="I23" s="50">
        <v>6</v>
      </c>
      <c r="J23" s="1">
        <v>2</v>
      </c>
      <c r="K23" s="8">
        <f t="shared" si="2"/>
        <v>120000</v>
      </c>
      <c r="L23" s="53">
        <f t="shared" si="3"/>
        <v>229824</v>
      </c>
    </row>
    <row r="24" spans="1:12" x14ac:dyDescent="0.25">
      <c r="A24" s="5">
        <v>45380</v>
      </c>
      <c r="B24" s="21">
        <f t="shared" si="4"/>
        <v>45376</v>
      </c>
      <c r="C24" s="50">
        <v>8</v>
      </c>
      <c r="D24" s="1">
        <v>12</v>
      </c>
      <c r="E24" s="1">
        <v>4</v>
      </c>
      <c r="F24" s="1">
        <v>8</v>
      </c>
      <c r="G24" s="1">
        <v>0</v>
      </c>
      <c r="H24" s="8">
        <f t="shared" si="1"/>
        <v>109824</v>
      </c>
      <c r="I24" s="50">
        <v>6</v>
      </c>
      <c r="J24" s="1">
        <v>2</v>
      </c>
      <c r="K24" s="8">
        <f t="shared" si="2"/>
        <v>120000</v>
      </c>
      <c r="L24" s="53">
        <f t="shared" si="3"/>
        <v>229824</v>
      </c>
    </row>
    <row r="25" spans="1:12" x14ac:dyDescent="0.25">
      <c r="A25" s="5">
        <v>45381</v>
      </c>
      <c r="B25" s="21">
        <f t="shared" si="4"/>
        <v>45376</v>
      </c>
      <c r="C25" s="50">
        <v>8</v>
      </c>
      <c r="D25" s="1">
        <v>12</v>
      </c>
      <c r="E25" s="1">
        <v>4</v>
      </c>
      <c r="F25" s="1">
        <v>8</v>
      </c>
      <c r="G25" s="1">
        <v>0</v>
      </c>
      <c r="H25" s="8">
        <f t="shared" si="1"/>
        <v>109824</v>
      </c>
      <c r="I25" s="50">
        <v>6</v>
      </c>
      <c r="J25" s="1">
        <v>2</v>
      </c>
      <c r="K25" s="8">
        <f t="shared" si="2"/>
        <v>120000</v>
      </c>
      <c r="L25" s="53">
        <f t="shared" si="3"/>
        <v>229824</v>
      </c>
    </row>
    <row r="26" spans="1:12" x14ac:dyDescent="0.25">
      <c r="A26" s="5">
        <v>45382</v>
      </c>
      <c r="B26" s="21">
        <f t="shared" si="4"/>
        <v>45376</v>
      </c>
      <c r="C26" s="50">
        <v>8</v>
      </c>
      <c r="D26" s="1">
        <v>12</v>
      </c>
      <c r="E26" s="1">
        <v>4</v>
      </c>
      <c r="F26" s="1">
        <v>8</v>
      </c>
      <c r="G26" s="1">
        <v>0</v>
      </c>
      <c r="H26" s="8">
        <f t="shared" si="1"/>
        <v>109824</v>
      </c>
      <c r="I26" s="50">
        <v>6</v>
      </c>
      <c r="J26" s="1">
        <v>2</v>
      </c>
      <c r="K26" s="8">
        <f t="shared" si="2"/>
        <v>120000</v>
      </c>
      <c r="L26" s="53">
        <f t="shared" si="3"/>
        <v>229824</v>
      </c>
    </row>
    <row r="27" spans="1:12" x14ac:dyDescent="0.25">
      <c r="A27" s="5">
        <v>45383</v>
      </c>
      <c r="B27" s="21">
        <f t="shared" si="4"/>
        <v>45383</v>
      </c>
      <c r="C27" s="50">
        <v>8</v>
      </c>
      <c r="D27" s="1">
        <v>12</v>
      </c>
      <c r="E27" s="1">
        <v>4</v>
      </c>
      <c r="F27" s="1">
        <v>8</v>
      </c>
      <c r="G27" s="1">
        <v>0</v>
      </c>
      <c r="H27" s="8">
        <f t="shared" si="1"/>
        <v>109824</v>
      </c>
      <c r="I27" s="50">
        <v>6</v>
      </c>
      <c r="J27" s="1">
        <v>2</v>
      </c>
      <c r="K27" s="8">
        <f t="shared" si="2"/>
        <v>120000</v>
      </c>
      <c r="L27" s="53">
        <f t="shared" si="3"/>
        <v>229824</v>
      </c>
    </row>
    <row r="28" spans="1:12" x14ac:dyDescent="0.25">
      <c r="A28" s="5">
        <v>45384</v>
      </c>
      <c r="B28" s="21">
        <f t="shared" si="4"/>
        <v>45383</v>
      </c>
      <c r="C28" s="50">
        <v>8</v>
      </c>
      <c r="D28" s="1">
        <v>12</v>
      </c>
      <c r="E28" s="1">
        <v>4</v>
      </c>
      <c r="F28" s="1">
        <v>8</v>
      </c>
      <c r="G28" s="1">
        <v>0</v>
      </c>
      <c r="H28" s="8">
        <f t="shared" si="1"/>
        <v>109824</v>
      </c>
      <c r="I28" s="50">
        <v>6</v>
      </c>
      <c r="J28" s="1">
        <v>2</v>
      </c>
      <c r="K28" s="8">
        <f t="shared" si="2"/>
        <v>120000</v>
      </c>
      <c r="L28" s="53">
        <f t="shared" si="3"/>
        <v>229824</v>
      </c>
    </row>
    <row r="29" spans="1:12" x14ac:dyDescent="0.25">
      <c r="A29" s="5">
        <v>45385</v>
      </c>
      <c r="B29" s="21">
        <f t="shared" si="4"/>
        <v>45383</v>
      </c>
      <c r="C29" s="50">
        <v>8</v>
      </c>
      <c r="D29" s="1">
        <v>12</v>
      </c>
      <c r="E29" s="1">
        <v>4</v>
      </c>
      <c r="F29" s="1">
        <v>8</v>
      </c>
      <c r="G29" s="1">
        <v>0</v>
      </c>
      <c r="H29" s="8">
        <f t="shared" si="1"/>
        <v>109824</v>
      </c>
      <c r="I29" s="50">
        <v>6</v>
      </c>
      <c r="J29" s="1">
        <v>2</v>
      </c>
      <c r="K29" s="8">
        <f t="shared" si="2"/>
        <v>120000</v>
      </c>
      <c r="L29" s="53">
        <f t="shared" si="3"/>
        <v>229824</v>
      </c>
    </row>
    <row r="30" spans="1:12" x14ac:dyDescent="0.25">
      <c r="A30" s="5">
        <v>45386</v>
      </c>
      <c r="B30" s="21">
        <f t="shared" si="4"/>
        <v>45383</v>
      </c>
      <c r="C30" s="50">
        <v>8</v>
      </c>
      <c r="D30" s="1">
        <v>12</v>
      </c>
      <c r="E30" s="1">
        <v>4</v>
      </c>
      <c r="F30" s="1">
        <v>8</v>
      </c>
      <c r="G30" s="1">
        <v>0</v>
      </c>
      <c r="H30" s="8">
        <f t="shared" si="1"/>
        <v>109824</v>
      </c>
      <c r="I30" s="50">
        <v>6</v>
      </c>
      <c r="J30" s="1">
        <v>2</v>
      </c>
      <c r="K30" s="8">
        <f t="shared" si="2"/>
        <v>120000</v>
      </c>
      <c r="L30" s="53">
        <f t="shared" si="3"/>
        <v>229824</v>
      </c>
    </row>
    <row r="31" spans="1:12" x14ac:dyDescent="0.25">
      <c r="A31" s="5">
        <v>45387</v>
      </c>
      <c r="B31" s="21">
        <f t="shared" si="4"/>
        <v>45383</v>
      </c>
      <c r="C31" s="50">
        <v>8</v>
      </c>
      <c r="D31" s="1">
        <v>12</v>
      </c>
      <c r="E31" s="1">
        <v>4</v>
      </c>
      <c r="F31" s="1">
        <v>8</v>
      </c>
      <c r="G31" s="1">
        <v>0</v>
      </c>
      <c r="H31" s="8">
        <f t="shared" si="1"/>
        <v>109824</v>
      </c>
      <c r="I31" s="50">
        <v>6</v>
      </c>
      <c r="J31" s="1">
        <v>2</v>
      </c>
      <c r="K31" s="8">
        <f t="shared" si="2"/>
        <v>120000</v>
      </c>
      <c r="L31" s="53">
        <f t="shared" si="3"/>
        <v>229824</v>
      </c>
    </row>
    <row r="32" spans="1:12" x14ac:dyDescent="0.25">
      <c r="A32" s="5">
        <v>45388</v>
      </c>
      <c r="B32" s="21">
        <f t="shared" si="4"/>
        <v>45383</v>
      </c>
      <c r="C32" s="50">
        <v>8</v>
      </c>
      <c r="D32" s="1">
        <v>12</v>
      </c>
      <c r="E32" s="1">
        <v>4</v>
      </c>
      <c r="F32" s="1">
        <v>8</v>
      </c>
      <c r="G32" s="1">
        <v>0</v>
      </c>
      <c r="H32" s="8">
        <f t="shared" si="1"/>
        <v>109824</v>
      </c>
      <c r="I32" s="50">
        <v>6</v>
      </c>
      <c r="J32" s="1">
        <v>2</v>
      </c>
      <c r="K32" s="8">
        <f t="shared" si="2"/>
        <v>120000</v>
      </c>
      <c r="L32" s="53">
        <f t="shared" si="3"/>
        <v>229824</v>
      </c>
    </row>
    <row r="33" spans="1:15" x14ac:dyDescent="0.25">
      <c r="A33" s="5">
        <v>45389</v>
      </c>
      <c r="B33" s="21">
        <f t="shared" si="4"/>
        <v>45383</v>
      </c>
      <c r="C33" s="50">
        <v>8</v>
      </c>
      <c r="D33" s="1">
        <v>12</v>
      </c>
      <c r="E33" s="1">
        <v>4</v>
      </c>
      <c r="F33" s="1">
        <v>8</v>
      </c>
      <c r="G33" s="1">
        <v>0</v>
      </c>
      <c r="H33" s="8">
        <f t="shared" si="1"/>
        <v>109824</v>
      </c>
      <c r="I33" s="50">
        <v>6</v>
      </c>
      <c r="J33" s="1">
        <v>2</v>
      </c>
      <c r="K33" s="8">
        <f t="shared" si="2"/>
        <v>120000</v>
      </c>
      <c r="L33" s="53">
        <f t="shared" si="3"/>
        <v>229824</v>
      </c>
    </row>
    <row r="34" spans="1:15" x14ac:dyDescent="0.25">
      <c r="A34" s="5">
        <v>45390</v>
      </c>
      <c r="B34" s="21">
        <f t="shared" si="4"/>
        <v>45390</v>
      </c>
      <c r="C34" s="50">
        <v>8</v>
      </c>
      <c r="D34" s="1">
        <v>12</v>
      </c>
      <c r="E34" s="1">
        <v>4</v>
      </c>
      <c r="F34" s="1">
        <v>8</v>
      </c>
      <c r="G34" s="1">
        <v>0</v>
      </c>
      <c r="H34" s="8">
        <f t="shared" si="1"/>
        <v>109824</v>
      </c>
      <c r="I34" s="50">
        <v>6</v>
      </c>
      <c r="J34" s="1">
        <v>2</v>
      </c>
      <c r="K34" s="8">
        <f t="shared" si="2"/>
        <v>120000</v>
      </c>
      <c r="L34" s="53">
        <f t="shared" si="3"/>
        <v>229824</v>
      </c>
    </row>
    <row r="35" spans="1:15" x14ac:dyDescent="0.25">
      <c r="A35" s="5">
        <v>45391</v>
      </c>
      <c r="B35" s="21">
        <f t="shared" si="4"/>
        <v>45390</v>
      </c>
      <c r="C35" s="50">
        <v>8</v>
      </c>
      <c r="D35" s="1">
        <v>12</v>
      </c>
      <c r="E35" s="1">
        <v>4</v>
      </c>
      <c r="F35" s="1">
        <v>8</v>
      </c>
      <c r="G35" s="1">
        <v>0</v>
      </c>
      <c r="H35" s="8">
        <f t="shared" si="1"/>
        <v>109824</v>
      </c>
      <c r="I35" s="50">
        <v>6</v>
      </c>
      <c r="J35" s="1">
        <v>2</v>
      </c>
      <c r="K35" s="8">
        <f t="shared" si="2"/>
        <v>120000</v>
      </c>
      <c r="L35" s="53">
        <f t="shared" si="3"/>
        <v>229824</v>
      </c>
    </row>
    <row r="36" spans="1:15" x14ac:dyDescent="0.25">
      <c r="A36" s="5">
        <v>45392</v>
      </c>
      <c r="B36" s="21">
        <f t="shared" si="4"/>
        <v>45390</v>
      </c>
      <c r="C36" s="50">
        <v>8</v>
      </c>
      <c r="D36" s="1">
        <v>12</v>
      </c>
      <c r="E36" s="1">
        <v>4</v>
      </c>
      <c r="F36" s="1">
        <v>8</v>
      </c>
      <c r="G36" s="1">
        <v>0</v>
      </c>
      <c r="H36" s="8">
        <f t="shared" si="1"/>
        <v>109824</v>
      </c>
      <c r="I36" s="50">
        <v>6</v>
      </c>
      <c r="J36" s="1">
        <v>2</v>
      </c>
      <c r="K36" s="8">
        <f t="shared" si="2"/>
        <v>120000</v>
      </c>
      <c r="L36" s="53">
        <f t="shared" si="3"/>
        <v>229824</v>
      </c>
    </row>
    <row r="37" spans="1:15" x14ac:dyDescent="0.25">
      <c r="A37" s="5">
        <v>45393</v>
      </c>
      <c r="B37" s="21">
        <f t="shared" si="4"/>
        <v>45390</v>
      </c>
      <c r="C37" s="50">
        <v>8</v>
      </c>
      <c r="D37" s="1">
        <v>12</v>
      </c>
      <c r="E37" s="1">
        <v>4</v>
      </c>
      <c r="F37" s="1">
        <v>8</v>
      </c>
      <c r="G37" s="1">
        <v>0</v>
      </c>
      <c r="H37" s="8">
        <f t="shared" si="1"/>
        <v>109824</v>
      </c>
      <c r="I37" s="50">
        <v>6</v>
      </c>
      <c r="J37" s="1">
        <v>2</v>
      </c>
      <c r="K37" s="8">
        <f t="shared" si="2"/>
        <v>120000</v>
      </c>
      <c r="L37" s="53">
        <f t="shared" si="3"/>
        <v>229824</v>
      </c>
    </row>
    <row r="38" spans="1:15" x14ac:dyDescent="0.25">
      <c r="A38" s="5">
        <v>45394</v>
      </c>
      <c r="B38" s="21">
        <f t="shared" si="4"/>
        <v>45390</v>
      </c>
      <c r="C38" s="50">
        <v>8</v>
      </c>
      <c r="D38" s="1">
        <v>12</v>
      </c>
      <c r="E38" s="1">
        <v>4</v>
      </c>
      <c r="F38" s="1">
        <v>8</v>
      </c>
      <c r="G38" s="1">
        <v>0</v>
      </c>
      <c r="H38" s="8">
        <f t="shared" si="1"/>
        <v>109824</v>
      </c>
      <c r="I38" s="50">
        <v>6</v>
      </c>
      <c r="J38" s="1">
        <v>2</v>
      </c>
      <c r="K38" s="8">
        <f t="shared" si="2"/>
        <v>120000</v>
      </c>
      <c r="L38" s="53">
        <f t="shared" si="3"/>
        <v>229824</v>
      </c>
    </row>
    <row r="39" spans="1:15" x14ac:dyDescent="0.25">
      <c r="A39" s="5">
        <v>45395</v>
      </c>
      <c r="B39" s="21">
        <f t="shared" si="4"/>
        <v>45390</v>
      </c>
      <c r="C39" s="50">
        <v>8</v>
      </c>
      <c r="D39" s="1">
        <v>12</v>
      </c>
      <c r="E39" s="1">
        <v>4</v>
      </c>
      <c r="F39" s="1">
        <v>8</v>
      </c>
      <c r="G39" s="1">
        <v>0</v>
      </c>
      <c r="H39" s="8">
        <f t="shared" si="1"/>
        <v>109824</v>
      </c>
      <c r="I39" s="50">
        <v>6</v>
      </c>
      <c r="J39" s="1">
        <v>2</v>
      </c>
      <c r="K39" s="8">
        <f t="shared" si="2"/>
        <v>120000</v>
      </c>
      <c r="L39" s="53">
        <f t="shared" si="3"/>
        <v>229824</v>
      </c>
    </row>
    <row r="40" spans="1:15" x14ac:dyDescent="0.25">
      <c r="A40" s="5">
        <v>45396</v>
      </c>
      <c r="B40" s="21">
        <f t="shared" si="4"/>
        <v>45390</v>
      </c>
      <c r="C40" s="50">
        <v>8</v>
      </c>
      <c r="D40" s="1">
        <v>12</v>
      </c>
      <c r="E40" s="1">
        <v>4</v>
      </c>
      <c r="F40" s="1">
        <v>8</v>
      </c>
      <c r="G40" s="1">
        <v>0</v>
      </c>
      <c r="H40" s="8">
        <f t="shared" si="1"/>
        <v>109824</v>
      </c>
      <c r="I40" s="50">
        <v>6</v>
      </c>
      <c r="J40" s="1">
        <v>2</v>
      </c>
      <c r="K40" s="8">
        <f t="shared" si="2"/>
        <v>120000</v>
      </c>
      <c r="L40" s="53">
        <f t="shared" si="3"/>
        <v>229824</v>
      </c>
      <c r="O40" s="84">
        <f>1248/H50</f>
        <v>1.1363636363636364E-2</v>
      </c>
    </row>
    <row r="41" spans="1:15" x14ac:dyDescent="0.25">
      <c r="A41" s="5">
        <v>45397</v>
      </c>
      <c r="B41" s="21">
        <f t="shared" si="4"/>
        <v>45397</v>
      </c>
      <c r="C41" s="50">
        <v>8</v>
      </c>
      <c r="D41" s="1">
        <v>12</v>
      </c>
      <c r="E41" s="1">
        <v>4</v>
      </c>
      <c r="F41" s="1">
        <v>8</v>
      </c>
      <c r="G41" s="1">
        <v>0</v>
      </c>
      <c r="H41" s="8">
        <f t="shared" si="1"/>
        <v>109824</v>
      </c>
      <c r="I41" s="50">
        <v>6</v>
      </c>
      <c r="J41" s="1">
        <v>2</v>
      </c>
      <c r="K41" s="8">
        <f t="shared" si="2"/>
        <v>120000</v>
      </c>
      <c r="L41" s="53">
        <f t="shared" si="3"/>
        <v>229824</v>
      </c>
    </row>
    <row r="42" spans="1:15" x14ac:dyDescent="0.25">
      <c r="A42" s="5">
        <v>45398</v>
      </c>
      <c r="B42" s="21">
        <f t="shared" si="4"/>
        <v>45397</v>
      </c>
      <c r="C42" s="50">
        <v>8</v>
      </c>
      <c r="D42" s="1">
        <v>12</v>
      </c>
      <c r="E42" s="1">
        <v>4</v>
      </c>
      <c r="F42" s="1">
        <v>8</v>
      </c>
      <c r="G42" s="1">
        <v>0</v>
      </c>
      <c r="H42" s="8">
        <f t="shared" si="1"/>
        <v>109824</v>
      </c>
      <c r="I42" s="50">
        <v>6</v>
      </c>
      <c r="J42" s="1">
        <v>2</v>
      </c>
      <c r="K42" s="8">
        <f t="shared" si="2"/>
        <v>120000</v>
      </c>
      <c r="L42" s="53">
        <f t="shared" si="3"/>
        <v>229824</v>
      </c>
    </row>
    <row r="43" spans="1:15" x14ac:dyDescent="0.25">
      <c r="A43" s="5">
        <v>45399</v>
      </c>
      <c r="B43" s="21">
        <f t="shared" si="4"/>
        <v>45397</v>
      </c>
      <c r="C43" s="50">
        <v>8</v>
      </c>
      <c r="D43" s="1">
        <v>12</v>
      </c>
      <c r="E43" s="1">
        <v>4</v>
      </c>
      <c r="F43" s="1">
        <v>8</v>
      </c>
      <c r="G43" s="1">
        <v>0</v>
      </c>
      <c r="H43" s="8">
        <f t="shared" si="1"/>
        <v>109824</v>
      </c>
      <c r="I43" s="50">
        <v>6</v>
      </c>
      <c r="J43" s="1">
        <v>2</v>
      </c>
      <c r="K43" s="8">
        <f t="shared" si="2"/>
        <v>120000</v>
      </c>
      <c r="L43" s="53">
        <f t="shared" si="3"/>
        <v>229824</v>
      </c>
    </row>
    <row r="44" spans="1:15" x14ac:dyDescent="0.25">
      <c r="A44" s="5">
        <v>45400</v>
      </c>
      <c r="B44" s="21">
        <f t="shared" si="4"/>
        <v>45397</v>
      </c>
      <c r="C44" s="50">
        <v>8</v>
      </c>
      <c r="D44" s="1">
        <v>12</v>
      </c>
      <c r="E44" s="1">
        <v>4</v>
      </c>
      <c r="F44" s="1">
        <v>8</v>
      </c>
      <c r="G44" s="1">
        <v>0</v>
      </c>
      <c r="H44" s="8">
        <f t="shared" si="1"/>
        <v>109824</v>
      </c>
      <c r="I44" s="50">
        <v>6</v>
      </c>
      <c r="J44" s="1">
        <v>2</v>
      </c>
      <c r="K44" s="8">
        <f t="shared" si="2"/>
        <v>120000</v>
      </c>
      <c r="L44" s="53">
        <f t="shared" si="3"/>
        <v>229824</v>
      </c>
    </row>
    <row r="45" spans="1:15" x14ac:dyDescent="0.25">
      <c r="A45" s="5">
        <v>45401</v>
      </c>
      <c r="B45" s="21">
        <f t="shared" si="4"/>
        <v>45397</v>
      </c>
      <c r="C45" s="50">
        <v>8</v>
      </c>
      <c r="D45" s="1">
        <v>12</v>
      </c>
      <c r="E45" s="1">
        <v>4</v>
      </c>
      <c r="F45" s="1">
        <v>8</v>
      </c>
      <c r="G45" s="1">
        <v>0</v>
      </c>
      <c r="H45" s="8">
        <f t="shared" si="1"/>
        <v>109824</v>
      </c>
      <c r="I45" s="50">
        <v>6</v>
      </c>
      <c r="J45" s="1">
        <v>2</v>
      </c>
      <c r="K45" s="8">
        <f t="shared" si="2"/>
        <v>120000</v>
      </c>
      <c r="L45" s="53">
        <f t="shared" si="3"/>
        <v>229824</v>
      </c>
    </row>
    <row r="46" spans="1:15" x14ac:dyDescent="0.25">
      <c r="A46" s="5">
        <v>45402</v>
      </c>
      <c r="B46" s="21">
        <f t="shared" si="4"/>
        <v>45397</v>
      </c>
      <c r="C46" s="50">
        <v>8</v>
      </c>
      <c r="D46" s="1">
        <v>12</v>
      </c>
      <c r="E46" s="1">
        <v>4</v>
      </c>
      <c r="F46" s="1">
        <v>8</v>
      </c>
      <c r="G46" s="1">
        <v>0</v>
      </c>
      <c r="H46" s="8">
        <f t="shared" si="1"/>
        <v>109824</v>
      </c>
      <c r="I46" s="50">
        <v>6</v>
      </c>
      <c r="J46" s="1">
        <v>2</v>
      </c>
      <c r="K46" s="8">
        <f t="shared" si="2"/>
        <v>120000</v>
      </c>
      <c r="L46" s="53">
        <f t="shared" si="3"/>
        <v>229824</v>
      </c>
    </row>
    <row r="47" spans="1:15" x14ac:dyDescent="0.25">
      <c r="A47" s="5">
        <v>45403</v>
      </c>
      <c r="B47" s="21">
        <f t="shared" si="4"/>
        <v>45397</v>
      </c>
      <c r="C47" s="50">
        <v>8</v>
      </c>
      <c r="D47" s="1">
        <v>12</v>
      </c>
      <c r="E47" s="1">
        <v>4</v>
      </c>
      <c r="F47" s="1">
        <v>8</v>
      </c>
      <c r="G47" s="1">
        <v>0</v>
      </c>
      <c r="H47" s="8">
        <f t="shared" si="1"/>
        <v>109824</v>
      </c>
      <c r="I47" s="50">
        <v>6</v>
      </c>
      <c r="J47" s="1">
        <v>2</v>
      </c>
      <c r="K47" s="8">
        <f t="shared" si="2"/>
        <v>120000</v>
      </c>
      <c r="L47" s="53">
        <f t="shared" si="3"/>
        <v>229824</v>
      </c>
    </row>
    <row r="48" spans="1:15" x14ac:dyDescent="0.25">
      <c r="A48" s="5">
        <v>45404</v>
      </c>
      <c r="B48" s="21">
        <f t="shared" si="4"/>
        <v>45404</v>
      </c>
      <c r="C48" s="50">
        <v>8</v>
      </c>
      <c r="D48" s="1">
        <v>12</v>
      </c>
      <c r="E48" s="1">
        <v>4</v>
      </c>
      <c r="F48" s="1">
        <v>8</v>
      </c>
      <c r="G48" s="1">
        <v>0</v>
      </c>
      <c r="H48" s="8">
        <f t="shared" si="1"/>
        <v>109824</v>
      </c>
      <c r="I48" s="50">
        <v>6</v>
      </c>
      <c r="J48" s="1">
        <v>2</v>
      </c>
      <c r="K48" s="8">
        <f t="shared" si="2"/>
        <v>120000</v>
      </c>
      <c r="L48" s="53">
        <f t="shared" si="3"/>
        <v>229824</v>
      </c>
    </row>
    <row r="49" spans="1:12" x14ac:dyDescent="0.25">
      <c r="A49" s="5">
        <v>45405</v>
      </c>
      <c r="B49" s="21">
        <f t="shared" si="4"/>
        <v>45404</v>
      </c>
      <c r="C49" s="50">
        <v>8</v>
      </c>
      <c r="D49" s="1">
        <v>12</v>
      </c>
      <c r="E49" s="1">
        <v>4</v>
      </c>
      <c r="F49" s="1">
        <v>8</v>
      </c>
      <c r="G49" s="1">
        <v>0</v>
      </c>
      <c r="H49" s="8">
        <f t="shared" si="1"/>
        <v>109824</v>
      </c>
      <c r="I49" s="50">
        <v>6</v>
      </c>
      <c r="J49" s="1">
        <v>2</v>
      </c>
      <c r="K49" s="8">
        <f t="shared" si="2"/>
        <v>120000</v>
      </c>
      <c r="L49" s="53">
        <f t="shared" si="3"/>
        <v>229824</v>
      </c>
    </row>
    <row r="50" spans="1:12" x14ac:dyDescent="0.25">
      <c r="A50" s="5">
        <v>45406</v>
      </c>
      <c r="B50" s="21">
        <f t="shared" si="4"/>
        <v>45404</v>
      </c>
      <c r="C50" s="50">
        <v>8</v>
      </c>
      <c r="D50" s="1">
        <v>12</v>
      </c>
      <c r="E50" s="1">
        <v>4</v>
      </c>
      <c r="F50" s="1">
        <v>8</v>
      </c>
      <c r="G50" s="1">
        <v>0</v>
      </c>
      <c r="H50" s="8">
        <f t="shared" si="1"/>
        <v>109824</v>
      </c>
      <c r="I50" s="50">
        <v>6</v>
      </c>
      <c r="J50" s="1">
        <v>2</v>
      </c>
      <c r="K50" s="8">
        <f t="shared" si="2"/>
        <v>120000</v>
      </c>
      <c r="L50" s="53">
        <f t="shared" si="3"/>
        <v>229824</v>
      </c>
    </row>
    <row r="51" spans="1:12" x14ac:dyDescent="0.25">
      <c r="A51" s="5">
        <v>45407</v>
      </c>
      <c r="B51" s="21">
        <f t="shared" si="4"/>
        <v>45404</v>
      </c>
      <c r="C51" s="50">
        <v>8</v>
      </c>
      <c r="D51" s="1">
        <v>12</v>
      </c>
      <c r="E51" s="1">
        <v>4</v>
      </c>
      <c r="F51" s="1">
        <v>8</v>
      </c>
      <c r="G51" s="1">
        <v>0</v>
      </c>
      <c r="H51" s="8">
        <f t="shared" si="1"/>
        <v>109824</v>
      </c>
      <c r="I51" s="50">
        <v>6</v>
      </c>
      <c r="J51" s="1">
        <v>2</v>
      </c>
      <c r="K51" s="8">
        <f t="shared" si="2"/>
        <v>120000</v>
      </c>
      <c r="L51" s="53">
        <f t="shared" si="3"/>
        <v>229824</v>
      </c>
    </row>
    <row r="52" spans="1:12" x14ac:dyDescent="0.25">
      <c r="A52" s="5">
        <v>45408</v>
      </c>
      <c r="B52" s="21">
        <f t="shared" si="4"/>
        <v>45404</v>
      </c>
      <c r="C52" s="50">
        <v>8</v>
      </c>
      <c r="D52" s="1">
        <v>12</v>
      </c>
      <c r="E52" s="1">
        <v>4</v>
      </c>
      <c r="F52" s="1">
        <v>8</v>
      </c>
      <c r="G52" s="1">
        <v>0</v>
      </c>
      <c r="H52" s="8">
        <f t="shared" si="1"/>
        <v>109824</v>
      </c>
      <c r="I52" s="50">
        <v>6</v>
      </c>
      <c r="J52" s="1">
        <v>2</v>
      </c>
      <c r="K52" s="8">
        <f t="shared" si="2"/>
        <v>120000</v>
      </c>
      <c r="L52" s="53">
        <f t="shared" si="3"/>
        <v>229824</v>
      </c>
    </row>
    <row r="53" spans="1:12" x14ac:dyDescent="0.25">
      <c r="A53" s="5">
        <v>45409</v>
      </c>
      <c r="B53" s="21">
        <f t="shared" si="4"/>
        <v>45404</v>
      </c>
      <c r="C53" s="50">
        <v>8</v>
      </c>
      <c r="D53" s="1">
        <v>12</v>
      </c>
      <c r="E53" s="1">
        <v>4</v>
      </c>
      <c r="F53" s="1">
        <v>8</v>
      </c>
      <c r="G53" s="1">
        <v>0</v>
      </c>
      <c r="H53" s="8">
        <f t="shared" si="1"/>
        <v>109824</v>
      </c>
      <c r="I53" s="50">
        <v>6</v>
      </c>
      <c r="J53" s="1">
        <v>2</v>
      </c>
      <c r="K53" s="8">
        <f t="shared" si="2"/>
        <v>120000</v>
      </c>
      <c r="L53" s="53">
        <f t="shared" si="3"/>
        <v>229824</v>
      </c>
    </row>
    <row r="54" spans="1:12" x14ac:dyDescent="0.25">
      <c r="A54" s="5">
        <v>45410</v>
      </c>
      <c r="B54" s="21">
        <f t="shared" si="4"/>
        <v>45404</v>
      </c>
      <c r="C54" s="50">
        <v>8</v>
      </c>
      <c r="D54" s="1">
        <v>12</v>
      </c>
      <c r="E54" s="1">
        <v>4</v>
      </c>
      <c r="F54" s="1">
        <v>8</v>
      </c>
      <c r="G54" s="1">
        <v>0</v>
      </c>
      <c r="H54" s="8">
        <f t="shared" si="1"/>
        <v>109824</v>
      </c>
      <c r="I54" s="50">
        <v>6</v>
      </c>
      <c r="J54" s="1">
        <v>2</v>
      </c>
      <c r="K54" s="8">
        <f t="shared" si="2"/>
        <v>120000</v>
      </c>
      <c r="L54" s="53">
        <f t="shared" si="3"/>
        <v>229824</v>
      </c>
    </row>
    <row r="55" spans="1:12" x14ac:dyDescent="0.25">
      <c r="A55" s="5">
        <v>45411</v>
      </c>
      <c r="B55" s="21">
        <f t="shared" si="4"/>
        <v>45411</v>
      </c>
      <c r="C55" s="50">
        <v>8</v>
      </c>
      <c r="D55" s="1">
        <v>12</v>
      </c>
      <c r="E55" s="1">
        <v>4</v>
      </c>
      <c r="F55" s="1">
        <v>8</v>
      </c>
      <c r="G55" s="1">
        <v>0</v>
      </c>
      <c r="H55" s="8">
        <f t="shared" si="1"/>
        <v>109824</v>
      </c>
      <c r="I55" s="50">
        <v>6</v>
      </c>
      <c r="J55" s="1">
        <v>2</v>
      </c>
      <c r="K55" s="8">
        <f t="shared" si="2"/>
        <v>120000</v>
      </c>
      <c r="L55" s="53">
        <f t="shared" si="3"/>
        <v>229824</v>
      </c>
    </row>
    <row r="56" spans="1:12" x14ac:dyDescent="0.25">
      <c r="A56" s="5">
        <v>45412</v>
      </c>
      <c r="B56" s="21">
        <f t="shared" si="4"/>
        <v>45411</v>
      </c>
      <c r="C56" s="50">
        <v>8</v>
      </c>
      <c r="D56" s="1">
        <v>12</v>
      </c>
      <c r="E56" s="1">
        <v>4</v>
      </c>
      <c r="F56" s="1">
        <v>8</v>
      </c>
      <c r="G56" s="1">
        <v>0</v>
      </c>
      <c r="H56" s="8">
        <f t="shared" si="1"/>
        <v>109824</v>
      </c>
      <c r="I56" s="50">
        <v>6</v>
      </c>
      <c r="J56" s="1">
        <v>2</v>
      </c>
      <c r="K56" s="8">
        <f t="shared" si="2"/>
        <v>120000</v>
      </c>
      <c r="L56" s="53">
        <f t="shared" si="3"/>
        <v>229824</v>
      </c>
    </row>
    <row r="57" spans="1:12" x14ac:dyDescent="0.25">
      <c r="A57" s="5">
        <v>45413</v>
      </c>
      <c r="B57" s="21">
        <f t="shared" si="4"/>
        <v>45411</v>
      </c>
      <c r="C57" s="50">
        <v>8</v>
      </c>
      <c r="D57" s="1">
        <v>12</v>
      </c>
      <c r="E57" s="1">
        <v>4</v>
      </c>
      <c r="F57" s="1">
        <v>8</v>
      </c>
      <c r="G57" s="1">
        <v>0</v>
      </c>
      <c r="H57" s="8">
        <f t="shared" si="1"/>
        <v>109824</v>
      </c>
      <c r="I57" s="50">
        <v>6</v>
      </c>
      <c r="J57" s="1">
        <v>2</v>
      </c>
      <c r="K57" s="8">
        <f t="shared" si="2"/>
        <v>120000</v>
      </c>
      <c r="L57" s="53">
        <f t="shared" si="3"/>
        <v>229824</v>
      </c>
    </row>
    <row r="58" spans="1:12" x14ac:dyDescent="0.25">
      <c r="A58" s="5">
        <v>45414</v>
      </c>
      <c r="B58" s="21">
        <f t="shared" si="4"/>
        <v>45411</v>
      </c>
      <c r="C58" s="50">
        <v>8</v>
      </c>
      <c r="D58" s="1">
        <v>12</v>
      </c>
      <c r="E58" s="1">
        <v>4</v>
      </c>
      <c r="F58" s="1">
        <v>8</v>
      </c>
      <c r="G58" s="1">
        <v>0</v>
      </c>
      <c r="H58" s="8">
        <f t="shared" si="1"/>
        <v>109824</v>
      </c>
      <c r="I58" s="50">
        <v>6</v>
      </c>
      <c r="J58" s="1">
        <v>2</v>
      </c>
      <c r="K58" s="8">
        <f t="shared" si="2"/>
        <v>120000</v>
      </c>
      <c r="L58" s="53">
        <f t="shared" si="3"/>
        <v>229824</v>
      </c>
    </row>
    <row r="59" spans="1:12" x14ac:dyDescent="0.25">
      <c r="A59" s="5">
        <v>45415</v>
      </c>
      <c r="B59" s="21">
        <f t="shared" si="4"/>
        <v>45411</v>
      </c>
      <c r="C59" s="50">
        <v>8</v>
      </c>
      <c r="D59" s="1">
        <v>12</v>
      </c>
      <c r="E59" s="1">
        <v>4</v>
      </c>
      <c r="F59" s="1">
        <v>8</v>
      </c>
      <c r="G59" s="1">
        <v>0</v>
      </c>
      <c r="H59" s="8">
        <f t="shared" si="1"/>
        <v>109824</v>
      </c>
      <c r="I59" s="50">
        <v>6</v>
      </c>
      <c r="J59" s="1">
        <v>2</v>
      </c>
      <c r="K59" s="8">
        <f t="shared" si="2"/>
        <v>120000</v>
      </c>
      <c r="L59" s="53">
        <f t="shared" si="3"/>
        <v>229824</v>
      </c>
    </row>
    <row r="60" spans="1:12" x14ac:dyDescent="0.25">
      <c r="A60" s="5">
        <v>45416</v>
      </c>
      <c r="B60" s="21">
        <f t="shared" si="4"/>
        <v>45411</v>
      </c>
      <c r="C60" s="50">
        <v>8</v>
      </c>
      <c r="D60" s="1">
        <v>12</v>
      </c>
      <c r="E60" s="1">
        <v>4</v>
      </c>
      <c r="F60" s="1">
        <v>8</v>
      </c>
      <c r="G60" s="1">
        <v>0</v>
      </c>
      <c r="H60" s="8">
        <f t="shared" si="1"/>
        <v>109824</v>
      </c>
      <c r="I60" s="50">
        <v>6</v>
      </c>
      <c r="J60" s="1">
        <v>2</v>
      </c>
      <c r="K60" s="8">
        <f t="shared" si="2"/>
        <v>120000</v>
      </c>
      <c r="L60" s="53">
        <f t="shared" si="3"/>
        <v>229824</v>
      </c>
    </row>
    <row r="61" spans="1:12" x14ac:dyDescent="0.25">
      <c r="A61" s="5">
        <v>45417</v>
      </c>
      <c r="B61" s="21">
        <f t="shared" si="4"/>
        <v>45411</v>
      </c>
      <c r="C61" s="50">
        <v>8</v>
      </c>
      <c r="D61" s="1">
        <v>12</v>
      </c>
      <c r="E61" s="1">
        <v>4</v>
      </c>
      <c r="F61" s="1">
        <v>8</v>
      </c>
      <c r="G61" s="1">
        <v>0</v>
      </c>
      <c r="H61" s="8">
        <f t="shared" si="1"/>
        <v>109824</v>
      </c>
      <c r="I61" s="50">
        <v>6</v>
      </c>
      <c r="J61" s="1">
        <v>2</v>
      </c>
      <c r="K61" s="8">
        <f t="shared" si="2"/>
        <v>120000</v>
      </c>
      <c r="L61" s="53">
        <f t="shared" si="3"/>
        <v>229824</v>
      </c>
    </row>
    <row r="62" spans="1:12" x14ac:dyDescent="0.25">
      <c r="A62" s="5">
        <v>45418</v>
      </c>
      <c r="B62" s="21">
        <f t="shared" si="4"/>
        <v>45418</v>
      </c>
      <c r="C62" s="50">
        <v>8</v>
      </c>
      <c r="D62" s="1">
        <v>12</v>
      </c>
      <c r="E62" s="1">
        <v>4</v>
      </c>
      <c r="F62" s="1">
        <v>8</v>
      </c>
      <c r="G62" s="1">
        <v>0</v>
      </c>
      <c r="H62" s="8">
        <f t="shared" si="1"/>
        <v>109824</v>
      </c>
      <c r="I62" s="50">
        <v>6</v>
      </c>
      <c r="J62" s="1">
        <v>2</v>
      </c>
      <c r="K62" s="8">
        <f t="shared" si="2"/>
        <v>120000</v>
      </c>
      <c r="L62" s="53">
        <f t="shared" si="3"/>
        <v>229824</v>
      </c>
    </row>
    <row r="63" spans="1:12" x14ac:dyDescent="0.25">
      <c r="A63" s="5">
        <v>45419</v>
      </c>
      <c r="B63" s="21">
        <f t="shared" si="4"/>
        <v>45418</v>
      </c>
      <c r="C63" s="50">
        <v>8</v>
      </c>
      <c r="D63" s="1">
        <v>12</v>
      </c>
      <c r="E63" s="1">
        <v>4</v>
      </c>
      <c r="F63" s="1">
        <v>8</v>
      </c>
      <c r="G63" s="1">
        <v>0</v>
      </c>
      <c r="H63" s="8">
        <f t="shared" si="1"/>
        <v>109824</v>
      </c>
      <c r="I63" s="50">
        <v>6</v>
      </c>
      <c r="J63" s="1">
        <v>2</v>
      </c>
      <c r="K63" s="8">
        <f t="shared" si="2"/>
        <v>120000</v>
      </c>
      <c r="L63" s="53">
        <f t="shared" si="3"/>
        <v>229824</v>
      </c>
    </row>
    <row r="64" spans="1:12" x14ac:dyDescent="0.25">
      <c r="A64" s="5">
        <v>45420</v>
      </c>
      <c r="B64" s="21">
        <f t="shared" si="4"/>
        <v>45418</v>
      </c>
      <c r="C64" s="50">
        <v>8</v>
      </c>
      <c r="D64" s="1">
        <v>12</v>
      </c>
      <c r="E64" s="1">
        <v>4</v>
      </c>
      <c r="F64" s="1">
        <v>8</v>
      </c>
      <c r="G64" s="1">
        <v>0</v>
      </c>
      <c r="H64" s="8">
        <f t="shared" si="1"/>
        <v>109824</v>
      </c>
      <c r="I64" s="50">
        <v>6</v>
      </c>
      <c r="J64" s="1">
        <v>2</v>
      </c>
      <c r="K64" s="8">
        <f t="shared" si="2"/>
        <v>120000</v>
      </c>
      <c r="L64" s="53">
        <f t="shared" si="3"/>
        <v>229824</v>
      </c>
    </row>
    <row r="65" spans="1:12" x14ac:dyDescent="0.25">
      <c r="A65" s="5">
        <v>45421</v>
      </c>
      <c r="B65" s="21">
        <f t="shared" si="4"/>
        <v>45418</v>
      </c>
      <c r="C65" s="50">
        <v>8</v>
      </c>
      <c r="D65" s="1">
        <v>12</v>
      </c>
      <c r="E65" s="1">
        <v>4</v>
      </c>
      <c r="F65" s="1">
        <v>8</v>
      </c>
      <c r="G65" s="1">
        <v>0</v>
      </c>
      <c r="H65" s="8">
        <f t="shared" si="1"/>
        <v>109824</v>
      </c>
      <c r="I65" s="50">
        <v>6</v>
      </c>
      <c r="J65" s="1">
        <v>2</v>
      </c>
      <c r="K65" s="8">
        <f t="shared" si="2"/>
        <v>120000</v>
      </c>
      <c r="L65" s="53">
        <f t="shared" si="3"/>
        <v>229824</v>
      </c>
    </row>
    <row r="66" spans="1:12" x14ac:dyDescent="0.25">
      <c r="A66" s="5">
        <v>45422</v>
      </c>
      <c r="B66" s="21">
        <f t="shared" si="4"/>
        <v>45418</v>
      </c>
      <c r="C66" s="50">
        <v>8</v>
      </c>
      <c r="D66" s="1">
        <v>12</v>
      </c>
      <c r="E66" s="1">
        <v>4</v>
      </c>
      <c r="F66" s="1">
        <v>8</v>
      </c>
      <c r="G66" s="1">
        <v>0</v>
      </c>
      <c r="H66" s="8">
        <f t="shared" si="1"/>
        <v>109824</v>
      </c>
      <c r="I66" s="50">
        <v>6</v>
      </c>
      <c r="J66" s="1">
        <v>2</v>
      </c>
      <c r="K66" s="8">
        <f t="shared" si="2"/>
        <v>120000</v>
      </c>
      <c r="L66" s="53">
        <f t="shared" si="3"/>
        <v>229824</v>
      </c>
    </row>
    <row r="67" spans="1:12" x14ac:dyDescent="0.25">
      <c r="A67" s="5">
        <v>45423</v>
      </c>
      <c r="B67" s="21">
        <f t="shared" si="4"/>
        <v>45418</v>
      </c>
      <c r="C67" s="50">
        <v>8</v>
      </c>
      <c r="D67" s="1">
        <v>12</v>
      </c>
      <c r="E67" s="1">
        <v>4</v>
      </c>
      <c r="F67" s="1">
        <v>8</v>
      </c>
      <c r="G67" s="1">
        <v>0</v>
      </c>
      <c r="H67" s="8">
        <f t="shared" si="1"/>
        <v>109824</v>
      </c>
      <c r="I67" s="50">
        <v>6</v>
      </c>
      <c r="J67" s="1">
        <v>2</v>
      </c>
      <c r="K67" s="8">
        <f t="shared" si="2"/>
        <v>120000</v>
      </c>
      <c r="L67" s="53">
        <f t="shared" si="3"/>
        <v>229824</v>
      </c>
    </row>
    <row r="68" spans="1:12" x14ac:dyDescent="0.25">
      <c r="A68" s="5">
        <v>45424</v>
      </c>
      <c r="B68" s="21">
        <f t="shared" si="4"/>
        <v>45418</v>
      </c>
      <c r="C68" s="50">
        <v>8</v>
      </c>
      <c r="D68" s="1">
        <v>12</v>
      </c>
      <c r="E68" s="1">
        <v>4</v>
      </c>
      <c r="F68" s="1">
        <v>8</v>
      </c>
      <c r="G68" s="1">
        <v>0</v>
      </c>
      <c r="H68" s="8">
        <f t="shared" si="1"/>
        <v>109824</v>
      </c>
      <c r="I68" s="50">
        <v>6</v>
      </c>
      <c r="J68" s="1">
        <v>2</v>
      </c>
      <c r="K68" s="8">
        <f t="shared" si="2"/>
        <v>120000</v>
      </c>
      <c r="L68" s="53">
        <f t="shared" si="3"/>
        <v>229824</v>
      </c>
    </row>
    <row r="69" spans="1:12" x14ac:dyDescent="0.25">
      <c r="A69" s="5">
        <v>45425</v>
      </c>
      <c r="B69" s="21">
        <f t="shared" si="4"/>
        <v>45425</v>
      </c>
      <c r="C69" s="50">
        <v>8</v>
      </c>
      <c r="D69" s="1">
        <v>12</v>
      </c>
      <c r="E69" s="1">
        <v>4</v>
      </c>
      <c r="F69" s="1">
        <v>8</v>
      </c>
      <c r="G69" s="1">
        <v>0</v>
      </c>
      <c r="H69" s="8">
        <f t="shared" si="1"/>
        <v>109824</v>
      </c>
      <c r="I69" s="50">
        <v>6</v>
      </c>
      <c r="J69" s="1">
        <v>2</v>
      </c>
      <c r="K69" s="8">
        <f t="shared" si="2"/>
        <v>120000</v>
      </c>
      <c r="L69" s="53">
        <f t="shared" si="3"/>
        <v>229824</v>
      </c>
    </row>
    <row r="70" spans="1:12" x14ac:dyDescent="0.25">
      <c r="A70" s="5">
        <v>45426</v>
      </c>
      <c r="B70" s="21">
        <f t="shared" si="4"/>
        <v>45425</v>
      </c>
      <c r="C70" s="50">
        <v>8</v>
      </c>
      <c r="D70" s="1">
        <v>12</v>
      </c>
      <c r="E70" s="1">
        <v>4</v>
      </c>
      <c r="F70" s="1">
        <v>8</v>
      </c>
      <c r="G70" s="1">
        <v>0</v>
      </c>
      <c r="H70" s="8">
        <f t="shared" si="1"/>
        <v>109824</v>
      </c>
      <c r="I70" s="50">
        <v>6</v>
      </c>
      <c r="J70" s="1">
        <v>2</v>
      </c>
      <c r="K70" s="8">
        <f t="shared" si="2"/>
        <v>120000</v>
      </c>
      <c r="L70" s="53">
        <f t="shared" si="3"/>
        <v>229824</v>
      </c>
    </row>
    <row r="71" spans="1:12" x14ac:dyDescent="0.25">
      <c r="A71" s="5">
        <v>45427</v>
      </c>
      <c r="B71" s="21">
        <f t="shared" si="4"/>
        <v>45425</v>
      </c>
      <c r="C71" s="50">
        <v>8</v>
      </c>
      <c r="D71" s="1">
        <v>12</v>
      </c>
      <c r="E71" s="1">
        <v>4</v>
      </c>
      <c r="F71" s="1">
        <v>8</v>
      </c>
      <c r="G71" s="1">
        <v>0</v>
      </c>
      <c r="H71" s="8">
        <f t="shared" ref="H71:H134" si="5">SUMPRODUCT($C$4:$G$4,C71:G71)</f>
        <v>109824</v>
      </c>
      <c r="I71" s="50">
        <v>6</v>
      </c>
      <c r="J71" s="1">
        <v>2</v>
      </c>
      <c r="K71" s="8">
        <f t="shared" ref="K71:K134" si="6">SUMPRODUCT($I$4:$J$4,I71:J71)</f>
        <v>120000</v>
      </c>
      <c r="L71" s="53">
        <f t="shared" ref="L71:L134" si="7">H71+K71</f>
        <v>229824</v>
      </c>
    </row>
    <row r="72" spans="1:12" x14ac:dyDescent="0.25">
      <c r="A72" s="5">
        <v>45428</v>
      </c>
      <c r="B72" s="21">
        <f t="shared" si="4"/>
        <v>45425</v>
      </c>
      <c r="C72" s="50">
        <v>8</v>
      </c>
      <c r="D72" s="1">
        <v>12</v>
      </c>
      <c r="E72" s="1">
        <v>4</v>
      </c>
      <c r="F72" s="1">
        <v>8</v>
      </c>
      <c r="G72" s="1">
        <v>0</v>
      </c>
      <c r="H72" s="8">
        <f t="shared" si="5"/>
        <v>109824</v>
      </c>
      <c r="I72" s="50">
        <v>6</v>
      </c>
      <c r="J72" s="1">
        <v>2</v>
      </c>
      <c r="K72" s="8">
        <f t="shared" si="6"/>
        <v>120000</v>
      </c>
      <c r="L72" s="53">
        <f t="shared" si="7"/>
        <v>229824</v>
      </c>
    </row>
    <row r="73" spans="1:12" x14ac:dyDescent="0.25">
      <c r="A73" s="5">
        <v>45429</v>
      </c>
      <c r="B73" s="21">
        <f t="shared" si="4"/>
        <v>45425</v>
      </c>
      <c r="C73" s="50">
        <v>8</v>
      </c>
      <c r="D73" s="1">
        <v>12</v>
      </c>
      <c r="E73" s="1">
        <v>4</v>
      </c>
      <c r="F73" s="1">
        <v>8</v>
      </c>
      <c r="G73" s="1">
        <v>0</v>
      </c>
      <c r="H73" s="8">
        <f t="shared" si="5"/>
        <v>109824</v>
      </c>
      <c r="I73" s="50">
        <v>6</v>
      </c>
      <c r="J73" s="1">
        <v>2</v>
      </c>
      <c r="K73" s="8">
        <f t="shared" si="6"/>
        <v>120000</v>
      </c>
      <c r="L73" s="53">
        <f t="shared" si="7"/>
        <v>229824</v>
      </c>
    </row>
    <row r="74" spans="1:12" x14ac:dyDescent="0.25">
      <c r="A74" s="5">
        <v>45430</v>
      </c>
      <c r="B74" s="21">
        <f t="shared" si="4"/>
        <v>45425</v>
      </c>
      <c r="C74" s="50">
        <v>8</v>
      </c>
      <c r="D74" s="1">
        <v>12</v>
      </c>
      <c r="E74" s="1">
        <v>4</v>
      </c>
      <c r="F74" s="1">
        <v>8</v>
      </c>
      <c r="G74" s="1">
        <v>0</v>
      </c>
      <c r="H74" s="8">
        <f t="shared" si="5"/>
        <v>109824</v>
      </c>
      <c r="I74" s="50">
        <v>6</v>
      </c>
      <c r="J74" s="1">
        <v>2</v>
      </c>
      <c r="K74" s="8">
        <f t="shared" si="6"/>
        <v>120000</v>
      </c>
      <c r="L74" s="53">
        <f t="shared" si="7"/>
        <v>229824</v>
      </c>
    </row>
    <row r="75" spans="1:12" x14ac:dyDescent="0.25">
      <c r="A75" s="5">
        <v>45431</v>
      </c>
      <c r="B75" s="21">
        <f t="shared" si="4"/>
        <v>45425</v>
      </c>
      <c r="C75" s="50">
        <v>8</v>
      </c>
      <c r="D75" s="1">
        <v>12</v>
      </c>
      <c r="E75" s="1">
        <v>4</v>
      </c>
      <c r="F75" s="1">
        <v>8</v>
      </c>
      <c r="G75" s="1">
        <v>0</v>
      </c>
      <c r="H75" s="8">
        <f t="shared" si="5"/>
        <v>109824</v>
      </c>
      <c r="I75" s="50">
        <v>6</v>
      </c>
      <c r="J75" s="1">
        <v>2</v>
      </c>
      <c r="K75" s="8">
        <f t="shared" si="6"/>
        <v>120000</v>
      </c>
      <c r="L75" s="53">
        <f t="shared" si="7"/>
        <v>229824</v>
      </c>
    </row>
    <row r="76" spans="1:12" x14ac:dyDescent="0.25">
      <c r="A76" s="5">
        <v>45432</v>
      </c>
      <c r="B76" s="21">
        <f t="shared" si="4"/>
        <v>45432</v>
      </c>
      <c r="C76" s="50">
        <v>8</v>
      </c>
      <c r="D76" s="1">
        <v>12</v>
      </c>
      <c r="E76" s="1">
        <v>4</v>
      </c>
      <c r="F76" s="1">
        <v>8</v>
      </c>
      <c r="G76" s="1">
        <v>0</v>
      </c>
      <c r="H76" s="8">
        <f t="shared" si="5"/>
        <v>109824</v>
      </c>
      <c r="I76" s="50">
        <v>6</v>
      </c>
      <c r="J76" s="1">
        <v>2</v>
      </c>
      <c r="K76" s="8">
        <f t="shared" si="6"/>
        <v>120000</v>
      </c>
      <c r="L76" s="53">
        <f t="shared" si="7"/>
        <v>229824</v>
      </c>
    </row>
    <row r="77" spans="1:12" x14ac:dyDescent="0.25">
      <c r="A77" s="5">
        <v>45433</v>
      </c>
      <c r="B77" s="21">
        <f t="shared" si="4"/>
        <v>45432</v>
      </c>
      <c r="C77" s="50">
        <v>8</v>
      </c>
      <c r="D77" s="1">
        <v>12</v>
      </c>
      <c r="E77" s="1">
        <v>4</v>
      </c>
      <c r="F77" s="1">
        <v>8</v>
      </c>
      <c r="G77" s="1">
        <v>0</v>
      </c>
      <c r="H77" s="8">
        <f t="shared" si="5"/>
        <v>109824</v>
      </c>
      <c r="I77" s="50">
        <v>6</v>
      </c>
      <c r="J77" s="1">
        <v>2</v>
      </c>
      <c r="K77" s="8">
        <f t="shared" si="6"/>
        <v>120000</v>
      </c>
      <c r="L77" s="53">
        <f t="shared" si="7"/>
        <v>229824</v>
      </c>
    </row>
    <row r="78" spans="1:12" x14ac:dyDescent="0.25">
      <c r="A78" s="5">
        <v>45434</v>
      </c>
      <c r="B78" s="21">
        <f t="shared" ref="B78:B141" si="8">B71+7</f>
        <v>45432</v>
      </c>
      <c r="C78" s="50">
        <v>8</v>
      </c>
      <c r="D78" s="1">
        <v>12</v>
      </c>
      <c r="E78" s="1">
        <v>4</v>
      </c>
      <c r="F78" s="1">
        <v>8</v>
      </c>
      <c r="G78" s="1">
        <v>0</v>
      </c>
      <c r="H78" s="8">
        <f t="shared" si="5"/>
        <v>109824</v>
      </c>
      <c r="I78" s="50">
        <v>6</v>
      </c>
      <c r="J78" s="1">
        <v>2</v>
      </c>
      <c r="K78" s="8">
        <f t="shared" si="6"/>
        <v>120000</v>
      </c>
      <c r="L78" s="53">
        <f t="shared" si="7"/>
        <v>229824</v>
      </c>
    </row>
    <row r="79" spans="1:12" x14ac:dyDescent="0.25">
      <c r="A79" s="5">
        <v>45435</v>
      </c>
      <c r="B79" s="21">
        <f t="shared" si="8"/>
        <v>45432</v>
      </c>
      <c r="C79" s="50">
        <v>8</v>
      </c>
      <c r="D79" s="1">
        <v>12</v>
      </c>
      <c r="E79" s="1">
        <v>4</v>
      </c>
      <c r="F79" s="1">
        <v>8</v>
      </c>
      <c r="G79" s="1">
        <v>0</v>
      </c>
      <c r="H79" s="8">
        <f t="shared" si="5"/>
        <v>109824</v>
      </c>
      <c r="I79" s="50">
        <v>6</v>
      </c>
      <c r="J79" s="1">
        <v>2</v>
      </c>
      <c r="K79" s="8">
        <f t="shared" si="6"/>
        <v>120000</v>
      </c>
      <c r="L79" s="53">
        <f t="shared" si="7"/>
        <v>229824</v>
      </c>
    </row>
    <row r="80" spans="1:12" x14ac:dyDescent="0.25">
      <c r="A80" s="5">
        <v>45436</v>
      </c>
      <c r="B80" s="21">
        <f t="shared" si="8"/>
        <v>45432</v>
      </c>
      <c r="C80" s="50">
        <v>8</v>
      </c>
      <c r="D80" s="1">
        <v>12</v>
      </c>
      <c r="E80" s="1">
        <v>4</v>
      </c>
      <c r="F80" s="1">
        <v>8</v>
      </c>
      <c r="G80" s="1">
        <v>0</v>
      </c>
      <c r="H80" s="8">
        <f t="shared" si="5"/>
        <v>109824</v>
      </c>
      <c r="I80" s="50">
        <v>6</v>
      </c>
      <c r="J80" s="1">
        <v>2</v>
      </c>
      <c r="K80" s="8">
        <f t="shared" si="6"/>
        <v>120000</v>
      </c>
      <c r="L80" s="53">
        <f t="shared" si="7"/>
        <v>229824</v>
      </c>
    </row>
    <row r="81" spans="1:12" x14ac:dyDescent="0.25">
      <c r="A81" s="5">
        <v>45437</v>
      </c>
      <c r="B81" s="21">
        <f t="shared" si="8"/>
        <v>45432</v>
      </c>
      <c r="C81" s="50">
        <v>8</v>
      </c>
      <c r="D81" s="1">
        <v>12</v>
      </c>
      <c r="E81" s="1">
        <v>4</v>
      </c>
      <c r="F81" s="1">
        <v>8</v>
      </c>
      <c r="G81" s="1">
        <v>0</v>
      </c>
      <c r="H81" s="8">
        <f t="shared" si="5"/>
        <v>109824</v>
      </c>
      <c r="I81" s="50">
        <v>6</v>
      </c>
      <c r="J81" s="1">
        <v>2</v>
      </c>
      <c r="K81" s="8">
        <f t="shared" si="6"/>
        <v>120000</v>
      </c>
      <c r="L81" s="53">
        <f t="shared" si="7"/>
        <v>229824</v>
      </c>
    </row>
    <row r="82" spans="1:12" x14ac:dyDescent="0.25">
      <c r="A82" s="5">
        <v>45438</v>
      </c>
      <c r="B82" s="21">
        <f t="shared" si="8"/>
        <v>45432</v>
      </c>
      <c r="C82" s="50">
        <v>8</v>
      </c>
      <c r="D82" s="1">
        <v>12</v>
      </c>
      <c r="E82" s="1">
        <v>4</v>
      </c>
      <c r="F82" s="1">
        <v>8</v>
      </c>
      <c r="G82" s="1">
        <v>0</v>
      </c>
      <c r="H82" s="8">
        <f t="shared" si="5"/>
        <v>109824</v>
      </c>
      <c r="I82" s="50">
        <v>6</v>
      </c>
      <c r="J82" s="1">
        <v>2</v>
      </c>
      <c r="K82" s="8">
        <f t="shared" si="6"/>
        <v>120000</v>
      </c>
      <c r="L82" s="53">
        <f t="shared" si="7"/>
        <v>229824</v>
      </c>
    </row>
    <row r="83" spans="1:12" x14ac:dyDescent="0.25">
      <c r="A83" s="5">
        <v>45439</v>
      </c>
      <c r="B83" s="21">
        <f t="shared" si="8"/>
        <v>45439</v>
      </c>
      <c r="C83" s="50">
        <v>8</v>
      </c>
      <c r="D83" s="1">
        <v>12</v>
      </c>
      <c r="E83" s="1">
        <v>4</v>
      </c>
      <c r="F83" s="1">
        <v>8</v>
      </c>
      <c r="G83" s="1">
        <v>0</v>
      </c>
      <c r="H83" s="8">
        <f t="shared" si="5"/>
        <v>109824</v>
      </c>
      <c r="I83" s="50">
        <v>6</v>
      </c>
      <c r="J83" s="1">
        <v>2</v>
      </c>
      <c r="K83" s="8">
        <f t="shared" si="6"/>
        <v>120000</v>
      </c>
      <c r="L83" s="53">
        <f t="shared" si="7"/>
        <v>229824</v>
      </c>
    </row>
    <row r="84" spans="1:12" x14ac:dyDescent="0.25">
      <c r="A84" s="5">
        <v>45440</v>
      </c>
      <c r="B84" s="21">
        <f t="shared" si="8"/>
        <v>45439</v>
      </c>
      <c r="C84" s="50">
        <v>8</v>
      </c>
      <c r="D84" s="1">
        <v>12</v>
      </c>
      <c r="E84" s="1">
        <v>4</v>
      </c>
      <c r="F84" s="1">
        <v>8</v>
      </c>
      <c r="G84" s="1">
        <v>0</v>
      </c>
      <c r="H84" s="8">
        <f t="shared" si="5"/>
        <v>109824</v>
      </c>
      <c r="I84" s="50">
        <v>6</v>
      </c>
      <c r="J84" s="1">
        <v>2</v>
      </c>
      <c r="K84" s="8">
        <f t="shared" si="6"/>
        <v>120000</v>
      </c>
      <c r="L84" s="53">
        <f t="shared" si="7"/>
        <v>229824</v>
      </c>
    </row>
    <row r="85" spans="1:12" x14ac:dyDescent="0.25">
      <c r="A85" s="5">
        <v>45441</v>
      </c>
      <c r="B85" s="21">
        <f t="shared" si="8"/>
        <v>45439</v>
      </c>
      <c r="C85" s="50">
        <v>8</v>
      </c>
      <c r="D85" s="1">
        <v>12</v>
      </c>
      <c r="E85" s="1">
        <v>4</v>
      </c>
      <c r="F85" s="1">
        <v>8</v>
      </c>
      <c r="G85" s="1">
        <v>0</v>
      </c>
      <c r="H85" s="8">
        <f t="shared" si="5"/>
        <v>109824</v>
      </c>
      <c r="I85" s="50">
        <v>6</v>
      </c>
      <c r="J85" s="1">
        <v>2</v>
      </c>
      <c r="K85" s="8">
        <f t="shared" si="6"/>
        <v>120000</v>
      </c>
      <c r="L85" s="53">
        <f t="shared" si="7"/>
        <v>229824</v>
      </c>
    </row>
    <row r="86" spans="1:12" x14ac:dyDescent="0.25">
      <c r="A86" s="5">
        <v>45442</v>
      </c>
      <c r="B86" s="21">
        <f t="shared" si="8"/>
        <v>45439</v>
      </c>
      <c r="C86" s="50">
        <v>8</v>
      </c>
      <c r="D86" s="1">
        <v>12</v>
      </c>
      <c r="E86" s="1">
        <v>4</v>
      </c>
      <c r="F86" s="1">
        <v>8</v>
      </c>
      <c r="G86" s="1">
        <v>0</v>
      </c>
      <c r="H86" s="8">
        <f t="shared" si="5"/>
        <v>109824</v>
      </c>
      <c r="I86" s="50">
        <v>6</v>
      </c>
      <c r="J86" s="1">
        <v>2</v>
      </c>
      <c r="K86" s="8">
        <f t="shared" si="6"/>
        <v>120000</v>
      </c>
      <c r="L86" s="53">
        <f t="shared" si="7"/>
        <v>229824</v>
      </c>
    </row>
    <row r="87" spans="1:12" x14ac:dyDescent="0.25">
      <c r="A87" s="5">
        <v>45443</v>
      </c>
      <c r="B87" s="21">
        <f t="shared" si="8"/>
        <v>45439</v>
      </c>
      <c r="C87" s="50">
        <v>8</v>
      </c>
      <c r="D87" s="1">
        <v>12</v>
      </c>
      <c r="E87" s="1">
        <v>4</v>
      </c>
      <c r="F87" s="1">
        <v>8</v>
      </c>
      <c r="G87" s="1">
        <v>0</v>
      </c>
      <c r="H87" s="8">
        <f t="shared" si="5"/>
        <v>109824</v>
      </c>
      <c r="I87" s="50">
        <v>6</v>
      </c>
      <c r="J87" s="1">
        <v>2</v>
      </c>
      <c r="K87" s="8">
        <f t="shared" si="6"/>
        <v>120000</v>
      </c>
      <c r="L87" s="53">
        <f t="shared" si="7"/>
        <v>229824</v>
      </c>
    </row>
    <row r="88" spans="1:12" x14ac:dyDescent="0.25">
      <c r="A88" s="5">
        <v>45444</v>
      </c>
      <c r="B88" s="21">
        <f t="shared" si="8"/>
        <v>45439</v>
      </c>
      <c r="C88" s="50">
        <v>8</v>
      </c>
      <c r="D88" s="1">
        <v>12</v>
      </c>
      <c r="E88" s="1">
        <v>4</v>
      </c>
      <c r="F88" s="1">
        <v>8</v>
      </c>
      <c r="G88" s="1">
        <v>0</v>
      </c>
      <c r="H88" s="8">
        <f t="shared" si="5"/>
        <v>109824</v>
      </c>
      <c r="I88" s="50">
        <v>6</v>
      </c>
      <c r="J88" s="1">
        <v>2</v>
      </c>
      <c r="K88" s="8">
        <f t="shared" si="6"/>
        <v>120000</v>
      </c>
      <c r="L88" s="53">
        <f t="shared" si="7"/>
        <v>229824</v>
      </c>
    </row>
    <row r="89" spans="1:12" x14ac:dyDescent="0.25">
      <c r="A89" s="5">
        <v>45445</v>
      </c>
      <c r="B89" s="21">
        <f t="shared" si="8"/>
        <v>45439</v>
      </c>
      <c r="C89" s="50">
        <v>8</v>
      </c>
      <c r="D89" s="1">
        <v>12</v>
      </c>
      <c r="E89" s="1">
        <v>4</v>
      </c>
      <c r="F89" s="1">
        <v>8</v>
      </c>
      <c r="G89" s="1">
        <v>0</v>
      </c>
      <c r="H89" s="8">
        <f t="shared" si="5"/>
        <v>109824</v>
      </c>
      <c r="I89" s="50">
        <v>6</v>
      </c>
      <c r="J89" s="1">
        <v>2</v>
      </c>
      <c r="K89" s="8">
        <f t="shared" si="6"/>
        <v>120000</v>
      </c>
      <c r="L89" s="53">
        <f t="shared" si="7"/>
        <v>229824</v>
      </c>
    </row>
    <row r="90" spans="1:12" x14ac:dyDescent="0.25">
      <c r="A90" s="5">
        <v>45446</v>
      </c>
      <c r="B90" s="21">
        <f t="shared" si="8"/>
        <v>45446</v>
      </c>
      <c r="C90" s="50">
        <v>8</v>
      </c>
      <c r="D90" s="1">
        <v>12</v>
      </c>
      <c r="E90" s="1">
        <v>4</v>
      </c>
      <c r="F90" s="1">
        <v>8</v>
      </c>
      <c r="G90" s="1">
        <v>0</v>
      </c>
      <c r="H90" s="8">
        <f t="shared" si="5"/>
        <v>109824</v>
      </c>
      <c r="I90" s="50">
        <v>6</v>
      </c>
      <c r="J90" s="1">
        <v>2</v>
      </c>
      <c r="K90" s="8">
        <f t="shared" si="6"/>
        <v>120000</v>
      </c>
      <c r="L90" s="53">
        <f t="shared" si="7"/>
        <v>229824</v>
      </c>
    </row>
    <row r="91" spans="1:12" x14ac:dyDescent="0.25">
      <c r="A91" s="5">
        <v>45447</v>
      </c>
      <c r="B91" s="21">
        <f t="shared" si="8"/>
        <v>45446</v>
      </c>
      <c r="C91" s="50">
        <v>8</v>
      </c>
      <c r="D91" s="1">
        <v>12</v>
      </c>
      <c r="E91" s="1">
        <v>4</v>
      </c>
      <c r="F91" s="1">
        <v>8</v>
      </c>
      <c r="G91" s="1">
        <v>0</v>
      </c>
      <c r="H91" s="8">
        <f t="shared" si="5"/>
        <v>109824</v>
      </c>
      <c r="I91" s="50">
        <v>6</v>
      </c>
      <c r="J91" s="1">
        <v>2</v>
      </c>
      <c r="K91" s="8">
        <f t="shared" si="6"/>
        <v>120000</v>
      </c>
      <c r="L91" s="53">
        <f t="shared" si="7"/>
        <v>229824</v>
      </c>
    </row>
    <row r="92" spans="1:12" x14ac:dyDescent="0.25">
      <c r="A92" s="5">
        <v>45448</v>
      </c>
      <c r="B92" s="21">
        <f t="shared" si="8"/>
        <v>45446</v>
      </c>
      <c r="C92" s="50">
        <v>8</v>
      </c>
      <c r="D92" s="1">
        <v>12</v>
      </c>
      <c r="E92" s="1">
        <v>4</v>
      </c>
      <c r="F92" s="1">
        <v>8</v>
      </c>
      <c r="G92" s="1">
        <v>0</v>
      </c>
      <c r="H92" s="8">
        <f t="shared" si="5"/>
        <v>109824</v>
      </c>
      <c r="I92" s="50">
        <v>6</v>
      </c>
      <c r="J92" s="1">
        <v>2</v>
      </c>
      <c r="K92" s="8">
        <f t="shared" si="6"/>
        <v>120000</v>
      </c>
      <c r="L92" s="53">
        <f t="shared" si="7"/>
        <v>229824</v>
      </c>
    </row>
    <row r="93" spans="1:12" x14ac:dyDescent="0.25">
      <c r="A93" s="5">
        <v>45449</v>
      </c>
      <c r="B93" s="21">
        <f t="shared" si="8"/>
        <v>45446</v>
      </c>
      <c r="C93" s="50">
        <v>8</v>
      </c>
      <c r="D93" s="1">
        <v>12</v>
      </c>
      <c r="E93" s="1">
        <v>4</v>
      </c>
      <c r="F93" s="1">
        <v>8</v>
      </c>
      <c r="G93" s="1">
        <v>0</v>
      </c>
      <c r="H93" s="8">
        <f t="shared" si="5"/>
        <v>109824</v>
      </c>
      <c r="I93" s="50">
        <v>6</v>
      </c>
      <c r="J93" s="1">
        <v>2</v>
      </c>
      <c r="K93" s="8">
        <f t="shared" si="6"/>
        <v>120000</v>
      </c>
      <c r="L93" s="53">
        <f t="shared" si="7"/>
        <v>229824</v>
      </c>
    </row>
    <row r="94" spans="1:12" x14ac:dyDescent="0.25">
      <c r="A94" s="5">
        <v>45450</v>
      </c>
      <c r="B94" s="21">
        <f t="shared" si="8"/>
        <v>45446</v>
      </c>
      <c r="C94" s="50">
        <v>8</v>
      </c>
      <c r="D94" s="1">
        <v>12</v>
      </c>
      <c r="E94" s="1">
        <v>4</v>
      </c>
      <c r="F94" s="1">
        <v>8</v>
      </c>
      <c r="G94" s="1">
        <v>0</v>
      </c>
      <c r="H94" s="8">
        <f t="shared" si="5"/>
        <v>109824</v>
      </c>
      <c r="I94" s="50">
        <v>6</v>
      </c>
      <c r="J94" s="1">
        <v>2</v>
      </c>
      <c r="K94" s="8">
        <f t="shared" si="6"/>
        <v>120000</v>
      </c>
      <c r="L94" s="53">
        <f t="shared" si="7"/>
        <v>229824</v>
      </c>
    </row>
    <row r="95" spans="1:12" x14ac:dyDescent="0.25">
      <c r="A95" s="5">
        <v>45451</v>
      </c>
      <c r="B95" s="21">
        <f t="shared" si="8"/>
        <v>45446</v>
      </c>
      <c r="C95" s="50">
        <v>8</v>
      </c>
      <c r="D95" s="1">
        <v>12</v>
      </c>
      <c r="E95" s="1">
        <v>4</v>
      </c>
      <c r="F95" s="1">
        <v>8</v>
      </c>
      <c r="G95" s="1">
        <v>0</v>
      </c>
      <c r="H95" s="8">
        <f t="shared" si="5"/>
        <v>109824</v>
      </c>
      <c r="I95" s="50">
        <v>6</v>
      </c>
      <c r="J95" s="1">
        <v>2</v>
      </c>
      <c r="K95" s="8">
        <f t="shared" si="6"/>
        <v>120000</v>
      </c>
      <c r="L95" s="53">
        <f t="shared" si="7"/>
        <v>229824</v>
      </c>
    </row>
    <row r="96" spans="1:12" x14ac:dyDescent="0.25">
      <c r="A96" s="5">
        <v>45452</v>
      </c>
      <c r="B96" s="21">
        <f t="shared" si="8"/>
        <v>45446</v>
      </c>
      <c r="C96" s="50">
        <v>8</v>
      </c>
      <c r="D96" s="1">
        <v>12</v>
      </c>
      <c r="E96" s="1">
        <v>4</v>
      </c>
      <c r="F96" s="1">
        <v>8</v>
      </c>
      <c r="G96" s="1">
        <v>0</v>
      </c>
      <c r="H96" s="8">
        <f t="shared" si="5"/>
        <v>109824</v>
      </c>
      <c r="I96" s="50">
        <v>6</v>
      </c>
      <c r="J96" s="1">
        <v>2</v>
      </c>
      <c r="K96" s="8">
        <f t="shared" si="6"/>
        <v>120000</v>
      </c>
      <c r="L96" s="53">
        <f t="shared" si="7"/>
        <v>229824</v>
      </c>
    </row>
    <row r="97" spans="1:14" x14ac:dyDescent="0.25">
      <c r="A97" s="5">
        <v>45453</v>
      </c>
      <c r="B97" s="21">
        <f t="shared" si="8"/>
        <v>45453</v>
      </c>
      <c r="C97" s="50">
        <v>8</v>
      </c>
      <c r="D97" s="1">
        <v>12</v>
      </c>
      <c r="E97" s="1">
        <v>4</v>
      </c>
      <c r="F97" s="1">
        <v>8</v>
      </c>
      <c r="G97" s="1">
        <v>0</v>
      </c>
      <c r="H97" s="8">
        <f t="shared" si="5"/>
        <v>109824</v>
      </c>
      <c r="I97" s="50">
        <v>6</v>
      </c>
      <c r="J97" s="1">
        <v>2</v>
      </c>
      <c r="K97" s="8">
        <f t="shared" si="6"/>
        <v>120000</v>
      </c>
      <c r="L97" s="53">
        <f t="shared" si="7"/>
        <v>229824</v>
      </c>
    </row>
    <row r="98" spans="1:14" x14ac:dyDescent="0.25">
      <c r="A98" s="5">
        <v>45454</v>
      </c>
      <c r="B98" s="21">
        <f t="shared" si="8"/>
        <v>45453</v>
      </c>
      <c r="C98" s="50">
        <v>8</v>
      </c>
      <c r="D98" s="1">
        <v>12</v>
      </c>
      <c r="E98" s="1">
        <v>4</v>
      </c>
      <c r="F98" s="1">
        <v>8</v>
      </c>
      <c r="G98" s="1">
        <v>0</v>
      </c>
      <c r="H98" s="8">
        <f t="shared" si="5"/>
        <v>109824</v>
      </c>
      <c r="I98" s="50">
        <v>6</v>
      </c>
      <c r="J98" s="1">
        <v>2</v>
      </c>
      <c r="K98" s="8">
        <f t="shared" si="6"/>
        <v>120000</v>
      </c>
      <c r="L98" s="53">
        <f t="shared" si="7"/>
        <v>229824</v>
      </c>
    </row>
    <row r="99" spans="1:14" x14ac:dyDescent="0.25">
      <c r="A99" s="5">
        <v>45455</v>
      </c>
      <c r="B99" s="21">
        <f t="shared" si="8"/>
        <v>45453</v>
      </c>
      <c r="C99" s="50">
        <v>8</v>
      </c>
      <c r="D99" s="1">
        <v>12</v>
      </c>
      <c r="E99" s="1">
        <v>4</v>
      </c>
      <c r="F99" s="1">
        <v>8</v>
      </c>
      <c r="G99" s="1">
        <v>0</v>
      </c>
      <c r="H99" s="8">
        <f t="shared" si="5"/>
        <v>109824</v>
      </c>
      <c r="I99" s="50">
        <v>6</v>
      </c>
      <c r="J99" s="1">
        <v>2</v>
      </c>
      <c r="K99" s="8">
        <f t="shared" si="6"/>
        <v>120000</v>
      </c>
      <c r="L99" s="53">
        <f t="shared" si="7"/>
        <v>229824</v>
      </c>
    </row>
    <row r="100" spans="1:14" x14ac:dyDescent="0.25">
      <c r="A100" s="5">
        <v>45456</v>
      </c>
      <c r="B100" s="21">
        <f t="shared" si="8"/>
        <v>45453</v>
      </c>
      <c r="C100" s="50">
        <v>8</v>
      </c>
      <c r="D100" s="1">
        <v>12</v>
      </c>
      <c r="E100" s="1">
        <v>4</v>
      </c>
      <c r="F100" s="1">
        <v>8</v>
      </c>
      <c r="G100" s="1">
        <v>0</v>
      </c>
      <c r="H100" s="8">
        <f t="shared" si="5"/>
        <v>109824</v>
      </c>
      <c r="I100" s="50">
        <v>6</v>
      </c>
      <c r="J100" s="1">
        <v>2</v>
      </c>
      <c r="K100" s="8">
        <f t="shared" si="6"/>
        <v>120000</v>
      </c>
      <c r="L100" s="53">
        <f t="shared" si="7"/>
        <v>229824</v>
      </c>
    </row>
    <row r="101" spans="1:14" x14ac:dyDescent="0.25">
      <c r="A101" s="5">
        <v>45457</v>
      </c>
      <c r="B101" s="21">
        <f t="shared" si="8"/>
        <v>45453</v>
      </c>
      <c r="C101" s="50">
        <v>8</v>
      </c>
      <c r="D101" s="1">
        <v>12</v>
      </c>
      <c r="E101" s="1">
        <v>4</v>
      </c>
      <c r="F101" s="1">
        <v>8</v>
      </c>
      <c r="G101" s="1">
        <v>0</v>
      </c>
      <c r="H101" s="8">
        <f t="shared" si="5"/>
        <v>109824</v>
      </c>
      <c r="I101" s="50">
        <v>6</v>
      </c>
      <c r="J101" s="1">
        <v>2</v>
      </c>
      <c r="K101" s="8">
        <f t="shared" si="6"/>
        <v>120000</v>
      </c>
      <c r="L101" s="53">
        <f t="shared" si="7"/>
        <v>229824</v>
      </c>
    </row>
    <row r="102" spans="1:14" x14ac:dyDescent="0.25">
      <c r="A102" s="5">
        <v>45458</v>
      </c>
      <c r="B102" s="21">
        <f t="shared" si="8"/>
        <v>45453</v>
      </c>
      <c r="C102" s="50">
        <v>8</v>
      </c>
      <c r="D102" s="1">
        <v>12</v>
      </c>
      <c r="E102" s="1">
        <v>4</v>
      </c>
      <c r="F102" s="1">
        <v>8</v>
      </c>
      <c r="G102" s="1">
        <v>0</v>
      </c>
      <c r="H102" s="8">
        <f t="shared" si="5"/>
        <v>109824</v>
      </c>
      <c r="I102" s="50">
        <v>6</v>
      </c>
      <c r="J102" s="1">
        <v>2</v>
      </c>
      <c r="K102" s="8">
        <f t="shared" si="6"/>
        <v>120000</v>
      </c>
      <c r="L102" s="53">
        <f t="shared" si="7"/>
        <v>229824</v>
      </c>
    </row>
    <row r="103" spans="1:14" x14ac:dyDescent="0.25">
      <c r="A103" s="5">
        <v>45459</v>
      </c>
      <c r="B103" s="21">
        <f t="shared" si="8"/>
        <v>45453</v>
      </c>
      <c r="C103" s="50">
        <v>8</v>
      </c>
      <c r="D103" s="1">
        <v>12</v>
      </c>
      <c r="E103" s="1">
        <v>4</v>
      </c>
      <c r="F103" s="1">
        <v>8</v>
      </c>
      <c r="G103" s="1">
        <v>0</v>
      </c>
      <c r="H103" s="8">
        <f t="shared" si="5"/>
        <v>109824</v>
      </c>
      <c r="I103" s="50">
        <v>6</v>
      </c>
      <c r="J103" s="1">
        <v>2</v>
      </c>
      <c r="K103" s="8">
        <f t="shared" si="6"/>
        <v>120000</v>
      </c>
      <c r="L103" s="53">
        <f t="shared" si="7"/>
        <v>229824</v>
      </c>
    </row>
    <row r="104" spans="1:14" x14ac:dyDescent="0.25">
      <c r="A104" s="5">
        <v>45460</v>
      </c>
      <c r="B104" s="21">
        <f t="shared" si="8"/>
        <v>45460</v>
      </c>
      <c r="C104" s="50">
        <v>8</v>
      </c>
      <c r="D104" s="1">
        <v>12</v>
      </c>
      <c r="E104" s="1">
        <v>4</v>
      </c>
      <c r="F104" s="1">
        <v>8</v>
      </c>
      <c r="G104" s="1">
        <v>0</v>
      </c>
      <c r="H104" s="8">
        <f t="shared" si="5"/>
        <v>109824</v>
      </c>
      <c r="I104" s="50">
        <v>6</v>
      </c>
      <c r="J104" s="1">
        <v>2</v>
      </c>
      <c r="K104" s="8">
        <f t="shared" si="6"/>
        <v>120000</v>
      </c>
      <c r="L104" s="53">
        <f t="shared" si="7"/>
        <v>229824</v>
      </c>
    </row>
    <row r="105" spans="1:14" x14ac:dyDescent="0.25">
      <c r="A105" s="5">
        <v>45461</v>
      </c>
      <c r="B105" s="21">
        <f t="shared" si="8"/>
        <v>45460</v>
      </c>
      <c r="C105" s="50">
        <v>8</v>
      </c>
      <c r="D105" s="1">
        <v>12</v>
      </c>
      <c r="E105" s="1">
        <v>4</v>
      </c>
      <c r="F105" s="1">
        <v>8</v>
      </c>
      <c r="G105" s="1">
        <v>0</v>
      </c>
      <c r="H105" s="8">
        <f t="shared" si="5"/>
        <v>109824</v>
      </c>
      <c r="I105" s="50">
        <v>6</v>
      </c>
      <c r="J105" s="1">
        <v>2</v>
      </c>
      <c r="K105" s="8">
        <f t="shared" si="6"/>
        <v>120000</v>
      </c>
      <c r="L105" s="53">
        <f t="shared" si="7"/>
        <v>229824</v>
      </c>
      <c r="N105" s="2">
        <f>H105/L105</f>
        <v>0.4778613199665831</v>
      </c>
    </row>
    <row r="106" spans="1:14" x14ac:dyDescent="0.25">
      <c r="A106" s="5">
        <v>45462</v>
      </c>
      <c r="B106" s="21">
        <f t="shared" si="8"/>
        <v>45460</v>
      </c>
      <c r="C106" s="50">
        <v>8</v>
      </c>
      <c r="D106" s="1">
        <v>12</v>
      </c>
      <c r="E106" s="1">
        <v>4</v>
      </c>
      <c r="F106" s="1">
        <v>8</v>
      </c>
      <c r="G106" s="1">
        <v>0</v>
      </c>
      <c r="H106" s="8">
        <f t="shared" si="5"/>
        <v>109824</v>
      </c>
      <c r="I106" s="50">
        <v>6</v>
      </c>
      <c r="J106" s="1">
        <v>2</v>
      </c>
      <c r="K106" s="8">
        <f t="shared" si="6"/>
        <v>120000</v>
      </c>
      <c r="L106" s="53">
        <f t="shared" si="7"/>
        <v>229824</v>
      </c>
    </row>
    <row r="107" spans="1:14" x14ac:dyDescent="0.25">
      <c r="A107" s="5">
        <v>45463</v>
      </c>
      <c r="B107" s="21">
        <f t="shared" si="8"/>
        <v>45460</v>
      </c>
      <c r="C107" s="50">
        <v>8</v>
      </c>
      <c r="D107" s="1">
        <v>12</v>
      </c>
      <c r="E107" s="1">
        <v>4</v>
      </c>
      <c r="F107" s="1">
        <v>8</v>
      </c>
      <c r="G107" s="1">
        <v>0</v>
      </c>
      <c r="H107" s="8">
        <f t="shared" si="5"/>
        <v>109824</v>
      </c>
      <c r="I107" s="50">
        <v>6</v>
      </c>
      <c r="J107" s="1">
        <v>2</v>
      </c>
      <c r="K107" s="8">
        <f t="shared" si="6"/>
        <v>120000</v>
      </c>
      <c r="L107" s="53">
        <f t="shared" si="7"/>
        <v>229824</v>
      </c>
    </row>
    <row r="108" spans="1:14" x14ac:dyDescent="0.25">
      <c r="A108" s="5">
        <v>45464</v>
      </c>
      <c r="B108" s="21">
        <f t="shared" si="8"/>
        <v>45460</v>
      </c>
      <c r="C108" s="50">
        <v>8</v>
      </c>
      <c r="D108" s="1">
        <v>12</v>
      </c>
      <c r="E108" s="1">
        <v>4</v>
      </c>
      <c r="F108" s="1">
        <v>8</v>
      </c>
      <c r="G108" s="1">
        <v>0</v>
      </c>
      <c r="H108" s="8">
        <f t="shared" si="5"/>
        <v>109824</v>
      </c>
      <c r="I108" s="50">
        <v>6</v>
      </c>
      <c r="J108" s="1">
        <v>2</v>
      </c>
      <c r="K108" s="8">
        <f t="shared" si="6"/>
        <v>120000</v>
      </c>
      <c r="L108" s="53">
        <f t="shared" si="7"/>
        <v>229824</v>
      </c>
    </row>
    <row r="109" spans="1:14" x14ac:dyDescent="0.25">
      <c r="A109" s="5">
        <v>45465</v>
      </c>
      <c r="B109" s="21">
        <f t="shared" si="8"/>
        <v>45460</v>
      </c>
      <c r="C109" s="50">
        <v>8</v>
      </c>
      <c r="D109" s="1">
        <v>12</v>
      </c>
      <c r="E109" s="1">
        <v>4</v>
      </c>
      <c r="F109" s="1">
        <v>8</v>
      </c>
      <c r="G109" s="1">
        <v>0</v>
      </c>
      <c r="H109" s="8">
        <f t="shared" si="5"/>
        <v>109824</v>
      </c>
      <c r="I109" s="50">
        <v>6</v>
      </c>
      <c r="J109" s="1">
        <v>2</v>
      </c>
      <c r="K109" s="8">
        <f t="shared" si="6"/>
        <v>120000</v>
      </c>
      <c r="L109" s="53">
        <f t="shared" si="7"/>
        <v>229824</v>
      </c>
    </row>
    <row r="110" spans="1:14" x14ac:dyDescent="0.25">
      <c r="A110" s="5">
        <v>45466</v>
      </c>
      <c r="B110" s="21">
        <f t="shared" si="8"/>
        <v>45460</v>
      </c>
      <c r="C110" s="50">
        <v>8</v>
      </c>
      <c r="D110" s="1">
        <v>12</v>
      </c>
      <c r="E110" s="1">
        <v>4</v>
      </c>
      <c r="F110" s="1">
        <v>8</v>
      </c>
      <c r="G110" s="1">
        <v>0</v>
      </c>
      <c r="H110" s="8">
        <f t="shared" si="5"/>
        <v>109824</v>
      </c>
      <c r="I110" s="50">
        <v>6</v>
      </c>
      <c r="J110" s="1">
        <v>2</v>
      </c>
      <c r="K110" s="8">
        <f t="shared" si="6"/>
        <v>120000</v>
      </c>
      <c r="L110" s="53">
        <f t="shared" si="7"/>
        <v>229824</v>
      </c>
    </row>
    <row r="111" spans="1:14" x14ac:dyDescent="0.25">
      <c r="A111" s="5">
        <v>45467</v>
      </c>
      <c r="B111" s="21">
        <f t="shared" si="8"/>
        <v>45467</v>
      </c>
      <c r="C111" s="50">
        <v>8</v>
      </c>
      <c r="D111" s="1">
        <v>12</v>
      </c>
      <c r="E111" s="1">
        <v>4</v>
      </c>
      <c r="F111" s="1">
        <v>8</v>
      </c>
      <c r="G111" s="1">
        <v>0</v>
      </c>
      <c r="H111" s="8">
        <f t="shared" si="5"/>
        <v>109824</v>
      </c>
      <c r="I111" s="50">
        <v>6</v>
      </c>
      <c r="J111" s="1">
        <v>2</v>
      </c>
      <c r="K111" s="8">
        <f t="shared" si="6"/>
        <v>120000</v>
      </c>
      <c r="L111" s="53">
        <f t="shared" si="7"/>
        <v>229824</v>
      </c>
    </row>
    <row r="112" spans="1:14" x14ac:dyDescent="0.25">
      <c r="A112" s="5">
        <v>45468</v>
      </c>
      <c r="B112" s="21">
        <f t="shared" si="8"/>
        <v>45467</v>
      </c>
      <c r="C112" s="50">
        <v>8</v>
      </c>
      <c r="D112" s="1">
        <v>12</v>
      </c>
      <c r="E112" s="1">
        <v>4</v>
      </c>
      <c r="F112" s="1">
        <v>8</v>
      </c>
      <c r="G112" s="1">
        <v>0</v>
      </c>
      <c r="H112" s="8">
        <f t="shared" si="5"/>
        <v>109824</v>
      </c>
      <c r="I112" s="50">
        <v>6</v>
      </c>
      <c r="J112" s="1">
        <v>2</v>
      </c>
      <c r="K112" s="8">
        <f t="shared" si="6"/>
        <v>120000</v>
      </c>
      <c r="L112" s="53">
        <f t="shared" si="7"/>
        <v>229824</v>
      </c>
    </row>
    <row r="113" spans="1:12" x14ac:dyDescent="0.25">
      <c r="A113" s="5">
        <v>45469</v>
      </c>
      <c r="B113" s="21">
        <f t="shared" si="8"/>
        <v>45467</v>
      </c>
      <c r="C113" s="50">
        <v>8</v>
      </c>
      <c r="D113" s="1">
        <v>12</v>
      </c>
      <c r="E113" s="1">
        <v>4</v>
      </c>
      <c r="F113" s="1">
        <v>8</v>
      </c>
      <c r="G113" s="1">
        <v>0</v>
      </c>
      <c r="H113" s="8">
        <f t="shared" si="5"/>
        <v>109824</v>
      </c>
      <c r="I113" s="50">
        <v>6</v>
      </c>
      <c r="J113" s="1">
        <v>2</v>
      </c>
      <c r="K113" s="8">
        <f t="shared" si="6"/>
        <v>120000</v>
      </c>
      <c r="L113" s="53">
        <f t="shared" si="7"/>
        <v>229824</v>
      </c>
    </row>
    <row r="114" spans="1:12" x14ac:dyDescent="0.25">
      <c r="A114" s="5">
        <v>45470</v>
      </c>
      <c r="B114" s="21">
        <f t="shared" si="8"/>
        <v>45467</v>
      </c>
      <c r="C114" s="50">
        <v>8</v>
      </c>
      <c r="D114" s="1">
        <v>12</v>
      </c>
      <c r="E114" s="1">
        <v>4</v>
      </c>
      <c r="F114" s="1">
        <v>8</v>
      </c>
      <c r="G114" s="1">
        <v>0</v>
      </c>
      <c r="H114" s="8">
        <f t="shared" si="5"/>
        <v>109824</v>
      </c>
      <c r="I114" s="50">
        <v>6</v>
      </c>
      <c r="J114" s="1">
        <v>2</v>
      </c>
      <c r="K114" s="8">
        <f t="shared" si="6"/>
        <v>120000</v>
      </c>
      <c r="L114" s="53">
        <f t="shared" si="7"/>
        <v>229824</v>
      </c>
    </row>
    <row r="115" spans="1:12" x14ac:dyDescent="0.25">
      <c r="A115" s="5">
        <v>45471</v>
      </c>
      <c r="B115" s="21">
        <f t="shared" si="8"/>
        <v>45467</v>
      </c>
      <c r="C115" s="50">
        <v>8</v>
      </c>
      <c r="D115" s="1">
        <v>12</v>
      </c>
      <c r="E115" s="1">
        <v>4</v>
      </c>
      <c r="F115" s="1">
        <v>8</v>
      </c>
      <c r="G115" s="1">
        <v>0</v>
      </c>
      <c r="H115" s="8">
        <f t="shared" si="5"/>
        <v>109824</v>
      </c>
      <c r="I115" s="50">
        <v>6</v>
      </c>
      <c r="J115" s="1">
        <v>2</v>
      </c>
      <c r="K115" s="8">
        <f t="shared" si="6"/>
        <v>120000</v>
      </c>
      <c r="L115" s="53">
        <f t="shared" si="7"/>
        <v>229824</v>
      </c>
    </row>
    <row r="116" spans="1:12" x14ac:dyDescent="0.25">
      <c r="A116" s="5">
        <v>45472</v>
      </c>
      <c r="B116" s="21">
        <f t="shared" si="8"/>
        <v>45467</v>
      </c>
      <c r="C116" s="50">
        <v>8</v>
      </c>
      <c r="D116" s="1">
        <v>12</v>
      </c>
      <c r="E116" s="1">
        <v>4</v>
      </c>
      <c r="F116" s="1">
        <v>8</v>
      </c>
      <c r="G116" s="1">
        <v>0</v>
      </c>
      <c r="H116" s="8">
        <f t="shared" si="5"/>
        <v>109824</v>
      </c>
      <c r="I116" s="50">
        <v>6</v>
      </c>
      <c r="J116" s="1">
        <v>2</v>
      </c>
      <c r="K116" s="8">
        <f t="shared" si="6"/>
        <v>120000</v>
      </c>
      <c r="L116" s="53">
        <f t="shared" si="7"/>
        <v>229824</v>
      </c>
    </row>
    <row r="117" spans="1:12" x14ac:dyDescent="0.25">
      <c r="A117" s="5">
        <v>45473</v>
      </c>
      <c r="B117" s="21">
        <f t="shared" si="8"/>
        <v>45467</v>
      </c>
      <c r="C117" s="50">
        <v>8</v>
      </c>
      <c r="D117" s="1">
        <v>12</v>
      </c>
      <c r="E117" s="1">
        <v>4</v>
      </c>
      <c r="F117" s="1">
        <v>8</v>
      </c>
      <c r="G117" s="1">
        <v>0</v>
      </c>
      <c r="H117" s="8">
        <f t="shared" si="5"/>
        <v>109824</v>
      </c>
      <c r="I117" s="50">
        <v>6</v>
      </c>
      <c r="J117" s="1">
        <v>2</v>
      </c>
      <c r="K117" s="8">
        <f t="shared" si="6"/>
        <v>120000</v>
      </c>
      <c r="L117" s="53">
        <f t="shared" si="7"/>
        <v>229824</v>
      </c>
    </row>
    <row r="118" spans="1:12" x14ac:dyDescent="0.25">
      <c r="A118" s="5">
        <v>45474</v>
      </c>
      <c r="B118" s="21">
        <f t="shared" si="8"/>
        <v>45474</v>
      </c>
      <c r="C118" s="50">
        <v>8</v>
      </c>
      <c r="D118" s="1">
        <v>12</v>
      </c>
      <c r="E118" s="1">
        <v>4</v>
      </c>
      <c r="F118" s="1">
        <v>8</v>
      </c>
      <c r="G118" s="1">
        <v>0</v>
      </c>
      <c r="H118" s="8">
        <f t="shared" si="5"/>
        <v>109824</v>
      </c>
      <c r="I118" s="50">
        <v>6</v>
      </c>
      <c r="J118" s="1">
        <v>2</v>
      </c>
      <c r="K118" s="8">
        <f t="shared" si="6"/>
        <v>120000</v>
      </c>
      <c r="L118" s="53">
        <f t="shared" si="7"/>
        <v>229824</v>
      </c>
    </row>
    <row r="119" spans="1:12" x14ac:dyDescent="0.25">
      <c r="A119" s="5">
        <v>45475</v>
      </c>
      <c r="B119" s="21">
        <f t="shared" si="8"/>
        <v>45474</v>
      </c>
      <c r="C119" s="50">
        <v>8</v>
      </c>
      <c r="D119" s="1">
        <v>12</v>
      </c>
      <c r="E119" s="1">
        <v>4</v>
      </c>
      <c r="F119" s="1">
        <v>8</v>
      </c>
      <c r="G119" s="1">
        <v>0</v>
      </c>
      <c r="H119" s="8">
        <f t="shared" si="5"/>
        <v>109824</v>
      </c>
      <c r="I119" s="50">
        <v>6</v>
      </c>
      <c r="J119" s="1">
        <v>2</v>
      </c>
      <c r="K119" s="8">
        <f t="shared" si="6"/>
        <v>120000</v>
      </c>
      <c r="L119" s="53">
        <f t="shared" si="7"/>
        <v>229824</v>
      </c>
    </row>
    <row r="120" spans="1:12" x14ac:dyDescent="0.25">
      <c r="A120" s="5">
        <v>45476</v>
      </c>
      <c r="B120" s="21">
        <f t="shared" si="8"/>
        <v>45474</v>
      </c>
      <c r="C120" s="50">
        <v>8</v>
      </c>
      <c r="D120" s="1">
        <v>12</v>
      </c>
      <c r="E120" s="1">
        <v>4</v>
      </c>
      <c r="F120" s="1">
        <v>8</v>
      </c>
      <c r="G120" s="1">
        <v>0</v>
      </c>
      <c r="H120" s="8">
        <f t="shared" si="5"/>
        <v>109824</v>
      </c>
      <c r="I120" s="50">
        <v>6</v>
      </c>
      <c r="J120" s="1">
        <v>2</v>
      </c>
      <c r="K120" s="8">
        <f t="shared" si="6"/>
        <v>120000</v>
      </c>
      <c r="L120" s="53">
        <f t="shared" si="7"/>
        <v>229824</v>
      </c>
    </row>
    <row r="121" spans="1:12" x14ac:dyDescent="0.25">
      <c r="A121" s="5">
        <v>45477</v>
      </c>
      <c r="B121" s="21">
        <f t="shared" si="8"/>
        <v>45474</v>
      </c>
      <c r="C121" s="50">
        <v>8</v>
      </c>
      <c r="D121" s="1">
        <v>12</v>
      </c>
      <c r="E121" s="1">
        <v>4</v>
      </c>
      <c r="F121" s="1">
        <v>8</v>
      </c>
      <c r="G121" s="1">
        <v>0</v>
      </c>
      <c r="H121" s="8">
        <f t="shared" si="5"/>
        <v>109824</v>
      </c>
      <c r="I121" s="50">
        <v>6</v>
      </c>
      <c r="J121" s="1">
        <v>2</v>
      </c>
      <c r="K121" s="8">
        <f t="shared" si="6"/>
        <v>120000</v>
      </c>
      <c r="L121" s="53">
        <f t="shared" si="7"/>
        <v>229824</v>
      </c>
    </row>
    <row r="122" spans="1:12" x14ac:dyDescent="0.25">
      <c r="A122" s="5">
        <v>45478</v>
      </c>
      <c r="B122" s="21">
        <f t="shared" si="8"/>
        <v>45474</v>
      </c>
      <c r="C122" s="50">
        <v>8</v>
      </c>
      <c r="D122" s="1">
        <v>12</v>
      </c>
      <c r="E122" s="1">
        <v>4</v>
      </c>
      <c r="F122" s="1">
        <v>8</v>
      </c>
      <c r="G122" s="1">
        <v>0</v>
      </c>
      <c r="H122" s="8">
        <f t="shared" si="5"/>
        <v>109824</v>
      </c>
      <c r="I122" s="50">
        <v>6</v>
      </c>
      <c r="J122" s="1">
        <v>2</v>
      </c>
      <c r="K122" s="8">
        <f t="shared" si="6"/>
        <v>120000</v>
      </c>
      <c r="L122" s="53">
        <f t="shared" si="7"/>
        <v>229824</v>
      </c>
    </row>
    <row r="123" spans="1:12" x14ac:dyDescent="0.25">
      <c r="A123" s="5">
        <v>45479</v>
      </c>
      <c r="B123" s="21">
        <f t="shared" si="8"/>
        <v>45474</v>
      </c>
      <c r="C123" s="50">
        <v>8</v>
      </c>
      <c r="D123" s="1">
        <v>12</v>
      </c>
      <c r="E123" s="1">
        <v>4</v>
      </c>
      <c r="F123" s="1">
        <v>8</v>
      </c>
      <c r="G123" s="1">
        <v>0</v>
      </c>
      <c r="H123" s="8">
        <f t="shared" si="5"/>
        <v>109824</v>
      </c>
      <c r="I123" s="50">
        <v>6</v>
      </c>
      <c r="J123" s="1">
        <v>2</v>
      </c>
      <c r="K123" s="8">
        <f t="shared" si="6"/>
        <v>120000</v>
      </c>
      <c r="L123" s="53">
        <f t="shared" si="7"/>
        <v>229824</v>
      </c>
    </row>
    <row r="124" spans="1:12" x14ac:dyDescent="0.25">
      <c r="A124" s="5">
        <v>45480</v>
      </c>
      <c r="B124" s="21">
        <f t="shared" si="8"/>
        <v>45474</v>
      </c>
      <c r="C124" s="50">
        <v>8</v>
      </c>
      <c r="D124" s="1">
        <v>12</v>
      </c>
      <c r="E124" s="1">
        <v>4</v>
      </c>
      <c r="F124" s="1">
        <v>8</v>
      </c>
      <c r="G124" s="1">
        <v>0</v>
      </c>
      <c r="H124" s="8">
        <f t="shared" si="5"/>
        <v>109824</v>
      </c>
      <c r="I124" s="50">
        <v>6</v>
      </c>
      <c r="J124" s="1">
        <v>2</v>
      </c>
      <c r="K124" s="8">
        <f t="shared" si="6"/>
        <v>120000</v>
      </c>
      <c r="L124" s="53">
        <f t="shared" si="7"/>
        <v>229824</v>
      </c>
    </row>
    <row r="125" spans="1:12" x14ac:dyDescent="0.25">
      <c r="A125" s="5">
        <v>45481</v>
      </c>
      <c r="B125" s="21">
        <f t="shared" si="8"/>
        <v>45481</v>
      </c>
      <c r="C125" s="50">
        <v>8</v>
      </c>
      <c r="D125" s="1">
        <v>12</v>
      </c>
      <c r="E125" s="1">
        <v>4</v>
      </c>
      <c r="F125" s="1">
        <v>8</v>
      </c>
      <c r="G125" s="1">
        <v>0</v>
      </c>
      <c r="H125" s="8">
        <f t="shared" si="5"/>
        <v>109824</v>
      </c>
      <c r="I125" s="50">
        <v>6</v>
      </c>
      <c r="J125" s="1">
        <v>2</v>
      </c>
      <c r="K125" s="8">
        <f t="shared" si="6"/>
        <v>120000</v>
      </c>
      <c r="L125" s="53">
        <f t="shared" si="7"/>
        <v>229824</v>
      </c>
    </row>
    <row r="126" spans="1:12" x14ac:dyDescent="0.25">
      <c r="A126" s="5">
        <v>45482</v>
      </c>
      <c r="B126" s="21">
        <f t="shared" si="8"/>
        <v>45481</v>
      </c>
      <c r="C126" s="50">
        <v>8</v>
      </c>
      <c r="D126" s="1">
        <v>12</v>
      </c>
      <c r="E126" s="1">
        <v>4</v>
      </c>
      <c r="F126" s="1">
        <v>8</v>
      </c>
      <c r="G126" s="1">
        <v>0</v>
      </c>
      <c r="H126" s="8">
        <f t="shared" si="5"/>
        <v>109824</v>
      </c>
      <c r="I126" s="50">
        <v>6</v>
      </c>
      <c r="J126" s="1">
        <v>2</v>
      </c>
      <c r="K126" s="8">
        <f t="shared" si="6"/>
        <v>120000</v>
      </c>
      <c r="L126" s="53">
        <f t="shared" si="7"/>
        <v>229824</v>
      </c>
    </row>
    <row r="127" spans="1:12" x14ac:dyDescent="0.25">
      <c r="A127" s="5">
        <v>45483</v>
      </c>
      <c r="B127" s="21">
        <f t="shared" si="8"/>
        <v>45481</v>
      </c>
      <c r="C127" s="50">
        <v>8</v>
      </c>
      <c r="D127" s="1">
        <v>12</v>
      </c>
      <c r="E127" s="1">
        <v>4</v>
      </c>
      <c r="F127" s="1">
        <v>8</v>
      </c>
      <c r="G127" s="1">
        <v>0</v>
      </c>
      <c r="H127" s="8">
        <f t="shared" si="5"/>
        <v>109824</v>
      </c>
      <c r="I127" s="50">
        <v>6</v>
      </c>
      <c r="J127" s="1">
        <v>2</v>
      </c>
      <c r="K127" s="8">
        <f t="shared" si="6"/>
        <v>120000</v>
      </c>
      <c r="L127" s="53">
        <f t="shared" si="7"/>
        <v>229824</v>
      </c>
    </row>
    <row r="128" spans="1:12" x14ac:dyDescent="0.25">
      <c r="A128" s="5">
        <v>45484</v>
      </c>
      <c r="B128" s="21">
        <f t="shared" si="8"/>
        <v>45481</v>
      </c>
      <c r="C128" s="50">
        <v>8</v>
      </c>
      <c r="D128" s="1">
        <v>12</v>
      </c>
      <c r="E128" s="1">
        <v>4</v>
      </c>
      <c r="F128" s="1">
        <v>8</v>
      </c>
      <c r="G128" s="1">
        <v>0</v>
      </c>
      <c r="H128" s="8">
        <f t="shared" si="5"/>
        <v>109824</v>
      </c>
      <c r="I128" s="50">
        <v>6</v>
      </c>
      <c r="J128" s="1">
        <v>2</v>
      </c>
      <c r="K128" s="8">
        <f t="shared" si="6"/>
        <v>120000</v>
      </c>
      <c r="L128" s="53">
        <f t="shared" si="7"/>
        <v>229824</v>
      </c>
    </row>
    <row r="129" spans="1:12" x14ac:dyDescent="0.25">
      <c r="A129" s="5">
        <v>45485</v>
      </c>
      <c r="B129" s="21">
        <f t="shared" si="8"/>
        <v>45481</v>
      </c>
      <c r="C129" s="50">
        <v>8</v>
      </c>
      <c r="D129" s="1">
        <v>12</v>
      </c>
      <c r="E129" s="1">
        <v>4</v>
      </c>
      <c r="F129" s="1">
        <v>8</v>
      </c>
      <c r="G129" s="1">
        <v>0</v>
      </c>
      <c r="H129" s="8">
        <f t="shared" si="5"/>
        <v>109824</v>
      </c>
      <c r="I129" s="50">
        <v>6</v>
      </c>
      <c r="J129" s="1">
        <v>2</v>
      </c>
      <c r="K129" s="8">
        <f t="shared" si="6"/>
        <v>120000</v>
      </c>
      <c r="L129" s="53">
        <f t="shared" si="7"/>
        <v>229824</v>
      </c>
    </row>
    <row r="130" spans="1:12" x14ac:dyDescent="0.25">
      <c r="A130" s="5">
        <v>45486</v>
      </c>
      <c r="B130" s="21">
        <f t="shared" si="8"/>
        <v>45481</v>
      </c>
      <c r="C130" s="50">
        <v>8</v>
      </c>
      <c r="D130" s="1">
        <v>12</v>
      </c>
      <c r="E130" s="1">
        <v>4</v>
      </c>
      <c r="F130" s="1">
        <v>8</v>
      </c>
      <c r="G130" s="1">
        <v>0</v>
      </c>
      <c r="H130" s="8">
        <f t="shared" si="5"/>
        <v>109824</v>
      </c>
      <c r="I130" s="50">
        <v>6</v>
      </c>
      <c r="J130" s="1">
        <v>2</v>
      </c>
      <c r="K130" s="8">
        <f t="shared" si="6"/>
        <v>120000</v>
      </c>
      <c r="L130" s="53">
        <f t="shared" si="7"/>
        <v>229824</v>
      </c>
    </row>
    <row r="131" spans="1:12" x14ac:dyDescent="0.25">
      <c r="A131" s="5">
        <v>45487</v>
      </c>
      <c r="B131" s="21">
        <f t="shared" si="8"/>
        <v>45481</v>
      </c>
      <c r="C131" s="50">
        <v>8</v>
      </c>
      <c r="D131" s="1">
        <v>12</v>
      </c>
      <c r="E131" s="1">
        <v>4</v>
      </c>
      <c r="F131" s="1">
        <v>8</v>
      </c>
      <c r="G131" s="1">
        <v>0</v>
      </c>
      <c r="H131" s="8">
        <f t="shared" si="5"/>
        <v>109824</v>
      </c>
      <c r="I131" s="50">
        <v>6</v>
      </c>
      <c r="J131" s="1">
        <v>2</v>
      </c>
      <c r="K131" s="8">
        <f t="shared" si="6"/>
        <v>120000</v>
      </c>
      <c r="L131" s="53">
        <f t="shared" si="7"/>
        <v>229824</v>
      </c>
    </row>
    <row r="132" spans="1:12" x14ac:dyDescent="0.25">
      <c r="A132" s="5">
        <v>45488</v>
      </c>
      <c r="B132" s="21">
        <f t="shared" si="8"/>
        <v>45488</v>
      </c>
      <c r="C132" s="50">
        <v>8</v>
      </c>
      <c r="D132" s="1">
        <v>12</v>
      </c>
      <c r="E132" s="152">
        <v>4</v>
      </c>
      <c r="F132" s="1">
        <v>8</v>
      </c>
      <c r="G132" s="1">
        <v>0</v>
      </c>
      <c r="H132" s="8">
        <f t="shared" si="5"/>
        <v>109824</v>
      </c>
      <c r="I132" s="50">
        <v>6</v>
      </c>
      <c r="J132" s="1">
        <v>2</v>
      </c>
      <c r="K132" s="8">
        <f t="shared" si="6"/>
        <v>120000</v>
      </c>
      <c r="L132" s="53">
        <f t="shared" si="7"/>
        <v>229824</v>
      </c>
    </row>
    <row r="133" spans="1:12" x14ac:dyDescent="0.25">
      <c r="A133" s="5">
        <v>45489</v>
      </c>
      <c r="B133" s="21">
        <f t="shared" si="8"/>
        <v>45488</v>
      </c>
      <c r="C133" s="50">
        <v>8</v>
      </c>
      <c r="D133" s="1">
        <v>12</v>
      </c>
      <c r="E133" s="152">
        <v>4</v>
      </c>
      <c r="F133" s="1">
        <v>8</v>
      </c>
      <c r="G133" s="1">
        <v>0</v>
      </c>
      <c r="H133" s="8">
        <f t="shared" si="5"/>
        <v>109824</v>
      </c>
      <c r="I133" s="50">
        <v>6</v>
      </c>
      <c r="J133" s="1">
        <v>2</v>
      </c>
      <c r="K133" s="8">
        <f t="shared" si="6"/>
        <v>120000</v>
      </c>
      <c r="L133" s="53">
        <f t="shared" si="7"/>
        <v>229824</v>
      </c>
    </row>
    <row r="134" spans="1:12" x14ac:dyDescent="0.25">
      <c r="A134" s="5">
        <v>45490</v>
      </c>
      <c r="B134" s="21">
        <f t="shared" si="8"/>
        <v>45488</v>
      </c>
      <c r="C134" s="50">
        <v>8</v>
      </c>
      <c r="D134" s="1">
        <v>12</v>
      </c>
      <c r="E134" s="152">
        <v>4</v>
      </c>
      <c r="F134" s="1">
        <v>8</v>
      </c>
      <c r="G134" s="1">
        <v>0</v>
      </c>
      <c r="H134" s="8">
        <f t="shared" si="5"/>
        <v>109824</v>
      </c>
      <c r="I134" s="50">
        <v>6</v>
      </c>
      <c r="J134" s="1">
        <v>2</v>
      </c>
      <c r="K134" s="8">
        <f t="shared" si="6"/>
        <v>120000</v>
      </c>
      <c r="L134" s="53">
        <f t="shared" si="7"/>
        <v>229824</v>
      </c>
    </row>
    <row r="135" spans="1:12" x14ac:dyDescent="0.25">
      <c r="A135" s="5">
        <v>45491</v>
      </c>
      <c r="B135" s="21">
        <f t="shared" si="8"/>
        <v>45488</v>
      </c>
      <c r="C135" s="50">
        <v>8</v>
      </c>
      <c r="D135" s="1">
        <v>12</v>
      </c>
      <c r="E135" s="152">
        <v>4</v>
      </c>
      <c r="F135" s="1">
        <v>8</v>
      </c>
      <c r="G135" s="1">
        <v>0</v>
      </c>
      <c r="H135" s="8">
        <f t="shared" ref="H135:H198" si="9">SUMPRODUCT($C$4:$G$4,C135:G135)</f>
        <v>109824</v>
      </c>
      <c r="I135" s="50">
        <v>6</v>
      </c>
      <c r="J135" s="1">
        <v>2</v>
      </c>
      <c r="K135" s="8">
        <f t="shared" ref="K135:K198" si="10">SUMPRODUCT($I$4:$J$4,I135:J135)</f>
        <v>120000</v>
      </c>
      <c r="L135" s="53">
        <f t="shared" ref="L135:L198" si="11">H135+K135</f>
        <v>229824</v>
      </c>
    </row>
    <row r="136" spans="1:12" x14ac:dyDescent="0.25">
      <c r="A136" s="5">
        <v>45492</v>
      </c>
      <c r="B136" s="21">
        <f t="shared" si="8"/>
        <v>45488</v>
      </c>
      <c r="C136" s="50">
        <v>8</v>
      </c>
      <c r="D136" s="1">
        <v>12</v>
      </c>
      <c r="E136" s="152">
        <v>4</v>
      </c>
      <c r="F136" s="1">
        <v>8</v>
      </c>
      <c r="G136" s="1">
        <v>0</v>
      </c>
      <c r="H136" s="8">
        <f t="shared" si="9"/>
        <v>109824</v>
      </c>
      <c r="I136" s="50">
        <v>6</v>
      </c>
      <c r="J136" s="1">
        <v>2</v>
      </c>
      <c r="K136" s="8">
        <f t="shared" si="10"/>
        <v>120000</v>
      </c>
      <c r="L136" s="53">
        <f t="shared" si="11"/>
        <v>229824</v>
      </c>
    </row>
    <row r="137" spans="1:12" x14ac:dyDescent="0.25">
      <c r="A137" s="5">
        <v>45493</v>
      </c>
      <c r="B137" s="21">
        <f t="shared" si="8"/>
        <v>45488</v>
      </c>
      <c r="C137" s="50">
        <v>8</v>
      </c>
      <c r="D137" s="1">
        <v>12</v>
      </c>
      <c r="E137" s="152">
        <v>4</v>
      </c>
      <c r="F137" s="1">
        <v>8</v>
      </c>
      <c r="G137" s="1">
        <v>0</v>
      </c>
      <c r="H137" s="8">
        <f t="shared" si="9"/>
        <v>109824</v>
      </c>
      <c r="I137" s="50">
        <v>6</v>
      </c>
      <c r="J137" s="1">
        <v>2</v>
      </c>
      <c r="K137" s="8">
        <f t="shared" si="10"/>
        <v>120000</v>
      </c>
      <c r="L137" s="53">
        <f t="shared" si="11"/>
        <v>229824</v>
      </c>
    </row>
    <row r="138" spans="1:12" x14ac:dyDescent="0.25">
      <c r="A138" s="5">
        <v>45494</v>
      </c>
      <c r="B138" s="21">
        <f t="shared" si="8"/>
        <v>45488</v>
      </c>
      <c r="C138" s="50">
        <v>8</v>
      </c>
      <c r="D138" s="1">
        <v>12</v>
      </c>
      <c r="E138" s="152">
        <v>4</v>
      </c>
      <c r="F138" s="1">
        <v>8</v>
      </c>
      <c r="G138" s="4">
        <v>1</v>
      </c>
      <c r="H138" s="8">
        <f t="shared" si="9"/>
        <v>114816</v>
      </c>
      <c r="I138" s="50">
        <v>6</v>
      </c>
      <c r="J138" s="1">
        <v>2</v>
      </c>
      <c r="K138" s="8">
        <f t="shared" si="10"/>
        <v>120000</v>
      </c>
      <c r="L138" s="53">
        <f t="shared" si="11"/>
        <v>234816</v>
      </c>
    </row>
    <row r="139" spans="1:12" x14ac:dyDescent="0.25">
      <c r="A139" s="5">
        <v>45495</v>
      </c>
      <c r="B139" s="21">
        <f t="shared" si="8"/>
        <v>45495</v>
      </c>
      <c r="C139" s="50">
        <v>8</v>
      </c>
      <c r="D139" s="1">
        <v>12</v>
      </c>
      <c r="E139" s="152">
        <v>4</v>
      </c>
      <c r="F139" s="1">
        <v>8</v>
      </c>
      <c r="G139" s="152">
        <v>1</v>
      </c>
      <c r="H139" s="8">
        <f t="shared" si="9"/>
        <v>114816</v>
      </c>
      <c r="I139" s="50">
        <v>6</v>
      </c>
      <c r="J139" s="1">
        <v>2</v>
      </c>
      <c r="K139" s="8">
        <f t="shared" si="10"/>
        <v>120000</v>
      </c>
      <c r="L139" s="53">
        <f t="shared" si="11"/>
        <v>234816</v>
      </c>
    </row>
    <row r="140" spans="1:12" x14ac:dyDescent="0.25">
      <c r="A140" s="5">
        <v>45496</v>
      </c>
      <c r="B140" s="21">
        <f t="shared" si="8"/>
        <v>45495</v>
      </c>
      <c r="C140" s="50">
        <v>8</v>
      </c>
      <c r="D140" s="1">
        <v>12</v>
      </c>
      <c r="E140" s="152">
        <v>4</v>
      </c>
      <c r="F140" s="1">
        <v>8</v>
      </c>
      <c r="G140" s="152">
        <v>1</v>
      </c>
      <c r="H140" s="8">
        <f t="shared" si="9"/>
        <v>114816</v>
      </c>
      <c r="I140" s="50">
        <v>6</v>
      </c>
      <c r="J140" s="1">
        <v>2</v>
      </c>
      <c r="K140" s="8">
        <f t="shared" si="10"/>
        <v>120000</v>
      </c>
      <c r="L140" s="53">
        <f t="shared" si="11"/>
        <v>234816</v>
      </c>
    </row>
    <row r="141" spans="1:12" x14ac:dyDescent="0.25">
      <c r="A141" s="5">
        <v>45497</v>
      </c>
      <c r="B141" s="21">
        <f t="shared" si="8"/>
        <v>45495</v>
      </c>
      <c r="C141" s="50">
        <v>8</v>
      </c>
      <c r="D141" s="1">
        <v>12</v>
      </c>
      <c r="E141" s="152">
        <v>4</v>
      </c>
      <c r="F141" s="1">
        <v>8</v>
      </c>
      <c r="G141" s="152">
        <v>1</v>
      </c>
      <c r="H141" s="8">
        <f t="shared" si="9"/>
        <v>114816</v>
      </c>
      <c r="I141" s="50">
        <v>6</v>
      </c>
      <c r="J141" s="1">
        <v>2</v>
      </c>
      <c r="K141" s="8">
        <f t="shared" si="10"/>
        <v>120000</v>
      </c>
      <c r="L141" s="53">
        <f t="shared" si="11"/>
        <v>234816</v>
      </c>
    </row>
    <row r="142" spans="1:12" x14ac:dyDescent="0.25">
      <c r="A142" s="5">
        <v>45498</v>
      </c>
      <c r="B142" s="21">
        <f t="shared" ref="B142:B205" si="12">B135+7</f>
        <v>45495</v>
      </c>
      <c r="C142" s="50">
        <v>8</v>
      </c>
      <c r="D142" s="1">
        <v>12</v>
      </c>
      <c r="E142" s="152">
        <v>4</v>
      </c>
      <c r="F142" s="1">
        <v>8</v>
      </c>
      <c r="G142" s="152">
        <v>1</v>
      </c>
      <c r="H142" s="8">
        <f t="shared" si="9"/>
        <v>114816</v>
      </c>
      <c r="I142" s="50">
        <v>6</v>
      </c>
      <c r="J142" s="1">
        <v>2</v>
      </c>
      <c r="K142" s="8">
        <f t="shared" si="10"/>
        <v>120000</v>
      </c>
      <c r="L142" s="53">
        <f t="shared" si="11"/>
        <v>234816</v>
      </c>
    </row>
    <row r="143" spans="1:12" x14ac:dyDescent="0.25">
      <c r="A143" s="5">
        <v>45499</v>
      </c>
      <c r="B143" s="21">
        <f t="shared" si="12"/>
        <v>45495</v>
      </c>
      <c r="C143" s="50">
        <v>8</v>
      </c>
      <c r="D143" s="1">
        <v>12</v>
      </c>
      <c r="E143" s="152">
        <v>4</v>
      </c>
      <c r="F143" s="1">
        <v>8</v>
      </c>
      <c r="G143" s="152">
        <v>1</v>
      </c>
      <c r="H143" s="8">
        <f t="shared" si="9"/>
        <v>114816</v>
      </c>
      <c r="I143" s="50">
        <v>6</v>
      </c>
      <c r="J143" s="1">
        <v>2</v>
      </c>
      <c r="K143" s="8">
        <f t="shared" si="10"/>
        <v>120000</v>
      </c>
      <c r="L143" s="53">
        <f t="shared" si="11"/>
        <v>234816</v>
      </c>
    </row>
    <row r="144" spans="1:12" x14ac:dyDescent="0.25">
      <c r="A144" s="5">
        <v>45500</v>
      </c>
      <c r="B144" s="21">
        <f t="shared" si="12"/>
        <v>45495</v>
      </c>
      <c r="C144" s="50">
        <v>8</v>
      </c>
      <c r="D144" s="1">
        <v>12</v>
      </c>
      <c r="E144" s="152">
        <v>4</v>
      </c>
      <c r="F144" s="1">
        <v>8</v>
      </c>
      <c r="G144" s="152">
        <v>1</v>
      </c>
      <c r="H144" s="8">
        <f t="shared" si="9"/>
        <v>114816</v>
      </c>
      <c r="I144" s="50">
        <v>6</v>
      </c>
      <c r="J144" s="1">
        <v>2</v>
      </c>
      <c r="K144" s="8">
        <f t="shared" si="10"/>
        <v>120000</v>
      </c>
      <c r="L144" s="53">
        <f t="shared" si="11"/>
        <v>234816</v>
      </c>
    </row>
    <row r="145" spans="1:12" x14ac:dyDescent="0.25">
      <c r="A145" s="5">
        <v>45501</v>
      </c>
      <c r="B145" s="21">
        <f t="shared" si="12"/>
        <v>45495</v>
      </c>
      <c r="C145" s="50">
        <v>8</v>
      </c>
      <c r="D145" s="1">
        <v>12</v>
      </c>
      <c r="E145" s="152">
        <v>4</v>
      </c>
      <c r="F145" s="1">
        <v>8</v>
      </c>
      <c r="G145" s="152">
        <v>1</v>
      </c>
      <c r="H145" s="8">
        <f t="shared" si="9"/>
        <v>114816</v>
      </c>
      <c r="I145" s="50">
        <v>6</v>
      </c>
      <c r="J145" s="1">
        <v>2</v>
      </c>
      <c r="K145" s="8">
        <f t="shared" si="10"/>
        <v>120000</v>
      </c>
      <c r="L145" s="53">
        <f t="shared" si="11"/>
        <v>234816</v>
      </c>
    </row>
    <row r="146" spans="1:12" x14ac:dyDescent="0.25">
      <c r="A146" s="5">
        <v>45502</v>
      </c>
      <c r="B146" s="21">
        <f t="shared" si="12"/>
        <v>45502</v>
      </c>
      <c r="C146" s="50">
        <v>8</v>
      </c>
      <c r="D146" s="1">
        <v>12</v>
      </c>
      <c r="E146" s="152">
        <v>4</v>
      </c>
      <c r="F146" s="1">
        <v>8</v>
      </c>
      <c r="G146" s="152">
        <v>2</v>
      </c>
      <c r="H146" s="8">
        <f t="shared" si="9"/>
        <v>119808</v>
      </c>
      <c r="I146" s="50">
        <v>6</v>
      </c>
      <c r="J146" s="1">
        <v>2</v>
      </c>
      <c r="K146" s="8">
        <f t="shared" si="10"/>
        <v>120000</v>
      </c>
      <c r="L146" s="53">
        <f t="shared" si="11"/>
        <v>239808</v>
      </c>
    </row>
    <row r="147" spans="1:12" x14ac:dyDescent="0.25">
      <c r="A147" s="5">
        <v>45503</v>
      </c>
      <c r="B147" s="21">
        <f t="shared" si="12"/>
        <v>45502</v>
      </c>
      <c r="C147" s="50">
        <v>8</v>
      </c>
      <c r="D147" s="1">
        <v>12</v>
      </c>
      <c r="E147" s="152">
        <v>4</v>
      </c>
      <c r="F147" s="1">
        <v>8</v>
      </c>
      <c r="G147" s="152">
        <v>2</v>
      </c>
      <c r="H147" s="8">
        <f t="shared" si="9"/>
        <v>119808</v>
      </c>
      <c r="I147" s="50">
        <v>6</v>
      </c>
      <c r="J147" s="1">
        <v>2</v>
      </c>
      <c r="K147" s="8">
        <f t="shared" si="10"/>
        <v>120000</v>
      </c>
      <c r="L147" s="53">
        <f t="shared" si="11"/>
        <v>239808</v>
      </c>
    </row>
    <row r="148" spans="1:12" x14ac:dyDescent="0.25">
      <c r="A148" s="5">
        <v>45504</v>
      </c>
      <c r="B148" s="21">
        <f t="shared" si="12"/>
        <v>45502</v>
      </c>
      <c r="C148" s="50">
        <v>8</v>
      </c>
      <c r="D148" s="1">
        <v>12</v>
      </c>
      <c r="E148" s="152">
        <v>4</v>
      </c>
      <c r="F148" s="1">
        <v>8</v>
      </c>
      <c r="G148" s="152">
        <v>2</v>
      </c>
      <c r="H148" s="8">
        <f t="shared" si="9"/>
        <v>119808</v>
      </c>
      <c r="I148" s="50">
        <v>6</v>
      </c>
      <c r="J148" s="1">
        <v>2</v>
      </c>
      <c r="K148" s="8">
        <f t="shared" si="10"/>
        <v>120000</v>
      </c>
      <c r="L148" s="53">
        <f t="shared" si="11"/>
        <v>239808</v>
      </c>
    </row>
    <row r="149" spans="1:12" x14ac:dyDescent="0.25">
      <c r="A149" s="5">
        <v>45505</v>
      </c>
      <c r="B149" s="21">
        <f t="shared" si="12"/>
        <v>45502</v>
      </c>
      <c r="C149" s="50">
        <v>8</v>
      </c>
      <c r="D149" s="1">
        <v>12</v>
      </c>
      <c r="E149" s="152">
        <v>4</v>
      </c>
      <c r="F149" s="1">
        <v>8</v>
      </c>
      <c r="G149" s="152">
        <v>2</v>
      </c>
      <c r="H149" s="8">
        <f t="shared" si="9"/>
        <v>119808</v>
      </c>
      <c r="I149" s="50">
        <v>6</v>
      </c>
      <c r="J149" s="1">
        <v>2</v>
      </c>
      <c r="K149" s="8">
        <f t="shared" si="10"/>
        <v>120000</v>
      </c>
      <c r="L149" s="53">
        <f t="shared" si="11"/>
        <v>239808</v>
      </c>
    </row>
    <row r="150" spans="1:12" x14ac:dyDescent="0.25">
      <c r="A150" s="5">
        <v>45506</v>
      </c>
      <c r="B150" s="21">
        <f t="shared" si="12"/>
        <v>45502</v>
      </c>
      <c r="C150" s="50">
        <v>8</v>
      </c>
      <c r="D150" s="1">
        <v>12</v>
      </c>
      <c r="E150" s="152">
        <v>4</v>
      </c>
      <c r="F150" s="1">
        <v>8</v>
      </c>
      <c r="G150" s="152">
        <v>2</v>
      </c>
      <c r="H150" s="8">
        <f t="shared" si="9"/>
        <v>119808</v>
      </c>
      <c r="I150" s="50">
        <v>6</v>
      </c>
      <c r="J150" s="1">
        <v>2</v>
      </c>
      <c r="K150" s="8">
        <f t="shared" si="10"/>
        <v>120000</v>
      </c>
      <c r="L150" s="53">
        <f t="shared" si="11"/>
        <v>239808</v>
      </c>
    </row>
    <row r="151" spans="1:12" x14ac:dyDescent="0.25">
      <c r="A151" s="5">
        <v>45507</v>
      </c>
      <c r="B151" s="21">
        <f t="shared" si="12"/>
        <v>45502</v>
      </c>
      <c r="C151" s="50">
        <v>8</v>
      </c>
      <c r="D151" s="1">
        <v>12</v>
      </c>
      <c r="E151" s="152">
        <v>4</v>
      </c>
      <c r="F151" s="1">
        <v>8</v>
      </c>
      <c r="G151" s="152">
        <v>2</v>
      </c>
      <c r="H151" s="8">
        <f t="shared" si="9"/>
        <v>119808</v>
      </c>
      <c r="I151" s="50">
        <v>6</v>
      </c>
      <c r="J151" s="1">
        <v>2</v>
      </c>
      <c r="K151" s="8">
        <f t="shared" si="10"/>
        <v>120000</v>
      </c>
      <c r="L151" s="53">
        <f t="shared" si="11"/>
        <v>239808</v>
      </c>
    </row>
    <row r="152" spans="1:12" x14ac:dyDescent="0.25">
      <c r="A152" s="5">
        <v>45508</v>
      </c>
      <c r="B152" s="21">
        <f t="shared" si="12"/>
        <v>45502</v>
      </c>
      <c r="C152" s="50">
        <v>8</v>
      </c>
      <c r="D152" s="1">
        <v>12</v>
      </c>
      <c r="E152" s="152">
        <v>4</v>
      </c>
      <c r="F152" s="1">
        <v>8</v>
      </c>
      <c r="G152" s="152">
        <v>2</v>
      </c>
      <c r="H152" s="8">
        <f t="shared" si="9"/>
        <v>119808</v>
      </c>
      <c r="I152" s="50">
        <v>6</v>
      </c>
      <c r="J152" s="1">
        <v>2</v>
      </c>
      <c r="K152" s="8">
        <f t="shared" si="10"/>
        <v>120000</v>
      </c>
      <c r="L152" s="53">
        <f t="shared" si="11"/>
        <v>239808</v>
      </c>
    </row>
    <row r="153" spans="1:12" x14ac:dyDescent="0.25">
      <c r="A153" s="5">
        <v>45509</v>
      </c>
      <c r="B153" s="21">
        <f t="shared" si="12"/>
        <v>45509</v>
      </c>
      <c r="C153" s="50">
        <v>8</v>
      </c>
      <c r="D153" s="1">
        <v>12</v>
      </c>
      <c r="E153" s="152">
        <v>4</v>
      </c>
      <c r="F153" s="1">
        <v>8</v>
      </c>
      <c r="G153" s="152">
        <v>2</v>
      </c>
      <c r="H153" s="8">
        <f t="shared" si="9"/>
        <v>119808</v>
      </c>
      <c r="I153" s="50">
        <v>6</v>
      </c>
      <c r="J153" s="1">
        <v>2</v>
      </c>
      <c r="K153" s="8">
        <f t="shared" si="10"/>
        <v>120000</v>
      </c>
      <c r="L153" s="53">
        <f t="shared" si="11"/>
        <v>239808</v>
      </c>
    </row>
    <row r="154" spans="1:12" x14ac:dyDescent="0.25">
      <c r="A154" s="5">
        <v>45510</v>
      </c>
      <c r="B154" s="21">
        <f t="shared" si="12"/>
        <v>45509</v>
      </c>
      <c r="C154" s="50">
        <v>8</v>
      </c>
      <c r="D154" s="1">
        <v>12</v>
      </c>
      <c r="E154" s="152">
        <v>4</v>
      </c>
      <c r="F154" s="1">
        <v>8</v>
      </c>
      <c r="G154" s="152">
        <v>3</v>
      </c>
      <c r="H154" s="8">
        <f t="shared" si="9"/>
        <v>124800</v>
      </c>
      <c r="I154" s="50">
        <v>6</v>
      </c>
      <c r="J154" s="1">
        <v>2</v>
      </c>
      <c r="K154" s="8">
        <f t="shared" si="10"/>
        <v>120000</v>
      </c>
      <c r="L154" s="53">
        <f t="shared" si="11"/>
        <v>244800</v>
      </c>
    </row>
    <row r="155" spans="1:12" x14ac:dyDescent="0.25">
      <c r="A155" s="5">
        <v>45511</v>
      </c>
      <c r="B155" s="21">
        <f t="shared" si="12"/>
        <v>45509</v>
      </c>
      <c r="C155" s="50">
        <v>8</v>
      </c>
      <c r="D155" s="1">
        <v>12</v>
      </c>
      <c r="E155" s="152">
        <v>4</v>
      </c>
      <c r="F155" s="1">
        <v>8</v>
      </c>
      <c r="G155" s="152">
        <v>3</v>
      </c>
      <c r="H155" s="8">
        <f t="shared" si="9"/>
        <v>124800</v>
      </c>
      <c r="I155" s="50">
        <v>6</v>
      </c>
      <c r="J155" s="1">
        <v>2</v>
      </c>
      <c r="K155" s="8">
        <f t="shared" si="10"/>
        <v>120000</v>
      </c>
      <c r="L155" s="53">
        <f t="shared" si="11"/>
        <v>244800</v>
      </c>
    </row>
    <row r="156" spans="1:12" x14ac:dyDescent="0.25">
      <c r="A156" s="5">
        <v>45512</v>
      </c>
      <c r="B156" s="21">
        <f t="shared" si="12"/>
        <v>45509</v>
      </c>
      <c r="C156" s="50">
        <v>8</v>
      </c>
      <c r="D156" s="1">
        <v>12</v>
      </c>
      <c r="E156" s="152">
        <v>4</v>
      </c>
      <c r="F156" s="1">
        <v>8</v>
      </c>
      <c r="G156" s="152">
        <v>3</v>
      </c>
      <c r="H156" s="8">
        <f t="shared" si="9"/>
        <v>124800</v>
      </c>
      <c r="I156" s="50">
        <v>6</v>
      </c>
      <c r="J156" s="1">
        <v>2</v>
      </c>
      <c r="K156" s="8">
        <f t="shared" si="10"/>
        <v>120000</v>
      </c>
      <c r="L156" s="53">
        <f t="shared" si="11"/>
        <v>244800</v>
      </c>
    </row>
    <row r="157" spans="1:12" x14ac:dyDescent="0.25">
      <c r="A157" s="5">
        <v>45513</v>
      </c>
      <c r="B157" s="21">
        <f t="shared" si="12"/>
        <v>45509</v>
      </c>
      <c r="C157" s="50">
        <v>8</v>
      </c>
      <c r="D157" s="1">
        <v>12</v>
      </c>
      <c r="E157" s="152">
        <v>4</v>
      </c>
      <c r="F157" s="1">
        <v>8</v>
      </c>
      <c r="G157" s="152">
        <v>3</v>
      </c>
      <c r="H157" s="8">
        <f t="shared" si="9"/>
        <v>124800</v>
      </c>
      <c r="I157" s="50">
        <v>6</v>
      </c>
      <c r="J157" s="1">
        <v>2</v>
      </c>
      <c r="K157" s="8">
        <f t="shared" si="10"/>
        <v>120000</v>
      </c>
      <c r="L157" s="53">
        <f t="shared" si="11"/>
        <v>244800</v>
      </c>
    </row>
    <row r="158" spans="1:12" x14ac:dyDescent="0.25">
      <c r="A158" s="5">
        <v>45514</v>
      </c>
      <c r="B158" s="21">
        <f t="shared" si="12"/>
        <v>45509</v>
      </c>
      <c r="C158" s="50">
        <v>8</v>
      </c>
      <c r="D158" s="1">
        <v>12</v>
      </c>
      <c r="E158" s="152">
        <v>4</v>
      </c>
      <c r="F158" s="1">
        <v>8</v>
      </c>
      <c r="G158" s="152">
        <v>3</v>
      </c>
      <c r="H158" s="8">
        <f t="shared" si="9"/>
        <v>124800</v>
      </c>
      <c r="I158" s="50">
        <v>6</v>
      </c>
      <c r="J158" s="1">
        <v>2</v>
      </c>
      <c r="K158" s="8">
        <f t="shared" si="10"/>
        <v>120000</v>
      </c>
      <c r="L158" s="53">
        <f t="shared" si="11"/>
        <v>244800</v>
      </c>
    </row>
    <row r="159" spans="1:12" x14ac:dyDescent="0.25">
      <c r="A159" s="5">
        <v>45515</v>
      </c>
      <c r="B159" s="21">
        <f t="shared" si="12"/>
        <v>45509</v>
      </c>
      <c r="C159" s="50">
        <v>8</v>
      </c>
      <c r="D159" s="1">
        <v>12</v>
      </c>
      <c r="E159" s="152">
        <v>4</v>
      </c>
      <c r="F159" s="1">
        <v>8</v>
      </c>
      <c r="G159" s="152">
        <v>3</v>
      </c>
      <c r="H159" s="8">
        <f t="shared" si="9"/>
        <v>124800</v>
      </c>
      <c r="I159" s="50">
        <v>6</v>
      </c>
      <c r="J159" s="1">
        <v>2</v>
      </c>
      <c r="K159" s="8">
        <f t="shared" si="10"/>
        <v>120000</v>
      </c>
      <c r="L159" s="53">
        <f t="shared" si="11"/>
        <v>244800</v>
      </c>
    </row>
    <row r="160" spans="1:12" x14ac:dyDescent="0.25">
      <c r="A160" s="5">
        <v>45516</v>
      </c>
      <c r="B160" s="21">
        <f t="shared" si="12"/>
        <v>45516</v>
      </c>
      <c r="C160" s="50">
        <v>8</v>
      </c>
      <c r="D160" s="1">
        <v>12</v>
      </c>
      <c r="E160" s="152">
        <v>4</v>
      </c>
      <c r="F160" s="1">
        <v>8</v>
      </c>
      <c r="G160" s="152">
        <v>3</v>
      </c>
      <c r="H160" s="8">
        <f t="shared" si="9"/>
        <v>124800</v>
      </c>
      <c r="I160" s="50">
        <v>6</v>
      </c>
      <c r="J160" s="1">
        <v>2</v>
      </c>
      <c r="K160" s="8">
        <f t="shared" si="10"/>
        <v>120000</v>
      </c>
      <c r="L160" s="53">
        <f t="shared" si="11"/>
        <v>244800</v>
      </c>
    </row>
    <row r="161" spans="1:12" x14ac:dyDescent="0.25">
      <c r="A161" s="5">
        <v>45517</v>
      </c>
      <c r="B161" s="21">
        <f t="shared" si="12"/>
        <v>45516</v>
      </c>
      <c r="C161" s="50">
        <v>8</v>
      </c>
      <c r="D161" s="1">
        <v>12</v>
      </c>
      <c r="E161" s="152">
        <v>4</v>
      </c>
      <c r="F161" s="1">
        <v>8</v>
      </c>
      <c r="G161" s="152">
        <v>3</v>
      </c>
      <c r="H161" s="8">
        <f t="shared" si="9"/>
        <v>124800</v>
      </c>
      <c r="I161" s="50">
        <v>6</v>
      </c>
      <c r="J161" s="1">
        <v>2</v>
      </c>
      <c r="K161" s="8">
        <f t="shared" si="10"/>
        <v>120000</v>
      </c>
      <c r="L161" s="53">
        <f t="shared" si="11"/>
        <v>244800</v>
      </c>
    </row>
    <row r="162" spans="1:12" x14ac:dyDescent="0.25">
      <c r="A162" s="5">
        <v>45518</v>
      </c>
      <c r="B162" s="21">
        <f t="shared" si="12"/>
        <v>45516</v>
      </c>
      <c r="C162" s="50">
        <v>8</v>
      </c>
      <c r="D162" s="1">
        <v>12</v>
      </c>
      <c r="E162" s="152">
        <v>4</v>
      </c>
      <c r="F162" s="1">
        <v>8</v>
      </c>
      <c r="G162" s="152">
        <v>3</v>
      </c>
      <c r="H162" s="8">
        <f t="shared" si="9"/>
        <v>124800</v>
      </c>
      <c r="I162" s="50">
        <v>6</v>
      </c>
      <c r="J162" s="1">
        <v>2</v>
      </c>
      <c r="K162" s="8">
        <f t="shared" si="10"/>
        <v>120000</v>
      </c>
      <c r="L162" s="53">
        <f t="shared" si="11"/>
        <v>244800</v>
      </c>
    </row>
    <row r="163" spans="1:12" x14ac:dyDescent="0.25">
      <c r="A163" s="5">
        <v>45519</v>
      </c>
      <c r="B163" s="21">
        <f t="shared" si="12"/>
        <v>45516</v>
      </c>
      <c r="C163" s="50">
        <v>8</v>
      </c>
      <c r="D163" s="1">
        <v>12</v>
      </c>
      <c r="E163" s="152">
        <v>4</v>
      </c>
      <c r="F163" s="1">
        <v>8</v>
      </c>
      <c r="G163" s="152">
        <v>3</v>
      </c>
      <c r="H163" s="8">
        <f t="shared" si="9"/>
        <v>124800</v>
      </c>
      <c r="I163" s="50">
        <v>6</v>
      </c>
      <c r="J163" s="1">
        <v>2</v>
      </c>
      <c r="K163" s="8">
        <f t="shared" si="10"/>
        <v>120000</v>
      </c>
      <c r="L163" s="53">
        <f t="shared" si="11"/>
        <v>244800</v>
      </c>
    </row>
    <row r="164" spans="1:12" x14ac:dyDescent="0.25">
      <c r="A164" s="5">
        <v>45520</v>
      </c>
      <c r="B164" s="21">
        <f t="shared" si="12"/>
        <v>45516</v>
      </c>
      <c r="C164" s="50">
        <v>8</v>
      </c>
      <c r="D164" s="1">
        <v>12</v>
      </c>
      <c r="E164" s="152">
        <v>4</v>
      </c>
      <c r="F164" s="1">
        <v>8</v>
      </c>
      <c r="G164" s="152">
        <v>3</v>
      </c>
      <c r="H164" s="8">
        <f t="shared" si="9"/>
        <v>124800</v>
      </c>
      <c r="I164" s="50">
        <v>6</v>
      </c>
      <c r="J164" s="1">
        <v>2</v>
      </c>
      <c r="K164" s="8">
        <f t="shared" si="10"/>
        <v>120000</v>
      </c>
      <c r="L164" s="53">
        <f t="shared" si="11"/>
        <v>244800</v>
      </c>
    </row>
    <row r="165" spans="1:12" x14ac:dyDescent="0.25">
      <c r="A165" s="5">
        <v>45521</v>
      </c>
      <c r="B165" s="21">
        <f t="shared" si="12"/>
        <v>45516</v>
      </c>
      <c r="C165" s="50">
        <v>8</v>
      </c>
      <c r="D165" s="1">
        <v>12</v>
      </c>
      <c r="E165" s="152">
        <v>4</v>
      </c>
      <c r="F165" s="1">
        <v>8</v>
      </c>
      <c r="G165" s="152">
        <v>3</v>
      </c>
      <c r="H165" s="8">
        <f t="shared" si="9"/>
        <v>124800</v>
      </c>
      <c r="I165" s="50">
        <v>6</v>
      </c>
      <c r="J165" s="1">
        <v>2</v>
      </c>
      <c r="K165" s="8">
        <f t="shared" si="10"/>
        <v>120000</v>
      </c>
      <c r="L165" s="53">
        <f t="shared" si="11"/>
        <v>244800</v>
      </c>
    </row>
    <row r="166" spans="1:12" x14ac:dyDescent="0.25">
      <c r="A166" s="5">
        <v>45522</v>
      </c>
      <c r="B166" s="21">
        <f t="shared" si="12"/>
        <v>45516</v>
      </c>
      <c r="C166" s="50">
        <v>8</v>
      </c>
      <c r="D166" s="1">
        <v>12</v>
      </c>
      <c r="E166" s="152">
        <v>4</v>
      </c>
      <c r="F166" s="1">
        <v>8</v>
      </c>
      <c r="G166" s="152">
        <v>3</v>
      </c>
      <c r="H166" s="8">
        <f t="shared" si="9"/>
        <v>124800</v>
      </c>
      <c r="I166" s="50">
        <v>6</v>
      </c>
      <c r="J166" s="1">
        <v>2</v>
      </c>
      <c r="K166" s="8">
        <f t="shared" si="10"/>
        <v>120000</v>
      </c>
      <c r="L166" s="53">
        <f t="shared" si="11"/>
        <v>244800</v>
      </c>
    </row>
    <row r="167" spans="1:12" x14ac:dyDescent="0.25">
      <c r="A167" s="5">
        <v>45523</v>
      </c>
      <c r="B167" s="21">
        <f t="shared" si="12"/>
        <v>45523</v>
      </c>
      <c r="C167" s="50">
        <v>8</v>
      </c>
      <c r="D167" s="1">
        <v>12</v>
      </c>
      <c r="E167" s="152">
        <v>4</v>
      </c>
      <c r="F167" s="1">
        <v>8</v>
      </c>
      <c r="G167" s="152">
        <v>3</v>
      </c>
      <c r="H167" s="8">
        <f t="shared" si="9"/>
        <v>124800</v>
      </c>
      <c r="I167" s="50">
        <v>6</v>
      </c>
      <c r="J167" s="1">
        <v>2</v>
      </c>
      <c r="K167" s="8">
        <f t="shared" si="10"/>
        <v>120000</v>
      </c>
      <c r="L167" s="53">
        <f t="shared" si="11"/>
        <v>244800</v>
      </c>
    </row>
    <row r="168" spans="1:12" x14ac:dyDescent="0.25">
      <c r="A168" s="5">
        <v>45524</v>
      </c>
      <c r="B168" s="21">
        <f t="shared" si="12"/>
        <v>45523</v>
      </c>
      <c r="C168" s="50">
        <v>8</v>
      </c>
      <c r="D168" s="1">
        <v>12</v>
      </c>
      <c r="E168" s="152">
        <v>4</v>
      </c>
      <c r="F168" s="1">
        <v>8</v>
      </c>
      <c r="G168" s="152">
        <v>3</v>
      </c>
      <c r="H168" s="8">
        <f t="shared" si="9"/>
        <v>124800</v>
      </c>
      <c r="I168" s="50">
        <v>6</v>
      </c>
      <c r="J168" s="1">
        <v>2</v>
      </c>
      <c r="K168" s="8">
        <f t="shared" si="10"/>
        <v>120000</v>
      </c>
      <c r="L168" s="53">
        <f t="shared" si="11"/>
        <v>244800</v>
      </c>
    </row>
    <row r="169" spans="1:12" x14ac:dyDescent="0.25">
      <c r="A169" s="5">
        <v>45525</v>
      </c>
      <c r="B169" s="21">
        <f t="shared" si="12"/>
        <v>45523</v>
      </c>
      <c r="C169" s="50">
        <v>8</v>
      </c>
      <c r="D169" s="1">
        <v>12</v>
      </c>
      <c r="E169" s="152">
        <v>4</v>
      </c>
      <c r="F169" s="1">
        <v>8</v>
      </c>
      <c r="G169" s="152">
        <v>3</v>
      </c>
      <c r="H169" s="8">
        <f t="shared" si="9"/>
        <v>124800</v>
      </c>
      <c r="I169" s="50">
        <v>6</v>
      </c>
      <c r="J169" s="1">
        <v>2</v>
      </c>
      <c r="K169" s="8">
        <f t="shared" si="10"/>
        <v>120000</v>
      </c>
      <c r="L169" s="53">
        <f t="shared" si="11"/>
        <v>244800</v>
      </c>
    </row>
    <row r="170" spans="1:12" x14ac:dyDescent="0.25">
      <c r="A170" s="5">
        <v>45526</v>
      </c>
      <c r="B170" s="21">
        <f t="shared" si="12"/>
        <v>45523</v>
      </c>
      <c r="C170" s="50">
        <v>8</v>
      </c>
      <c r="D170" s="1">
        <v>12</v>
      </c>
      <c r="E170" s="152">
        <v>4</v>
      </c>
      <c r="F170" s="1">
        <v>8</v>
      </c>
      <c r="G170" s="152">
        <v>3</v>
      </c>
      <c r="H170" s="8">
        <f t="shared" si="9"/>
        <v>124800</v>
      </c>
      <c r="I170" s="50">
        <v>6</v>
      </c>
      <c r="J170" s="1">
        <v>2</v>
      </c>
      <c r="K170" s="8">
        <f t="shared" si="10"/>
        <v>120000</v>
      </c>
      <c r="L170" s="53">
        <f t="shared" si="11"/>
        <v>244800</v>
      </c>
    </row>
    <row r="171" spans="1:12" x14ac:dyDescent="0.25">
      <c r="A171" s="5">
        <v>45527</v>
      </c>
      <c r="B171" s="21">
        <f t="shared" si="12"/>
        <v>45523</v>
      </c>
      <c r="C171" s="50">
        <v>8</v>
      </c>
      <c r="D171" s="1">
        <v>12</v>
      </c>
      <c r="E171" s="152">
        <v>4</v>
      </c>
      <c r="F171" s="1">
        <v>8</v>
      </c>
      <c r="G171" s="152">
        <v>3</v>
      </c>
      <c r="H171" s="8">
        <f t="shared" si="9"/>
        <v>124800</v>
      </c>
      <c r="I171" s="50">
        <v>6</v>
      </c>
      <c r="J171" s="1">
        <v>2</v>
      </c>
      <c r="K171" s="8">
        <f t="shared" si="10"/>
        <v>120000</v>
      </c>
      <c r="L171" s="53">
        <f t="shared" si="11"/>
        <v>244800</v>
      </c>
    </row>
    <row r="172" spans="1:12" x14ac:dyDescent="0.25">
      <c r="A172" s="5">
        <v>45528</v>
      </c>
      <c r="B172" s="21">
        <f t="shared" si="12"/>
        <v>45523</v>
      </c>
      <c r="C172" s="50">
        <v>8</v>
      </c>
      <c r="D172" s="1">
        <v>12</v>
      </c>
      <c r="E172" s="152">
        <v>4</v>
      </c>
      <c r="F172" s="1">
        <v>8</v>
      </c>
      <c r="G172" s="152">
        <v>3</v>
      </c>
      <c r="H172" s="8">
        <f t="shared" si="9"/>
        <v>124800</v>
      </c>
      <c r="I172" s="50">
        <v>6</v>
      </c>
      <c r="J172" s="1">
        <v>2</v>
      </c>
      <c r="K172" s="8">
        <f t="shared" si="10"/>
        <v>120000</v>
      </c>
      <c r="L172" s="53">
        <f t="shared" si="11"/>
        <v>244800</v>
      </c>
    </row>
    <row r="173" spans="1:12" x14ac:dyDescent="0.25">
      <c r="A173" s="5">
        <v>45529</v>
      </c>
      <c r="B173" s="21">
        <f t="shared" si="12"/>
        <v>45523</v>
      </c>
      <c r="C173" s="50">
        <v>8</v>
      </c>
      <c r="D173" s="1">
        <v>12</v>
      </c>
      <c r="E173" s="152">
        <v>4</v>
      </c>
      <c r="F173" s="1">
        <v>8</v>
      </c>
      <c r="G173" s="152">
        <v>3</v>
      </c>
      <c r="H173" s="8">
        <f t="shared" si="9"/>
        <v>124800</v>
      </c>
      <c r="I173" s="50">
        <v>6</v>
      </c>
      <c r="J173" s="1">
        <v>2</v>
      </c>
      <c r="K173" s="8">
        <f t="shared" si="10"/>
        <v>120000</v>
      </c>
      <c r="L173" s="53">
        <f t="shared" si="11"/>
        <v>244800</v>
      </c>
    </row>
    <row r="174" spans="1:12" x14ac:dyDescent="0.25">
      <c r="A174" s="5">
        <v>45530</v>
      </c>
      <c r="B174" s="21">
        <f t="shared" si="12"/>
        <v>45530</v>
      </c>
      <c r="C174" s="50">
        <v>8</v>
      </c>
      <c r="D174" s="1">
        <v>12</v>
      </c>
      <c r="E174" s="152">
        <v>4</v>
      </c>
      <c r="F174" s="1">
        <v>8</v>
      </c>
      <c r="G174" s="152">
        <v>3</v>
      </c>
      <c r="H174" s="8">
        <f t="shared" si="9"/>
        <v>124800</v>
      </c>
      <c r="I174" s="50">
        <v>6</v>
      </c>
      <c r="J174" s="1">
        <v>2</v>
      </c>
      <c r="K174" s="8">
        <f t="shared" si="10"/>
        <v>120000</v>
      </c>
      <c r="L174" s="53">
        <f t="shared" si="11"/>
        <v>244800</v>
      </c>
    </row>
    <row r="175" spans="1:12" x14ac:dyDescent="0.25">
      <c r="A175" s="5">
        <v>45531</v>
      </c>
      <c r="B175" s="21">
        <f t="shared" si="12"/>
        <v>45530</v>
      </c>
      <c r="C175" s="50">
        <v>8</v>
      </c>
      <c r="D175" s="1">
        <v>12</v>
      </c>
      <c r="E175" s="152">
        <v>4</v>
      </c>
      <c r="F175" s="1">
        <v>8</v>
      </c>
      <c r="G175" s="1">
        <v>3</v>
      </c>
      <c r="H175" s="8">
        <f t="shared" si="9"/>
        <v>124800</v>
      </c>
      <c r="I175" s="50">
        <v>6</v>
      </c>
      <c r="J175" s="1">
        <v>2</v>
      </c>
      <c r="K175" s="8">
        <f t="shared" si="10"/>
        <v>120000</v>
      </c>
      <c r="L175" s="53">
        <f t="shared" si="11"/>
        <v>244800</v>
      </c>
    </row>
    <row r="176" spans="1:12" x14ac:dyDescent="0.25">
      <c r="A176" s="5">
        <v>45532</v>
      </c>
      <c r="B176" s="21">
        <f t="shared" si="12"/>
        <v>45530</v>
      </c>
      <c r="C176" s="50">
        <v>8</v>
      </c>
      <c r="D176" s="1">
        <v>12</v>
      </c>
      <c r="E176" s="152">
        <v>4</v>
      </c>
      <c r="F176" s="1">
        <v>8</v>
      </c>
      <c r="G176" s="1">
        <v>3</v>
      </c>
      <c r="H176" s="8">
        <f t="shared" si="9"/>
        <v>124800</v>
      </c>
      <c r="I176" s="50">
        <v>6</v>
      </c>
      <c r="J176" s="1">
        <v>2</v>
      </c>
      <c r="K176" s="8">
        <f t="shared" si="10"/>
        <v>120000</v>
      </c>
      <c r="L176" s="53">
        <f t="shared" si="11"/>
        <v>244800</v>
      </c>
    </row>
    <row r="177" spans="1:12" x14ac:dyDescent="0.25">
      <c r="A177" s="5">
        <v>45533</v>
      </c>
      <c r="B177" s="21">
        <f t="shared" si="12"/>
        <v>45530</v>
      </c>
      <c r="C177" s="50">
        <v>8</v>
      </c>
      <c r="D177" s="1">
        <v>12</v>
      </c>
      <c r="E177" s="152">
        <v>4</v>
      </c>
      <c r="F177" s="1">
        <v>8</v>
      </c>
      <c r="G177" s="1">
        <v>3</v>
      </c>
      <c r="H177" s="8">
        <f t="shared" si="9"/>
        <v>124800</v>
      </c>
      <c r="I177" s="50">
        <v>6</v>
      </c>
      <c r="J177" s="1">
        <v>2</v>
      </c>
      <c r="K177" s="8">
        <f t="shared" si="10"/>
        <v>120000</v>
      </c>
      <c r="L177" s="53">
        <f t="shared" si="11"/>
        <v>244800</v>
      </c>
    </row>
    <row r="178" spans="1:12" x14ac:dyDescent="0.25">
      <c r="A178" s="5">
        <v>45534</v>
      </c>
      <c r="B178" s="21">
        <f t="shared" si="12"/>
        <v>45530</v>
      </c>
      <c r="C178" s="50">
        <v>8</v>
      </c>
      <c r="D178" s="1">
        <v>12</v>
      </c>
      <c r="E178" s="152">
        <v>4</v>
      </c>
      <c r="F178" s="1">
        <v>8</v>
      </c>
      <c r="G178" s="1">
        <v>3</v>
      </c>
      <c r="H178" s="8">
        <f t="shared" si="9"/>
        <v>124800</v>
      </c>
      <c r="I178" s="50">
        <v>6</v>
      </c>
      <c r="J178" s="1">
        <v>2</v>
      </c>
      <c r="K178" s="8">
        <f t="shared" si="10"/>
        <v>120000</v>
      </c>
      <c r="L178" s="53">
        <f t="shared" si="11"/>
        <v>244800</v>
      </c>
    </row>
    <row r="179" spans="1:12" x14ac:dyDescent="0.25">
      <c r="A179" s="5">
        <v>45535</v>
      </c>
      <c r="B179" s="21">
        <f t="shared" si="12"/>
        <v>45530</v>
      </c>
      <c r="C179" s="50">
        <v>8</v>
      </c>
      <c r="D179" s="1">
        <v>12</v>
      </c>
      <c r="E179" s="152">
        <v>4</v>
      </c>
      <c r="F179" s="1">
        <v>8</v>
      </c>
      <c r="G179" s="1">
        <v>3</v>
      </c>
      <c r="H179" s="8">
        <f t="shared" si="9"/>
        <v>124800</v>
      </c>
      <c r="I179" s="50">
        <v>6</v>
      </c>
      <c r="J179" s="1">
        <v>2</v>
      </c>
      <c r="K179" s="8">
        <f t="shared" si="10"/>
        <v>120000</v>
      </c>
      <c r="L179" s="53">
        <f t="shared" si="11"/>
        <v>244800</v>
      </c>
    </row>
    <row r="180" spans="1:12" x14ac:dyDescent="0.25">
      <c r="A180" s="5">
        <v>45536</v>
      </c>
      <c r="B180" s="21">
        <f t="shared" si="12"/>
        <v>45530</v>
      </c>
      <c r="C180" s="50">
        <v>8</v>
      </c>
      <c r="D180" s="1">
        <v>12</v>
      </c>
      <c r="E180" s="152">
        <v>4</v>
      </c>
      <c r="F180" s="1">
        <v>8</v>
      </c>
      <c r="G180" s="1">
        <v>3</v>
      </c>
      <c r="H180" s="8">
        <f t="shared" si="9"/>
        <v>124800</v>
      </c>
      <c r="I180" s="50">
        <v>6</v>
      </c>
      <c r="J180" s="1">
        <v>2</v>
      </c>
      <c r="K180" s="8">
        <f t="shared" si="10"/>
        <v>120000</v>
      </c>
      <c r="L180" s="53">
        <f t="shared" si="11"/>
        <v>244800</v>
      </c>
    </row>
    <row r="181" spans="1:12" x14ac:dyDescent="0.25">
      <c r="A181" s="5">
        <v>45537</v>
      </c>
      <c r="B181" s="21">
        <f t="shared" si="12"/>
        <v>45537</v>
      </c>
      <c r="C181" s="50">
        <v>8</v>
      </c>
      <c r="D181" s="1">
        <v>12</v>
      </c>
      <c r="E181" s="152">
        <v>4</v>
      </c>
      <c r="F181" s="1">
        <v>8</v>
      </c>
      <c r="G181" s="1">
        <v>3</v>
      </c>
      <c r="H181" s="8">
        <f t="shared" si="9"/>
        <v>124800</v>
      </c>
      <c r="I181" s="50">
        <v>6</v>
      </c>
      <c r="J181" s="1">
        <v>2</v>
      </c>
      <c r="K181" s="8">
        <f t="shared" si="10"/>
        <v>120000</v>
      </c>
      <c r="L181" s="53">
        <f t="shared" si="11"/>
        <v>244800</v>
      </c>
    </row>
    <row r="182" spans="1:12" x14ac:dyDescent="0.25">
      <c r="A182" s="5">
        <v>45538</v>
      </c>
      <c r="B182" s="21">
        <f t="shared" si="12"/>
        <v>45537</v>
      </c>
      <c r="C182" s="50">
        <v>8</v>
      </c>
      <c r="D182" s="1">
        <v>12</v>
      </c>
      <c r="E182" s="152">
        <v>4</v>
      </c>
      <c r="F182" s="1">
        <v>8</v>
      </c>
      <c r="G182" s="1">
        <v>3</v>
      </c>
      <c r="H182" s="8">
        <f t="shared" si="9"/>
        <v>124800</v>
      </c>
      <c r="I182" s="50">
        <v>6</v>
      </c>
      <c r="J182" s="1">
        <v>2</v>
      </c>
      <c r="K182" s="8">
        <f t="shared" si="10"/>
        <v>120000</v>
      </c>
      <c r="L182" s="53">
        <f t="shared" si="11"/>
        <v>244800</v>
      </c>
    </row>
    <row r="183" spans="1:12" x14ac:dyDescent="0.25">
      <c r="A183" s="5">
        <v>45539</v>
      </c>
      <c r="B183" s="21">
        <f t="shared" si="12"/>
        <v>45537</v>
      </c>
      <c r="C183" s="50">
        <v>8</v>
      </c>
      <c r="D183" s="1">
        <v>12</v>
      </c>
      <c r="E183" s="152">
        <v>4</v>
      </c>
      <c r="F183" s="1">
        <v>8</v>
      </c>
      <c r="G183" s="1">
        <v>3</v>
      </c>
      <c r="H183" s="8">
        <f t="shared" si="9"/>
        <v>124800</v>
      </c>
      <c r="I183" s="50">
        <v>6</v>
      </c>
      <c r="J183" s="1">
        <v>2</v>
      </c>
      <c r="K183" s="8">
        <f t="shared" si="10"/>
        <v>120000</v>
      </c>
      <c r="L183" s="53">
        <f t="shared" si="11"/>
        <v>244800</v>
      </c>
    </row>
    <row r="184" spans="1:12" x14ac:dyDescent="0.25">
      <c r="A184" s="5">
        <v>45540</v>
      </c>
      <c r="B184" s="21">
        <f t="shared" si="12"/>
        <v>45537</v>
      </c>
      <c r="C184" s="50">
        <v>8</v>
      </c>
      <c r="D184" s="1">
        <v>12</v>
      </c>
      <c r="E184" s="152">
        <v>4</v>
      </c>
      <c r="F184" s="1">
        <v>8</v>
      </c>
      <c r="G184" s="1">
        <v>3</v>
      </c>
      <c r="H184" s="8">
        <f t="shared" si="9"/>
        <v>124800</v>
      </c>
      <c r="I184" s="50">
        <v>6</v>
      </c>
      <c r="J184" s="1">
        <v>2</v>
      </c>
      <c r="K184" s="8">
        <f t="shared" si="10"/>
        <v>120000</v>
      </c>
      <c r="L184" s="53">
        <f t="shared" si="11"/>
        <v>244800</v>
      </c>
    </row>
    <row r="185" spans="1:12" x14ac:dyDescent="0.25">
      <c r="A185" s="5">
        <v>45541</v>
      </c>
      <c r="B185" s="21">
        <f t="shared" si="12"/>
        <v>45537</v>
      </c>
      <c r="C185" s="50">
        <v>8</v>
      </c>
      <c r="D185" s="1">
        <v>12</v>
      </c>
      <c r="E185" s="152">
        <v>4</v>
      </c>
      <c r="F185" s="1">
        <v>8</v>
      </c>
      <c r="G185" s="1">
        <v>3</v>
      </c>
      <c r="H185" s="8">
        <f t="shared" si="9"/>
        <v>124800</v>
      </c>
      <c r="I185" s="50">
        <v>6</v>
      </c>
      <c r="J185" s="1">
        <v>2</v>
      </c>
      <c r="K185" s="8">
        <f t="shared" si="10"/>
        <v>120000</v>
      </c>
      <c r="L185" s="53">
        <f t="shared" si="11"/>
        <v>244800</v>
      </c>
    </row>
    <row r="186" spans="1:12" x14ac:dyDescent="0.25">
      <c r="A186" s="5">
        <v>45542</v>
      </c>
      <c r="B186" s="21">
        <f t="shared" si="12"/>
        <v>45537</v>
      </c>
      <c r="C186" s="50">
        <v>8</v>
      </c>
      <c r="D186" s="1">
        <v>12</v>
      </c>
      <c r="E186" s="152">
        <v>4</v>
      </c>
      <c r="F186" s="1">
        <v>8</v>
      </c>
      <c r="G186" s="1">
        <v>3</v>
      </c>
      <c r="H186" s="8">
        <f t="shared" si="9"/>
        <v>124800</v>
      </c>
      <c r="I186" s="50">
        <v>6</v>
      </c>
      <c r="J186" s="1">
        <v>2</v>
      </c>
      <c r="K186" s="8">
        <f t="shared" si="10"/>
        <v>120000</v>
      </c>
      <c r="L186" s="53">
        <f t="shared" si="11"/>
        <v>244800</v>
      </c>
    </row>
    <row r="187" spans="1:12" x14ac:dyDescent="0.25">
      <c r="A187" s="5">
        <v>45543</v>
      </c>
      <c r="B187" s="21">
        <f t="shared" si="12"/>
        <v>45537</v>
      </c>
      <c r="C187" s="50">
        <v>8</v>
      </c>
      <c r="D187" s="1">
        <v>12</v>
      </c>
      <c r="E187" s="152">
        <v>4</v>
      </c>
      <c r="F187" s="1">
        <v>8</v>
      </c>
      <c r="G187" s="1">
        <v>3</v>
      </c>
      <c r="H187" s="8">
        <f t="shared" si="9"/>
        <v>124800</v>
      </c>
      <c r="I187" s="50">
        <v>6</v>
      </c>
      <c r="J187" s="1">
        <v>2</v>
      </c>
      <c r="K187" s="8">
        <f t="shared" si="10"/>
        <v>120000</v>
      </c>
      <c r="L187" s="53">
        <f t="shared" si="11"/>
        <v>244800</v>
      </c>
    </row>
    <row r="188" spans="1:12" x14ac:dyDescent="0.25">
      <c r="A188" s="5">
        <v>45544</v>
      </c>
      <c r="B188" s="21">
        <f t="shared" si="12"/>
        <v>45544</v>
      </c>
      <c r="C188" s="50">
        <v>8</v>
      </c>
      <c r="D188" s="1">
        <v>12</v>
      </c>
      <c r="E188" s="152">
        <v>4</v>
      </c>
      <c r="F188" s="1">
        <v>8</v>
      </c>
      <c r="G188" s="1">
        <v>3</v>
      </c>
      <c r="H188" s="8">
        <f t="shared" si="9"/>
        <v>124800</v>
      </c>
      <c r="I188" s="50">
        <v>6</v>
      </c>
      <c r="J188" s="1">
        <v>2</v>
      </c>
      <c r="K188" s="8">
        <f t="shared" si="10"/>
        <v>120000</v>
      </c>
      <c r="L188" s="53">
        <f t="shared" si="11"/>
        <v>244800</v>
      </c>
    </row>
    <row r="189" spans="1:12" x14ac:dyDescent="0.25">
      <c r="A189" s="5">
        <v>45545</v>
      </c>
      <c r="B189" s="21">
        <f t="shared" si="12"/>
        <v>45544</v>
      </c>
      <c r="C189" s="50">
        <v>8</v>
      </c>
      <c r="D189" s="1">
        <v>12</v>
      </c>
      <c r="E189" s="152">
        <v>4</v>
      </c>
      <c r="F189" s="1">
        <v>8</v>
      </c>
      <c r="G189" s="1">
        <v>3</v>
      </c>
      <c r="H189" s="8">
        <f t="shared" si="9"/>
        <v>124800</v>
      </c>
      <c r="I189" s="50">
        <v>6</v>
      </c>
      <c r="J189" s="1">
        <v>2</v>
      </c>
      <c r="K189" s="8">
        <f t="shared" si="10"/>
        <v>120000</v>
      </c>
      <c r="L189" s="53">
        <f t="shared" si="11"/>
        <v>244800</v>
      </c>
    </row>
    <row r="190" spans="1:12" x14ac:dyDescent="0.25">
      <c r="A190" s="5">
        <v>45546</v>
      </c>
      <c r="B190" s="21">
        <f t="shared" si="12"/>
        <v>45544</v>
      </c>
      <c r="C190" s="50">
        <v>8</v>
      </c>
      <c r="D190" s="1">
        <v>12</v>
      </c>
      <c r="E190" s="152">
        <v>4</v>
      </c>
      <c r="F190" s="1">
        <v>8</v>
      </c>
      <c r="G190" s="1">
        <v>3</v>
      </c>
      <c r="H190" s="8">
        <f t="shared" si="9"/>
        <v>124800</v>
      </c>
      <c r="I190" s="50">
        <v>6</v>
      </c>
      <c r="J190" s="1">
        <v>2</v>
      </c>
      <c r="K190" s="8">
        <f t="shared" si="10"/>
        <v>120000</v>
      </c>
      <c r="L190" s="53">
        <f t="shared" si="11"/>
        <v>244800</v>
      </c>
    </row>
    <row r="191" spans="1:12" x14ac:dyDescent="0.25">
      <c r="A191" s="5">
        <v>45547</v>
      </c>
      <c r="B191" s="21">
        <f t="shared" si="12"/>
        <v>45544</v>
      </c>
      <c r="C191" s="50">
        <v>8</v>
      </c>
      <c r="D191" s="1">
        <v>12</v>
      </c>
      <c r="E191" s="152">
        <v>4</v>
      </c>
      <c r="F191" s="1">
        <v>8</v>
      </c>
      <c r="G191" s="1">
        <v>3</v>
      </c>
      <c r="H191" s="8">
        <f t="shared" si="9"/>
        <v>124800</v>
      </c>
      <c r="I191" s="50">
        <v>6</v>
      </c>
      <c r="J191" s="1">
        <v>2</v>
      </c>
      <c r="K191" s="8">
        <f t="shared" si="10"/>
        <v>120000</v>
      </c>
      <c r="L191" s="53">
        <f t="shared" si="11"/>
        <v>244800</v>
      </c>
    </row>
    <row r="192" spans="1:12" x14ac:dyDescent="0.25">
      <c r="A192" s="5">
        <v>45548</v>
      </c>
      <c r="B192" s="21">
        <f t="shared" si="12"/>
        <v>45544</v>
      </c>
      <c r="C192" s="50">
        <v>8</v>
      </c>
      <c r="D192" s="1">
        <v>12</v>
      </c>
      <c r="E192" s="152">
        <v>4</v>
      </c>
      <c r="F192" s="1">
        <v>8</v>
      </c>
      <c r="G192" s="1">
        <v>3</v>
      </c>
      <c r="H192" s="8">
        <f t="shared" si="9"/>
        <v>124800</v>
      </c>
      <c r="I192" s="50">
        <v>6</v>
      </c>
      <c r="J192" s="1">
        <v>2</v>
      </c>
      <c r="K192" s="8">
        <f t="shared" si="10"/>
        <v>120000</v>
      </c>
      <c r="L192" s="53">
        <f t="shared" si="11"/>
        <v>244800</v>
      </c>
    </row>
    <row r="193" spans="1:12" x14ac:dyDescent="0.25">
      <c r="A193" s="5">
        <v>45549</v>
      </c>
      <c r="B193" s="21">
        <f t="shared" si="12"/>
        <v>45544</v>
      </c>
      <c r="C193" s="50">
        <v>8</v>
      </c>
      <c r="D193" s="1">
        <v>12</v>
      </c>
      <c r="E193" s="152">
        <v>4</v>
      </c>
      <c r="F193" s="1">
        <v>8</v>
      </c>
      <c r="G193" s="1">
        <v>3</v>
      </c>
      <c r="H193" s="8">
        <f t="shared" si="9"/>
        <v>124800</v>
      </c>
      <c r="I193" s="50">
        <v>6</v>
      </c>
      <c r="J193" s="1">
        <v>2</v>
      </c>
      <c r="K193" s="8">
        <f t="shared" si="10"/>
        <v>120000</v>
      </c>
      <c r="L193" s="53">
        <f t="shared" si="11"/>
        <v>244800</v>
      </c>
    </row>
    <row r="194" spans="1:12" x14ac:dyDescent="0.25">
      <c r="A194" s="5">
        <v>45550</v>
      </c>
      <c r="B194" s="21">
        <f t="shared" si="12"/>
        <v>45544</v>
      </c>
      <c r="C194" s="50">
        <v>8</v>
      </c>
      <c r="D194" s="1">
        <v>12</v>
      </c>
      <c r="E194" s="152">
        <v>4</v>
      </c>
      <c r="F194" s="1">
        <v>8</v>
      </c>
      <c r="G194" s="1">
        <v>3</v>
      </c>
      <c r="H194" s="8">
        <f t="shared" si="9"/>
        <v>124800</v>
      </c>
      <c r="I194" s="50">
        <v>6</v>
      </c>
      <c r="J194" s="1">
        <v>2</v>
      </c>
      <c r="K194" s="8">
        <f t="shared" si="10"/>
        <v>120000</v>
      </c>
      <c r="L194" s="53">
        <f t="shared" si="11"/>
        <v>244800</v>
      </c>
    </row>
    <row r="195" spans="1:12" x14ac:dyDescent="0.25">
      <c r="A195" s="5">
        <v>45551</v>
      </c>
      <c r="B195" s="21">
        <f t="shared" si="12"/>
        <v>45551</v>
      </c>
      <c r="C195" s="50">
        <v>8</v>
      </c>
      <c r="D195" s="1">
        <v>12</v>
      </c>
      <c r="E195" s="152">
        <v>4</v>
      </c>
      <c r="F195" s="1">
        <v>8</v>
      </c>
      <c r="G195" s="1">
        <v>3</v>
      </c>
      <c r="H195" s="8">
        <f t="shared" si="9"/>
        <v>124800</v>
      </c>
      <c r="I195" s="50">
        <v>6</v>
      </c>
      <c r="J195" s="1">
        <v>2</v>
      </c>
      <c r="K195" s="8">
        <f t="shared" si="10"/>
        <v>120000</v>
      </c>
      <c r="L195" s="53">
        <f t="shared" si="11"/>
        <v>244800</v>
      </c>
    </row>
    <row r="196" spans="1:12" x14ac:dyDescent="0.25">
      <c r="A196" s="5">
        <v>45552</v>
      </c>
      <c r="B196" s="21">
        <f t="shared" si="12"/>
        <v>45551</v>
      </c>
      <c r="C196" s="50">
        <v>8</v>
      </c>
      <c r="D196" s="1">
        <v>12</v>
      </c>
      <c r="E196" s="152">
        <v>4</v>
      </c>
      <c r="F196" s="1">
        <v>8</v>
      </c>
      <c r="G196" s="1">
        <v>3</v>
      </c>
      <c r="H196" s="8">
        <f t="shared" si="9"/>
        <v>124800</v>
      </c>
      <c r="I196" s="50">
        <v>6</v>
      </c>
      <c r="J196" s="1">
        <v>2</v>
      </c>
      <c r="K196" s="8">
        <f t="shared" si="10"/>
        <v>120000</v>
      </c>
      <c r="L196" s="53">
        <f t="shared" si="11"/>
        <v>244800</v>
      </c>
    </row>
    <row r="197" spans="1:12" x14ac:dyDescent="0.25">
      <c r="A197" s="5">
        <v>45553</v>
      </c>
      <c r="B197" s="21">
        <f t="shared" si="12"/>
        <v>45551</v>
      </c>
      <c r="C197" s="50">
        <v>8</v>
      </c>
      <c r="D197" s="1">
        <v>12</v>
      </c>
      <c r="E197" s="152">
        <v>4</v>
      </c>
      <c r="F197" s="1">
        <v>8</v>
      </c>
      <c r="G197" s="1">
        <v>3</v>
      </c>
      <c r="H197" s="8">
        <f t="shared" si="9"/>
        <v>124800</v>
      </c>
      <c r="I197" s="50">
        <v>6</v>
      </c>
      <c r="J197" s="1">
        <v>2</v>
      </c>
      <c r="K197" s="8">
        <f t="shared" si="10"/>
        <v>120000</v>
      </c>
      <c r="L197" s="53">
        <f t="shared" si="11"/>
        <v>244800</v>
      </c>
    </row>
    <row r="198" spans="1:12" x14ac:dyDescent="0.25">
      <c r="A198" s="5">
        <v>45554</v>
      </c>
      <c r="B198" s="21">
        <f t="shared" si="12"/>
        <v>45551</v>
      </c>
      <c r="C198" s="50">
        <v>8</v>
      </c>
      <c r="D198" s="1">
        <v>12</v>
      </c>
      <c r="E198" s="152">
        <v>4</v>
      </c>
      <c r="F198" s="1">
        <v>8</v>
      </c>
      <c r="G198" s="1">
        <v>3</v>
      </c>
      <c r="H198" s="8">
        <f t="shared" si="9"/>
        <v>124800</v>
      </c>
      <c r="I198" s="50">
        <v>6</v>
      </c>
      <c r="J198" s="1">
        <v>2</v>
      </c>
      <c r="K198" s="8">
        <f t="shared" si="10"/>
        <v>120000</v>
      </c>
      <c r="L198" s="53">
        <f t="shared" si="11"/>
        <v>244800</v>
      </c>
    </row>
    <row r="199" spans="1:12" x14ac:dyDescent="0.25">
      <c r="A199" s="5">
        <v>45555</v>
      </c>
      <c r="B199" s="21">
        <f t="shared" si="12"/>
        <v>45551</v>
      </c>
      <c r="C199" s="50">
        <v>8</v>
      </c>
      <c r="D199" s="1">
        <v>12</v>
      </c>
      <c r="E199" s="152">
        <v>4</v>
      </c>
      <c r="F199" s="1">
        <v>8</v>
      </c>
      <c r="G199" s="1">
        <v>3</v>
      </c>
      <c r="H199" s="8">
        <f t="shared" ref="H199:H262" si="13">SUMPRODUCT($C$4:$G$4,C199:G199)</f>
        <v>124800</v>
      </c>
      <c r="I199" s="50">
        <v>6</v>
      </c>
      <c r="J199" s="1">
        <v>2</v>
      </c>
      <c r="K199" s="8">
        <f t="shared" ref="K199:K262" si="14">SUMPRODUCT($I$4:$J$4,I199:J199)</f>
        <v>120000</v>
      </c>
      <c r="L199" s="53">
        <f t="shared" ref="L199:L262" si="15">H199+K199</f>
        <v>244800</v>
      </c>
    </row>
    <row r="200" spans="1:12" x14ac:dyDescent="0.25">
      <c r="A200" s="5">
        <v>45556</v>
      </c>
      <c r="B200" s="21">
        <f t="shared" si="12"/>
        <v>45551</v>
      </c>
      <c r="C200" s="50">
        <v>8</v>
      </c>
      <c r="D200" s="1">
        <v>12</v>
      </c>
      <c r="E200" s="152">
        <v>4</v>
      </c>
      <c r="F200" s="1">
        <v>8</v>
      </c>
      <c r="G200" s="1">
        <v>3</v>
      </c>
      <c r="H200" s="8">
        <f t="shared" si="13"/>
        <v>124800</v>
      </c>
      <c r="I200" s="50">
        <v>6</v>
      </c>
      <c r="J200" s="1">
        <v>2</v>
      </c>
      <c r="K200" s="8">
        <f t="shared" si="14"/>
        <v>120000</v>
      </c>
      <c r="L200" s="53">
        <f t="shared" si="15"/>
        <v>244800</v>
      </c>
    </row>
    <row r="201" spans="1:12" x14ac:dyDescent="0.25">
      <c r="A201" s="5">
        <v>45557</v>
      </c>
      <c r="B201" s="21">
        <f t="shared" si="12"/>
        <v>45551</v>
      </c>
      <c r="C201" s="50">
        <v>8</v>
      </c>
      <c r="D201" s="1">
        <v>12</v>
      </c>
      <c r="E201" s="152">
        <v>4</v>
      </c>
      <c r="F201" s="1">
        <v>8</v>
      </c>
      <c r="G201" s="1">
        <v>3</v>
      </c>
      <c r="H201" s="8">
        <f t="shared" si="13"/>
        <v>124800</v>
      </c>
      <c r="I201" s="50">
        <v>6</v>
      </c>
      <c r="J201" s="1">
        <v>2</v>
      </c>
      <c r="K201" s="8">
        <f t="shared" si="14"/>
        <v>120000</v>
      </c>
      <c r="L201" s="53">
        <f t="shared" si="15"/>
        <v>244800</v>
      </c>
    </row>
    <row r="202" spans="1:12" x14ac:dyDescent="0.25">
      <c r="A202" s="5">
        <v>45558</v>
      </c>
      <c r="B202" s="21">
        <f t="shared" si="12"/>
        <v>45558</v>
      </c>
      <c r="C202" s="50">
        <v>8</v>
      </c>
      <c r="D202" s="1">
        <v>12</v>
      </c>
      <c r="E202" s="152">
        <v>4</v>
      </c>
      <c r="F202" s="1">
        <v>8</v>
      </c>
      <c r="G202" s="1">
        <v>3</v>
      </c>
      <c r="H202" s="8">
        <f t="shared" si="13"/>
        <v>124800</v>
      </c>
      <c r="I202" s="50">
        <v>6</v>
      </c>
      <c r="J202" s="1">
        <v>2</v>
      </c>
      <c r="K202" s="8">
        <f t="shared" si="14"/>
        <v>120000</v>
      </c>
      <c r="L202" s="53">
        <f t="shared" si="15"/>
        <v>244800</v>
      </c>
    </row>
    <row r="203" spans="1:12" x14ac:dyDescent="0.25">
      <c r="A203" s="5">
        <v>45559</v>
      </c>
      <c r="B203" s="21">
        <f t="shared" si="12"/>
        <v>45558</v>
      </c>
      <c r="C203" s="50">
        <v>8</v>
      </c>
      <c r="D203" s="1">
        <v>12</v>
      </c>
      <c r="E203" s="152">
        <v>4</v>
      </c>
      <c r="F203" s="1">
        <v>8</v>
      </c>
      <c r="G203" s="1">
        <v>3</v>
      </c>
      <c r="H203" s="8">
        <f t="shared" si="13"/>
        <v>124800</v>
      </c>
      <c r="I203" s="50">
        <v>6</v>
      </c>
      <c r="J203" s="1">
        <v>2</v>
      </c>
      <c r="K203" s="8">
        <f t="shared" si="14"/>
        <v>120000</v>
      </c>
      <c r="L203" s="53">
        <f t="shared" si="15"/>
        <v>244800</v>
      </c>
    </row>
    <row r="204" spans="1:12" x14ac:dyDescent="0.25">
      <c r="A204" s="5">
        <v>45560</v>
      </c>
      <c r="B204" s="21">
        <f t="shared" si="12"/>
        <v>45558</v>
      </c>
      <c r="C204" s="50">
        <v>8</v>
      </c>
      <c r="D204" s="1">
        <v>12</v>
      </c>
      <c r="E204" s="152">
        <v>4</v>
      </c>
      <c r="F204" s="1">
        <v>8</v>
      </c>
      <c r="G204" s="1">
        <v>3</v>
      </c>
      <c r="H204" s="8">
        <f t="shared" si="13"/>
        <v>124800</v>
      </c>
      <c r="I204" s="50">
        <v>6</v>
      </c>
      <c r="J204" s="1">
        <v>2</v>
      </c>
      <c r="K204" s="8">
        <f t="shared" si="14"/>
        <v>120000</v>
      </c>
      <c r="L204" s="53">
        <f t="shared" si="15"/>
        <v>244800</v>
      </c>
    </row>
    <row r="205" spans="1:12" x14ac:dyDescent="0.25">
      <c r="A205" s="5">
        <v>45561</v>
      </c>
      <c r="B205" s="21">
        <f t="shared" si="12"/>
        <v>45558</v>
      </c>
      <c r="C205" s="50">
        <v>8</v>
      </c>
      <c r="D205" s="1">
        <v>12</v>
      </c>
      <c r="E205" s="152">
        <v>4</v>
      </c>
      <c r="F205" s="1">
        <v>8</v>
      </c>
      <c r="G205" s="1">
        <v>3</v>
      </c>
      <c r="H205" s="8">
        <f t="shared" si="13"/>
        <v>124800</v>
      </c>
      <c r="I205" s="50">
        <v>6</v>
      </c>
      <c r="J205" s="1">
        <v>2</v>
      </c>
      <c r="K205" s="8">
        <f t="shared" si="14"/>
        <v>120000</v>
      </c>
      <c r="L205" s="53">
        <f t="shared" si="15"/>
        <v>244800</v>
      </c>
    </row>
    <row r="206" spans="1:12" x14ac:dyDescent="0.25">
      <c r="A206" s="5">
        <v>45562</v>
      </c>
      <c r="B206" s="21">
        <f t="shared" ref="B206:B269" si="16">B199+7</f>
        <v>45558</v>
      </c>
      <c r="C206" s="50">
        <v>8</v>
      </c>
      <c r="D206" s="1">
        <v>12</v>
      </c>
      <c r="E206" s="152">
        <v>4</v>
      </c>
      <c r="F206" s="1">
        <v>8</v>
      </c>
      <c r="G206" s="1">
        <v>3</v>
      </c>
      <c r="H206" s="8">
        <f t="shared" si="13"/>
        <v>124800</v>
      </c>
      <c r="I206" s="50">
        <v>6</v>
      </c>
      <c r="J206" s="1">
        <v>2</v>
      </c>
      <c r="K206" s="8">
        <f t="shared" si="14"/>
        <v>120000</v>
      </c>
      <c r="L206" s="53">
        <f t="shared" si="15"/>
        <v>244800</v>
      </c>
    </row>
    <row r="207" spans="1:12" x14ac:dyDescent="0.25">
      <c r="A207" s="5">
        <v>45563</v>
      </c>
      <c r="B207" s="21">
        <f t="shared" si="16"/>
        <v>45558</v>
      </c>
      <c r="C207" s="50">
        <v>8</v>
      </c>
      <c r="D207" s="1">
        <v>12</v>
      </c>
      <c r="E207" s="152">
        <v>4</v>
      </c>
      <c r="F207" s="1">
        <v>8</v>
      </c>
      <c r="G207" s="1">
        <v>3</v>
      </c>
      <c r="H207" s="8">
        <f t="shared" si="13"/>
        <v>124800</v>
      </c>
      <c r="I207" s="50">
        <v>6</v>
      </c>
      <c r="J207" s="1">
        <v>2</v>
      </c>
      <c r="K207" s="8">
        <f t="shared" si="14"/>
        <v>120000</v>
      </c>
      <c r="L207" s="53">
        <f t="shared" si="15"/>
        <v>244800</v>
      </c>
    </row>
    <row r="208" spans="1:12" x14ac:dyDescent="0.25">
      <c r="A208" s="5">
        <v>45564</v>
      </c>
      <c r="B208" s="21">
        <f t="shared" si="16"/>
        <v>45558</v>
      </c>
      <c r="C208" s="50">
        <v>8</v>
      </c>
      <c r="D208" s="1">
        <v>12</v>
      </c>
      <c r="E208" s="152">
        <v>4</v>
      </c>
      <c r="F208" s="1">
        <v>8</v>
      </c>
      <c r="G208" s="1">
        <v>3</v>
      </c>
      <c r="H208" s="8">
        <f t="shared" si="13"/>
        <v>124800</v>
      </c>
      <c r="I208" s="50">
        <v>6</v>
      </c>
      <c r="J208" s="1">
        <v>2</v>
      </c>
      <c r="K208" s="8">
        <f t="shared" si="14"/>
        <v>120000</v>
      </c>
      <c r="L208" s="53">
        <f t="shared" si="15"/>
        <v>244800</v>
      </c>
    </row>
    <row r="209" spans="1:12" x14ac:dyDescent="0.25">
      <c r="A209" s="5">
        <v>45565</v>
      </c>
      <c r="B209" s="21">
        <f t="shared" si="16"/>
        <v>45565</v>
      </c>
      <c r="C209" s="50">
        <v>8</v>
      </c>
      <c r="D209" s="1">
        <v>12</v>
      </c>
      <c r="E209" s="152">
        <v>4</v>
      </c>
      <c r="F209" s="1">
        <v>8</v>
      </c>
      <c r="G209" s="1">
        <v>3</v>
      </c>
      <c r="H209" s="8">
        <f t="shared" si="13"/>
        <v>124800</v>
      </c>
      <c r="I209" s="50">
        <v>6</v>
      </c>
      <c r="J209" s="1">
        <v>2</v>
      </c>
      <c r="K209" s="8">
        <f t="shared" si="14"/>
        <v>120000</v>
      </c>
      <c r="L209" s="53">
        <f t="shared" si="15"/>
        <v>244800</v>
      </c>
    </row>
    <row r="210" spans="1:12" x14ac:dyDescent="0.25">
      <c r="A210" s="5">
        <v>45566</v>
      </c>
      <c r="B210" s="21">
        <f t="shared" si="16"/>
        <v>45565</v>
      </c>
      <c r="C210" s="50">
        <v>8</v>
      </c>
      <c r="D210" s="1">
        <v>12</v>
      </c>
      <c r="E210" s="4">
        <v>6</v>
      </c>
      <c r="F210" s="1">
        <v>8</v>
      </c>
      <c r="G210" s="1">
        <v>3</v>
      </c>
      <c r="H210" s="8">
        <f t="shared" si="13"/>
        <v>134784</v>
      </c>
      <c r="I210" s="50">
        <v>6</v>
      </c>
      <c r="J210" s="1">
        <v>2</v>
      </c>
      <c r="K210" s="8">
        <f t="shared" si="14"/>
        <v>120000</v>
      </c>
      <c r="L210" s="53">
        <f t="shared" si="15"/>
        <v>254784</v>
      </c>
    </row>
    <row r="211" spans="1:12" x14ac:dyDescent="0.25">
      <c r="A211" s="5">
        <v>45567</v>
      </c>
      <c r="B211" s="21">
        <f t="shared" si="16"/>
        <v>45565</v>
      </c>
      <c r="C211" s="50">
        <v>8</v>
      </c>
      <c r="D211" s="1">
        <v>12</v>
      </c>
      <c r="E211" s="1">
        <v>6</v>
      </c>
      <c r="F211" s="1">
        <v>8</v>
      </c>
      <c r="G211" s="1">
        <v>3</v>
      </c>
      <c r="H211" s="8">
        <f t="shared" si="13"/>
        <v>134784</v>
      </c>
      <c r="I211" s="50">
        <v>6</v>
      </c>
      <c r="J211" s="1">
        <v>2</v>
      </c>
      <c r="K211" s="8">
        <f t="shared" si="14"/>
        <v>120000</v>
      </c>
      <c r="L211" s="53">
        <f t="shared" si="15"/>
        <v>254784</v>
      </c>
    </row>
    <row r="212" spans="1:12" x14ac:dyDescent="0.25">
      <c r="A212" s="5">
        <v>45568</v>
      </c>
      <c r="B212" s="21">
        <f t="shared" si="16"/>
        <v>45565</v>
      </c>
      <c r="C212" s="50">
        <v>8</v>
      </c>
      <c r="D212" s="1">
        <v>12</v>
      </c>
      <c r="E212" s="1">
        <v>6</v>
      </c>
      <c r="F212" s="1">
        <v>8</v>
      </c>
      <c r="G212" s="1">
        <v>3</v>
      </c>
      <c r="H212" s="8">
        <f t="shared" si="13"/>
        <v>134784</v>
      </c>
      <c r="I212" s="50">
        <v>6</v>
      </c>
      <c r="J212" s="1">
        <v>2</v>
      </c>
      <c r="K212" s="8">
        <f t="shared" si="14"/>
        <v>120000</v>
      </c>
      <c r="L212" s="53">
        <f t="shared" si="15"/>
        <v>254784</v>
      </c>
    </row>
    <row r="213" spans="1:12" x14ac:dyDescent="0.25">
      <c r="A213" s="5">
        <v>45569</v>
      </c>
      <c r="B213" s="21">
        <f t="shared" si="16"/>
        <v>45565</v>
      </c>
      <c r="C213" s="50">
        <v>8</v>
      </c>
      <c r="D213" s="1">
        <v>12</v>
      </c>
      <c r="E213" s="1">
        <v>6</v>
      </c>
      <c r="F213" s="1">
        <v>8</v>
      </c>
      <c r="G213" s="1">
        <v>3</v>
      </c>
      <c r="H213" s="8">
        <f t="shared" si="13"/>
        <v>134784</v>
      </c>
      <c r="I213" s="50">
        <v>6</v>
      </c>
      <c r="J213" s="1">
        <v>2</v>
      </c>
      <c r="K213" s="8">
        <f t="shared" si="14"/>
        <v>120000</v>
      </c>
      <c r="L213" s="53">
        <f t="shared" si="15"/>
        <v>254784</v>
      </c>
    </row>
    <row r="214" spans="1:12" x14ac:dyDescent="0.25">
      <c r="A214" s="5">
        <v>45570</v>
      </c>
      <c r="B214" s="21">
        <f t="shared" si="16"/>
        <v>45565</v>
      </c>
      <c r="C214" s="50">
        <v>8</v>
      </c>
      <c r="D214" s="1">
        <v>12</v>
      </c>
      <c r="E214" s="1">
        <v>6</v>
      </c>
      <c r="F214" s="1">
        <v>8</v>
      </c>
      <c r="G214" s="1">
        <v>3</v>
      </c>
      <c r="H214" s="8">
        <f t="shared" si="13"/>
        <v>134784</v>
      </c>
      <c r="I214" s="50">
        <v>6</v>
      </c>
      <c r="J214" s="1">
        <v>2</v>
      </c>
      <c r="K214" s="8">
        <f t="shared" si="14"/>
        <v>120000</v>
      </c>
      <c r="L214" s="53">
        <f t="shared" si="15"/>
        <v>254784</v>
      </c>
    </row>
    <row r="215" spans="1:12" x14ac:dyDescent="0.25">
      <c r="A215" s="5">
        <v>45571</v>
      </c>
      <c r="B215" s="21">
        <f t="shared" si="16"/>
        <v>45565</v>
      </c>
      <c r="C215" s="50">
        <v>8</v>
      </c>
      <c r="D215" s="1">
        <v>12</v>
      </c>
      <c r="E215" s="1">
        <v>6</v>
      </c>
      <c r="F215" s="1">
        <v>8</v>
      </c>
      <c r="G215" s="1">
        <v>3</v>
      </c>
      <c r="H215" s="8">
        <f t="shared" si="13"/>
        <v>134784</v>
      </c>
      <c r="I215" s="50">
        <v>6</v>
      </c>
      <c r="J215" s="1">
        <v>2</v>
      </c>
      <c r="K215" s="8">
        <f t="shared" si="14"/>
        <v>120000</v>
      </c>
      <c r="L215" s="53">
        <f t="shared" si="15"/>
        <v>254784</v>
      </c>
    </row>
    <row r="216" spans="1:12" x14ac:dyDescent="0.25">
      <c r="A216" s="5">
        <v>45572</v>
      </c>
      <c r="B216" s="21">
        <f t="shared" si="16"/>
        <v>45572</v>
      </c>
      <c r="C216" s="50">
        <v>8</v>
      </c>
      <c r="D216" s="1">
        <v>12</v>
      </c>
      <c r="E216" s="1">
        <v>6</v>
      </c>
      <c r="F216" s="1">
        <v>8</v>
      </c>
      <c r="G216" s="1">
        <v>3</v>
      </c>
      <c r="H216" s="8">
        <f t="shared" si="13"/>
        <v>134784</v>
      </c>
      <c r="I216" s="50">
        <v>6</v>
      </c>
      <c r="J216" s="1">
        <v>2</v>
      </c>
      <c r="K216" s="8">
        <f t="shared" si="14"/>
        <v>120000</v>
      </c>
      <c r="L216" s="53">
        <f t="shared" si="15"/>
        <v>254784</v>
      </c>
    </row>
    <row r="217" spans="1:12" x14ac:dyDescent="0.25">
      <c r="A217" s="5">
        <v>45573</v>
      </c>
      <c r="B217" s="21">
        <f t="shared" si="16"/>
        <v>45572</v>
      </c>
      <c r="C217" s="50">
        <v>8</v>
      </c>
      <c r="D217" s="1">
        <v>12</v>
      </c>
      <c r="E217" s="1">
        <v>6</v>
      </c>
      <c r="F217" s="1">
        <v>8</v>
      </c>
      <c r="G217" s="1">
        <v>3</v>
      </c>
      <c r="H217" s="8">
        <f t="shared" si="13"/>
        <v>134784</v>
      </c>
      <c r="I217" s="50">
        <v>6</v>
      </c>
      <c r="J217" s="1">
        <v>2</v>
      </c>
      <c r="K217" s="8">
        <f t="shared" si="14"/>
        <v>120000</v>
      </c>
      <c r="L217" s="53">
        <f t="shared" si="15"/>
        <v>254784</v>
      </c>
    </row>
    <row r="218" spans="1:12" x14ac:dyDescent="0.25">
      <c r="A218" s="5">
        <v>45574</v>
      </c>
      <c r="B218" s="21">
        <f t="shared" si="16"/>
        <v>45572</v>
      </c>
      <c r="C218" s="50">
        <v>8</v>
      </c>
      <c r="D218" s="1">
        <v>12</v>
      </c>
      <c r="E218" s="1">
        <v>6</v>
      </c>
      <c r="F218" s="1">
        <v>8</v>
      </c>
      <c r="G218" s="1">
        <v>3</v>
      </c>
      <c r="H218" s="8">
        <f t="shared" si="13"/>
        <v>134784</v>
      </c>
      <c r="I218" s="50">
        <v>6</v>
      </c>
      <c r="J218" s="1">
        <v>2</v>
      </c>
      <c r="K218" s="8">
        <f t="shared" si="14"/>
        <v>120000</v>
      </c>
      <c r="L218" s="53">
        <f t="shared" si="15"/>
        <v>254784</v>
      </c>
    </row>
    <row r="219" spans="1:12" x14ac:dyDescent="0.25">
      <c r="A219" s="5">
        <v>45575</v>
      </c>
      <c r="B219" s="21">
        <f t="shared" si="16"/>
        <v>45572</v>
      </c>
      <c r="C219" s="50">
        <v>8</v>
      </c>
      <c r="D219" s="1">
        <v>12</v>
      </c>
      <c r="E219" s="1">
        <v>6</v>
      </c>
      <c r="F219" s="1">
        <v>8</v>
      </c>
      <c r="G219" s="1">
        <v>3</v>
      </c>
      <c r="H219" s="8">
        <f t="shared" si="13"/>
        <v>134784</v>
      </c>
      <c r="I219" s="50">
        <v>6</v>
      </c>
      <c r="J219" s="1">
        <v>2</v>
      </c>
      <c r="K219" s="8">
        <f t="shared" si="14"/>
        <v>120000</v>
      </c>
      <c r="L219" s="53">
        <f t="shared" si="15"/>
        <v>254784</v>
      </c>
    </row>
    <row r="220" spans="1:12" x14ac:dyDescent="0.25">
      <c r="A220" s="5">
        <v>45576</v>
      </c>
      <c r="B220" s="21">
        <f t="shared" si="16"/>
        <v>45572</v>
      </c>
      <c r="C220" s="50">
        <v>8</v>
      </c>
      <c r="D220" s="1">
        <v>12</v>
      </c>
      <c r="E220" s="1">
        <v>6</v>
      </c>
      <c r="F220" s="1">
        <v>8</v>
      </c>
      <c r="G220" s="1">
        <v>3</v>
      </c>
      <c r="H220" s="8">
        <f t="shared" si="13"/>
        <v>134784</v>
      </c>
      <c r="I220" s="50">
        <v>6</v>
      </c>
      <c r="J220" s="1">
        <v>2</v>
      </c>
      <c r="K220" s="8">
        <f t="shared" si="14"/>
        <v>120000</v>
      </c>
      <c r="L220" s="53">
        <f t="shared" si="15"/>
        <v>254784</v>
      </c>
    </row>
    <row r="221" spans="1:12" x14ac:dyDescent="0.25">
      <c r="A221" s="5">
        <v>45577</v>
      </c>
      <c r="B221" s="21">
        <f t="shared" si="16"/>
        <v>45572</v>
      </c>
      <c r="C221" s="50">
        <v>8</v>
      </c>
      <c r="D221" s="1">
        <v>12</v>
      </c>
      <c r="E221" s="1">
        <v>6</v>
      </c>
      <c r="F221" s="1">
        <v>8</v>
      </c>
      <c r="G221" s="1">
        <v>3</v>
      </c>
      <c r="H221" s="8">
        <f t="shared" si="13"/>
        <v>134784</v>
      </c>
      <c r="I221" s="50">
        <v>6</v>
      </c>
      <c r="J221" s="1">
        <v>2</v>
      </c>
      <c r="K221" s="8">
        <f t="shared" si="14"/>
        <v>120000</v>
      </c>
      <c r="L221" s="53">
        <f t="shared" si="15"/>
        <v>254784</v>
      </c>
    </row>
    <row r="222" spans="1:12" x14ac:dyDescent="0.25">
      <c r="A222" s="5">
        <v>45578</v>
      </c>
      <c r="B222" s="21">
        <f t="shared" si="16"/>
        <v>45572</v>
      </c>
      <c r="C222" s="50">
        <v>8</v>
      </c>
      <c r="D222" s="1">
        <v>12</v>
      </c>
      <c r="E222" s="1">
        <v>6</v>
      </c>
      <c r="F222" s="1">
        <v>8</v>
      </c>
      <c r="G222" s="1">
        <v>3</v>
      </c>
      <c r="H222" s="8">
        <f t="shared" si="13"/>
        <v>134784</v>
      </c>
      <c r="I222" s="50">
        <v>6</v>
      </c>
      <c r="J222" s="1">
        <v>2</v>
      </c>
      <c r="K222" s="8">
        <f t="shared" si="14"/>
        <v>120000</v>
      </c>
      <c r="L222" s="53">
        <f t="shared" si="15"/>
        <v>254784</v>
      </c>
    </row>
    <row r="223" spans="1:12" x14ac:dyDescent="0.25">
      <c r="A223" s="5">
        <v>45579</v>
      </c>
      <c r="B223" s="21">
        <f t="shared" si="16"/>
        <v>45579</v>
      </c>
      <c r="C223" s="50">
        <v>8</v>
      </c>
      <c r="D223" s="1">
        <v>12</v>
      </c>
      <c r="E223" s="1">
        <v>6</v>
      </c>
      <c r="F223" s="1">
        <v>8</v>
      </c>
      <c r="G223" s="1">
        <v>3</v>
      </c>
      <c r="H223" s="8">
        <f t="shared" si="13"/>
        <v>134784</v>
      </c>
      <c r="I223" s="50">
        <v>6</v>
      </c>
      <c r="J223" s="1">
        <v>2</v>
      </c>
      <c r="K223" s="8">
        <f t="shared" si="14"/>
        <v>120000</v>
      </c>
      <c r="L223" s="53">
        <f t="shared" si="15"/>
        <v>254784</v>
      </c>
    </row>
    <row r="224" spans="1:12" x14ac:dyDescent="0.25">
      <c r="A224" s="5">
        <v>45580</v>
      </c>
      <c r="B224" s="21">
        <f t="shared" si="16"/>
        <v>45579</v>
      </c>
      <c r="C224" s="50">
        <v>8</v>
      </c>
      <c r="D224" s="1">
        <v>12</v>
      </c>
      <c r="E224" s="1">
        <v>6</v>
      </c>
      <c r="F224" s="1">
        <v>8</v>
      </c>
      <c r="G224" s="1">
        <v>3</v>
      </c>
      <c r="H224" s="8">
        <f t="shared" si="13"/>
        <v>134784</v>
      </c>
      <c r="I224" s="50">
        <v>6</v>
      </c>
      <c r="J224" s="1">
        <v>2</v>
      </c>
      <c r="K224" s="8">
        <f t="shared" si="14"/>
        <v>120000</v>
      </c>
      <c r="L224" s="53">
        <f t="shared" si="15"/>
        <v>254784</v>
      </c>
    </row>
    <row r="225" spans="1:12" x14ac:dyDescent="0.25">
      <c r="A225" s="5">
        <v>45581</v>
      </c>
      <c r="B225" s="21">
        <f t="shared" si="16"/>
        <v>45579</v>
      </c>
      <c r="C225" s="50">
        <v>8</v>
      </c>
      <c r="D225" s="1">
        <v>12</v>
      </c>
      <c r="E225" s="1">
        <v>6</v>
      </c>
      <c r="F225" s="1">
        <v>8</v>
      </c>
      <c r="G225" s="1">
        <v>3</v>
      </c>
      <c r="H225" s="8">
        <f t="shared" si="13"/>
        <v>134784</v>
      </c>
      <c r="I225" s="50">
        <v>6</v>
      </c>
      <c r="J225" s="1">
        <v>2</v>
      </c>
      <c r="K225" s="8">
        <f t="shared" si="14"/>
        <v>120000</v>
      </c>
      <c r="L225" s="53">
        <f t="shared" si="15"/>
        <v>254784</v>
      </c>
    </row>
    <row r="226" spans="1:12" x14ac:dyDescent="0.25">
      <c r="A226" s="5">
        <v>45582</v>
      </c>
      <c r="B226" s="21">
        <f t="shared" si="16"/>
        <v>45579</v>
      </c>
      <c r="C226" s="50">
        <v>8</v>
      </c>
      <c r="D226" s="1">
        <v>12</v>
      </c>
      <c r="E226" s="1">
        <v>6</v>
      </c>
      <c r="F226" s="1">
        <v>8</v>
      </c>
      <c r="G226" s="1">
        <v>3</v>
      </c>
      <c r="H226" s="8">
        <f t="shared" si="13"/>
        <v>134784</v>
      </c>
      <c r="I226" s="50">
        <v>6</v>
      </c>
      <c r="J226" s="1">
        <v>2</v>
      </c>
      <c r="K226" s="8">
        <f t="shared" si="14"/>
        <v>120000</v>
      </c>
      <c r="L226" s="53">
        <f t="shared" si="15"/>
        <v>254784</v>
      </c>
    </row>
    <row r="227" spans="1:12" x14ac:dyDescent="0.25">
      <c r="A227" s="5">
        <v>45583</v>
      </c>
      <c r="B227" s="21">
        <f t="shared" si="16"/>
        <v>45579</v>
      </c>
      <c r="C227" s="50">
        <v>8</v>
      </c>
      <c r="D227" s="1">
        <v>12</v>
      </c>
      <c r="E227" s="1">
        <v>6</v>
      </c>
      <c r="F227" s="1">
        <v>8</v>
      </c>
      <c r="G227" s="1">
        <v>3</v>
      </c>
      <c r="H227" s="8">
        <f t="shared" si="13"/>
        <v>134784</v>
      </c>
      <c r="I227" s="50">
        <v>6</v>
      </c>
      <c r="J227" s="1">
        <v>2</v>
      </c>
      <c r="K227" s="8">
        <f t="shared" si="14"/>
        <v>120000</v>
      </c>
      <c r="L227" s="53">
        <f t="shared" si="15"/>
        <v>254784</v>
      </c>
    </row>
    <row r="228" spans="1:12" x14ac:dyDescent="0.25">
      <c r="A228" s="5">
        <v>45584</v>
      </c>
      <c r="B228" s="21">
        <f t="shared" si="16"/>
        <v>45579</v>
      </c>
      <c r="C228" s="50">
        <v>8</v>
      </c>
      <c r="D228" s="1">
        <v>12</v>
      </c>
      <c r="E228" s="1">
        <v>6</v>
      </c>
      <c r="F228" s="1">
        <v>8</v>
      </c>
      <c r="G228" s="1">
        <v>3</v>
      </c>
      <c r="H228" s="8">
        <f t="shared" si="13"/>
        <v>134784</v>
      </c>
      <c r="I228" s="50">
        <v>6</v>
      </c>
      <c r="J228" s="1">
        <v>2</v>
      </c>
      <c r="K228" s="8">
        <f t="shared" si="14"/>
        <v>120000</v>
      </c>
      <c r="L228" s="53">
        <f t="shared" si="15"/>
        <v>254784</v>
      </c>
    </row>
    <row r="229" spans="1:12" x14ac:dyDescent="0.25">
      <c r="A229" s="5">
        <v>45585</v>
      </c>
      <c r="B229" s="21">
        <f t="shared" si="16"/>
        <v>45579</v>
      </c>
      <c r="C229" s="50">
        <v>8</v>
      </c>
      <c r="D229" s="1">
        <v>12</v>
      </c>
      <c r="E229" s="1">
        <v>6</v>
      </c>
      <c r="F229" s="1">
        <v>8</v>
      </c>
      <c r="G229" s="1">
        <v>3</v>
      </c>
      <c r="H229" s="8">
        <f t="shared" si="13"/>
        <v>134784</v>
      </c>
      <c r="I229" s="50">
        <v>6</v>
      </c>
      <c r="J229" s="1">
        <v>2</v>
      </c>
      <c r="K229" s="8">
        <f t="shared" si="14"/>
        <v>120000</v>
      </c>
      <c r="L229" s="53">
        <f t="shared" si="15"/>
        <v>254784</v>
      </c>
    </row>
    <row r="230" spans="1:12" x14ac:dyDescent="0.25">
      <c r="A230" s="5">
        <v>45586</v>
      </c>
      <c r="B230" s="21">
        <f t="shared" si="16"/>
        <v>45586</v>
      </c>
      <c r="C230" s="50">
        <v>8</v>
      </c>
      <c r="D230" s="1">
        <v>12</v>
      </c>
      <c r="E230" s="1">
        <v>6</v>
      </c>
      <c r="F230" s="1">
        <v>8</v>
      </c>
      <c r="G230" s="1">
        <v>3</v>
      </c>
      <c r="H230" s="8">
        <f t="shared" si="13"/>
        <v>134784</v>
      </c>
      <c r="I230" s="50">
        <v>6</v>
      </c>
      <c r="J230" s="1">
        <v>2</v>
      </c>
      <c r="K230" s="8">
        <f t="shared" si="14"/>
        <v>120000</v>
      </c>
      <c r="L230" s="53">
        <f t="shared" si="15"/>
        <v>254784</v>
      </c>
    </row>
    <row r="231" spans="1:12" x14ac:dyDescent="0.25">
      <c r="A231" s="5">
        <v>45587</v>
      </c>
      <c r="B231" s="21">
        <f t="shared" si="16"/>
        <v>45586</v>
      </c>
      <c r="C231" s="50">
        <v>8</v>
      </c>
      <c r="D231" s="1">
        <v>12</v>
      </c>
      <c r="E231" s="1">
        <v>6</v>
      </c>
      <c r="F231" s="1">
        <v>8</v>
      </c>
      <c r="G231" s="1">
        <v>3</v>
      </c>
      <c r="H231" s="8">
        <f t="shared" si="13"/>
        <v>134784</v>
      </c>
      <c r="I231" s="50">
        <v>6</v>
      </c>
      <c r="J231" s="1">
        <v>2</v>
      </c>
      <c r="K231" s="8">
        <f t="shared" si="14"/>
        <v>120000</v>
      </c>
      <c r="L231" s="53">
        <f t="shared" si="15"/>
        <v>254784</v>
      </c>
    </row>
    <row r="232" spans="1:12" x14ac:dyDescent="0.25">
      <c r="A232" s="5">
        <v>45588</v>
      </c>
      <c r="B232" s="21">
        <f t="shared" si="16"/>
        <v>45586</v>
      </c>
      <c r="C232" s="50">
        <v>8</v>
      </c>
      <c r="D232" s="1">
        <v>12</v>
      </c>
      <c r="E232" s="1">
        <v>6</v>
      </c>
      <c r="F232" s="1">
        <v>8</v>
      </c>
      <c r="G232" s="1">
        <v>3</v>
      </c>
      <c r="H232" s="8">
        <f t="shared" si="13"/>
        <v>134784</v>
      </c>
      <c r="I232" s="50">
        <v>6</v>
      </c>
      <c r="J232" s="1">
        <v>2</v>
      </c>
      <c r="K232" s="8">
        <f t="shared" si="14"/>
        <v>120000</v>
      </c>
      <c r="L232" s="53">
        <f t="shared" si="15"/>
        <v>254784</v>
      </c>
    </row>
    <row r="233" spans="1:12" x14ac:dyDescent="0.25">
      <c r="A233" s="5">
        <v>45589</v>
      </c>
      <c r="B233" s="21">
        <f t="shared" si="16"/>
        <v>45586</v>
      </c>
      <c r="C233" s="50">
        <v>8</v>
      </c>
      <c r="D233" s="1">
        <v>12</v>
      </c>
      <c r="E233" s="1">
        <v>6</v>
      </c>
      <c r="F233" s="1">
        <v>8</v>
      </c>
      <c r="G233" s="1">
        <v>3</v>
      </c>
      <c r="H233" s="8">
        <f t="shared" si="13"/>
        <v>134784</v>
      </c>
      <c r="I233" s="50">
        <v>6</v>
      </c>
      <c r="J233" s="1">
        <v>2</v>
      </c>
      <c r="K233" s="8">
        <f t="shared" si="14"/>
        <v>120000</v>
      </c>
      <c r="L233" s="53">
        <f t="shared" si="15"/>
        <v>254784</v>
      </c>
    </row>
    <row r="234" spans="1:12" x14ac:dyDescent="0.25">
      <c r="A234" s="5">
        <v>45590</v>
      </c>
      <c r="B234" s="21">
        <f t="shared" si="16"/>
        <v>45586</v>
      </c>
      <c r="C234" s="50">
        <v>8</v>
      </c>
      <c r="D234" s="1">
        <v>12</v>
      </c>
      <c r="E234" s="1">
        <v>6</v>
      </c>
      <c r="F234" s="1">
        <v>8</v>
      </c>
      <c r="G234" s="1">
        <v>3</v>
      </c>
      <c r="H234" s="8">
        <f t="shared" si="13"/>
        <v>134784</v>
      </c>
      <c r="I234" s="50">
        <v>6</v>
      </c>
      <c r="J234" s="1">
        <v>2</v>
      </c>
      <c r="K234" s="8">
        <f t="shared" si="14"/>
        <v>120000</v>
      </c>
      <c r="L234" s="53">
        <f t="shared" si="15"/>
        <v>254784</v>
      </c>
    </row>
    <row r="235" spans="1:12" x14ac:dyDescent="0.25">
      <c r="A235" s="5">
        <v>45591</v>
      </c>
      <c r="B235" s="21">
        <f t="shared" si="16"/>
        <v>45586</v>
      </c>
      <c r="C235" s="50">
        <v>8</v>
      </c>
      <c r="D235" s="1">
        <v>12</v>
      </c>
      <c r="E235" s="1">
        <v>6</v>
      </c>
      <c r="F235" s="1">
        <v>8</v>
      </c>
      <c r="G235" s="1">
        <v>3</v>
      </c>
      <c r="H235" s="8">
        <f t="shared" si="13"/>
        <v>134784</v>
      </c>
      <c r="I235" s="50">
        <v>6</v>
      </c>
      <c r="J235" s="1">
        <v>2</v>
      </c>
      <c r="K235" s="8">
        <f t="shared" si="14"/>
        <v>120000</v>
      </c>
      <c r="L235" s="53">
        <f t="shared" si="15"/>
        <v>254784</v>
      </c>
    </row>
    <row r="236" spans="1:12" x14ac:dyDescent="0.25">
      <c r="A236" s="5">
        <v>45592</v>
      </c>
      <c r="B236" s="21">
        <f t="shared" si="16"/>
        <v>45586</v>
      </c>
      <c r="C236" s="50">
        <v>8</v>
      </c>
      <c r="D236" s="1">
        <v>12</v>
      </c>
      <c r="E236" s="1">
        <v>6</v>
      </c>
      <c r="F236" s="1">
        <v>8</v>
      </c>
      <c r="G236" s="1">
        <v>3</v>
      </c>
      <c r="H236" s="8">
        <f t="shared" si="13"/>
        <v>134784</v>
      </c>
      <c r="I236" s="50">
        <v>6</v>
      </c>
      <c r="J236" s="1">
        <v>2</v>
      </c>
      <c r="K236" s="8">
        <f t="shared" si="14"/>
        <v>120000</v>
      </c>
      <c r="L236" s="53">
        <f t="shared" si="15"/>
        <v>254784</v>
      </c>
    </row>
    <row r="237" spans="1:12" x14ac:dyDescent="0.25">
      <c r="A237" s="5">
        <v>45593</v>
      </c>
      <c r="B237" s="21">
        <f t="shared" si="16"/>
        <v>45593</v>
      </c>
      <c r="C237" s="50">
        <v>8</v>
      </c>
      <c r="D237" s="1">
        <v>12</v>
      </c>
      <c r="E237" s="1">
        <v>6</v>
      </c>
      <c r="F237" s="1">
        <v>8</v>
      </c>
      <c r="G237" s="1">
        <v>3</v>
      </c>
      <c r="H237" s="8">
        <f t="shared" si="13"/>
        <v>134784</v>
      </c>
      <c r="I237" s="50">
        <v>6</v>
      </c>
      <c r="J237" s="1">
        <v>2</v>
      </c>
      <c r="K237" s="8">
        <f t="shared" si="14"/>
        <v>120000</v>
      </c>
      <c r="L237" s="53">
        <f t="shared" si="15"/>
        <v>254784</v>
      </c>
    </row>
    <row r="238" spans="1:12" x14ac:dyDescent="0.25">
      <c r="A238" s="5">
        <v>45594</v>
      </c>
      <c r="B238" s="21">
        <f t="shared" si="16"/>
        <v>45593</v>
      </c>
      <c r="C238" s="50">
        <v>8</v>
      </c>
      <c r="D238" s="1">
        <v>12</v>
      </c>
      <c r="E238" s="1">
        <v>6</v>
      </c>
      <c r="F238" s="1">
        <v>8</v>
      </c>
      <c r="G238" s="1">
        <v>3</v>
      </c>
      <c r="H238" s="8">
        <f t="shared" si="13"/>
        <v>134784</v>
      </c>
      <c r="I238" s="50">
        <v>6</v>
      </c>
      <c r="J238" s="1">
        <v>2</v>
      </c>
      <c r="K238" s="8">
        <f t="shared" si="14"/>
        <v>120000</v>
      </c>
      <c r="L238" s="53">
        <f t="shared" si="15"/>
        <v>254784</v>
      </c>
    </row>
    <row r="239" spans="1:12" x14ac:dyDescent="0.25">
      <c r="A239" s="5">
        <v>45595</v>
      </c>
      <c r="B239" s="21">
        <f t="shared" si="16"/>
        <v>45593</v>
      </c>
      <c r="C239" s="50">
        <v>8</v>
      </c>
      <c r="D239" s="1">
        <v>12</v>
      </c>
      <c r="E239" s="1">
        <v>6</v>
      </c>
      <c r="F239" s="1">
        <v>8</v>
      </c>
      <c r="G239" s="1">
        <v>3</v>
      </c>
      <c r="H239" s="8">
        <f t="shared" si="13"/>
        <v>134784</v>
      </c>
      <c r="I239" s="50">
        <v>6</v>
      </c>
      <c r="J239" s="1">
        <v>2</v>
      </c>
      <c r="K239" s="8">
        <f t="shared" si="14"/>
        <v>120000</v>
      </c>
      <c r="L239" s="53">
        <f t="shared" si="15"/>
        <v>254784</v>
      </c>
    </row>
    <row r="240" spans="1:12" x14ac:dyDescent="0.25">
      <c r="A240" s="5">
        <v>45596</v>
      </c>
      <c r="B240" s="21">
        <f t="shared" si="16"/>
        <v>45593</v>
      </c>
      <c r="C240" s="50">
        <v>8</v>
      </c>
      <c r="D240" s="1">
        <v>12</v>
      </c>
      <c r="E240" s="1">
        <v>6</v>
      </c>
      <c r="F240" s="1">
        <v>8</v>
      </c>
      <c r="G240" s="1">
        <v>3</v>
      </c>
      <c r="H240" s="8">
        <f t="shared" si="13"/>
        <v>134784</v>
      </c>
      <c r="I240" s="50">
        <v>6</v>
      </c>
      <c r="J240" s="1">
        <v>2</v>
      </c>
      <c r="K240" s="8">
        <f t="shared" si="14"/>
        <v>120000</v>
      </c>
      <c r="L240" s="53">
        <f t="shared" si="15"/>
        <v>254784</v>
      </c>
    </row>
    <row r="241" spans="1:12" x14ac:dyDescent="0.25">
      <c r="A241" s="5">
        <v>45597</v>
      </c>
      <c r="B241" s="21">
        <f t="shared" si="16"/>
        <v>45593</v>
      </c>
      <c r="C241" s="50">
        <v>8</v>
      </c>
      <c r="D241" s="1">
        <v>12</v>
      </c>
      <c r="E241" s="1">
        <v>6</v>
      </c>
      <c r="F241" s="1">
        <v>8</v>
      </c>
      <c r="G241" s="1">
        <v>3</v>
      </c>
      <c r="H241" s="8">
        <f t="shared" si="13"/>
        <v>134784</v>
      </c>
      <c r="I241" s="50">
        <v>6</v>
      </c>
      <c r="J241" s="1">
        <v>2</v>
      </c>
      <c r="K241" s="8">
        <f t="shared" si="14"/>
        <v>120000</v>
      </c>
      <c r="L241" s="53">
        <f t="shared" si="15"/>
        <v>254784</v>
      </c>
    </row>
    <row r="242" spans="1:12" x14ac:dyDescent="0.25">
      <c r="A242" s="5">
        <v>45598</v>
      </c>
      <c r="B242" s="21">
        <f t="shared" si="16"/>
        <v>45593</v>
      </c>
      <c r="C242" s="50">
        <v>8</v>
      </c>
      <c r="D242" s="1">
        <v>12</v>
      </c>
      <c r="E242" s="1">
        <v>6</v>
      </c>
      <c r="F242" s="1">
        <v>8</v>
      </c>
      <c r="G242" s="1">
        <v>3</v>
      </c>
      <c r="H242" s="8">
        <f t="shared" si="13"/>
        <v>134784</v>
      </c>
      <c r="I242" s="50">
        <v>6</v>
      </c>
      <c r="J242" s="1">
        <v>2</v>
      </c>
      <c r="K242" s="8">
        <f t="shared" si="14"/>
        <v>120000</v>
      </c>
      <c r="L242" s="53">
        <f t="shared" si="15"/>
        <v>254784</v>
      </c>
    </row>
    <row r="243" spans="1:12" x14ac:dyDescent="0.25">
      <c r="A243" s="5">
        <v>45599</v>
      </c>
      <c r="B243" s="21">
        <f t="shared" si="16"/>
        <v>45593</v>
      </c>
      <c r="C243" s="50">
        <v>8</v>
      </c>
      <c r="D243" s="1">
        <v>12</v>
      </c>
      <c r="E243" s="1">
        <v>6</v>
      </c>
      <c r="F243" s="1">
        <v>8</v>
      </c>
      <c r="G243" s="1">
        <v>3</v>
      </c>
      <c r="H243" s="8">
        <f t="shared" si="13"/>
        <v>134784</v>
      </c>
      <c r="I243" s="50">
        <v>6</v>
      </c>
      <c r="J243" s="1">
        <v>2</v>
      </c>
      <c r="K243" s="8">
        <f t="shared" si="14"/>
        <v>120000</v>
      </c>
      <c r="L243" s="53">
        <f t="shared" si="15"/>
        <v>254784</v>
      </c>
    </row>
    <row r="244" spans="1:12" x14ac:dyDescent="0.25">
      <c r="A244" s="5">
        <v>45600</v>
      </c>
      <c r="B244" s="21">
        <f t="shared" si="16"/>
        <v>45600</v>
      </c>
      <c r="C244" s="50">
        <v>8</v>
      </c>
      <c r="D244" s="1">
        <v>12</v>
      </c>
      <c r="E244" s="1">
        <v>6</v>
      </c>
      <c r="F244" s="1">
        <v>8</v>
      </c>
      <c r="G244" s="1">
        <v>3</v>
      </c>
      <c r="H244" s="8">
        <f t="shared" si="13"/>
        <v>134784</v>
      </c>
      <c r="I244" s="50">
        <v>6</v>
      </c>
      <c r="J244" s="1">
        <v>2</v>
      </c>
      <c r="K244" s="8">
        <f t="shared" si="14"/>
        <v>120000</v>
      </c>
      <c r="L244" s="53">
        <f t="shared" si="15"/>
        <v>254784</v>
      </c>
    </row>
    <row r="245" spans="1:12" x14ac:dyDescent="0.25">
      <c r="A245" s="5">
        <v>45601</v>
      </c>
      <c r="B245" s="21">
        <f t="shared" si="16"/>
        <v>45600</v>
      </c>
      <c r="C245" s="50">
        <v>8</v>
      </c>
      <c r="D245" s="1">
        <v>12</v>
      </c>
      <c r="E245" s="1">
        <v>6</v>
      </c>
      <c r="F245" s="1">
        <v>8</v>
      </c>
      <c r="G245" s="1">
        <v>3</v>
      </c>
      <c r="H245" s="8">
        <f t="shared" si="13"/>
        <v>134784</v>
      </c>
      <c r="I245" s="50">
        <v>6</v>
      </c>
      <c r="J245" s="1">
        <v>2</v>
      </c>
      <c r="K245" s="8">
        <f t="shared" si="14"/>
        <v>120000</v>
      </c>
      <c r="L245" s="53">
        <f t="shared" si="15"/>
        <v>254784</v>
      </c>
    </row>
    <row r="246" spans="1:12" x14ac:dyDescent="0.25">
      <c r="A246" s="5">
        <v>45602</v>
      </c>
      <c r="B246" s="21">
        <f t="shared" si="16"/>
        <v>45600</v>
      </c>
      <c r="C246" s="50">
        <v>8</v>
      </c>
      <c r="D246" s="1">
        <v>12</v>
      </c>
      <c r="E246" s="1">
        <v>6</v>
      </c>
      <c r="F246" s="1">
        <v>8</v>
      </c>
      <c r="G246" s="1">
        <v>3</v>
      </c>
      <c r="H246" s="8">
        <f t="shared" si="13"/>
        <v>134784</v>
      </c>
      <c r="I246" s="50">
        <v>6</v>
      </c>
      <c r="J246" s="1">
        <v>2</v>
      </c>
      <c r="K246" s="8">
        <f t="shared" si="14"/>
        <v>120000</v>
      </c>
      <c r="L246" s="53">
        <f t="shared" si="15"/>
        <v>254784</v>
      </c>
    </row>
    <row r="247" spans="1:12" x14ac:dyDescent="0.25">
      <c r="A247" s="5">
        <v>45603</v>
      </c>
      <c r="B247" s="21">
        <f t="shared" si="16"/>
        <v>45600</v>
      </c>
      <c r="C247" s="50">
        <v>8</v>
      </c>
      <c r="D247" s="1">
        <v>12</v>
      </c>
      <c r="E247" s="1">
        <v>6</v>
      </c>
      <c r="F247" s="1">
        <v>8</v>
      </c>
      <c r="G247" s="1">
        <v>3</v>
      </c>
      <c r="H247" s="8">
        <f t="shared" si="13"/>
        <v>134784</v>
      </c>
      <c r="I247" s="50">
        <v>6</v>
      </c>
      <c r="J247" s="1">
        <v>2</v>
      </c>
      <c r="K247" s="8">
        <f t="shared" si="14"/>
        <v>120000</v>
      </c>
      <c r="L247" s="53">
        <f t="shared" si="15"/>
        <v>254784</v>
      </c>
    </row>
    <row r="248" spans="1:12" x14ac:dyDescent="0.25">
      <c r="A248" s="5">
        <v>45604</v>
      </c>
      <c r="B248" s="21">
        <f t="shared" si="16"/>
        <v>45600</v>
      </c>
      <c r="C248" s="50">
        <v>8</v>
      </c>
      <c r="D248" s="1">
        <v>12</v>
      </c>
      <c r="E248" s="1">
        <v>6</v>
      </c>
      <c r="F248" s="1">
        <v>8</v>
      </c>
      <c r="G248" s="1">
        <v>3</v>
      </c>
      <c r="H248" s="8">
        <f t="shared" si="13"/>
        <v>134784</v>
      </c>
      <c r="I248" s="50">
        <v>6</v>
      </c>
      <c r="J248" s="1">
        <v>2</v>
      </c>
      <c r="K248" s="8">
        <f t="shared" si="14"/>
        <v>120000</v>
      </c>
      <c r="L248" s="53">
        <f t="shared" si="15"/>
        <v>254784</v>
      </c>
    </row>
    <row r="249" spans="1:12" x14ac:dyDescent="0.25">
      <c r="A249" s="5">
        <v>45605</v>
      </c>
      <c r="B249" s="21">
        <f t="shared" si="16"/>
        <v>45600</v>
      </c>
      <c r="C249" s="50">
        <v>8</v>
      </c>
      <c r="D249" s="1">
        <v>12</v>
      </c>
      <c r="E249" s="1">
        <v>6</v>
      </c>
      <c r="F249" s="1">
        <v>8</v>
      </c>
      <c r="G249" s="1">
        <v>3</v>
      </c>
      <c r="H249" s="8">
        <f t="shared" si="13"/>
        <v>134784</v>
      </c>
      <c r="I249" s="50">
        <v>6</v>
      </c>
      <c r="J249" s="1">
        <v>2</v>
      </c>
      <c r="K249" s="8">
        <f t="shared" si="14"/>
        <v>120000</v>
      </c>
      <c r="L249" s="53">
        <f t="shared" si="15"/>
        <v>254784</v>
      </c>
    </row>
    <row r="250" spans="1:12" x14ac:dyDescent="0.25">
      <c r="A250" s="5">
        <v>45606</v>
      </c>
      <c r="B250" s="21">
        <f t="shared" si="16"/>
        <v>45600</v>
      </c>
      <c r="C250" s="50">
        <v>8</v>
      </c>
      <c r="D250" s="1">
        <v>12</v>
      </c>
      <c r="E250" s="1">
        <v>6</v>
      </c>
      <c r="F250" s="1">
        <v>8</v>
      </c>
      <c r="G250" s="1">
        <v>3</v>
      </c>
      <c r="H250" s="8">
        <f t="shared" si="13"/>
        <v>134784</v>
      </c>
      <c r="I250" s="50">
        <v>6</v>
      </c>
      <c r="J250" s="1">
        <v>2</v>
      </c>
      <c r="K250" s="8">
        <f t="shared" si="14"/>
        <v>120000</v>
      </c>
      <c r="L250" s="53">
        <f t="shared" si="15"/>
        <v>254784</v>
      </c>
    </row>
    <row r="251" spans="1:12" x14ac:dyDescent="0.25">
      <c r="A251" s="5">
        <v>45607</v>
      </c>
      <c r="B251" s="21">
        <f t="shared" si="16"/>
        <v>45607</v>
      </c>
      <c r="C251" s="50">
        <v>8</v>
      </c>
      <c r="D251" s="1">
        <v>12</v>
      </c>
      <c r="E251" s="1">
        <v>6</v>
      </c>
      <c r="F251" s="1">
        <v>8</v>
      </c>
      <c r="G251" s="1">
        <v>3</v>
      </c>
      <c r="H251" s="8">
        <f t="shared" si="13"/>
        <v>134784</v>
      </c>
      <c r="I251" s="50">
        <v>6</v>
      </c>
      <c r="J251" s="1">
        <v>2</v>
      </c>
      <c r="K251" s="8">
        <f t="shared" si="14"/>
        <v>120000</v>
      </c>
      <c r="L251" s="53">
        <f t="shared" si="15"/>
        <v>254784</v>
      </c>
    </row>
    <row r="252" spans="1:12" x14ac:dyDescent="0.25">
      <c r="A252" s="5">
        <v>45608</v>
      </c>
      <c r="B252" s="21">
        <f t="shared" si="16"/>
        <v>45607</v>
      </c>
      <c r="C252" s="50">
        <v>8</v>
      </c>
      <c r="D252" s="1">
        <v>12</v>
      </c>
      <c r="E252" s="1">
        <v>6</v>
      </c>
      <c r="F252" s="1">
        <v>8</v>
      </c>
      <c r="G252" s="1">
        <v>3</v>
      </c>
      <c r="H252" s="8">
        <f t="shared" si="13"/>
        <v>134784</v>
      </c>
      <c r="I252" s="50">
        <v>6</v>
      </c>
      <c r="J252" s="1">
        <v>2</v>
      </c>
      <c r="K252" s="8">
        <f t="shared" si="14"/>
        <v>120000</v>
      </c>
      <c r="L252" s="53">
        <f t="shared" si="15"/>
        <v>254784</v>
      </c>
    </row>
    <row r="253" spans="1:12" x14ac:dyDescent="0.25">
      <c r="A253" s="5">
        <v>45609</v>
      </c>
      <c r="B253" s="21">
        <f t="shared" si="16"/>
        <v>45607</v>
      </c>
      <c r="C253" s="50">
        <v>8</v>
      </c>
      <c r="D253" s="1">
        <v>12</v>
      </c>
      <c r="E253" s="1">
        <v>6</v>
      </c>
      <c r="F253" s="1">
        <v>8</v>
      </c>
      <c r="G253" s="1">
        <v>3</v>
      </c>
      <c r="H253" s="8">
        <f t="shared" si="13"/>
        <v>134784</v>
      </c>
      <c r="I253" s="50">
        <v>6</v>
      </c>
      <c r="J253" s="1">
        <v>2</v>
      </c>
      <c r="K253" s="8">
        <f t="shared" si="14"/>
        <v>120000</v>
      </c>
      <c r="L253" s="53">
        <f t="shared" si="15"/>
        <v>254784</v>
      </c>
    </row>
    <row r="254" spans="1:12" x14ac:dyDescent="0.25">
      <c r="A254" s="5">
        <v>45610</v>
      </c>
      <c r="B254" s="21">
        <f t="shared" si="16"/>
        <v>45607</v>
      </c>
      <c r="C254" s="50">
        <v>8</v>
      </c>
      <c r="D254" s="1">
        <v>12</v>
      </c>
      <c r="E254" s="1">
        <v>6</v>
      </c>
      <c r="F254" s="1">
        <v>8</v>
      </c>
      <c r="G254" s="1">
        <v>3</v>
      </c>
      <c r="H254" s="8">
        <f t="shared" si="13"/>
        <v>134784</v>
      </c>
      <c r="I254" s="50">
        <v>6</v>
      </c>
      <c r="J254" s="1">
        <v>2</v>
      </c>
      <c r="K254" s="8">
        <f t="shared" si="14"/>
        <v>120000</v>
      </c>
      <c r="L254" s="53">
        <f t="shared" si="15"/>
        <v>254784</v>
      </c>
    </row>
    <row r="255" spans="1:12" x14ac:dyDescent="0.25">
      <c r="A255" s="5">
        <v>45611</v>
      </c>
      <c r="B255" s="21">
        <f t="shared" si="16"/>
        <v>45607</v>
      </c>
      <c r="C255" s="50">
        <v>8</v>
      </c>
      <c r="D255" s="1">
        <v>12</v>
      </c>
      <c r="E255" s="1">
        <v>6</v>
      </c>
      <c r="F255" s="1">
        <v>8</v>
      </c>
      <c r="G255" s="1">
        <v>3</v>
      </c>
      <c r="H255" s="8">
        <f t="shared" si="13"/>
        <v>134784</v>
      </c>
      <c r="I255" s="50">
        <v>6</v>
      </c>
      <c r="J255" s="1">
        <v>2</v>
      </c>
      <c r="K255" s="8">
        <f t="shared" si="14"/>
        <v>120000</v>
      </c>
      <c r="L255" s="53">
        <f t="shared" si="15"/>
        <v>254784</v>
      </c>
    </row>
    <row r="256" spans="1:12" x14ac:dyDescent="0.25">
      <c r="A256" s="5">
        <v>45612</v>
      </c>
      <c r="B256" s="21">
        <f t="shared" si="16"/>
        <v>45607</v>
      </c>
      <c r="C256" s="50">
        <v>8</v>
      </c>
      <c r="D256" s="1">
        <v>12</v>
      </c>
      <c r="E256" s="1">
        <v>6</v>
      </c>
      <c r="F256" s="1">
        <v>8</v>
      </c>
      <c r="G256" s="1">
        <v>3</v>
      </c>
      <c r="H256" s="8">
        <f t="shared" si="13"/>
        <v>134784</v>
      </c>
      <c r="I256" s="50">
        <v>6</v>
      </c>
      <c r="J256" s="1">
        <v>2</v>
      </c>
      <c r="K256" s="8">
        <f t="shared" si="14"/>
        <v>120000</v>
      </c>
      <c r="L256" s="53">
        <f t="shared" si="15"/>
        <v>254784</v>
      </c>
    </row>
    <row r="257" spans="1:12" x14ac:dyDescent="0.25">
      <c r="A257" s="5">
        <v>45613</v>
      </c>
      <c r="B257" s="21">
        <f t="shared" si="16"/>
        <v>45607</v>
      </c>
      <c r="C257" s="50">
        <v>8</v>
      </c>
      <c r="D257" s="1">
        <v>12</v>
      </c>
      <c r="E257" s="1">
        <v>6</v>
      </c>
      <c r="F257" s="1">
        <v>8</v>
      </c>
      <c r="G257" s="1">
        <v>3</v>
      </c>
      <c r="H257" s="8">
        <f t="shared" si="13"/>
        <v>134784</v>
      </c>
      <c r="I257" s="50">
        <v>6</v>
      </c>
      <c r="J257" s="1">
        <v>2</v>
      </c>
      <c r="K257" s="8">
        <f t="shared" si="14"/>
        <v>120000</v>
      </c>
      <c r="L257" s="53">
        <f t="shared" si="15"/>
        <v>254784</v>
      </c>
    </row>
    <row r="258" spans="1:12" x14ac:dyDescent="0.25">
      <c r="A258" s="5">
        <v>45614</v>
      </c>
      <c r="B258" s="21">
        <f t="shared" si="16"/>
        <v>45614</v>
      </c>
      <c r="C258" s="50">
        <v>8</v>
      </c>
      <c r="D258" s="1">
        <v>12</v>
      </c>
      <c r="E258" s="1">
        <v>6</v>
      </c>
      <c r="F258" s="1">
        <v>8</v>
      </c>
      <c r="G258" s="1">
        <v>3</v>
      </c>
      <c r="H258" s="8">
        <f t="shared" si="13"/>
        <v>134784</v>
      </c>
      <c r="I258" s="50">
        <v>6</v>
      </c>
      <c r="J258" s="1">
        <v>2</v>
      </c>
      <c r="K258" s="8">
        <f t="shared" si="14"/>
        <v>120000</v>
      </c>
      <c r="L258" s="53">
        <f t="shared" si="15"/>
        <v>254784</v>
      </c>
    </row>
    <row r="259" spans="1:12" x14ac:dyDescent="0.25">
      <c r="A259" s="5">
        <v>45615</v>
      </c>
      <c r="B259" s="21">
        <f t="shared" si="16"/>
        <v>45614</v>
      </c>
      <c r="C259" s="50">
        <v>8</v>
      </c>
      <c r="D259" s="1">
        <v>12</v>
      </c>
      <c r="E259" s="1">
        <v>6</v>
      </c>
      <c r="F259" s="1">
        <v>8</v>
      </c>
      <c r="G259" s="1">
        <v>3</v>
      </c>
      <c r="H259" s="8">
        <f t="shared" si="13"/>
        <v>134784</v>
      </c>
      <c r="I259" s="50">
        <v>6</v>
      </c>
      <c r="J259" s="1">
        <v>2</v>
      </c>
      <c r="K259" s="8">
        <f t="shared" si="14"/>
        <v>120000</v>
      </c>
      <c r="L259" s="53">
        <f t="shared" si="15"/>
        <v>254784</v>
      </c>
    </row>
    <row r="260" spans="1:12" x14ac:dyDescent="0.25">
      <c r="A260" s="5">
        <v>45616</v>
      </c>
      <c r="B260" s="21">
        <f t="shared" si="16"/>
        <v>45614</v>
      </c>
      <c r="C260" s="50">
        <v>8</v>
      </c>
      <c r="D260" s="1">
        <v>12</v>
      </c>
      <c r="E260" s="1">
        <v>6</v>
      </c>
      <c r="F260" s="1">
        <v>8</v>
      </c>
      <c r="G260" s="1">
        <v>3</v>
      </c>
      <c r="H260" s="8">
        <f t="shared" si="13"/>
        <v>134784</v>
      </c>
      <c r="I260" s="50">
        <v>6</v>
      </c>
      <c r="J260" s="1">
        <v>2</v>
      </c>
      <c r="K260" s="8">
        <f t="shared" si="14"/>
        <v>120000</v>
      </c>
      <c r="L260" s="53">
        <f t="shared" si="15"/>
        <v>254784</v>
      </c>
    </row>
    <row r="261" spans="1:12" x14ac:dyDescent="0.25">
      <c r="A261" s="5">
        <v>45617</v>
      </c>
      <c r="B261" s="21">
        <f t="shared" si="16"/>
        <v>45614</v>
      </c>
      <c r="C261" s="50">
        <v>8</v>
      </c>
      <c r="D261" s="1">
        <v>12</v>
      </c>
      <c r="E261" s="1">
        <v>6</v>
      </c>
      <c r="F261" s="1">
        <v>8</v>
      </c>
      <c r="G261" s="1">
        <v>3</v>
      </c>
      <c r="H261" s="8">
        <f t="shared" si="13"/>
        <v>134784</v>
      </c>
      <c r="I261" s="50">
        <v>6</v>
      </c>
      <c r="J261" s="1">
        <v>2</v>
      </c>
      <c r="K261" s="8">
        <f t="shared" si="14"/>
        <v>120000</v>
      </c>
      <c r="L261" s="53">
        <f t="shared" si="15"/>
        <v>254784</v>
      </c>
    </row>
    <row r="262" spans="1:12" x14ac:dyDescent="0.25">
      <c r="A262" s="5">
        <v>45618</v>
      </c>
      <c r="B262" s="21">
        <f t="shared" si="16"/>
        <v>45614</v>
      </c>
      <c r="C262" s="50">
        <v>8</v>
      </c>
      <c r="D262" s="1">
        <v>12</v>
      </c>
      <c r="E262" s="1">
        <v>6</v>
      </c>
      <c r="F262" s="1">
        <v>8</v>
      </c>
      <c r="G262" s="1">
        <v>3</v>
      </c>
      <c r="H262" s="8">
        <f t="shared" si="13"/>
        <v>134784</v>
      </c>
      <c r="I262" s="50">
        <v>6</v>
      </c>
      <c r="J262" s="1">
        <v>2</v>
      </c>
      <c r="K262" s="8">
        <f t="shared" si="14"/>
        <v>120000</v>
      </c>
      <c r="L262" s="53">
        <f t="shared" si="15"/>
        <v>254784</v>
      </c>
    </row>
    <row r="263" spans="1:12" x14ac:dyDescent="0.25">
      <c r="A263" s="5">
        <v>45619</v>
      </c>
      <c r="B263" s="21">
        <f t="shared" si="16"/>
        <v>45614</v>
      </c>
      <c r="C263" s="50">
        <v>8</v>
      </c>
      <c r="D263" s="1">
        <v>12</v>
      </c>
      <c r="E263" s="1">
        <v>6</v>
      </c>
      <c r="F263" s="1">
        <v>8</v>
      </c>
      <c r="G263" s="1">
        <v>3</v>
      </c>
      <c r="H263" s="8">
        <f t="shared" ref="H263:H301" si="17">SUMPRODUCT($C$4:$G$4,C263:G263)</f>
        <v>134784</v>
      </c>
      <c r="I263" s="50">
        <v>6</v>
      </c>
      <c r="J263" s="1">
        <v>2</v>
      </c>
      <c r="K263" s="8">
        <f t="shared" ref="K263:K301" si="18">SUMPRODUCT($I$4:$J$4,I263:J263)</f>
        <v>120000</v>
      </c>
      <c r="L263" s="53">
        <f t="shared" ref="L263:L301" si="19">H263+K263</f>
        <v>254784</v>
      </c>
    </row>
    <row r="264" spans="1:12" x14ac:dyDescent="0.25">
      <c r="A264" s="5">
        <v>45620</v>
      </c>
      <c r="B264" s="21">
        <f t="shared" si="16"/>
        <v>45614</v>
      </c>
      <c r="C264" s="50">
        <v>8</v>
      </c>
      <c r="D264" s="1">
        <v>12</v>
      </c>
      <c r="E264" s="1">
        <v>6</v>
      </c>
      <c r="F264" s="1">
        <v>8</v>
      </c>
      <c r="G264" s="1">
        <v>3</v>
      </c>
      <c r="H264" s="8">
        <f t="shared" si="17"/>
        <v>134784</v>
      </c>
      <c r="I264" s="50">
        <v>6</v>
      </c>
      <c r="J264" s="1">
        <v>2</v>
      </c>
      <c r="K264" s="8">
        <f t="shared" si="18"/>
        <v>120000</v>
      </c>
      <c r="L264" s="53">
        <f t="shared" si="19"/>
        <v>254784</v>
      </c>
    </row>
    <row r="265" spans="1:12" x14ac:dyDescent="0.25">
      <c r="A265" s="5">
        <v>45621</v>
      </c>
      <c r="B265" s="21">
        <f t="shared" si="16"/>
        <v>45621</v>
      </c>
      <c r="C265" s="50">
        <v>8</v>
      </c>
      <c r="D265" s="1">
        <v>12</v>
      </c>
      <c r="E265" s="1">
        <v>6</v>
      </c>
      <c r="F265" s="1">
        <v>8</v>
      </c>
      <c r="G265" s="1">
        <v>3</v>
      </c>
      <c r="H265" s="8">
        <f t="shared" si="17"/>
        <v>134784</v>
      </c>
      <c r="I265" s="50">
        <v>6</v>
      </c>
      <c r="J265" s="1">
        <v>2</v>
      </c>
      <c r="K265" s="8">
        <f t="shared" si="18"/>
        <v>120000</v>
      </c>
      <c r="L265" s="53">
        <f t="shared" si="19"/>
        <v>254784</v>
      </c>
    </row>
    <row r="266" spans="1:12" x14ac:dyDescent="0.25">
      <c r="A266" s="5">
        <v>45622</v>
      </c>
      <c r="B266" s="21">
        <f t="shared" si="16"/>
        <v>45621</v>
      </c>
      <c r="C266" s="50">
        <v>8</v>
      </c>
      <c r="D266" s="1">
        <v>12</v>
      </c>
      <c r="E266" s="1">
        <v>6</v>
      </c>
      <c r="F266" s="1">
        <v>8</v>
      </c>
      <c r="G266" s="1">
        <v>3</v>
      </c>
      <c r="H266" s="8">
        <f t="shared" si="17"/>
        <v>134784</v>
      </c>
      <c r="I266" s="50">
        <v>6</v>
      </c>
      <c r="J266" s="1">
        <v>2</v>
      </c>
      <c r="K266" s="8">
        <f t="shared" si="18"/>
        <v>120000</v>
      </c>
      <c r="L266" s="53">
        <f t="shared" si="19"/>
        <v>254784</v>
      </c>
    </row>
    <row r="267" spans="1:12" x14ac:dyDescent="0.25">
      <c r="A267" s="5">
        <v>45623</v>
      </c>
      <c r="B267" s="21">
        <f t="shared" si="16"/>
        <v>45621</v>
      </c>
      <c r="C267" s="50">
        <v>8</v>
      </c>
      <c r="D267" s="1">
        <v>12</v>
      </c>
      <c r="E267" s="1">
        <v>6</v>
      </c>
      <c r="F267" s="1">
        <v>8</v>
      </c>
      <c r="G267" s="1">
        <v>3</v>
      </c>
      <c r="H267" s="8">
        <f t="shared" si="17"/>
        <v>134784</v>
      </c>
      <c r="I267" s="50">
        <v>6</v>
      </c>
      <c r="J267" s="1">
        <v>2</v>
      </c>
      <c r="K267" s="8">
        <f t="shared" si="18"/>
        <v>120000</v>
      </c>
      <c r="L267" s="53">
        <f t="shared" si="19"/>
        <v>254784</v>
      </c>
    </row>
    <row r="268" spans="1:12" x14ac:dyDescent="0.25">
      <c r="A268" s="5">
        <v>45624</v>
      </c>
      <c r="B268" s="21">
        <f t="shared" si="16"/>
        <v>45621</v>
      </c>
      <c r="C268" s="50">
        <v>8</v>
      </c>
      <c r="D268" s="1">
        <v>12</v>
      </c>
      <c r="E268" s="1">
        <v>6</v>
      </c>
      <c r="F268" s="1">
        <v>8</v>
      </c>
      <c r="G268" s="1">
        <v>3</v>
      </c>
      <c r="H268" s="8">
        <f t="shared" si="17"/>
        <v>134784</v>
      </c>
      <c r="I268" s="50">
        <v>6</v>
      </c>
      <c r="J268" s="1">
        <v>2</v>
      </c>
      <c r="K268" s="8">
        <f t="shared" si="18"/>
        <v>120000</v>
      </c>
      <c r="L268" s="53">
        <f t="shared" si="19"/>
        <v>254784</v>
      </c>
    </row>
    <row r="269" spans="1:12" x14ac:dyDescent="0.25">
      <c r="A269" s="5">
        <v>45625</v>
      </c>
      <c r="B269" s="21">
        <f t="shared" si="16"/>
        <v>45621</v>
      </c>
      <c r="C269" s="50">
        <v>8</v>
      </c>
      <c r="D269" s="1">
        <v>12</v>
      </c>
      <c r="E269" s="1">
        <v>6</v>
      </c>
      <c r="F269" s="1">
        <v>8</v>
      </c>
      <c r="G269" s="1">
        <v>3</v>
      </c>
      <c r="H269" s="8">
        <f t="shared" si="17"/>
        <v>134784</v>
      </c>
      <c r="I269" s="50">
        <v>6</v>
      </c>
      <c r="J269" s="1">
        <v>2</v>
      </c>
      <c r="K269" s="8">
        <f t="shared" si="18"/>
        <v>120000</v>
      </c>
      <c r="L269" s="53">
        <f t="shared" si="19"/>
        <v>254784</v>
      </c>
    </row>
    <row r="270" spans="1:12" x14ac:dyDescent="0.25">
      <c r="A270" s="5">
        <v>45626</v>
      </c>
      <c r="B270" s="21">
        <f t="shared" ref="B270:B301" si="20">B263+7</f>
        <v>45621</v>
      </c>
      <c r="C270" s="50">
        <v>8</v>
      </c>
      <c r="D270" s="1">
        <v>12</v>
      </c>
      <c r="E270" s="1">
        <v>6</v>
      </c>
      <c r="F270" s="1">
        <v>8</v>
      </c>
      <c r="G270" s="1">
        <v>3</v>
      </c>
      <c r="H270" s="8">
        <f t="shared" si="17"/>
        <v>134784</v>
      </c>
      <c r="I270" s="50">
        <v>6</v>
      </c>
      <c r="J270" s="1">
        <v>2</v>
      </c>
      <c r="K270" s="8">
        <f t="shared" si="18"/>
        <v>120000</v>
      </c>
      <c r="L270" s="53">
        <f t="shared" si="19"/>
        <v>254784</v>
      </c>
    </row>
    <row r="271" spans="1:12" x14ac:dyDescent="0.25">
      <c r="A271" s="5">
        <v>45627</v>
      </c>
      <c r="B271" s="21">
        <f t="shared" si="20"/>
        <v>45621</v>
      </c>
      <c r="C271" s="50">
        <v>8</v>
      </c>
      <c r="D271" s="1">
        <v>12</v>
      </c>
      <c r="E271" s="1">
        <v>6</v>
      </c>
      <c r="F271" s="1">
        <v>8</v>
      </c>
      <c r="G271" s="1">
        <v>3</v>
      </c>
      <c r="H271" s="8">
        <f t="shared" si="17"/>
        <v>134784</v>
      </c>
      <c r="I271" s="50">
        <v>6</v>
      </c>
      <c r="J271" s="1">
        <v>2</v>
      </c>
      <c r="K271" s="8">
        <f t="shared" si="18"/>
        <v>120000</v>
      </c>
      <c r="L271" s="53">
        <f t="shared" si="19"/>
        <v>254784</v>
      </c>
    </row>
    <row r="272" spans="1:12" x14ac:dyDescent="0.25">
      <c r="A272" s="5">
        <v>45628</v>
      </c>
      <c r="B272" s="21">
        <f t="shared" si="20"/>
        <v>45628</v>
      </c>
      <c r="C272" s="50">
        <v>8</v>
      </c>
      <c r="D272" s="1">
        <v>12</v>
      </c>
      <c r="E272" s="1">
        <v>6</v>
      </c>
      <c r="F272" s="1">
        <v>8</v>
      </c>
      <c r="G272" s="1">
        <v>3</v>
      </c>
      <c r="H272" s="8">
        <f t="shared" si="17"/>
        <v>134784</v>
      </c>
      <c r="I272" s="50">
        <v>6</v>
      </c>
      <c r="J272" s="1">
        <v>2</v>
      </c>
      <c r="K272" s="8">
        <f t="shared" si="18"/>
        <v>120000</v>
      </c>
      <c r="L272" s="53">
        <f t="shared" si="19"/>
        <v>254784</v>
      </c>
    </row>
    <row r="273" spans="1:12" x14ac:dyDescent="0.25">
      <c r="A273" s="5">
        <v>45629</v>
      </c>
      <c r="B273" s="21">
        <f t="shared" si="20"/>
        <v>45628</v>
      </c>
      <c r="C273" s="50">
        <v>8</v>
      </c>
      <c r="D273" s="1">
        <v>12</v>
      </c>
      <c r="E273" s="1">
        <v>6</v>
      </c>
      <c r="F273" s="1">
        <v>8</v>
      </c>
      <c r="G273" s="1">
        <v>3</v>
      </c>
      <c r="H273" s="8">
        <f t="shared" si="17"/>
        <v>134784</v>
      </c>
      <c r="I273" s="50">
        <v>6</v>
      </c>
      <c r="J273" s="1">
        <v>2</v>
      </c>
      <c r="K273" s="8">
        <f t="shared" si="18"/>
        <v>120000</v>
      </c>
      <c r="L273" s="53">
        <f t="shared" si="19"/>
        <v>254784</v>
      </c>
    </row>
    <row r="274" spans="1:12" x14ac:dyDescent="0.25">
      <c r="A274" s="5">
        <v>45630</v>
      </c>
      <c r="B274" s="21">
        <f t="shared" si="20"/>
        <v>45628</v>
      </c>
      <c r="C274" s="50">
        <v>8</v>
      </c>
      <c r="D274" s="1">
        <v>12</v>
      </c>
      <c r="E274" s="1">
        <v>6</v>
      </c>
      <c r="F274" s="1">
        <v>8</v>
      </c>
      <c r="G274" s="1">
        <v>3</v>
      </c>
      <c r="H274" s="8">
        <f t="shared" si="17"/>
        <v>134784</v>
      </c>
      <c r="I274" s="50">
        <v>6</v>
      </c>
      <c r="J274" s="1">
        <v>2</v>
      </c>
      <c r="K274" s="8">
        <f t="shared" si="18"/>
        <v>120000</v>
      </c>
      <c r="L274" s="53">
        <f t="shared" si="19"/>
        <v>254784</v>
      </c>
    </row>
    <row r="275" spans="1:12" x14ac:dyDescent="0.25">
      <c r="A275" s="5">
        <v>45631</v>
      </c>
      <c r="B275" s="21">
        <f t="shared" si="20"/>
        <v>45628</v>
      </c>
      <c r="C275" s="50">
        <v>8</v>
      </c>
      <c r="D275" s="1">
        <v>12</v>
      </c>
      <c r="E275" s="1">
        <v>6</v>
      </c>
      <c r="F275" s="1">
        <v>8</v>
      </c>
      <c r="G275" s="1">
        <v>3</v>
      </c>
      <c r="H275" s="8">
        <f t="shared" si="17"/>
        <v>134784</v>
      </c>
      <c r="I275" s="50">
        <v>6</v>
      </c>
      <c r="J275" s="1">
        <v>2</v>
      </c>
      <c r="K275" s="8">
        <f t="shared" si="18"/>
        <v>120000</v>
      </c>
      <c r="L275" s="53">
        <f t="shared" si="19"/>
        <v>254784</v>
      </c>
    </row>
    <row r="276" spans="1:12" x14ac:dyDescent="0.25">
      <c r="A276" s="5">
        <v>45632</v>
      </c>
      <c r="B276" s="21">
        <f t="shared" si="20"/>
        <v>45628</v>
      </c>
      <c r="C276" s="50">
        <v>8</v>
      </c>
      <c r="D276" s="1">
        <v>12</v>
      </c>
      <c r="E276" s="1">
        <v>6</v>
      </c>
      <c r="F276" s="1">
        <v>8</v>
      </c>
      <c r="G276" s="1">
        <v>3</v>
      </c>
      <c r="H276" s="8">
        <f t="shared" si="17"/>
        <v>134784</v>
      </c>
      <c r="I276" s="50">
        <v>6</v>
      </c>
      <c r="J276" s="1">
        <v>2</v>
      </c>
      <c r="K276" s="8">
        <f t="shared" si="18"/>
        <v>120000</v>
      </c>
      <c r="L276" s="53">
        <f t="shared" si="19"/>
        <v>254784</v>
      </c>
    </row>
    <row r="277" spans="1:12" x14ac:dyDescent="0.25">
      <c r="A277" s="5">
        <v>45633</v>
      </c>
      <c r="B277" s="21">
        <f t="shared" si="20"/>
        <v>45628</v>
      </c>
      <c r="C277" s="50">
        <v>8</v>
      </c>
      <c r="D277" s="1">
        <v>12</v>
      </c>
      <c r="E277" s="1">
        <v>6</v>
      </c>
      <c r="F277" s="1">
        <v>8</v>
      </c>
      <c r="G277" s="1">
        <v>3</v>
      </c>
      <c r="H277" s="8">
        <f t="shared" si="17"/>
        <v>134784</v>
      </c>
      <c r="I277" s="50">
        <v>6</v>
      </c>
      <c r="J277" s="1">
        <v>2</v>
      </c>
      <c r="K277" s="8">
        <f t="shared" si="18"/>
        <v>120000</v>
      </c>
      <c r="L277" s="53">
        <f t="shared" si="19"/>
        <v>254784</v>
      </c>
    </row>
    <row r="278" spans="1:12" x14ac:dyDescent="0.25">
      <c r="A278" s="5">
        <v>45634</v>
      </c>
      <c r="B278" s="21">
        <f t="shared" si="20"/>
        <v>45628</v>
      </c>
      <c r="C278" s="50">
        <v>8</v>
      </c>
      <c r="D278" s="1">
        <v>12</v>
      </c>
      <c r="E278" s="1">
        <v>6</v>
      </c>
      <c r="F278" s="1">
        <v>8</v>
      </c>
      <c r="G278" s="1">
        <v>3</v>
      </c>
      <c r="H278" s="8">
        <f t="shared" si="17"/>
        <v>134784</v>
      </c>
      <c r="I278" s="50">
        <v>6</v>
      </c>
      <c r="J278" s="1">
        <v>2</v>
      </c>
      <c r="K278" s="8">
        <f t="shared" si="18"/>
        <v>120000</v>
      </c>
      <c r="L278" s="53">
        <f t="shared" si="19"/>
        <v>254784</v>
      </c>
    </row>
    <row r="279" spans="1:12" x14ac:dyDescent="0.25">
      <c r="A279" s="5">
        <v>45635</v>
      </c>
      <c r="B279" s="21">
        <f t="shared" si="20"/>
        <v>45635</v>
      </c>
      <c r="C279" s="50">
        <v>8</v>
      </c>
      <c r="D279" s="1">
        <v>12</v>
      </c>
      <c r="E279" s="1">
        <v>6</v>
      </c>
      <c r="F279" s="1">
        <v>8</v>
      </c>
      <c r="G279" s="1">
        <v>3</v>
      </c>
      <c r="H279" s="8">
        <f t="shared" si="17"/>
        <v>134784</v>
      </c>
      <c r="I279" s="50">
        <v>6</v>
      </c>
      <c r="J279" s="1">
        <v>2</v>
      </c>
      <c r="K279" s="8">
        <f t="shared" si="18"/>
        <v>120000</v>
      </c>
      <c r="L279" s="53">
        <f t="shared" si="19"/>
        <v>254784</v>
      </c>
    </row>
    <row r="280" spans="1:12" x14ac:dyDescent="0.25">
      <c r="A280" s="5">
        <v>45636</v>
      </c>
      <c r="B280" s="21">
        <f t="shared" si="20"/>
        <v>45635</v>
      </c>
      <c r="C280" s="50">
        <v>8</v>
      </c>
      <c r="D280" s="1">
        <v>12</v>
      </c>
      <c r="E280" s="1">
        <v>6</v>
      </c>
      <c r="F280" s="1">
        <v>8</v>
      </c>
      <c r="G280" s="1">
        <v>3</v>
      </c>
      <c r="H280" s="8">
        <f t="shared" si="17"/>
        <v>134784</v>
      </c>
      <c r="I280" s="50">
        <v>6</v>
      </c>
      <c r="J280" s="1">
        <v>2</v>
      </c>
      <c r="K280" s="8">
        <f t="shared" si="18"/>
        <v>120000</v>
      </c>
      <c r="L280" s="53">
        <f t="shared" si="19"/>
        <v>254784</v>
      </c>
    </row>
    <row r="281" spans="1:12" x14ac:dyDescent="0.25">
      <c r="A281" s="5">
        <v>45637</v>
      </c>
      <c r="B281" s="21">
        <f t="shared" si="20"/>
        <v>45635</v>
      </c>
      <c r="C281" s="50">
        <v>8</v>
      </c>
      <c r="D281" s="1">
        <v>12</v>
      </c>
      <c r="E281" s="1">
        <v>6</v>
      </c>
      <c r="F281" s="1">
        <v>8</v>
      </c>
      <c r="G281" s="1">
        <v>3</v>
      </c>
      <c r="H281" s="8">
        <f t="shared" si="17"/>
        <v>134784</v>
      </c>
      <c r="I281" s="50">
        <v>6</v>
      </c>
      <c r="J281" s="1">
        <v>2</v>
      </c>
      <c r="K281" s="8">
        <f t="shared" si="18"/>
        <v>120000</v>
      </c>
      <c r="L281" s="53">
        <f t="shared" si="19"/>
        <v>254784</v>
      </c>
    </row>
    <row r="282" spans="1:12" x14ac:dyDescent="0.25">
      <c r="A282" s="5">
        <v>45638</v>
      </c>
      <c r="B282" s="21">
        <f t="shared" si="20"/>
        <v>45635</v>
      </c>
      <c r="C282" s="50">
        <v>8</v>
      </c>
      <c r="D282" s="1">
        <v>12</v>
      </c>
      <c r="E282" s="1">
        <v>6</v>
      </c>
      <c r="F282" s="1">
        <v>8</v>
      </c>
      <c r="G282" s="1">
        <v>3</v>
      </c>
      <c r="H282" s="8">
        <f t="shared" si="17"/>
        <v>134784</v>
      </c>
      <c r="I282" s="50">
        <v>6</v>
      </c>
      <c r="J282" s="1">
        <v>2</v>
      </c>
      <c r="K282" s="8">
        <f t="shared" si="18"/>
        <v>120000</v>
      </c>
      <c r="L282" s="53">
        <f t="shared" si="19"/>
        <v>254784</v>
      </c>
    </row>
    <row r="283" spans="1:12" x14ac:dyDescent="0.25">
      <c r="A283" s="5">
        <v>45639</v>
      </c>
      <c r="B283" s="21">
        <f t="shared" si="20"/>
        <v>45635</v>
      </c>
      <c r="C283" s="50">
        <v>8</v>
      </c>
      <c r="D283" s="1">
        <v>12</v>
      </c>
      <c r="E283" s="1">
        <v>6</v>
      </c>
      <c r="F283" s="1">
        <v>8</v>
      </c>
      <c r="G283" s="1">
        <v>3</v>
      </c>
      <c r="H283" s="8">
        <f t="shared" si="17"/>
        <v>134784</v>
      </c>
      <c r="I283" s="50">
        <v>6</v>
      </c>
      <c r="J283" s="1">
        <v>2</v>
      </c>
      <c r="K283" s="8">
        <f t="shared" si="18"/>
        <v>120000</v>
      </c>
      <c r="L283" s="53">
        <f t="shared" si="19"/>
        <v>254784</v>
      </c>
    </row>
    <row r="284" spans="1:12" x14ac:dyDescent="0.25">
      <c r="A284" s="5">
        <v>45640</v>
      </c>
      <c r="B284" s="21">
        <f t="shared" si="20"/>
        <v>45635</v>
      </c>
      <c r="C284" s="50">
        <v>8</v>
      </c>
      <c r="D284" s="1">
        <v>12</v>
      </c>
      <c r="E284" s="1">
        <v>6</v>
      </c>
      <c r="F284" s="1">
        <v>8</v>
      </c>
      <c r="G284" s="1">
        <v>3</v>
      </c>
      <c r="H284" s="8">
        <f t="shared" si="17"/>
        <v>134784</v>
      </c>
      <c r="I284" s="50">
        <v>6</v>
      </c>
      <c r="J284" s="1">
        <v>2</v>
      </c>
      <c r="K284" s="8">
        <f t="shared" si="18"/>
        <v>120000</v>
      </c>
      <c r="L284" s="53">
        <f t="shared" si="19"/>
        <v>254784</v>
      </c>
    </row>
    <row r="285" spans="1:12" x14ac:dyDescent="0.25">
      <c r="A285" s="5">
        <v>45641</v>
      </c>
      <c r="B285" s="21">
        <f t="shared" si="20"/>
        <v>45635</v>
      </c>
      <c r="C285" s="50">
        <v>8</v>
      </c>
      <c r="D285" s="1">
        <v>12</v>
      </c>
      <c r="E285" s="1">
        <v>6</v>
      </c>
      <c r="F285" s="1">
        <v>8</v>
      </c>
      <c r="G285" s="1">
        <v>3</v>
      </c>
      <c r="H285" s="8">
        <f t="shared" si="17"/>
        <v>134784</v>
      </c>
      <c r="I285" s="50">
        <v>6</v>
      </c>
      <c r="J285" s="1">
        <v>2</v>
      </c>
      <c r="K285" s="8">
        <f t="shared" si="18"/>
        <v>120000</v>
      </c>
      <c r="L285" s="53">
        <f t="shared" si="19"/>
        <v>254784</v>
      </c>
    </row>
    <row r="286" spans="1:12" x14ac:dyDescent="0.25">
      <c r="A286" s="5">
        <v>45642</v>
      </c>
      <c r="B286" s="21">
        <f t="shared" si="20"/>
        <v>45642</v>
      </c>
      <c r="C286" s="50">
        <v>8</v>
      </c>
      <c r="D286" s="1">
        <v>12</v>
      </c>
      <c r="E286" s="1">
        <v>6</v>
      </c>
      <c r="F286" s="1">
        <v>8</v>
      </c>
      <c r="G286" s="1">
        <v>3</v>
      </c>
      <c r="H286" s="8">
        <f t="shared" si="17"/>
        <v>134784</v>
      </c>
      <c r="I286" s="50">
        <v>6</v>
      </c>
      <c r="J286" s="1">
        <v>2</v>
      </c>
      <c r="K286" s="8">
        <f t="shared" si="18"/>
        <v>120000</v>
      </c>
      <c r="L286" s="53">
        <f t="shared" si="19"/>
        <v>254784</v>
      </c>
    </row>
    <row r="287" spans="1:12" x14ac:dyDescent="0.25">
      <c r="A287" s="5">
        <v>45643</v>
      </c>
      <c r="B287" s="21">
        <f t="shared" si="20"/>
        <v>45642</v>
      </c>
      <c r="C287" s="50">
        <v>8</v>
      </c>
      <c r="D287" s="1">
        <v>12</v>
      </c>
      <c r="E287" s="1">
        <v>6</v>
      </c>
      <c r="F287" s="1">
        <v>8</v>
      </c>
      <c r="G287" s="1">
        <v>3</v>
      </c>
      <c r="H287" s="8">
        <f t="shared" si="17"/>
        <v>134784</v>
      </c>
      <c r="I287" s="50">
        <v>6</v>
      </c>
      <c r="J287" s="1">
        <v>2</v>
      </c>
      <c r="K287" s="8">
        <f t="shared" si="18"/>
        <v>120000</v>
      </c>
      <c r="L287" s="53">
        <f t="shared" si="19"/>
        <v>254784</v>
      </c>
    </row>
    <row r="288" spans="1:12" x14ac:dyDescent="0.25">
      <c r="A288" s="5">
        <v>45644</v>
      </c>
      <c r="B288" s="21">
        <f t="shared" si="20"/>
        <v>45642</v>
      </c>
      <c r="C288" s="50">
        <v>8</v>
      </c>
      <c r="D288" s="1">
        <v>12</v>
      </c>
      <c r="E288" s="1">
        <v>6</v>
      </c>
      <c r="F288" s="1">
        <v>8</v>
      </c>
      <c r="G288" s="1">
        <v>3</v>
      </c>
      <c r="H288" s="8">
        <f t="shared" si="17"/>
        <v>134784</v>
      </c>
      <c r="I288" s="50">
        <v>6</v>
      </c>
      <c r="J288" s="1">
        <v>2</v>
      </c>
      <c r="K288" s="8">
        <f t="shared" si="18"/>
        <v>120000</v>
      </c>
      <c r="L288" s="53">
        <f t="shared" si="19"/>
        <v>254784</v>
      </c>
    </row>
    <row r="289" spans="1:12" x14ac:dyDescent="0.25">
      <c r="A289" s="5">
        <v>45645</v>
      </c>
      <c r="B289" s="21">
        <f t="shared" si="20"/>
        <v>45642</v>
      </c>
      <c r="C289" s="50">
        <v>8</v>
      </c>
      <c r="D289" s="1">
        <v>12</v>
      </c>
      <c r="E289" s="1">
        <v>6</v>
      </c>
      <c r="F289" s="1">
        <v>8</v>
      </c>
      <c r="G289" s="1">
        <v>3</v>
      </c>
      <c r="H289" s="8">
        <f t="shared" si="17"/>
        <v>134784</v>
      </c>
      <c r="I289" s="50">
        <v>6</v>
      </c>
      <c r="J289" s="1">
        <v>2</v>
      </c>
      <c r="K289" s="8">
        <f t="shared" si="18"/>
        <v>120000</v>
      </c>
      <c r="L289" s="53">
        <f t="shared" si="19"/>
        <v>254784</v>
      </c>
    </row>
    <row r="290" spans="1:12" x14ac:dyDescent="0.25">
      <c r="A290" s="5">
        <v>45646</v>
      </c>
      <c r="B290" s="21">
        <f t="shared" si="20"/>
        <v>45642</v>
      </c>
      <c r="C290" s="50">
        <v>8</v>
      </c>
      <c r="D290" s="1">
        <v>12</v>
      </c>
      <c r="E290" s="1">
        <v>6</v>
      </c>
      <c r="F290" s="1">
        <v>8</v>
      </c>
      <c r="G290" s="1">
        <v>3</v>
      </c>
      <c r="H290" s="8">
        <f t="shared" si="17"/>
        <v>134784</v>
      </c>
      <c r="I290" s="50">
        <v>6</v>
      </c>
      <c r="J290" s="1">
        <v>2</v>
      </c>
      <c r="K290" s="8">
        <f t="shared" si="18"/>
        <v>120000</v>
      </c>
      <c r="L290" s="53">
        <f t="shared" si="19"/>
        <v>254784</v>
      </c>
    </row>
    <row r="291" spans="1:12" x14ac:dyDescent="0.25">
      <c r="A291" s="5">
        <v>45647</v>
      </c>
      <c r="B291" s="21">
        <f t="shared" si="20"/>
        <v>45642</v>
      </c>
      <c r="C291" s="50">
        <v>8</v>
      </c>
      <c r="D291" s="1">
        <v>12</v>
      </c>
      <c r="E291" s="1">
        <v>6</v>
      </c>
      <c r="F291" s="1">
        <v>8</v>
      </c>
      <c r="G291" s="1">
        <v>3</v>
      </c>
      <c r="H291" s="8">
        <f t="shared" si="17"/>
        <v>134784</v>
      </c>
      <c r="I291" s="50">
        <v>6</v>
      </c>
      <c r="J291" s="1">
        <v>2</v>
      </c>
      <c r="K291" s="8">
        <f t="shared" si="18"/>
        <v>120000</v>
      </c>
      <c r="L291" s="53">
        <f t="shared" si="19"/>
        <v>254784</v>
      </c>
    </row>
    <row r="292" spans="1:12" x14ac:dyDescent="0.25">
      <c r="A292" s="5">
        <v>45648</v>
      </c>
      <c r="B292" s="21">
        <f t="shared" si="20"/>
        <v>45642</v>
      </c>
      <c r="C292" s="50">
        <v>8</v>
      </c>
      <c r="D292" s="1">
        <v>12</v>
      </c>
      <c r="E292" s="1">
        <v>6</v>
      </c>
      <c r="F292" s="1">
        <v>8</v>
      </c>
      <c r="G292" s="1">
        <v>3</v>
      </c>
      <c r="H292" s="8">
        <f t="shared" si="17"/>
        <v>134784</v>
      </c>
      <c r="I292" s="50">
        <v>6</v>
      </c>
      <c r="J292" s="1">
        <v>2</v>
      </c>
      <c r="K292" s="8">
        <f t="shared" si="18"/>
        <v>120000</v>
      </c>
      <c r="L292" s="53">
        <f t="shared" si="19"/>
        <v>254784</v>
      </c>
    </row>
    <row r="293" spans="1:12" x14ac:dyDescent="0.25">
      <c r="A293" s="5">
        <v>45649</v>
      </c>
      <c r="B293" s="21">
        <f t="shared" si="20"/>
        <v>45649</v>
      </c>
      <c r="C293" s="50">
        <v>8</v>
      </c>
      <c r="D293" s="1">
        <v>12</v>
      </c>
      <c r="E293" s="1">
        <v>6</v>
      </c>
      <c r="F293" s="1">
        <v>8</v>
      </c>
      <c r="G293" s="1">
        <v>3</v>
      </c>
      <c r="H293" s="8">
        <f t="shared" si="17"/>
        <v>134784</v>
      </c>
      <c r="I293" s="50">
        <v>6</v>
      </c>
      <c r="J293" s="1">
        <v>2</v>
      </c>
      <c r="K293" s="8">
        <f t="shared" si="18"/>
        <v>120000</v>
      </c>
      <c r="L293" s="53">
        <f t="shared" si="19"/>
        <v>254784</v>
      </c>
    </row>
    <row r="294" spans="1:12" x14ac:dyDescent="0.25">
      <c r="A294" s="5">
        <v>45650</v>
      </c>
      <c r="B294" s="21">
        <f t="shared" si="20"/>
        <v>45649</v>
      </c>
      <c r="C294" s="50">
        <v>8</v>
      </c>
      <c r="D294" s="1">
        <v>12</v>
      </c>
      <c r="E294" s="1">
        <v>6</v>
      </c>
      <c r="F294" s="1">
        <v>8</v>
      </c>
      <c r="G294" s="1">
        <v>3</v>
      </c>
      <c r="H294" s="8">
        <f t="shared" si="17"/>
        <v>134784</v>
      </c>
      <c r="I294" s="50">
        <v>6</v>
      </c>
      <c r="J294" s="1">
        <v>2</v>
      </c>
      <c r="K294" s="8">
        <f t="shared" si="18"/>
        <v>120000</v>
      </c>
      <c r="L294" s="53">
        <f t="shared" si="19"/>
        <v>254784</v>
      </c>
    </row>
    <row r="295" spans="1:12" x14ac:dyDescent="0.25">
      <c r="A295" s="5">
        <v>45651</v>
      </c>
      <c r="B295" s="21">
        <f t="shared" si="20"/>
        <v>45649</v>
      </c>
      <c r="C295" s="50">
        <v>8</v>
      </c>
      <c r="D295" s="1">
        <v>12</v>
      </c>
      <c r="E295" s="1">
        <v>6</v>
      </c>
      <c r="F295" s="1">
        <v>8</v>
      </c>
      <c r="G295" s="1">
        <v>3</v>
      </c>
      <c r="H295" s="8">
        <f t="shared" si="17"/>
        <v>134784</v>
      </c>
      <c r="I295" s="50">
        <v>6</v>
      </c>
      <c r="J295" s="1">
        <v>2</v>
      </c>
      <c r="K295" s="8">
        <f t="shared" si="18"/>
        <v>120000</v>
      </c>
      <c r="L295" s="53">
        <f t="shared" si="19"/>
        <v>254784</v>
      </c>
    </row>
    <row r="296" spans="1:12" x14ac:dyDescent="0.25">
      <c r="A296" s="5">
        <v>45652</v>
      </c>
      <c r="B296" s="21">
        <f t="shared" si="20"/>
        <v>45649</v>
      </c>
      <c r="C296" s="50">
        <v>8</v>
      </c>
      <c r="D296" s="1">
        <v>12</v>
      </c>
      <c r="E296" s="1">
        <v>6</v>
      </c>
      <c r="F296" s="1">
        <v>8</v>
      </c>
      <c r="G296" s="1">
        <v>3</v>
      </c>
      <c r="H296" s="8">
        <f t="shared" si="17"/>
        <v>134784</v>
      </c>
      <c r="I296" s="50">
        <v>6</v>
      </c>
      <c r="J296" s="1">
        <v>2</v>
      </c>
      <c r="K296" s="8">
        <f t="shared" si="18"/>
        <v>120000</v>
      </c>
      <c r="L296" s="53">
        <f t="shared" si="19"/>
        <v>254784</v>
      </c>
    </row>
    <row r="297" spans="1:12" x14ac:dyDescent="0.25">
      <c r="A297" s="5">
        <v>45653</v>
      </c>
      <c r="B297" s="21">
        <f t="shared" si="20"/>
        <v>45649</v>
      </c>
      <c r="C297" s="50">
        <v>8</v>
      </c>
      <c r="D297" s="1">
        <v>12</v>
      </c>
      <c r="E297" s="1">
        <v>6</v>
      </c>
      <c r="F297" s="1">
        <v>8</v>
      </c>
      <c r="G297" s="1">
        <v>3</v>
      </c>
      <c r="H297" s="8">
        <f t="shared" si="17"/>
        <v>134784</v>
      </c>
      <c r="I297" s="50">
        <v>6</v>
      </c>
      <c r="J297" s="1">
        <v>2</v>
      </c>
      <c r="K297" s="8">
        <f t="shared" si="18"/>
        <v>120000</v>
      </c>
      <c r="L297" s="53">
        <f t="shared" si="19"/>
        <v>254784</v>
      </c>
    </row>
    <row r="298" spans="1:12" x14ac:dyDescent="0.25">
      <c r="A298" s="5">
        <v>45654</v>
      </c>
      <c r="B298" s="21">
        <f t="shared" si="20"/>
        <v>45649</v>
      </c>
      <c r="C298" s="50">
        <v>8</v>
      </c>
      <c r="D298" s="1">
        <v>12</v>
      </c>
      <c r="E298" s="1">
        <v>6</v>
      </c>
      <c r="F298" s="1">
        <v>8</v>
      </c>
      <c r="G298" s="1">
        <v>3</v>
      </c>
      <c r="H298" s="8">
        <f t="shared" si="17"/>
        <v>134784</v>
      </c>
      <c r="I298" s="50">
        <v>6</v>
      </c>
      <c r="J298" s="1">
        <v>2</v>
      </c>
      <c r="K298" s="8">
        <f t="shared" si="18"/>
        <v>120000</v>
      </c>
      <c r="L298" s="53">
        <f t="shared" si="19"/>
        <v>254784</v>
      </c>
    </row>
    <row r="299" spans="1:12" x14ac:dyDescent="0.25">
      <c r="A299" s="5">
        <v>45655</v>
      </c>
      <c r="B299" s="21">
        <f t="shared" si="20"/>
        <v>45649</v>
      </c>
      <c r="C299" s="50">
        <v>8</v>
      </c>
      <c r="D299" s="1">
        <v>12</v>
      </c>
      <c r="E299" s="1">
        <v>6</v>
      </c>
      <c r="F299" s="1">
        <v>8</v>
      </c>
      <c r="G299" s="1">
        <v>3</v>
      </c>
      <c r="H299" s="8">
        <f t="shared" si="17"/>
        <v>134784</v>
      </c>
      <c r="I299" s="50">
        <v>6</v>
      </c>
      <c r="J299" s="1">
        <v>2</v>
      </c>
      <c r="K299" s="8">
        <f t="shared" si="18"/>
        <v>120000</v>
      </c>
      <c r="L299" s="53">
        <f t="shared" si="19"/>
        <v>254784</v>
      </c>
    </row>
    <row r="300" spans="1:12" x14ac:dyDescent="0.25">
      <c r="A300" s="5">
        <v>45656</v>
      </c>
      <c r="B300" s="21">
        <f t="shared" si="20"/>
        <v>45656</v>
      </c>
      <c r="C300" s="50">
        <v>8</v>
      </c>
      <c r="D300" s="1">
        <v>12</v>
      </c>
      <c r="E300" s="1">
        <v>6</v>
      </c>
      <c r="F300" s="1">
        <v>8</v>
      </c>
      <c r="G300" s="1">
        <v>3</v>
      </c>
      <c r="H300" s="8">
        <f t="shared" si="17"/>
        <v>134784</v>
      </c>
      <c r="I300" s="50">
        <v>6</v>
      </c>
      <c r="J300" s="1">
        <v>2</v>
      </c>
      <c r="K300" s="8">
        <f t="shared" si="18"/>
        <v>120000</v>
      </c>
      <c r="L300" s="53">
        <f t="shared" si="19"/>
        <v>254784</v>
      </c>
    </row>
    <row r="301" spans="1:12" ht="13" thickBot="1" x14ac:dyDescent="0.3">
      <c r="A301" s="10">
        <v>45657</v>
      </c>
      <c r="B301" s="22">
        <f t="shared" si="20"/>
        <v>45656</v>
      </c>
      <c r="C301" s="51">
        <v>8</v>
      </c>
      <c r="D301" s="52">
        <v>12</v>
      </c>
      <c r="E301" s="52">
        <v>6</v>
      </c>
      <c r="F301" s="52">
        <v>8</v>
      </c>
      <c r="G301" s="52">
        <v>3</v>
      </c>
      <c r="H301" s="13">
        <f t="shared" si="17"/>
        <v>134784</v>
      </c>
      <c r="I301" s="51">
        <v>6</v>
      </c>
      <c r="J301" s="52">
        <v>2</v>
      </c>
      <c r="K301" s="13">
        <f t="shared" si="18"/>
        <v>120000</v>
      </c>
      <c r="L301" s="54">
        <f t="shared" si="19"/>
        <v>254784</v>
      </c>
    </row>
  </sheetData>
  <mergeCells count="5">
    <mergeCell ref="C2:H2"/>
    <mergeCell ref="H4:H5"/>
    <mergeCell ref="I2:K2"/>
    <mergeCell ref="K4:K5"/>
    <mergeCell ref="L4:L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1825B-5F79-45DE-80AC-2E3C1ECCCA13}">
  <dimension ref="A1:Y300"/>
  <sheetViews>
    <sheetView tabSelected="1" zoomScale="63" zoomScaleNormal="63" workbookViewId="0">
      <pane xSplit="1" ySplit="4" topLeftCell="B167" activePane="bottomRight" state="frozen"/>
      <selection pane="topRight" activeCell="B1" sqref="B1"/>
      <selection pane="bottomLeft" activeCell="A2" sqref="A2"/>
      <selection pane="bottomRight" activeCell="V173" sqref="V173:V179"/>
    </sheetView>
  </sheetViews>
  <sheetFormatPr baseColWidth="10" defaultColWidth="8.7265625" defaultRowHeight="12.5" x14ac:dyDescent="0.25"/>
  <cols>
    <col min="1" max="1" width="10.1796875" style="3" customWidth="1"/>
    <col min="2" max="2" width="11.54296875" style="3" bestFit="1" customWidth="1"/>
    <col min="3" max="13" width="12.54296875" style="15" customWidth="1"/>
    <col min="14" max="14" width="12.54296875" style="14" customWidth="1"/>
    <col min="15" max="17" width="11.81640625" style="15" customWidth="1"/>
    <col min="18" max="23" width="11.81640625" style="2" customWidth="1"/>
    <col min="24" max="16384" width="8.7265625" style="2"/>
  </cols>
  <sheetData>
    <row r="1" spans="1:22" ht="13.5" customHeight="1" thickBot="1" x14ac:dyDescent="0.3">
      <c r="C1" s="181" t="s">
        <v>11</v>
      </c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3"/>
      <c r="O1" s="181" t="s">
        <v>18</v>
      </c>
      <c r="P1" s="182"/>
      <c r="Q1" s="182"/>
      <c r="R1" s="182"/>
      <c r="S1" s="182"/>
      <c r="T1" s="183"/>
      <c r="U1" s="175" t="s">
        <v>5</v>
      </c>
      <c r="V1" s="176"/>
    </row>
    <row r="2" spans="1:22" ht="27.5" customHeight="1" thickBot="1" x14ac:dyDescent="0.3"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22" ht="15" customHeight="1" thickBot="1" x14ac:dyDescent="0.3">
      <c r="C3" s="184" t="s">
        <v>15</v>
      </c>
      <c r="D3" s="185"/>
      <c r="E3" s="185"/>
      <c r="F3" s="185"/>
      <c r="G3" s="185"/>
      <c r="H3" s="186"/>
      <c r="I3" s="184" t="s">
        <v>13</v>
      </c>
      <c r="J3" s="185"/>
      <c r="K3" s="185"/>
      <c r="L3" s="185"/>
      <c r="M3" s="185"/>
      <c r="N3" s="186"/>
      <c r="O3" s="184" t="s">
        <v>15</v>
      </c>
      <c r="P3" s="185"/>
      <c r="Q3" s="185"/>
      <c r="R3" s="184" t="s">
        <v>13</v>
      </c>
      <c r="S3" s="185"/>
      <c r="T3" s="185"/>
      <c r="U3" s="177" t="s">
        <v>14</v>
      </c>
      <c r="V3" s="179" t="s">
        <v>4</v>
      </c>
    </row>
    <row r="4" spans="1:22" ht="13.5" customHeight="1" thickBot="1" x14ac:dyDescent="0.3">
      <c r="A4" s="61" t="s">
        <v>7</v>
      </c>
      <c r="B4" s="62" t="s">
        <v>8</v>
      </c>
      <c r="C4" s="60" t="s">
        <v>0</v>
      </c>
      <c r="D4" s="43" t="s">
        <v>1</v>
      </c>
      <c r="E4" s="43" t="s">
        <v>2</v>
      </c>
      <c r="F4" s="43" t="s">
        <v>3</v>
      </c>
      <c r="G4" s="43" t="s">
        <v>6</v>
      </c>
      <c r="H4" s="49" t="s">
        <v>5</v>
      </c>
      <c r="I4" s="60" t="s">
        <v>0</v>
      </c>
      <c r="J4" s="43" t="s">
        <v>1</v>
      </c>
      <c r="K4" s="43" t="s">
        <v>2</v>
      </c>
      <c r="L4" s="43" t="s">
        <v>3</v>
      </c>
      <c r="M4" s="43" t="s">
        <v>6</v>
      </c>
      <c r="N4" s="49" t="s">
        <v>5</v>
      </c>
      <c r="O4" s="59" t="s">
        <v>9</v>
      </c>
      <c r="P4" s="43" t="s">
        <v>10</v>
      </c>
      <c r="Q4" s="56" t="s">
        <v>5</v>
      </c>
      <c r="R4" s="60" t="s">
        <v>9</v>
      </c>
      <c r="S4" s="43" t="s">
        <v>10</v>
      </c>
      <c r="T4" s="67" t="s">
        <v>5</v>
      </c>
      <c r="U4" s="178"/>
      <c r="V4" s="180"/>
    </row>
    <row r="5" spans="1:22" ht="13" customHeight="1" x14ac:dyDescent="0.25">
      <c r="A5" s="23">
        <v>45362</v>
      </c>
      <c r="B5" s="24">
        <f>A5</f>
        <v>45362</v>
      </c>
      <c r="C5" s="25"/>
      <c r="D5" s="26"/>
      <c r="E5" s="26"/>
      <c r="F5" s="26"/>
      <c r="G5" s="26">
        <v>0</v>
      </c>
      <c r="H5" s="27">
        <f t="shared" ref="H5:H24" si="0">SUM(C5:G5)</f>
        <v>0</v>
      </c>
      <c r="I5" s="45">
        <f>C5/(VLOOKUP(A5,'0- Capacité en place'!A:C,3,1)*'0- Capacité en place'!$C$4)</f>
        <v>0</v>
      </c>
      <c r="J5" s="36">
        <f>D5/(VLOOKUP(A5,'0- Capacité en place'!A:D,4,1)*'0- Capacité en place'!$D$4)</f>
        <v>0</v>
      </c>
      <c r="K5" s="37">
        <f>E5/(VLOOKUP(A5,'0- Capacité en place'!A:E,5,1)*'0- Capacité en place'!$E$4)</f>
        <v>0</v>
      </c>
      <c r="L5" s="37">
        <f>F5/(VLOOKUP(A5,'0- Capacité en place'!A:F,6,1)*'0- Capacité en place'!$F$4)</f>
        <v>0</v>
      </c>
      <c r="M5" s="37" t="e">
        <f>G5/(VLOOKUP(A5,'0- Capacité en place'!A:G,7,1)*'0- Capacité en place'!$G$4)</f>
        <v>#DIV/0!</v>
      </c>
      <c r="N5" s="28">
        <f>H5/VLOOKUP(A5,'0- Capacité en place'!A:H,8,1)</f>
        <v>0</v>
      </c>
      <c r="O5" s="33"/>
      <c r="P5" s="26"/>
      <c r="Q5" s="29">
        <f>SUM(O5:P5)</f>
        <v>0</v>
      </c>
      <c r="R5" s="57">
        <f>O5/(VLOOKUP(A5,'0- Capacité en place'!A:I,9,1)*'0- Capacité en place'!$I$4)</f>
        <v>0</v>
      </c>
      <c r="S5" s="45">
        <f>P5/(VLOOKUP(A5,'0- Capacité en place'!A:J,10,1)*'0- Capacité en place'!$J$4)</f>
        <v>0</v>
      </c>
      <c r="T5" s="68">
        <f>Q5/VLOOKUP(A5,'0- Capacité en place'!A:K,11,1)</f>
        <v>0</v>
      </c>
      <c r="U5" s="73">
        <f t="shared" ref="U5:U21" si="1">H5+Q5</f>
        <v>0</v>
      </c>
      <c r="V5" s="74">
        <f>U5/VLOOKUP(A5,'0- Capacité en place'!A:L,12,1)</f>
        <v>0</v>
      </c>
    </row>
    <row r="6" spans="1:22" x14ac:dyDescent="0.25">
      <c r="A6" s="5">
        <v>45363</v>
      </c>
      <c r="B6" s="21">
        <f t="shared" ref="B6:B11" si="2">B5</f>
        <v>45362</v>
      </c>
      <c r="C6" s="18"/>
      <c r="D6" s="7"/>
      <c r="E6" s="7"/>
      <c r="F6" s="7"/>
      <c r="G6" s="7">
        <v>0</v>
      </c>
      <c r="H6" s="8">
        <f t="shared" si="0"/>
        <v>0</v>
      </c>
      <c r="I6" s="46">
        <f>C6/(VLOOKUP(A6,'0- Capacité en place'!A:C,3,1)*'0- Capacité en place'!$C$4)</f>
        <v>0</v>
      </c>
      <c r="J6" s="38">
        <f>D6/(VLOOKUP(A6,'0- Capacité en place'!A:D,4,1)*'0- Capacité en place'!$D$4)</f>
        <v>0</v>
      </c>
      <c r="K6" s="39">
        <f>E6/(VLOOKUP(A6,'0- Capacité en place'!A:E,5,1)*'0- Capacité en place'!$E$4)</f>
        <v>0</v>
      </c>
      <c r="L6" s="39">
        <f>F6/(VLOOKUP(A6,'0- Capacité en place'!A:F,6,1)*'0- Capacité en place'!$F$4)</f>
        <v>0</v>
      </c>
      <c r="M6" s="39" t="e">
        <f>G6/(VLOOKUP(A6,'0- Capacité en place'!A:G,7,1)*'0- Capacité en place'!$G$4)</f>
        <v>#DIV/0!</v>
      </c>
      <c r="N6" s="17">
        <f>H6/VLOOKUP(A6,'0- Capacité en place'!A:H,8,1)</f>
        <v>0</v>
      </c>
      <c r="O6" s="34"/>
      <c r="P6" s="7"/>
      <c r="Q6" s="30">
        <f t="shared" ref="Q6:Q24" si="3">SUM(O6:P6)</f>
        <v>0</v>
      </c>
      <c r="R6" s="63">
        <f>O6/(VLOOKUP(A6,'0- Capacité en place'!A:I,9,1)*'0- Capacité en place'!$I$4)</f>
        <v>0</v>
      </c>
      <c r="S6" s="65">
        <f>P6/(VLOOKUP(A6,'0- Capacité en place'!A:J,10,1)*'0- Capacité en place'!$J$4)</f>
        <v>0</v>
      </c>
      <c r="T6" s="65">
        <f>Q6/VLOOKUP(A6,'0- Capacité en place'!A:K,11,1)</f>
        <v>0</v>
      </c>
      <c r="U6" s="71">
        <f t="shared" si="1"/>
        <v>0</v>
      </c>
      <c r="V6" s="72">
        <f>U6/VLOOKUP(A6,'0- Capacité en place'!A:L,12,1)</f>
        <v>0</v>
      </c>
    </row>
    <row r="7" spans="1:22" x14ac:dyDescent="0.25">
      <c r="A7" s="5">
        <v>45364</v>
      </c>
      <c r="B7" s="21">
        <f t="shared" si="2"/>
        <v>45362</v>
      </c>
      <c r="C7" s="18"/>
      <c r="D7" s="7"/>
      <c r="E7" s="7"/>
      <c r="F7" s="7"/>
      <c r="G7" s="7">
        <v>0</v>
      </c>
      <c r="H7" s="8">
        <f t="shared" si="0"/>
        <v>0</v>
      </c>
      <c r="I7" s="46">
        <f>C7/(VLOOKUP(A7,'0- Capacité en place'!A:C,3,1)*'0- Capacité en place'!$C$4)</f>
        <v>0</v>
      </c>
      <c r="J7" s="38">
        <f>D7/(VLOOKUP(A7,'0- Capacité en place'!A:D,4,1)*'0- Capacité en place'!$D$4)</f>
        <v>0</v>
      </c>
      <c r="K7" s="39">
        <f>E7/(VLOOKUP(A7,'0- Capacité en place'!A:E,5,1)*'0- Capacité en place'!$E$4)</f>
        <v>0</v>
      </c>
      <c r="L7" s="39">
        <f>F7/(VLOOKUP(A7,'0- Capacité en place'!A:F,6,1)*'0- Capacité en place'!$F$4)</f>
        <v>0</v>
      </c>
      <c r="M7" s="39" t="e">
        <f>G7/(VLOOKUP(A7,'0- Capacité en place'!A:G,7,1)*'0- Capacité en place'!$G$4)</f>
        <v>#DIV/0!</v>
      </c>
      <c r="N7" s="17">
        <f>H7/VLOOKUP(A7,'0- Capacité en place'!A:H,8,1)</f>
        <v>0</v>
      </c>
      <c r="O7" s="34"/>
      <c r="P7" s="7"/>
      <c r="Q7" s="30">
        <f t="shared" si="3"/>
        <v>0</v>
      </c>
      <c r="R7" s="63">
        <f>O7/(VLOOKUP(A7,'0- Capacité en place'!A:I,9,1)*'0- Capacité en place'!$I$4)</f>
        <v>0</v>
      </c>
      <c r="S7" s="65">
        <f>P7/(VLOOKUP(A7,'0- Capacité en place'!A:J,10,1)*'0- Capacité en place'!$J$4)</f>
        <v>0</v>
      </c>
      <c r="T7" s="65">
        <f>Q7/VLOOKUP(A7,'0- Capacité en place'!A:K,11,1)</f>
        <v>0</v>
      </c>
      <c r="U7" s="71">
        <f t="shared" si="1"/>
        <v>0</v>
      </c>
      <c r="V7" s="72">
        <f>U7/VLOOKUP(A7,'0- Capacité en place'!A:L,12,1)</f>
        <v>0</v>
      </c>
    </row>
    <row r="8" spans="1:22" x14ac:dyDescent="0.25">
      <c r="A8" s="5">
        <v>45365</v>
      </c>
      <c r="B8" s="21">
        <f t="shared" si="2"/>
        <v>45362</v>
      </c>
      <c r="C8" s="18"/>
      <c r="D8" s="7"/>
      <c r="E8" s="7"/>
      <c r="F8" s="7"/>
      <c r="G8" s="7">
        <v>0</v>
      </c>
      <c r="H8" s="8">
        <f t="shared" si="0"/>
        <v>0</v>
      </c>
      <c r="I8" s="46">
        <f>C8/(VLOOKUP(A8,'0- Capacité en place'!A:C,3,1)*'0- Capacité en place'!$C$4)</f>
        <v>0</v>
      </c>
      <c r="J8" s="38">
        <f>D8/(VLOOKUP(A8,'0- Capacité en place'!A:D,4,1)*'0- Capacité en place'!$D$4)</f>
        <v>0</v>
      </c>
      <c r="K8" s="39">
        <f>E8/(VLOOKUP(A8,'0- Capacité en place'!A:E,5,1)*'0- Capacité en place'!$E$4)</f>
        <v>0</v>
      </c>
      <c r="L8" s="39">
        <f>F8/(VLOOKUP(A8,'0- Capacité en place'!A:F,6,1)*'0- Capacité en place'!$F$4)</f>
        <v>0</v>
      </c>
      <c r="M8" s="39" t="e">
        <f>G8/(VLOOKUP(A8,'0- Capacité en place'!A:G,7,1)*'0- Capacité en place'!$G$4)</f>
        <v>#DIV/0!</v>
      </c>
      <c r="N8" s="17">
        <f>H8/VLOOKUP(A8,'0- Capacité en place'!A:H,8,1)</f>
        <v>0</v>
      </c>
      <c r="O8" s="34"/>
      <c r="P8" s="7"/>
      <c r="Q8" s="30">
        <f t="shared" si="3"/>
        <v>0</v>
      </c>
      <c r="R8" s="63">
        <f>O8/(VLOOKUP(A8,'0- Capacité en place'!A:I,9,1)*'0- Capacité en place'!$I$4)</f>
        <v>0</v>
      </c>
      <c r="S8" s="65">
        <f>P8/(VLOOKUP(A8,'0- Capacité en place'!A:J,10,1)*'0- Capacité en place'!$J$4)</f>
        <v>0</v>
      </c>
      <c r="T8" s="65">
        <f>Q8/VLOOKUP(A8,'0- Capacité en place'!A:K,11,1)</f>
        <v>0</v>
      </c>
      <c r="U8" s="132">
        <f t="shared" si="1"/>
        <v>0</v>
      </c>
      <c r="V8" s="72">
        <f>U8/VLOOKUP(A8,'0- Capacité en place'!A:L,12,1)</f>
        <v>0</v>
      </c>
    </row>
    <row r="9" spans="1:22" x14ac:dyDescent="0.25">
      <c r="A9" s="5">
        <v>45366</v>
      </c>
      <c r="B9" s="21">
        <f t="shared" si="2"/>
        <v>45362</v>
      </c>
      <c r="C9" s="18"/>
      <c r="D9" s="9"/>
      <c r="E9" s="7"/>
      <c r="F9" s="7"/>
      <c r="G9" s="7">
        <v>0</v>
      </c>
      <c r="H9" s="8">
        <f t="shared" si="0"/>
        <v>0</v>
      </c>
      <c r="I9" s="46">
        <f>C9/(VLOOKUP(A9,'0- Capacité en place'!A:C,3,1)*'0- Capacité en place'!$C$4)</f>
        <v>0</v>
      </c>
      <c r="J9" s="38">
        <f>D9/(VLOOKUP(A9,'0- Capacité en place'!A:D,4,1)*'0- Capacité en place'!$D$4)</f>
        <v>0</v>
      </c>
      <c r="K9" s="39">
        <f>E9/(VLOOKUP(A9,'0- Capacité en place'!A:E,5,1)*'0- Capacité en place'!$E$4)</f>
        <v>0</v>
      </c>
      <c r="L9" s="39">
        <f>F9/(VLOOKUP(A9,'0- Capacité en place'!A:F,6,1)*'0- Capacité en place'!$F$4)</f>
        <v>0</v>
      </c>
      <c r="M9" s="39" t="e">
        <f>G9/(VLOOKUP(A9,'0- Capacité en place'!A:G,7,1)*'0- Capacité en place'!$G$4)</f>
        <v>#DIV/0!</v>
      </c>
      <c r="N9" s="17">
        <f>H9/VLOOKUP(A9,'0- Capacité en place'!A:H,8,1)</f>
        <v>0</v>
      </c>
      <c r="O9" s="34"/>
      <c r="P9" s="7"/>
      <c r="Q9" s="30">
        <f t="shared" si="3"/>
        <v>0</v>
      </c>
      <c r="R9" s="63">
        <f>O9/(VLOOKUP(A9,'0- Capacité en place'!A:I,9,1)*'0- Capacité en place'!$I$4)</f>
        <v>0</v>
      </c>
      <c r="S9" s="65">
        <f>P9/(VLOOKUP(A9,'0- Capacité en place'!A:J,10,1)*'0- Capacité en place'!$J$4)</f>
        <v>0</v>
      </c>
      <c r="T9" s="65">
        <f>Q9/VLOOKUP(A9,'0- Capacité en place'!A:K,11,1)</f>
        <v>0</v>
      </c>
      <c r="U9" s="132">
        <f t="shared" si="1"/>
        <v>0</v>
      </c>
      <c r="V9" s="72">
        <f>U9/VLOOKUP(A9,'0- Capacité en place'!A:L,12,1)</f>
        <v>0</v>
      </c>
    </row>
    <row r="10" spans="1:22" x14ac:dyDescent="0.25">
      <c r="A10" s="5">
        <v>45367</v>
      </c>
      <c r="B10" s="21">
        <f t="shared" si="2"/>
        <v>45362</v>
      </c>
      <c r="C10" s="18"/>
      <c r="D10" s="9"/>
      <c r="E10" s="7"/>
      <c r="F10" s="7"/>
      <c r="G10" s="7">
        <v>0</v>
      </c>
      <c r="H10" s="8">
        <f t="shared" si="0"/>
        <v>0</v>
      </c>
      <c r="I10" s="46">
        <f>C10/(VLOOKUP(A10,'0- Capacité en place'!A:C,3,1)*'0- Capacité en place'!$C$4)</f>
        <v>0</v>
      </c>
      <c r="J10" s="38">
        <f>D10/(VLOOKUP(A10,'0- Capacité en place'!A:D,4,1)*'0- Capacité en place'!$D$4)</f>
        <v>0</v>
      </c>
      <c r="K10" s="39">
        <f>E10/(VLOOKUP(A10,'0- Capacité en place'!A:E,5,1)*'0- Capacité en place'!$E$4)</f>
        <v>0</v>
      </c>
      <c r="L10" s="39">
        <f>F10/(VLOOKUP(A10,'0- Capacité en place'!A:F,6,1)*'0- Capacité en place'!$F$4)</f>
        <v>0</v>
      </c>
      <c r="M10" s="39" t="e">
        <f>G10/(VLOOKUP(A10,'0- Capacité en place'!A:G,7,1)*'0- Capacité en place'!$G$4)</f>
        <v>#DIV/0!</v>
      </c>
      <c r="N10" s="17">
        <f>H10/VLOOKUP(A10,'0- Capacité en place'!A:H,8,1)</f>
        <v>0</v>
      </c>
      <c r="O10" s="34"/>
      <c r="P10" s="7"/>
      <c r="Q10" s="30">
        <f t="shared" si="3"/>
        <v>0</v>
      </c>
      <c r="R10" s="63">
        <f>O10/(VLOOKUP(A10,'0- Capacité en place'!A:I,9,1)*'0- Capacité en place'!$I$4)</f>
        <v>0</v>
      </c>
      <c r="S10" s="65">
        <f>P10/(VLOOKUP(A10,'0- Capacité en place'!A:J,10,1)*'0- Capacité en place'!$J$4)</f>
        <v>0</v>
      </c>
      <c r="T10" s="65">
        <f>Q10/VLOOKUP(A10,'0- Capacité en place'!A:K,11,1)</f>
        <v>0</v>
      </c>
      <c r="U10" s="132">
        <f t="shared" si="1"/>
        <v>0</v>
      </c>
      <c r="V10" s="72">
        <f>U10/VLOOKUP(A10,'0- Capacité en place'!A:L,12,1)</f>
        <v>0</v>
      </c>
    </row>
    <row r="11" spans="1:22" ht="13" thickBot="1" x14ac:dyDescent="0.3">
      <c r="A11" s="10">
        <v>45368</v>
      </c>
      <c r="B11" s="22">
        <f t="shared" si="2"/>
        <v>45362</v>
      </c>
      <c r="C11" s="19"/>
      <c r="D11" s="12"/>
      <c r="E11" s="11"/>
      <c r="F11" s="11"/>
      <c r="G11" s="11">
        <v>0</v>
      </c>
      <c r="H11" s="13">
        <f t="shared" si="0"/>
        <v>0</v>
      </c>
      <c r="I11" s="47">
        <f>C11/(VLOOKUP(A11,'0- Capacité en place'!A:C,3,1)*'0- Capacité en place'!$C$4)</f>
        <v>0</v>
      </c>
      <c r="J11" s="40">
        <f>D11/(VLOOKUP(A11,'0- Capacité en place'!A:D,4,1)*'0- Capacité en place'!$D$4)</f>
        <v>0</v>
      </c>
      <c r="K11" s="41">
        <f>E11/(VLOOKUP(A11,'0- Capacité en place'!A:E,5,1)*'0- Capacité en place'!$E$4)</f>
        <v>0</v>
      </c>
      <c r="L11" s="41">
        <f>F11/(VLOOKUP(A11,'0- Capacité en place'!A:F,6,1)*'0- Capacité en place'!$F$4)</f>
        <v>0</v>
      </c>
      <c r="M11" s="41" t="e">
        <f>G11/(VLOOKUP(A11,'0- Capacité en place'!A:G,7,1)*'0- Capacité en place'!$G$4)</f>
        <v>#DIV/0!</v>
      </c>
      <c r="N11" s="20">
        <f>H11/VLOOKUP(A11,'0- Capacité en place'!A:H,8,1)</f>
        <v>0</v>
      </c>
      <c r="O11" s="35"/>
      <c r="P11" s="11"/>
      <c r="Q11" s="31">
        <f t="shared" si="3"/>
        <v>0</v>
      </c>
      <c r="R11" s="64">
        <f>O11/(VLOOKUP(A11,'0- Capacité en place'!A:I,9,1)*'0- Capacité en place'!$I$4)</f>
        <v>0</v>
      </c>
      <c r="S11" s="66">
        <f>P11/(VLOOKUP(A11,'0- Capacité en place'!A:J,10,1)*'0- Capacité en place'!$J$4)</f>
        <v>0</v>
      </c>
      <c r="T11" s="66">
        <f>Q11/VLOOKUP(A11,'0- Capacité en place'!A:K,11,1)</f>
        <v>0</v>
      </c>
      <c r="U11" s="133">
        <f t="shared" si="1"/>
        <v>0</v>
      </c>
      <c r="V11" s="75">
        <f>U11/VLOOKUP(A11,'0- Capacité en place'!A:L,12,1)</f>
        <v>0</v>
      </c>
    </row>
    <row r="12" spans="1:22" x14ac:dyDescent="0.25">
      <c r="A12" s="101">
        <v>45369</v>
      </c>
      <c r="B12" s="102">
        <f>B5+7</f>
        <v>45369</v>
      </c>
      <c r="C12" s="103"/>
      <c r="D12" s="104"/>
      <c r="E12" s="105"/>
      <c r="F12" s="105"/>
      <c r="G12" s="105">
        <v>0</v>
      </c>
      <c r="H12" s="106">
        <f t="shared" si="0"/>
        <v>0</v>
      </c>
      <c r="I12" s="107">
        <f>C12/(VLOOKUP(A12,'0- Capacité en place'!A:C,3,1)*'0- Capacité en place'!$C$4)</f>
        <v>0</v>
      </c>
      <c r="J12" s="108">
        <f>D12/(VLOOKUP(A12,'0- Capacité en place'!A:D,4,1)*'0- Capacité en place'!$D$4)</f>
        <v>0</v>
      </c>
      <c r="K12" s="109">
        <f>E12/(VLOOKUP(A12,'0- Capacité en place'!A:E,5,1)*'0- Capacité en place'!$E$4)</f>
        <v>0</v>
      </c>
      <c r="L12" s="109">
        <f>F12/(VLOOKUP(A12,'0- Capacité en place'!A:F,6,1)*'0- Capacité en place'!$F$4)</f>
        <v>0</v>
      </c>
      <c r="M12" s="109" t="e">
        <f>G12/(VLOOKUP(A12,'0- Capacité en place'!A:G,7,1)*'0- Capacité en place'!$G$4)</f>
        <v>#DIV/0!</v>
      </c>
      <c r="N12" s="110">
        <f>H12/VLOOKUP(A12,'0- Capacité en place'!A:H,8,1)</f>
        <v>0</v>
      </c>
      <c r="O12" s="111"/>
      <c r="P12" s="105"/>
      <c r="Q12" s="29">
        <f t="shared" si="3"/>
        <v>0</v>
      </c>
      <c r="R12" s="57">
        <f>O12/(VLOOKUP(A12,'0- Capacité en place'!A:I,9,1)*'0- Capacité en place'!$I$4)</f>
        <v>0</v>
      </c>
      <c r="S12" s="68">
        <f>P12/(VLOOKUP(A12,'0- Capacité en place'!A:J,10,1)*'0- Capacité en place'!$J$4)</f>
        <v>0</v>
      </c>
      <c r="T12" s="28">
        <f>Q12/VLOOKUP(A12,'0- Capacité en place'!A:K,11,1)</f>
        <v>0</v>
      </c>
      <c r="U12" s="134">
        <f t="shared" si="1"/>
        <v>0</v>
      </c>
      <c r="V12" s="74">
        <f>U12/VLOOKUP(A12,'0- Capacité en place'!A:L,12,1)</f>
        <v>0</v>
      </c>
    </row>
    <row r="13" spans="1:22" x14ac:dyDescent="0.25">
      <c r="A13" s="5">
        <v>45370</v>
      </c>
      <c r="B13" s="21">
        <f t="shared" ref="B13:B76" si="4">B6+7</f>
        <v>45369</v>
      </c>
      <c r="C13" s="18"/>
      <c r="D13" s="9"/>
      <c r="E13" s="7"/>
      <c r="F13" s="7"/>
      <c r="G13" s="7">
        <v>0</v>
      </c>
      <c r="H13" s="8">
        <f t="shared" si="0"/>
        <v>0</v>
      </c>
      <c r="I13" s="46">
        <f>C13/(VLOOKUP(A13,'0- Capacité en place'!A:C,3,1)*'0- Capacité en place'!$C$4)</f>
        <v>0</v>
      </c>
      <c r="J13" s="16">
        <f>D13/(VLOOKUP(A13,'0- Capacité en place'!A:D,4,1)*'0- Capacité en place'!$D$4)</f>
        <v>0</v>
      </c>
      <c r="K13" s="42">
        <f>E13/(VLOOKUP(A13,'0- Capacité en place'!A:E,5,1)*'0- Capacité en place'!$E$4)</f>
        <v>0</v>
      </c>
      <c r="L13" s="42">
        <f>F13/(VLOOKUP(A13,'0- Capacité en place'!A:F,6,1)*'0- Capacité en place'!$F$4)</f>
        <v>0</v>
      </c>
      <c r="M13" s="42" t="e">
        <f>G13/(VLOOKUP(A13,'0- Capacité en place'!A:G,7,1)*'0- Capacité en place'!$G$4)</f>
        <v>#DIV/0!</v>
      </c>
      <c r="N13" s="17">
        <f>H13/VLOOKUP(A13,'0- Capacité en place'!A:H,8,1)</f>
        <v>0</v>
      </c>
      <c r="O13" s="30"/>
      <c r="P13" s="7"/>
      <c r="Q13" s="30">
        <f t="shared" si="3"/>
        <v>0</v>
      </c>
      <c r="R13" s="63">
        <f>O13/(VLOOKUP(A13,'0- Capacité en place'!A:I,9,1)*'0- Capacité en place'!$I$4)</f>
        <v>0</v>
      </c>
      <c r="S13" s="65">
        <f>P13/(VLOOKUP(A13,'0- Capacité en place'!A:J,10,1)*'0- Capacité en place'!$J$4)</f>
        <v>0</v>
      </c>
      <c r="T13" s="17">
        <f>Q13/VLOOKUP(A13,'0- Capacité en place'!A:K,11,1)</f>
        <v>0</v>
      </c>
      <c r="U13" s="132">
        <f t="shared" si="1"/>
        <v>0</v>
      </c>
      <c r="V13" s="72">
        <f>U13/VLOOKUP(A13,'0- Capacité en place'!A:L,12,1)</f>
        <v>0</v>
      </c>
    </row>
    <row r="14" spans="1:22" x14ac:dyDescent="0.25">
      <c r="A14" s="5">
        <v>45371</v>
      </c>
      <c r="B14" s="21">
        <f t="shared" si="4"/>
        <v>45369</v>
      </c>
      <c r="C14" s="18"/>
      <c r="D14" s="7"/>
      <c r="E14" s="7"/>
      <c r="F14" s="7"/>
      <c r="G14" s="7">
        <v>0</v>
      </c>
      <c r="H14" s="8">
        <f t="shared" si="0"/>
        <v>0</v>
      </c>
      <c r="I14" s="46">
        <f>C14/(VLOOKUP(A14,'0- Capacité en place'!A:C,3,1)*'0- Capacité en place'!$C$4)</f>
        <v>0</v>
      </c>
      <c r="J14" s="38">
        <f>D14/(VLOOKUP(A14,'0- Capacité en place'!A:D,4,1)*'0- Capacité en place'!$D$4)</f>
        <v>0</v>
      </c>
      <c r="K14" s="39">
        <f>E14/(VLOOKUP(A14,'0- Capacité en place'!A:E,5,1)*'0- Capacité en place'!$E$4)</f>
        <v>0</v>
      </c>
      <c r="L14" s="39">
        <f>F14/(VLOOKUP(A14,'0- Capacité en place'!A:F,6,1)*'0- Capacité en place'!$F$4)</f>
        <v>0</v>
      </c>
      <c r="M14" s="39" t="e">
        <f>G14/(VLOOKUP(A14,'0- Capacité en place'!A:G,7,1)*'0- Capacité en place'!$G$4)</f>
        <v>#DIV/0!</v>
      </c>
      <c r="N14" s="17">
        <f>H14/VLOOKUP(A14,'0- Capacité en place'!A:H,8,1)</f>
        <v>0</v>
      </c>
      <c r="O14" s="30"/>
      <c r="P14" s="7"/>
      <c r="Q14" s="30">
        <f t="shared" si="3"/>
        <v>0</v>
      </c>
      <c r="R14" s="63">
        <f>O14/(VLOOKUP(A14,'0- Capacité en place'!A:I,9,1)*'0- Capacité en place'!$I$4)</f>
        <v>0</v>
      </c>
      <c r="S14" s="65">
        <f>P14/(VLOOKUP(A14,'0- Capacité en place'!A:J,10,1)*'0- Capacité en place'!$J$4)</f>
        <v>0</v>
      </c>
      <c r="T14" s="17">
        <f>Q14/VLOOKUP(A14,'0- Capacité en place'!A:K,11,1)</f>
        <v>0</v>
      </c>
      <c r="U14" s="132">
        <f t="shared" si="1"/>
        <v>0</v>
      </c>
      <c r="V14" s="72">
        <f>U14/VLOOKUP(A14,'0- Capacité en place'!A:L,12,1)</f>
        <v>0</v>
      </c>
    </row>
    <row r="15" spans="1:22" x14ac:dyDescent="0.25">
      <c r="A15" s="5">
        <v>45372</v>
      </c>
      <c r="B15" s="21">
        <f t="shared" si="4"/>
        <v>45369</v>
      </c>
      <c r="C15" s="18"/>
      <c r="D15" s="7"/>
      <c r="E15" s="7"/>
      <c r="F15" s="7"/>
      <c r="G15" s="7">
        <v>0</v>
      </c>
      <c r="H15" s="8">
        <f t="shared" si="0"/>
        <v>0</v>
      </c>
      <c r="I15" s="46">
        <f>C15/(VLOOKUP(A15,'0- Capacité en place'!A:C,3,1)*'0- Capacité en place'!$C$4)</f>
        <v>0</v>
      </c>
      <c r="J15" s="38">
        <f>D15/(VLOOKUP(A15,'0- Capacité en place'!A:D,4,1)*'0- Capacité en place'!$D$4)</f>
        <v>0</v>
      </c>
      <c r="K15" s="39">
        <f>E15/(VLOOKUP(A15,'0- Capacité en place'!A:E,5,1)*'0- Capacité en place'!$E$4)</f>
        <v>0</v>
      </c>
      <c r="L15" s="39">
        <f>F15/(VLOOKUP(A15,'0- Capacité en place'!A:F,6,1)*'0- Capacité en place'!$F$4)</f>
        <v>0</v>
      </c>
      <c r="M15" s="39" t="e">
        <f>G15/(VLOOKUP(A15,'0- Capacité en place'!A:G,7,1)*'0- Capacité en place'!$G$4)</f>
        <v>#DIV/0!</v>
      </c>
      <c r="N15" s="17">
        <f>H15/VLOOKUP(A15,'0- Capacité en place'!A:H,8,1)</f>
        <v>0</v>
      </c>
      <c r="O15" s="30"/>
      <c r="P15" s="7"/>
      <c r="Q15" s="30">
        <f t="shared" si="3"/>
        <v>0</v>
      </c>
      <c r="R15" s="63">
        <f>O15/(VLOOKUP(A15,'0- Capacité en place'!A:I,9,1)*'0- Capacité en place'!$I$4)</f>
        <v>0</v>
      </c>
      <c r="S15" s="65">
        <f>P15/(VLOOKUP(A15,'0- Capacité en place'!A:J,10,1)*'0- Capacité en place'!$J$4)</f>
        <v>0</v>
      </c>
      <c r="T15" s="17">
        <f>Q15/VLOOKUP(A15,'0- Capacité en place'!A:K,11,1)</f>
        <v>0</v>
      </c>
      <c r="U15" s="132">
        <f t="shared" si="1"/>
        <v>0</v>
      </c>
      <c r="V15" s="72">
        <f>U15/VLOOKUP(A15,'0- Capacité en place'!A:L,12,1)</f>
        <v>0</v>
      </c>
    </row>
    <row r="16" spans="1:22" x14ac:dyDescent="0.25">
      <c r="A16" s="5">
        <v>45373</v>
      </c>
      <c r="B16" s="21">
        <f t="shared" si="4"/>
        <v>45369</v>
      </c>
      <c r="C16" s="18"/>
      <c r="D16" s="7"/>
      <c r="E16" s="7"/>
      <c r="F16" s="7"/>
      <c r="G16" s="7">
        <v>0</v>
      </c>
      <c r="H16" s="8">
        <f t="shared" si="0"/>
        <v>0</v>
      </c>
      <c r="I16" s="46">
        <f>C16/(VLOOKUP(A16,'0- Capacité en place'!A:C,3,1)*'0- Capacité en place'!$C$4)</f>
        <v>0</v>
      </c>
      <c r="J16" s="38">
        <f>D16/(VLOOKUP(A16,'0- Capacité en place'!A:D,4,1)*'0- Capacité en place'!$D$4)</f>
        <v>0</v>
      </c>
      <c r="K16" s="39">
        <f>E16/(VLOOKUP(A16,'0- Capacité en place'!A:E,5,1)*'0- Capacité en place'!$E$4)</f>
        <v>0</v>
      </c>
      <c r="L16" s="39">
        <f>F16/(VLOOKUP(A16,'0- Capacité en place'!A:F,6,1)*'0- Capacité en place'!$F$4)</f>
        <v>0</v>
      </c>
      <c r="M16" s="39" t="e">
        <f>G16/(VLOOKUP(A16,'0- Capacité en place'!A:G,7,1)*'0- Capacité en place'!$G$4)</f>
        <v>#DIV/0!</v>
      </c>
      <c r="N16" s="17">
        <f>H16/VLOOKUP(A16,'0- Capacité en place'!A:H,8,1)</f>
        <v>0</v>
      </c>
      <c r="O16" s="30"/>
      <c r="P16" s="7"/>
      <c r="Q16" s="30">
        <f t="shared" si="3"/>
        <v>0</v>
      </c>
      <c r="R16" s="63">
        <f>O16/(VLOOKUP(A16,'0- Capacité en place'!A:I,9,1)*'0- Capacité en place'!$I$4)</f>
        <v>0</v>
      </c>
      <c r="S16" s="65">
        <f>P16/(VLOOKUP(A16,'0- Capacité en place'!A:J,10,1)*'0- Capacité en place'!$J$4)</f>
        <v>0</v>
      </c>
      <c r="T16" s="17">
        <f>Q16/VLOOKUP(A16,'0- Capacité en place'!A:K,11,1)</f>
        <v>0</v>
      </c>
      <c r="U16" s="135">
        <f t="shared" si="1"/>
        <v>0</v>
      </c>
      <c r="V16" s="72">
        <f>U16/VLOOKUP(A16,'0- Capacité en place'!A:L,12,1)</f>
        <v>0</v>
      </c>
    </row>
    <row r="17" spans="1:23" x14ac:dyDescent="0.25">
      <c r="A17" s="5">
        <v>45374</v>
      </c>
      <c r="B17" s="21">
        <f t="shared" si="4"/>
        <v>45369</v>
      </c>
      <c r="C17" s="18"/>
      <c r="D17" s="7"/>
      <c r="E17" s="7"/>
      <c r="F17" s="7"/>
      <c r="G17" s="7">
        <v>0</v>
      </c>
      <c r="H17" s="8">
        <f t="shared" si="0"/>
        <v>0</v>
      </c>
      <c r="I17" s="46">
        <f>C17/(VLOOKUP(A17,'0- Capacité en place'!A:C,3,1)*'0- Capacité en place'!$C$4)</f>
        <v>0</v>
      </c>
      <c r="J17" s="38">
        <f>D17/(VLOOKUP(A17,'0- Capacité en place'!A:D,4,1)*'0- Capacité en place'!$D$4)</f>
        <v>0</v>
      </c>
      <c r="K17" s="39">
        <f>E17/(VLOOKUP(A17,'0- Capacité en place'!A:E,5,1)*'0- Capacité en place'!$E$4)</f>
        <v>0</v>
      </c>
      <c r="L17" s="39">
        <f>F17/(VLOOKUP(A17,'0- Capacité en place'!A:F,6,1)*'0- Capacité en place'!$F$4)</f>
        <v>0</v>
      </c>
      <c r="M17" s="39" t="e">
        <f>G17/(VLOOKUP(A17,'0- Capacité en place'!A:G,7,1)*'0- Capacité en place'!$G$4)</f>
        <v>#DIV/0!</v>
      </c>
      <c r="N17" s="17">
        <f>H17/VLOOKUP(A17,'0- Capacité en place'!A:H,8,1)</f>
        <v>0</v>
      </c>
      <c r="O17" s="30"/>
      <c r="P17" s="7"/>
      <c r="Q17" s="30">
        <f t="shared" si="3"/>
        <v>0</v>
      </c>
      <c r="R17" s="63">
        <f>O17/(VLOOKUP(A17,'0- Capacité en place'!A:I,9,1)*'0- Capacité en place'!$I$4)</f>
        <v>0</v>
      </c>
      <c r="S17" s="65">
        <f>P17/(VLOOKUP(A17,'0- Capacité en place'!A:J,10,1)*'0- Capacité en place'!$J$4)</f>
        <v>0</v>
      </c>
      <c r="T17" s="17">
        <f>Q17/VLOOKUP(A17,'0- Capacité en place'!A:K,11,1)</f>
        <v>0</v>
      </c>
      <c r="U17" s="50">
        <f t="shared" si="1"/>
        <v>0</v>
      </c>
      <c r="V17" s="72">
        <f>U17/VLOOKUP(A17,'0- Capacité en place'!A:L,12,1)</f>
        <v>0</v>
      </c>
    </row>
    <row r="18" spans="1:23" ht="13" thickBot="1" x14ac:dyDescent="0.3">
      <c r="A18" s="10">
        <v>45375</v>
      </c>
      <c r="B18" s="22">
        <f t="shared" si="4"/>
        <v>45369</v>
      </c>
      <c r="C18" s="19"/>
      <c r="D18" s="11"/>
      <c r="E18" s="11"/>
      <c r="F18" s="11"/>
      <c r="G18" s="11">
        <v>0</v>
      </c>
      <c r="H18" s="13">
        <f t="shared" si="0"/>
        <v>0</v>
      </c>
      <c r="I18" s="148">
        <f>C18/(VLOOKUP(A18,'0- Capacité en place'!A:C,3,1)*'0- Capacité en place'!$C$4)</f>
        <v>0</v>
      </c>
      <c r="J18" s="127">
        <f>D18/(VLOOKUP(A18,'0- Capacité en place'!A:D,4,1)*'0- Capacité en place'!$D$4)</f>
        <v>0</v>
      </c>
      <c r="K18" s="149">
        <f>E18/(VLOOKUP(A18,'0- Capacité en place'!A:E,5,1)*'0- Capacité en place'!$E$4)</f>
        <v>0</v>
      </c>
      <c r="L18" s="149">
        <f>F18/(VLOOKUP(A18,'0- Capacité en place'!A:F,6,1)*'0- Capacité en place'!$F$4)</f>
        <v>0</v>
      </c>
      <c r="M18" s="149" t="e">
        <f>G18/(VLOOKUP(A18,'0- Capacité en place'!A:G,7,1)*'0- Capacité en place'!$G$4)</f>
        <v>#DIV/0!</v>
      </c>
      <c r="N18" s="128">
        <f>H18/VLOOKUP(A18,'0- Capacité en place'!A:H,8,1)</f>
        <v>0</v>
      </c>
      <c r="O18" s="31"/>
      <c r="P18" s="11"/>
      <c r="Q18" s="31">
        <f t="shared" si="3"/>
        <v>0</v>
      </c>
      <c r="R18" s="64">
        <f>O18/(VLOOKUP(A18,'0- Capacité en place'!A:I,9,1)*'0- Capacité en place'!$I$4)</f>
        <v>0</v>
      </c>
      <c r="S18" s="66">
        <f>P18/(VLOOKUP(A18,'0- Capacité en place'!A:J,10,1)*'0- Capacité en place'!$J$4)</f>
        <v>0</v>
      </c>
      <c r="T18" s="20">
        <f>Q18/VLOOKUP(A18,'0- Capacité en place'!A:K,11,1)</f>
        <v>0</v>
      </c>
      <c r="U18" s="51">
        <f t="shared" si="1"/>
        <v>0</v>
      </c>
      <c r="V18" s="75">
        <f>U18/VLOOKUP(A18,'0- Capacité en place'!A:L,12,1)</f>
        <v>0</v>
      </c>
    </row>
    <row r="19" spans="1:23" x14ac:dyDescent="0.25">
      <c r="A19" s="23">
        <v>45376</v>
      </c>
      <c r="B19" s="24">
        <f t="shared" si="4"/>
        <v>45376</v>
      </c>
      <c r="C19" s="25"/>
      <c r="D19" s="26"/>
      <c r="E19" s="26"/>
      <c r="F19" s="26"/>
      <c r="G19" s="105">
        <v>0</v>
      </c>
      <c r="H19" s="122">
        <f t="shared" si="0"/>
        <v>0</v>
      </c>
      <c r="I19" s="57">
        <f>C19/(VLOOKUP(A19,'0- Capacité en place'!A:C,3,1)*'0- Capacité en place'!$C$4)</f>
        <v>0</v>
      </c>
      <c r="J19" s="36">
        <f>D19/(VLOOKUP(A19,'0- Capacité en place'!A:D,4,1)*'0- Capacité en place'!$D$4)</f>
        <v>0</v>
      </c>
      <c r="K19" s="36">
        <f>E19/(VLOOKUP(A19,'0- Capacité en place'!A:E,5,1)*'0- Capacité en place'!$E$4)</f>
        <v>0</v>
      </c>
      <c r="L19" s="36">
        <f>F19/(VLOOKUP(A19,'0- Capacité en place'!A:F,6,1)*'0- Capacité en place'!$F$4)</f>
        <v>0</v>
      </c>
      <c r="M19" s="36" t="e">
        <f>G19/(VLOOKUP(A19,'0- Capacité en place'!A:G,7,1)*'0- Capacité en place'!$G$4)</f>
        <v>#DIV/0!</v>
      </c>
      <c r="N19" s="28">
        <f>H19/VLOOKUP(A19,'0- Capacité en place'!A:H,8,1)</f>
        <v>0</v>
      </c>
      <c r="O19" s="29"/>
      <c r="P19" s="26"/>
      <c r="Q19" s="119">
        <f t="shared" si="3"/>
        <v>0</v>
      </c>
      <c r="R19" s="57">
        <f>O19/(VLOOKUP(A19,'0- Capacité en place'!A:I,9,1)*'0- Capacité en place'!$I$4)</f>
        <v>0</v>
      </c>
      <c r="S19" s="36">
        <f>P19/(VLOOKUP(A19,'0- Capacité en place'!A:J,10,1)*'0- Capacité en place'!$J$4)</f>
        <v>0</v>
      </c>
      <c r="T19" s="28">
        <f>Q19/VLOOKUP(A19,'0- Capacité en place'!A:K,11,1)</f>
        <v>0</v>
      </c>
      <c r="U19" s="117">
        <f t="shared" si="1"/>
        <v>0</v>
      </c>
      <c r="V19" s="115">
        <f>U19/VLOOKUP(A19,'0- Capacité en place'!A:L,12,1)</f>
        <v>0</v>
      </c>
      <c r="W19" s="96"/>
    </row>
    <row r="20" spans="1:23" x14ac:dyDescent="0.25">
      <c r="A20" s="5">
        <v>45377</v>
      </c>
      <c r="B20" s="21">
        <f t="shared" si="4"/>
        <v>45376</v>
      </c>
      <c r="C20" s="18"/>
      <c r="D20" s="7"/>
      <c r="E20" s="7"/>
      <c r="F20" s="7"/>
      <c r="G20" s="7">
        <v>0</v>
      </c>
      <c r="H20" s="131">
        <f t="shared" si="0"/>
        <v>0</v>
      </c>
      <c r="I20" s="63">
        <f>C20/(VLOOKUP(A20,'0- Capacité en place'!A:C,3,1)*'0- Capacité en place'!$C$4)</f>
        <v>0</v>
      </c>
      <c r="J20" s="16">
        <f>D20/(VLOOKUP(A20,'0- Capacité en place'!A:D,4,1)*'0- Capacité en place'!$D$4)</f>
        <v>0</v>
      </c>
      <c r="K20" s="16">
        <f>E20/(VLOOKUP(A20,'0- Capacité en place'!A:E,5,1)*'0- Capacité en place'!$E$4)</f>
        <v>0</v>
      </c>
      <c r="L20" s="16">
        <f>F20/(VLOOKUP(A20,'0- Capacité en place'!A:F,6,1)*'0- Capacité en place'!$F$4)</f>
        <v>0</v>
      </c>
      <c r="M20" s="16" t="e">
        <f>G20/(VLOOKUP(A20,'0- Capacité en place'!A:G,7,1)*'0- Capacité en place'!$G$4)</f>
        <v>#DIV/0!</v>
      </c>
      <c r="N20" s="17">
        <f>H20/VLOOKUP(A20,'0- Capacité en place'!A:H,8,1)</f>
        <v>0</v>
      </c>
      <c r="O20" s="30"/>
      <c r="P20" s="7"/>
      <c r="Q20" s="120">
        <f t="shared" si="3"/>
        <v>0</v>
      </c>
      <c r="R20" s="63">
        <f>O20/(VLOOKUP(A20,'0- Capacité en place'!A:I,9,1)*'0- Capacité en place'!$I$4)</f>
        <v>0</v>
      </c>
      <c r="S20" s="16">
        <f>P20/(VLOOKUP(A20,'0- Capacité en place'!A:J,10,1)*'0- Capacité en place'!$J$4)</f>
        <v>0</v>
      </c>
      <c r="T20" s="17">
        <f>Q20/VLOOKUP(A20,'0- Capacité en place'!A:K,11,1)</f>
        <v>0</v>
      </c>
      <c r="U20" s="114">
        <f t="shared" si="1"/>
        <v>0</v>
      </c>
      <c r="V20" s="116">
        <f>U20/VLOOKUP(A20,'0- Capacité en place'!A:L,12,1)</f>
        <v>0</v>
      </c>
    </row>
    <row r="21" spans="1:23" x14ac:dyDescent="0.25">
      <c r="A21" s="5">
        <v>45378</v>
      </c>
      <c r="B21" s="21">
        <f t="shared" si="4"/>
        <v>45376</v>
      </c>
      <c r="C21" s="18"/>
      <c r="D21" s="7"/>
      <c r="E21" s="7"/>
      <c r="F21" s="7"/>
      <c r="G21" s="7">
        <v>0</v>
      </c>
      <c r="H21" s="129">
        <f t="shared" si="0"/>
        <v>0</v>
      </c>
      <c r="I21" s="63">
        <f>C21/(VLOOKUP(A21,'0- Capacité en place'!A:C,3,1)*'0- Capacité en place'!$C$4)</f>
        <v>0</v>
      </c>
      <c r="J21" s="16">
        <f>D21/(VLOOKUP(A21,'0- Capacité en place'!A:D,4,1)*'0- Capacité en place'!$D$4)</f>
        <v>0</v>
      </c>
      <c r="K21" s="16">
        <f>E21/(VLOOKUP(A21,'0- Capacité en place'!A:E,5,1)*'0- Capacité en place'!$E$4)</f>
        <v>0</v>
      </c>
      <c r="L21" s="16">
        <f>F21/(VLOOKUP(A21,'0- Capacité en place'!A:F,6,1)*'0- Capacité en place'!$F$4)</f>
        <v>0</v>
      </c>
      <c r="M21" s="16" t="e">
        <f>G21/(VLOOKUP(A21,'0- Capacité en place'!A:G,7,1)*'0- Capacité en place'!$G$4)</f>
        <v>#DIV/0!</v>
      </c>
      <c r="N21" s="17">
        <f>H21/VLOOKUP(A21,'0- Capacité en place'!A:H,8,1)</f>
        <v>0</v>
      </c>
      <c r="O21" s="30"/>
      <c r="P21" s="7"/>
      <c r="Q21" s="120">
        <f t="shared" si="3"/>
        <v>0</v>
      </c>
      <c r="R21" s="63">
        <f>O21/(VLOOKUP(A21,'0- Capacité en place'!A:I,9,1)*'0- Capacité en place'!$I$4)</f>
        <v>0</v>
      </c>
      <c r="S21" s="16">
        <f>P21/(VLOOKUP(A21,'0- Capacité en place'!A:J,10,1)*'0- Capacité en place'!$J$4)</f>
        <v>0</v>
      </c>
      <c r="T21" s="17">
        <f>Q21/VLOOKUP(A21,'0- Capacité en place'!A:K,11,1)</f>
        <v>0</v>
      </c>
      <c r="U21" s="114">
        <f t="shared" si="1"/>
        <v>0</v>
      </c>
      <c r="V21" s="116">
        <f>U21/VLOOKUP(A21,'0- Capacité en place'!A:L,12,1)</f>
        <v>0</v>
      </c>
    </row>
    <row r="22" spans="1:23" x14ac:dyDescent="0.25">
      <c r="A22" s="5">
        <v>45379</v>
      </c>
      <c r="B22" s="21">
        <f t="shared" si="4"/>
        <v>45376</v>
      </c>
      <c r="C22" s="18"/>
      <c r="D22" s="32"/>
      <c r="E22" s="7"/>
      <c r="F22" s="7"/>
      <c r="G22" s="7">
        <v>0</v>
      </c>
      <c r="H22" s="129">
        <f t="shared" si="0"/>
        <v>0</v>
      </c>
      <c r="I22" s="63">
        <f>C22/(VLOOKUP(A22,'0- Capacité en place'!A:C,3,1)*'0- Capacité en place'!$C$4)</f>
        <v>0</v>
      </c>
      <c r="J22" s="16">
        <f>D22/(VLOOKUP(A22,'0- Capacité en place'!A:D,4,1)*'0- Capacité en place'!$D$4)</f>
        <v>0</v>
      </c>
      <c r="K22" s="16">
        <f>E22/(VLOOKUP(A22,'0- Capacité en place'!A:E,5,1)*'0- Capacité en place'!$E$4)</f>
        <v>0</v>
      </c>
      <c r="L22" s="16">
        <f>F22/(VLOOKUP(A22,'0- Capacité en place'!A:F,6,1)*'0- Capacité en place'!$F$4)</f>
        <v>0</v>
      </c>
      <c r="M22" s="16" t="e">
        <f>G22/(VLOOKUP(A22,'0- Capacité en place'!A:G,7,1)*'0- Capacité en place'!$G$4)</f>
        <v>#DIV/0!</v>
      </c>
      <c r="N22" s="17">
        <f>H22/VLOOKUP(A22,'0- Capacité en place'!A:H,8,1)</f>
        <v>0</v>
      </c>
      <c r="O22" s="30"/>
      <c r="P22" s="7"/>
      <c r="Q22" s="120">
        <f t="shared" si="3"/>
        <v>0</v>
      </c>
      <c r="R22" s="63">
        <f>O22/(VLOOKUP(A22,'0- Capacité en place'!A:I,9,1)*'0- Capacité en place'!$I$4)</f>
        <v>0</v>
      </c>
      <c r="S22" s="16">
        <f>P22/(VLOOKUP(A22,'0- Capacité en place'!A:J,10,1)*'0- Capacité en place'!$J$4)</f>
        <v>0</v>
      </c>
      <c r="T22" s="17">
        <f>Q22/VLOOKUP(A22,'0- Capacité en place'!A:K,11,1)</f>
        <v>0</v>
      </c>
      <c r="U22" s="114">
        <f>H22+Q22</f>
        <v>0</v>
      </c>
      <c r="V22" s="116">
        <f>U22/VLOOKUP(A22,'0- Capacité en place'!A:L,12,1)</f>
        <v>0</v>
      </c>
    </row>
    <row r="23" spans="1:23" x14ac:dyDescent="0.25">
      <c r="A23" s="5">
        <v>45380</v>
      </c>
      <c r="B23" s="21">
        <f t="shared" si="4"/>
        <v>45376</v>
      </c>
      <c r="C23" s="18"/>
      <c r="D23" s="7"/>
      <c r="E23" s="7"/>
      <c r="F23" s="7"/>
      <c r="G23" s="7">
        <v>0</v>
      </c>
      <c r="H23" s="129">
        <f t="shared" si="0"/>
        <v>0</v>
      </c>
      <c r="I23" s="63">
        <f>C23/(VLOOKUP(A23,'0- Capacité en place'!A:C,3,1)*'0- Capacité en place'!$C$4)</f>
        <v>0</v>
      </c>
      <c r="J23" s="16">
        <f>D23/(VLOOKUP(A23,'0- Capacité en place'!A:D,4,1)*'0- Capacité en place'!$D$4)</f>
        <v>0</v>
      </c>
      <c r="K23" s="16">
        <f>E23/(VLOOKUP(A23,'0- Capacité en place'!A:E,5,1)*'0- Capacité en place'!$E$4)</f>
        <v>0</v>
      </c>
      <c r="L23" s="16">
        <f>F23/(VLOOKUP(A23,'0- Capacité en place'!A:F,6,1)*'0- Capacité en place'!$F$4)</f>
        <v>0</v>
      </c>
      <c r="M23" s="16" t="e">
        <f>G23/(VLOOKUP(A23,'0- Capacité en place'!A:G,7,1)*'0- Capacité en place'!$G$4)</f>
        <v>#DIV/0!</v>
      </c>
      <c r="N23" s="17">
        <f>H23/VLOOKUP(A23,'0- Capacité en place'!A:H,8,1)</f>
        <v>0</v>
      </c>
      <c r="O23" s="30"/>
      <c r="P23" s="7"/>
      <c r="Q23" s="120">
        <f t="shared" si="3"/>
        <v>0</v>
      </c>
      <c r="R23" s="63">
        <f>O23/(VLOOKUP(A23,'0- Capacité en place'!A:I,9,1)*'0- Capacité en place'!$I$4)</f>
        <v>0</v>
      </c>
      <c r="S23" s="16">
        <f>P23/(VLOOKUP(A23,'0- Capacité en place'!A:J,10,1)*'0- Capacité en place'!$J$4)</f>
        <v>0</v>
      </c>
      <c r="T23" s="17">
        <f>Q23/VLOOKUP(A23,'0- Capacité en place'!A:K,11,1)</f>
        <v>0</v>
      </c>
      <c r="U23" s="113">
        <f>H23+Q23</f>
        <v>0</v>
      </c>
      <c r="V23" s="116">
        <f>U23/VLOOKUP(A23,'0- Capacité en place'!A:L,12,1)</f>
        <v>0</v>
      </c>
    </row>
    <row r="24" spans="1:23" x14ac:dyDescent="0.25">
      <c r="A24" s="5">
        <v>45381</v>
      </c>
      <c r="B24" s="21">
        <f t="shared" si="4"/>
        <v>45376</v>
      </c>
      <c r="C24" s="18"/>
      <c r="D24" s="7"/>
      <c r="E24" s="7"/>
      <c r="F24" s="7"/>
      <c r="G24" s="7">
        <v>0</v>
      </c>
      <c r="H24" s="129">
        <f t="shared" si="0"/>
        <v>0</v>
      </c>
      <c r="I24" s="63">
        <f>C24/(VLOOKUP(A24,'0- Capacité en place'!A:C,3,1)*'0- Capacité en place'!$C$4)</f>
        <v>0</v>
      </c>
      <c r="J24" s="16">
        <f>D24/(VLOOKUP(A24,'0- Capacité en place'!A:D,4,1)*'0- Capacité en place'!$D$4)</f>
        <v>0</v>
      </c>
      <c r="K24" s="16">
        <f>E24/(VLOOKUP(A24,'0- Capacité en place'!A:E,5,1)*'0- Capacité en place'!$E$4)</f>
        <v>0</v>
      </c>
      <c r="L24" s="16">
        <f>F24/(VLOOKUP(A24,'0- Capacité en place'!A:F,6,1)*'0- Capacité en place'!$F$4)</f>
        <v>0</v>
      </c>
      <c r="M24" s="16" t="e">
        <f>G24/(VLOOKUP(A24,'0- Capacité en place'!A:G,7,1)*'0- Capacité en place'!$G$4)</f>
        <v>#DIV/0!</v>
      </c>
      <c r="N24" s="17">
        <f>H24/VLOOKUP(A24,'0- Capacité en place'!A:H,8,1)</f>
        <v>0</v>
      </c>
      <c r="O24" s="30"/>
      <c r="P24" s="7"/>
      <c r="Q24" s="120">
        <f t="shared" si="3"/>
        <v>0</v>
      </c>
      <c r="R24" s="63">
        <f>O24/(VLOOKUP(A24,'0- Capacité en place'!A:I,9,1)*'0- Capacité en place'!$I$4)</f>
        <v>0</v>
      </c>
      <c r="S24" s="16">
        <f>P24/(VLOOKUP(A24,'0- Capacité en place'!A:J,10,1)*'0- Capacité en place'!$J$4)</f>
        <v>0</v>
      </c>
      <c r="T24" s="17">
        <f>Q24/VLOOKUP(A24,'0- Capacité en place'!A:K,11,1)</f>
        <v>0</v>
      </c>
      <c r="U24" s="114">
        <f>H24+Q24</f>
        <v>0</v>
      </c>
      <c r="V24" s="116">
        <f>U24/VLOOKUP(A24,'0- Capacité en place'!A:L,12,1)</f>
        <v>0</v>
      </c>
    </row>
    <row r="25" spans="1:23" ht="13" thickBot="1" x14ac:dyDescent="0.3">
      <c r="A25" s="10">
        <v>45382</v>
      </c>
      <c r="B25" s="22">
        <f t="shared" si="4"/>
        <v>45376</v>
      </c>
      <c r="C25" s="95"/>
      <c r="D25" s="123"/>
      <c r="E25" s="123"/>
      <c r="F25" s="123"/>
      <c r="G25" s="123">
        <v>0</v>
      </c>
      <c r="H25" s="147">
        <f t="shared" ref="H25:H89" si="5">SUM(C25:G25)</f>
        <v>0</v>
      </c>
      <c r="I25" s="126">
        <f>C25/(VLOOKUP(A25,'0- Capacité en place'!A:C,3,1)*'0- Capacité en place'!$C$4)</f>
        <v>0</v>
      </c>
      <c r="J25" s="127">
        <f>D25/(VLOOKUP(A25,'0- Capacité en place'!A:D,4,1)*'0- Capacité en place'!$D$4)</f>
        <v>0</v>
      </c>
      <c r="K25" s="127">
        <f>E25/(VLOOKUP(A25,'0- Capacité en place'!A:E,5,1)*'0- Capacité en place'!$E$4)</f>
        <v>0</v>
      </c>
      <c r="L25" s="127">
        <f>F25/(VLOOKUP(A25,'0- Capacité en place'!A:F,6,1)*'0- Capacité en place'!$F$4)</f>
        <v>0</v>
      </c>
      <c r="M25" s="127" t="e">
        <f>G25/(VLOOKUP(A25,'0- Capacité en place'!A:G,7,1)*'0- Capacité en place'!$G$4)</f>
        <v>#DIV/0!</v>
      </c>
      <c r="N25" s="128">
        <f>H25/VLOOKUP(A25,'0- Capacité en place'!A:H,8,1)</f>
        <v>0</v>
      </c>
      <c r="O25" s="31"/>
      <c r="P25" s="11"/>
      <c r="Q25" s="121">
        <f t="shared" ref="Q25:Q89" si="6">SUM(O25:P25)</f>
        <v>0</v>
      </c>
      <c r="R25" s="126">
        <f>O25/(VLOOKUP(A25,'0- Capacité en place'!A:I,9,1)*'0- Capacité en place'!$I$4)</f>
        <v>0</v>
      </c>
      <c r="S25" s="127">
        <f>P25/(VLOOKUP(A25,'0- Capacité en place'!A:J,10,1)*'0- Capacité en place'!$J$4)</f>
        <v>0</v>
      </c>
      <c r="T25" s="128">
        <f>Q25/VLOOKUP(A25,'0- Capacité en place'!A:K,11,1)</f>
        <v>0</v>
      </c>
      <c r="U25" s="124">
        <f>H25+Q25</f>
        <v>0</v>
      </c>
      <c r="V25" s="125">
        <f>U25/VLOOKUP(A25,'0- Capacité en place'!A:L,12,1)</f>
        <v>0</v>
      </c>
    </row>
    <row r="26" spans="1:23" x14ac:dyDescent="0.25">
      <c r="A26" s="23">
        <v>45383</v>
      </c>
      <c r="B26" s="139">
        <f t="shared" si="4"/>
        <v>45383</v>
      </c>
      <c r="C26" s="136"/>
      <c r="D26" s="26"/>
      <c r="E26" s="26"/>
      <c r="F26" s="26"/>
      <c r="G26" s="122">
        <v>0</v>
      </c>
      <c r="H26" s="122">
        <f t="shared" si="5"/>
        <v>0</v>
      </c>
      <c r="I26" s="57">
        <f>C26/(VLOOKUP(A26,'0- Capacité en place'!A:C,3,1)*'0- Capacité en place'!$C$4)</f>
        <v>0</v>
      </c>
      <c r="J26" s="36">
        <f>D26/(VLOOKUP(A26,'0- Capacité en place'!A:D,4,1)*'0- Capacité en place'!$D$4)</f>
        <v>0</v>
      </c>
      <c r="K26" s="36">
        <f>E26/(VLOOKUP(A26,'0- Capacité en place'!A:E,5,1)*'0- Capacité en place'!$E$4)</f>
        <v>0</v>
      </c>
      <c r="L26" s="36">
        <f>F26/(VLOOKUP(A26,'0- Capacité en place'!A:F,6,1)*'0- Capacité en place'!$F$4)</f>
        <v>0</v>
      </c>
      <c r="M26" s="36" t="e">
        <f>G26/(VLOOKUP(A26,'0- Capacité en place'!A:G,7,1)*'0- Capacité en place'!$G$4)</f>
        <v>#DIV/0!</v>
      </c>
      <c r="N26" s="28">
        <f>H26/VLOOKUP(A26,'0- Capacité en place'!A:H,8,1)</f>
        <v>0</v>
      </c>
      <c r="O26" s="29"/>
      <c r="P26" s="26"/>
      <c r="Q26" s="119">
        <f t="shared" si="6"/>
        <v>0</v>
      </c>
      <c r="R26" s="57">
        <f>O26/(VLOOKUP(A26,'0- Capacité en place'!A:I,9,1)*'0- Capacité en place'!$I$4)</f>
        <v>0</v>
      </c>
      <c r="S26" s="36">
        <f>P26/(VLOOKUP(A26,'0- Capacité en place'!A:J,10,1)*'0- Capacité en place'!$J$4)</f>
        <v>0</v>
      </c>
      <c r="T26" s="28">
        <f>Q26/VLOOKUP(A26,'0- Capacité en place'!A:K,11,1)</f>
        <v>0</v>
      </c>
      <c r="U26" s="81">
        <f t="shared" ref="U26:U49" si="7">H26+Q26</f>
        <v>0</v>
      </c>
      <c r="V26" s="74">
        <f>U26/VLOOKUP(A26,'0- Capacité en place'!A:L,12,1)</f>
        <v>0</v>
      </c>
    </row>
    <row r="27" spans="1:23" x14ac:dyDescent="0.25">
      <c r="A27" s="5">
        <v>45384</v>
      </c>
      <c r="B27" s="140">
        <f t="shared" si="4"/>
        <v>45383</v>
      </c>
      <c r="C27" s="137"/>
      <c r="D27" s="7"/>
      <c r="E27" s="7"/>
      <c r="F27" s="7"/>
      <c r="G27" s="7">
        <v>0</v>
      </c>
      <c r="H27" s="131">
        <f t="shared" si="5"/>
        <v>0</v>
      </c>
      <c r="I27" s="63">
        <f>C27/(VLOOKUP(A27,'0- Capacité en place'!A:C,3,1)*'0- Capacité en place'!$C$4)</f>
        <v>0</v>
      </c>
      <c r="J27" s="16">
        <f>D27/(VLOOKUP(A27,'0- Capacité en place'!A:D,4,1)*'0- Capacité en place'!$D$4)</f>
        <v>0</v>
      </c>
      <c r="K27" s="16">
        <f>E27/(VLOOKUP(A27,'0- Capacité en place'!A:E,5,1)*'0- Capacité en place'!$E$4)</f>
        <v>0</v>
      </c>
      <c r="L27" s="16">
        <f>F27/(VLOOKUP(A27,'0- Capacité en place'!A:F,6,1)*'0- Capacité en place'!$F$4)</f>
        <v>0</v>
      </c>
      <c r="M27" s="16" t="e">
        <f>G27/(VLOOKUP(A27,'0- Capacité en place'!A:G,7,1)*'0- Capacité en place'!$G$4)</f>
        <v>#DIV/0!</v>
      </c>
      <c r="N27" s="17">
        <f>H27/VLOOKUP(A27,'0- Capacité en place'!A:H,8,1)</f>
        <v>0</v>
      </c>
      <c r="O27" s="30"/>
      <c r="P27" s="7"/>
      <c r="Q27" s="120">
        <f t="shared" si="6"/>
        <v>0</v>
      </c>
      <c r="R27" s="63">
        <f>O27/(VLOOKUP(A27,'0- Capacité en place'!A:I,9,1)*'0- Capacité en place'!$I$4)</f>
        <v>0</v>
      </c>
      <c r="S27" s="16">
        <f>P27/(VLOOKUP(A27,'0- Capacité en place'!A:J,10,1)*'0- Capacité en place'!$J$4)</f>
        <v>0</v>
      </c>
      <c r="T27" s="17">
        <f>Q27/VLOOKUP(A27,'0- Capacité en place'!A:K,11,1)</f>
        <v>0</v>
      </c>
      <c r="U27" s="87">
        <f t="shared" si="7"/>
        <v>0</v>
      </c>
      <c r="V27" s="116">
        <f>U27/VLOOKUP(A27,'0- Capacité en place'!A:L,12,1)</f>
        <v>0</v>
      </c>
    </row>
    <row r="28" spans="1:23" x14ac:dyDescent="0.25">
      <c r="A28" s="5">
        <v>45385</v>
      </c>
      <c r="B28" s="140">
        <f t="shared" si="4"/>
        <v>45383</v>
      </c>
      <c r="C28" s="137"/>
      <c r="D28" s="7"/>
      <c r="E28" s="7"/>
      <c r="F28" s="7"/>
      <c r="G28" s="7">
        <v>0</v>
      </c>
      <c r="H28" s="129">
        <f t="shared" si="5"/>
        <v>0</v>
      </c>
      <c r="I28" s="63">
        <f>C28/(VLOOKUP(A28,'0- Capacité en place'!A:C,3,1)*'0- Capacité en place'!$C$4)</f>
        <v>0</v>
      </c>
      <c r="J28" s="16">
        <f>D28/(VLOOKUP(A28,'0- Capacité en place'!A:D,4,1)*'0- Capacité en place'!$D$4)</f>
        <v>0</v>
      </c>
      <c r="K28" s="16">
        <f>E28/(VLOOKUP(A28,'0- Capacité en place'!A:E,5,1)*'0- Capacité en place'!$E$4)</f>
        <v>0</v>
      </c>
      <c r="L28" s="16">
        <f>F28/(VLOOKUP(A28,'0- Capacité en place'!A:F,6,1)*'0- Capacité en place'!$F$4)</f>
        <v>0</v>
      </c>
      <c r="M28" s="16" t="e">
        <f>G28/(VLOOKUP(A28,'0- Capacité en place'!A:G,7,1)*'0- Capacité en place'!$G$4)</f>
        <v>#DIV/0!</v>
      </c>
      <c r="N28" s="17">
        <f>H28/VLOOKUP(A28,'0- Capacité en place'!A:H,8,1)</f>
        <v>0</v>
      </c>
      <c r="O28" s="30"/>
      <c r="P28" s="7"/>
      <c r="Q28" s="120">
        <f t="shared" si="6"/>
        <v>0</v>
      </c>
      <c r="R28" s="118">
        <f>O28/(VLOOKUP(A28,'0- Capacité en place'!A:I,9,1)*'0- Capacité en place'!$I$4)</f>
        <v>0</v>
      </c>
      <c r="S28" s="38">
        <f>P28/(VLOOKUP(A28,'0- Capacité en place'!A:J,10,1)*'0- Capacité en place'!$J$4)</f>
        <v>0</v>
      </c>
      <c r="T28" s="98">
        <f>Q28/VLOOKUP(A28,'0- Capacité en place'!A:K,11,1)</f>
        <v>0</v>
      </c>
      <c r="U28" s="50">
        <f t="shared" si="7"/>
        <v>0</v>
      </c>
      <c r="V28" s="72">
        <f>U28/VLOOKUP(A28,'0- Capacité en place'!A:L,12,1)</f>
        <v>0</v>
      </c>
    </row>
    <row r="29" spans="1:23" x14ac:dyDescent="0.25">
      <c r="A29" s="5">
        <v>45386</v>
      </c>
      <c r="B29" s="140">
        <f t="shared" si="4"/>
        <v>45383</v>
      </c>
      <c r="C29" s="137"/>
      <c r="D29" s="7"/>
      <c r="E29" s="7"/>
      <c r="F29" s="7"/>
      <c r="G29" s="7">
        <v>0</v>
      </c>
      <c r="H29" s="129">
        <f t="shared" si="5"/>
        <v>0</v>
      </c>
      <c r="I29" s="63">
        <f>C29/(VLOOKUP(A29,'0- Capacité en place'!A:C,3,1)*'0- Capacité en place'!$C$4)</f>
        <v>0</v>
      </c>
      <c r="J29" s="16">
        <f>D29/(VLOOKUP(A29,'0- Capacité en place'!A:D,4,1)*'0- Capacité en place'!$D$4)</f>
        <v>0</v>
      </c>
      <c r="K29" s="16">
        <f>E29/(VLOOKUP(A29,'0- Capacité en place'!A:E,5,1)*'0- Capacité en place'!$E$4)</f>
        <v>0</v>
      </c>
      <c r="L29" s="16">
        <f>F29/(VLOOKUP(A29,'0- Capacité en place'!A:F,6,1)*'0- Capacité en place'!$F$4)</f>
        <v>0</v>
      </c>
      <c r="M29" s="16" t="e">
        <f>G29/(VLOOKUP(A29,'0- Capacité en place'!A:G,7,1)*'0- Capacité en place'!$G$4)</f>
        <v>#DIV/0!</v>
      </c>
      <c r="N29" s="17">
        <f>H29/VLOOKUP(A29,'0- Capacité en place'!A:H,8,1)</f>
        <v>0</v>
      </c>
      <c r="O29" s="30"/>
      <c r="P29" s="7"/>
      <c r="Q29" s="120">
        <f t="shared" si="6"/>
        <v>0</v>
      </c>
      <c r="R29" s="118">
        <f>O29/(VLOOKUP(A29,'0- Capacité en place'!A:I,9,1)*'0- Capacité en place'!$I$4)</f>
        <v>0</v>
      </c>
      <c r="S29" s="38">
        <f>P29/(VLOOKUP(A29,'0- Capacité en place'!A:J,10,1)*'0- Capacité en place'!$J$4)</f>
        <v>0</v>
      </c>
      <c r="T29" s="98">
        <f>Q29/VLOOKUP(A29,'0- Capacité en place'!A:K,11,1)</f>
        <v>0</v>
      </c>
      <c r="U29" s="50">
        <f t="shared" si="7"/>
        <v>0</v>
      </c>
      <c r="V29" s="72">
        <f>U29/VLOOKUP(A29,'0- Capacité en place'!A:L,12,1)</f>
        <v>0</v>
      </c>
    </row>
    <row r="30" spans="1:23" x14ac:dyDescent="0.25">
      <c r="A30" s="5">
        <v>45387</v>
      </c>
      <c r="B30" s="140">
        <f t="shared" si="4"/>
        <v>45383</v>
      </c>
      <c r="C30" s="137"/>
      <c r="E30" s="7"/>
      <c r="F30" s="7"/>
      <c r="G30" s="7">
        <v>0</v>
      </c>
      <c r="H30" s="129">
        <f t="shared" si="5"/>
        <v>0</v>
      </c>
      <c r="I30" s="63">
        <f>C30/(VLOOKUP(A30,'0- Capacité en place'!A:C,3,1)*'0- Capacité en place'!$C$4)</f>
        <v>0</v>
      </c>
      <c r="J30" s="16">
        <f>D30/(VLOOKUP(A30,'0- Capacité en place'!A:D,4,1)*'0- Capacité en place'!$D$4)</f>
        <v>0</v>
      </c>
      <c r="K30" s="16">
        <f>E30/(VLOOKUP(A30,'0- Capacité en place'!A:E,5,1)*'0- Capacité en place'!$E$4)</f>
        <v>0</v>
      </c>
      <c r="L30" s="16">
        <f>F30/(VLOOKUP(A30,'0- Capacité en place'!A:F,6,1)*'0- Capacité en place'!$F$4)</f>
        <v>0</v>
      </c>
      <c r="M30" s="16" t="e">
        <f>G30/(VLOOKUP(A30,'0- Capacité en place'!A:G,7,1)*'0- Capacité en place'!$G$4)</f>
        <v>#DIV/0!</v>
      </c>
      <c r="N30" s="17">
        <f>H30/VLOOKUP(A30,'0- Capacité en place'!A:H,8,1)</f>
        <v>0</v>
      </c>
      <c r="O30" s="30"/>
      <c r="P30" s="7"/>
      <c r="Q30" s="120">
        <f t="shared" si="6"/>
        <v>0</v>
      </c>
      <c r="R30" s="118">
        <f>O30/(VLOOKUP(A30,'0- Capacité en place'!A:I,9,1)*'0- Capacité en place'!$I$4)</f>
        <v>0</v>
      </c>
      <c r="S30" s="38">
        <f>P30/(VLOOKUP(A30,'0- Capacité en place'!A:J,10,1)*'0- Capacité en place'!$J$4)</f>
        <v>0</v>
      </c>
      <c r="T30" s="98">
        <f>Q30/VLOOKUP(A30,'0- Capacité en place'!A:K,11,1)</f>
        <v>0</v>
      </c>
      <c r="U30" s="50">
        <f t="shared" si="7"/>
        <v>0</v>
      </c>
      <c r="V30" s="72">
        <f>U30/VLOOKUP(A30,'0- Capacité en place'!A:L,12,1)</f>
        <v>0</v>
      </c>
    </row>
    <row r="31" spans="1:23" x14ac:dyDescent="0.25">
      <c r="A31" s="5">
        <v>45388</v>
      </c>
      <c r="B31" s="140">
        <f t="shared" si="4"/>
        <v>45383</v>
      </c>
      <c r="C31" s="137"/>
      <c r="D31" s="7"/>
      <c r="E31" s="7"/>
      <c r="F31" s="7"/>
      <c r="G31" s="7">
        <v>0</v>
      </c>
      <c r="H31" s="129">
        <f t="shared" si="5"/>
        <v>0</v>
      </c>
      <c r="I31" s="63">
        <f>C31/(VLOOKUP(A31,'0- Capacité en place'!A:C,3,1)*'0- Capacité en place'!$C$4)</f>
        <v>0</v>
      </c>
      <c r="J31" s="16">
        <f>D31/(VLOOKUP(A31,'0- Capacité en place'!A:D,4,1)*'0- Capacité en place'!$D$4)</f>
        <v>0</v>
      </c>
      <c r="K31" s="16">
        <f>E31/(VLOOKUP(A31,'0- Capacité en place'!A:E,5,1)*'0- Capacité en place'!$E$4)</f>
        <v>0</v>
      </c>
      <c r="L31" s="16">
        <f>F31/(VLOOKUP(A31,'0- Capacité en place'!A:F,6,1)*'0- Capacité en place'!$F$4)</f>
        <v>0</v>
      </c>
      <c r="M31" s="16" t="e">
        <f>G31/(VLOOKUP(A31,'0- Capacité en place'!A:G,7,1)*'0- Capacité en place'!$G$4)</f>
        <v>#DIV/0!</v>
      </c>
      <c r="N31" s="17">
        <f>H31/VLOOKUP(A31,'0- Capacité en place'!A:H,8,1)</f>
        <v>0</v>
      </c>
      <c r="O31" s="30"/>
      <c r="P31" s="7"/>
      <c r="Q31" s="120">
        <f t="shared" si="6"/>
        <v>0</v>
      </c>
      <c r="R31" s="118">
        <f>O31/(VLOOKUP(A31,'0- Capacité en place'!A:I,9,1)*'0- Capacité en place'!$I$4)</f>
        <v>0</v>
      </c>
      <c r="S31" s="38">
        <f>P31/(VLOOKUP(A31,'0- Capacité en place'!A:J,10,1)*'0- Capacité en place'!$J$4)</f>
        <v>0</v>
      </c>
      <c r="T31" s="98">
        <f>Q31/VLOOKUP(A31,'0- Capacité en place'!A:K,11,1)</f>
        <v>0</v>
      </c>
      <c r="U31" s="50">
        <f t="shared" si="7"/>
        <v>0</v>
      </c>
      <c r="V31" s="72">
        <f>U31/VLOOKUP(A31,'0- Capacité en place'!A:L,12,1)</f>
        <v>0</v>
      </c>
    </row>
    <row r="32" spans="1:23" ht="13" thickBot="1" x14ac:dyDescent="0.3">
      <c r="A32" s="10">
        <v>45389</v>
      </c>
      <c r="B32" s="141">
        <f t="shared" si="4"/>
        <v>45383</v>
      </c>
      <c r="C32" s="138"/>
      <c r="D32" s="11"/>
      <c r="E32" s="11"/>
      <c r="F32" s="11"/>
      <c r="G32" s="11">
        <v>0</v>
      </c>
      <c r="H32" s="130">
        <f t="shared" si="5"/>
        <v>0</v>
      </c>
      <c r="I32" s="126">
        <f>C32/(VLOOKUP(A32,'0- Capacité en place'!A:C,3,1)*'0- Capacité en place'!$C$4)</f>
        <v>0</v>
      </c>
      <c r="J32" s="127">
        <f>D32/(VLOOKUP(A32,'0- Capacité en place'!A:D,4,1)*'0- Capacité en place'!$D$4)</f>
        <v>0</v>
      </c>
      <c r="K32" s="127">
        <f>E32/(VLOOKUP(A32,'0- Capacité en place'!A:E,5,1)*'0- Capacité en place'!$E$4)</f>
        <v>0</v>
      </c>
      <c r="L32" s="127">
        <f>F32/(VLOOKUP(A32,'0- Capacité en place'!A:F,6,1)*'0- Capacité en place'!$F$4)</f>
        <v>0</v>
      </c>
      <c r="M32" s="127" t="e">
        <f>G32/(VLOOKUP(A32,'0- Capacité en place'!A:G,7,1)*'0- Capacité en place'!$G$4)</f>
        <v>#DIV/0!</v>
      </c>
      <c r="N32" s="128">
        <f>H32/VLOOKUP(A32,'0- Capacité en place'!A:H,8,1)</f>
        <v>0</v>
      </c>
      <c r="O32" s="31"/>
      <c r="P32" s="11"/>
      <c r="Q32" s="121">
        <f t="shared" si="6"/>
        <v>0</v>
      </c>
      <c r="R32" s="142">
        <f>O32/(VLOOKUP(A32,'0- Capacité en place'!A:I,9,1)*'0- Capacité en place'!$I$4)</f>
        <v>0</v>
      </c>
      <c r="S32" s="143">
        <f>P32/(VLOOKUP(A32,'0- Capacité en place'!A:J,10,1)*'0- Capacité en place'!$J$4)</f>
        <v>0</v>
      </c>
      <c r="T32" s="144">
        <f>Q32/VLOOKUP(A32,'0- Capacité en place'!A:K,11,1)</f>
        <v>0</v>
      </c>
      <c r="U32" s="93">
        <f t="shared" si="7"/>
        <v>0</v>
      </c>
      <c r="V32" s="145">
        <f>U32/VLOOKUP(A32,'0- Capacité en place'!A:L,12,1)</f>
        <v>0</v>
      </c>
    </row>
    <row r="33" spans="1:22" x14ac:dyDescent="0.25">
      <c r="A33" s="23">
        <v>45390</v>
      </c>
      <c r="B33" s="139">
        <f t="shared" si="4"/>
        <v>45390</v>
      </c>
      <c r="C33" s="25"/>
      <c r="D33" s="26"/>
      <c r="E33" s="26"/>
      <c r="F33" s="26"/>
      <c r="G33" s="26">
        <v>0</v>
      </c>
      <c r="H33" s="122">
        <f t="shared" si="5"/>
        <v>0</v>
      </c>
      <c r="I33" s="57">
        <f>C33/(VLOOKUP(A33,'0- Capacité en place'!A:C,3,1)*'0- Capacité en place'!$C$4)</f>
        <v>0</v>
      </c>
      <c r="J33" s="36">
        <f>D33/(VLOOKUP(A33,'0- Capacité en place'!A:D,4,1)*'0- Capacité en place'!$D$4)</f>
        <v>0</v>
      </c>
      <c r="K33" s="36">
        <f>E33/(VLOOKUP(A33,'0- Capacité en place'!A:E,5,1)*'0- Capacité en place'!$E$4)</f>
        <v>0</v>
      </c>
      <c r="L33" s="36">
        <f>F33/(VLOOKUP(A33,'0- Capacité en place'!A:F,6,1)*'0- Capacité en place'!$F$4)</f>
        <v>0</v>
      </c>
      <c r="M33" s="36" t="e">
        <f>G33/(VLOOKUP(A33,'0- Capacité en place'!A:G,7,1)*'0- Capacité en place'!$G$4)</f>
        <v>#DIV/0!</v>
      </c>
      <c r="N33" s="28">
        <f>H33/VLOOKUP(A33,'0- Capacité en place'!A:H,8,1)</f>
        <v>0</v>
      </c>
      <c r="O33" s="29"/>
      <c r="P33" s="26"/>
      <c r="Q33" s="29">
        <f t="shared" si="6"/>
        <v>0</v>
      </c>
      <c r="R33" s="57">
        <f>O33/(VLOOKUP(A33,'0- Capacité en place'!A:I,9,1)*'0- Capacité en place'!$I$4)</f>
        <v>0</v>
      </c>
      <c r="S33" s="36">
        <f>P33/(VLOOKUP(A33,'0- Capacité en place'!A:J,10,1)*'0- Capacité en place'!$J$4)</f>
        <v>0</v>
      </c>
      <c r="T33" s="68">
        <f>Q33/VLOOKUP(A33,'0- Capacité en place'!A:K,11,1)</f>
        <v>0</v>
      </c>
      <c r="U33" s="81">
        <f t="shared" si="7"/>
        <v>0</v>
      </c>
      <c r="V33" s="74">
        <f>U33/VLOOKUP(A33,'0- Capacité en place'!A:L,12,1)</f>
        <v>0</v>
      </c>
    </row>
    <row r="34" spans="1:22" x14ac:dyDescent="0.25">
      <c r="A34" s="5">
        <v>45391</v>
      </c>
      <c r="B34" s="140">
        <f t="shared" si="4"/>
        <v>45390</v>
      </c>
      <c r="C34" s="18"/>
      <c r="D34" s="7"/>
      <c r="E34" s="7"/>
      <c r="F34" s="7"/>
      <c r="G34" s="7">
        <v>0</v>
      </c>
      <c r="H34" s="129">
        <f t="shared" si="5"/>
        <v>0</v>
      </c>
      <c r="I34" s="63">
        <f>C34/(VLOOKUP(A34,'0- Capacité en place'!A:C,3,1)*'0- Capacité en place'!$C$4)</f>
        <v>0</v>
      </c>
      <c r="J34" s="16">
        <f>D34/(VLOOKUP(A34,'0- Capacité en place'!A:D,4,1)*'0- Capacité en place'!$D$4)</f>
        <v>0</v>
      </c>
      <c r="K34" s="16">
        <f>E34/(VLOOKUP(A34,'0- Capacité en place'!A:E,5,1)*'0- Capacité en place'!$E$4)</f>
        <v>0</v>
      </c>
      <c r="L34" s="16">
        <f>F34/(VLOOKUP(A34,'0- Capacité en place'!A:F,6,1)*'0- Capacité en place'!$F$4)</f>
        <v>0</v>
      </c>
      <c r="M34" s="16" t="e">
        <f>G34/(VLOOKUP(A34,'0- Capacité en place'!A:G,7,1)*'0- Capacité en place'!$G$4)</f>
        <v>#DIV/0!</v>
      </c>
      <c r="N34" s="17">
        <f>H34/VLOOKUP(A34,'0- Capacité en place'!A:H,8,1)</f>
        <v>0</v>
      </c>
      <c r="O34" s="30"/>
      <c r="P34" s="7"/>
      <c r="Q34" s="30">
        <f t="shared" si="6"/>
        <v>0</v>
      </c>
      <c r="R34" s="63">
        <f>O34/(VLOOKUP(A34,'0- Capacité en place'!A:I,9,1)*'0- Capacité en place'!$I$4)</f>
        <v>0</v>
      </c>
      <c r="S34" s="16">
        <f>P34/(VLOOKUP(A34,'0- Capacité en place'!A:J,10,1)*'0- Capacité en place'!$J$4)</f>
        <v>0</v>
      </c>
      <c r="T34" s="65">
        <f>Q34/VLOOKUP(A34,'0- Capacité en place'!A:K,11,1)</f>
        <v>0</v>
      </c>
      <c r="U34" s="50">
        <f t="shared" si="7"/>
        <v>0</v>
      </c>
      <c r="V34" s="116">
        <f>U34/VLOOKUP(A34,'0- Capacité en place'!A:L,12,1)</f>
        <v>0</v>
      </c>
    </row>
    <row r="35" spans="1:22" x14ac:dyDescent="0.25">
      <c r="A35" s="5">
        <v>45392</v>
      </c>
      <c r="B35" s="140">
        <f t="shared" si="4"/>
        <v>45390</v>
      </c>
      <c r="C35" s="18"/>
      <c r="D35" s="7"/>
      <c r="E35" s="7"/>
      <c r="F35" s="7"/>
      <c r="G35" s="7">
        <v>0</v>
      </c>
      <c r="H35" s="129">
        <f t="shared" si="5"/>
        <v>0</v>
      </c>
      <c r="I35" s="63">
        <f>C35/(VLOOKUP(A35,'0- Capacité en place'!A:C,3,1)*'0- Capacité en place'!$C$4)</f>
        <v>0</v>
      </c>
      <c r="J35" s="16">
        <f>D35/(VLOOKUP(A35,'0- Capacité en place'!A:D,4,1)*'0- Capacité en place'!$D$4)</f>
        <v>0</v>
      </c>
      <c r="K35" s="16">
        <f>E35/(VLOOKUP(A35,'0- Capacité en place'!A:E,5,1)*'0- Capacité en place'!$E$4)</f>
        <v>0</v>
      </c>
      <c r="L35" s="16">
        <f>F35/(VLOOKUP(A35,'0- Capacité en place'!A:F,6,1)*'0- Capacité en place'!$F$4)</f>
        <v>0</v>
      </c>
      <c r="M35" s="16" t="e">
        <f>G35/(VLOOKUP(A35,'0- Capacité en place'!A:G,7,1)*'0- Capacité en place'!$G$4)</f>
        <v>#DIV/0!</v>
      </c>
      <c r="N35" s="17">
        <f>H35/VLOOKUP(A35,'0- Capacité en place'!A:H,8,1)</f>
        <v>0</v>
      </c>
      <c r="O35" s="30"/>
      <c r="P35" s="7"/>
      <c r="Q35" s="30">
        <f t="shared" si="6"/>
        <v>0</v>
      </c>
      <c r="R35" s="63">
        <f>O35/(VLOOKUP(A35,'0- Capacité en place'!A:I,9,1)*'0- Capacité en place'!$I$4)</f>
        <v>0</v>
      </c>
      <c r="S35" s="16">
        <f>P35/(VLOOKUP(A35,'0- Capacité en place'!A:J,10,1)*'0- Capacité en place'!$J$4)</f>
        <v>0</v>
      </c>
      <c r="T35" s="65">
        <f>Q35/VLOOKUP(A35,'0- Capacité en place'!A:K,11,1)</f>
        <v>0</v>
      </c>
      <c r="U35" s="50">
        <f t="shared" si="7"/>
        <v>0</v>
      </c>
      <c r="V35" s="116">
        <f>U35/VLOOKUP(A35,'0- Capacité en place'!A:L,12,1)</f>
        <v>0</v>
      </c>
    </row>
    <row r="36" spans="1:22" x14ac:dyDescent="0.25">
      <c r="A36" s="5">
        <v>45393</v>
      </c>
      <c r="B36" s="140">
        <f t="shared" si="4"/>
        <v>45390</v>
      </c>
      <c r="C36" s="18"/>
      <c r="D36" s="7"/>
      <c r="E36" s="7"/>
      <c r="F36" s="7"/>
      <c r="G36" s="7">
        <v>0</v>
      </c>
      <c r="H36" s="129">
        <f t="shared" si="5"/>
        <v>0</v>
      </c>
      <c r="I36" s="63">
        <f>C36/(VLOOKUP(A36,'0- Capacité en place'!A:C,3,1)*'0- Capacité en place'!$C$4)</f>
        <v>0</v>
      </c>
      <c r="J36" s="16">
        <f>D36/(VLOOKUP(A36,'0- Capacité en place'!A:D,4,1)*'0- Capacité en place'!$D$4)</f>
        <v>0</v>
      </c>
      <c r="K36" s="16">
        <f>E36/(VLOOKUP(A36,'0- Capacité en place'!A:E,5,1)*'0- Capacité en place'!$E$4)</f>
        <v>0</v>
      </c>
      <c r="L36" s="16">
        <f>F36/(VLOOKUP(A36,'0- Capacité en place'!A:F,6,1)*'0- Capacité en place'!$F$4)</f>
        <v>0</v>
      </c>
      <c r="M36" s="16" t="e">
        <f>G36/(VLOOKUP(A36,'0- Capacité en place'!A:G,7,1)*'0- Capacité en place'!$G$4)</f>
        <v>#DIV/0!</v>
      </c>
      <c r="N36" s="17">
        <f>H36/VLOOKUP(A36,'0- Capacité en place'!A:H,8,1)</f>
        <v>0</v>
      </c>
      <c r="O36" s="30"/>
      <c r="P36" s="7"/>
      <c r="Q36" s="30">
        <f t="shared" si="6"/>
        <v>0</v>
      </c>
      <c r="R36" s="63">
        <f>O36/(VLOOKUP(A36,'0- Capacité en place'!A:I,9,1)*'0- Capacité en place'!$I$4)</f>
        <v>0</v>
      </c>
      <c r="S36" s="16">
        <f>P36/(VLOOKUP(A36,'0- Capacité en place'!A:J,10,1)*'0- Capacité en place'!$J$4)</f>
        <v>0</v>
      </c>
      <c r="T36" s="65">
        <f>Q36/VLOOKUP(A36,'0- Capacité en place'!A:K,11,1)</f>
        <v>0</v>
      </c>
      <c r="U36" s="50">
        <f t="shared" si="7"/>
        <v>0</v>
      </c>
      <c r="V36" s="116">
        <f>U36/VLOOKUP(A36,'0- Capacité en place'!A:L,12,1)</f>
        <v>0</v>
      </c>
    </row>
    <row r="37" spans="1:22" x14ac:dyDescent="0.25">
      <c r="A37" s="5">
        <v>45394</v>
      </c>
      <c r="B37" s="140">
        <f t="shared" si="4"/>
        <v>45390</v>
      </c>
      <c r="C37" s="18"/>
      <c r="D37" s="7"/>
      <c r="E37" s="7"/>
      <c r="F37" s="7"/>
      <c r="G37" s="7">
        <v>0</v>
      </c>
      <c r="H37" s="129">
        <f t="shared" si="5"/>
        <v>0</v>
      </c>
      <c r="I37" s="63">
        <f>C37/(VLOOKUP(A37,'0- Capacité en place'!A:C,3,1)*'0- Capacité en place'!$C$4)</f>
        <v>0</v>
      </c>
      <c r="J37" s="16">
        <f>D37/(VLOOKUP(A37,'0- Capacité en place'!A:D,4,1)*'0- Capacité en place'!$D$4)</f>
        <v>0</v>
      </c>
      <c r="K37" s="16">
        <f>E37/(VLOOKUP(A37,'0- Capacité en place'!A:E,5,1)*'0- Capacité en place'!$E$4)</f>
        <v>0</v>
      </c>
      <c r="L37" s="16">
        <f>F37/(VLOOKUP(A37,'0- Capacité en place'!A:F,6,1)*'0- Capacité en place'!$F$4)</f>
        <v>0</v>
      </c>
      <c r="M37" s="16" t="e">
        <f>G37/(VLOOKUP(A37,'0- Capacité en place'!A:G,7,1)*'0- Capacité en place'!$G$4)</f>
        <v>#DIV/0!</v>
      </c>
      <c r="N37" s="17">
        <f>H37/VLOOKUP(A37,'0- Capacité en place'!A:H,8,1)</f>
        <v>0</v>
      </c>
      <c r="O37" s="30"/>
      <c r="P37" s="7"/>
      <c r="Q37" s="30">
        <f t="shared" si="6"/>
        <v>0</v>
      </c>
      <c r="R37" s="63">
        <f>O37/(VLOOKUP(A37,'0- Capacité en place'!A:I,9,1)*'0- Capacité en place'!$I$4)</f>
        <v>0</v>
      </c>
      <c r="S37" s="16">
        <f>P37/(VLOOKUP(A37,'0- Capacité en place'!A:J,10,1)*'0- Capacité en place'!$J$4)</f>
        <v>0</v>
      </c>
      <c r="T37" s="65">
        <f>Q37/VLOOKUP(A37,'0- Capacité en place'!A:K,11,1)</f>
        <v>0</v>
      </c>
      <c r="U37" s="50">
        <f t="shared" si="7"/>
        <v>0</v>
      </c>
      <c r="V37" s="116">
        <f>U37/VLOOKUP(A37,'0- Capacité en place'!A:L,12,1)</f>
        <v>0</v>
      </c>
    </row>
    <row r="38" spans="1:22" x14ac:dyDescent="0.25">
      <c r="A38" s="5">
        <v>45395</v>
      </c>
      <c r="B38" s="140">
        <f t="shared" si="4"/>
        <v>45390</v>
      </c>
      <c r="C38" s="18"/>
      <c r="D38" s="7"/>
      <c r="E38" s="7"/>
      <c r="F38" s="7"/>
      <c r="G38" s="7">
        <v>0</v>
      </c>
      <c r="H38" s="129">
        <f t="shared" si="5"/>
        <v>0</v>
      </c>
      <c r="I38" s="63">
        <f>C38/(VLOOKUP(A38,'0- Capacité en place'!A:C,3,1)*'0- Capacité en place'!$C$4)</f>
        <v>0</v>
      </c>
      <c r="J38" s="16">
        <f>D38/(VLOOKUP(A38,'0- Capacité en place'!A:D,4,1)*'0- Capacité en place'!$D$4)</f>
        <v>0</v>
      </c>
      <c r="K38" s="16">
        <f>E38/(VLOOKUP(A38,'0- Capacité en place'!A:E,5,1)*'0- Capacité en place'!$E$4)</f>
        <v>0</v>
      </c>
      <c r="L38" s="16">
        <f>F38/(VLOOKUP(A38,'0- Capacité en place'!A:F,6,1)*'0- Capacité en place'!$F$4)</f>
        <v>0</v>
      </c>
      <c r="M38" s="16" t="e">
        <f>G38/(VLOOKUP(A38,'0- Capacité en place'!A:G,7,1)*'0- Capacité en place'!$G$4)</f>
        <v>#DIV/0!</v>
      </c>
      <c r="N38" s="17">
        <f>H38/VLOOKUP(A38,'0- Capacité en place'!A:H,8,1)</f>
        <v>0</v>
      </c>
      <c r="O38" s="30"/>
      <c r="P38" s="7"/>
      <c r="Q38" s="30">
        <f t="shared" si="6"/>
        <v>0</v>
      </c>
      <c r="R38" s="63">
        <f>O38/(VLOOKUP(A38,'0- Capacité en place'!A:I,9,1)*'0- Capacité en place'!$I$4)</f>
        <v>0</v>
      </c>
      <c r="S38" s="16">
        <f>P38/(VLOOKUP(A38,'0- Capacité en place'!A:J,10,1)*'0- Capacité en place'!$J$4)</f>
        <v>0</v>
      </c>
      <c r="T38" s="65">
        <f>Q38/VLOOKUP(A38,'0- Capacité en place'!A:K,11,1)</f>
        <v>0</v>
      </c>
      <c r="U38" s="50">
        <f t="shared" si="7"/>
        <v>0</v>
      </c>
      <c r="V38" s="116">
        <f>U38/VLOOKUP(A38,'0- Capacité en place'!A:L,12,1)</f>
        <v>0</v>
      </c>
    </row>
    <row r="39" spans="1:22" ht="13" thickBot="1" x14ac:dyDescent="0.3">
      <c r="A39" s="10">
        <v>45396</v>
      </c>
      <c r="B39" s="141">
        <f t="shared" si="4"/>
        <v>45390</v>
      </c>
      <c r="C39" s="19"/>
      <c r="D39" s="11"/>
      <c r="E39" s="11"/>
      <c r="F39" s="11"/>
      <c r="G39" s="11">
        <v>0</v>
      </c>
      <c r="H39" s="130">
        <f t="shared" si="5"/>
        <v>0</v>
      </c>
      <c r="I39" s="64">
        <f>C39/(VLOOKUP(A39,'0- Capacité en place'!A:C,3,1)*'0- Capacité en place'!$C$4)</f>
        <v>0</v>
      </c>
      <c r="J39" s="112">
        <f>D39/(VLOOKUP(A39,'0- Capacité en place'!A:D,4,1)*'0- Capacité en place'!$D$4)</f>
        <v>0</v>
      </c>
      <c r="K39" s="112">
        <f>E39/(VLOOKUP(A39,'0- Capacité en place'!A:E,5,1)*'0- Capacité en place'!$E$4)</f>
        <v>0</v>
      </c>
      <c r="L39" s="112">
        <f>F39/(VLOOKUP(A39,'0- Capacité en place'!A:F,6,1)*'0- Capacité en place'!$F$4)</f>
        <v>0</v>
      </c>
      <c r="M39" s="112" t="e">
        <f>G39/(VLOOKUP(A39,'0- Capacité en place'!A:G,7,1)*'0- Capacité en place'!$G$4)</f>
        <v>#DIV/0!</v>
      </c>
      <c r="N39" s="20">
        <f>H39/VLOOKUP(A39,'0- Capacité en place'!A:H,8,1)</f>
        <v>0</v>
      </c>
      <c r="O39" s="150"/>
      <c r="P39" s="123"/>
      <c r="Q39" s="150">
        <f t="shared" si="6"/>
        <v>0</v>
      </c>
      <c r="R39" s="126">
        <f>O39/(VLOOKUP(A39,'0- Capacité en place'!A:I,9,1)*'0- Capacité en place'!$I$4)</f>
        <v>0</v>
      </c>
      <c r="S39" s="127">
        <f>P39/(VLOOKUP(A39,'0- Capacité en place'!A:J,10,1)*'0- Capacité en place'!$J$4)</f>
        <v>0</v>
      </c>
      <c r="T39" s="146">
        <f>Q39/VLOOKUP(A39,'0- Capacité en place'!A:K,11,1)</f>
        <v>0</v>
      </c>
      <c r="U39" s="93">
        <f t="shared" si="7"/>
        <v>0</v>
      </c>
      <c r="V39" s="125">
        <f>U39/VLOOKUP(A39,'0- Capacité en place'!A:L,12,1)</f>
        <v>0</v>
      </c>
    </row>
    <row r="40" spans="1:22" x14ac:dyDescent="0.25">
      <c r="A40" s="23">
        <v>45397</v>
      </c>
      <c r="B40" s="139">
        <f t="shared" si="4"/>
        <v>45397</v>
      </c>
      <c r="C40" s="25"/>
      <c r="D40" s="26"/>
      <c r="E40" s="26"/>
      <c r="F40" s="26"/>
      <c r="G40" s="26">
        <v>0</v>
      </c>
      <c r="H40" s="122">
        <f t="shared" si="5"/>
        <v>0</v>
      </c>
      <c r="I40" s="57">
        <f>C40/(VLOOKUP(A40,'0- Capacité en place'!A:C,3,1)*'0- Capacité en place'!$C$4)</f>
        <v>0</v>
      </c>
      <c r="J40" s="36">
        <f>D40/(VLOOKUP(A40,'0- Capacité en place'!A:D,4,1)*'0- Capacité en place'!$D$4)</f>
        <v>0</v>
      </c>
      <c r="K40" s="36">
        <f>E40/(VLOOKUP(A40,'0- Capacité en place'!A:E,5,1)*'0- Capacité en place'!$E$4)</f>
        <v>0</v>
      </c>
      <c r="L40" s="36">
        <f>F40/(VLOOKUP(A40,'0- Capacité en place'!A:F,6,1)*'0- Capacité en place'!$F$4)</f>
        <v>0</v>
      </c>
      <c r="M40" s="36" t="e">
        <f>G40/(VLOOKUP(A40,'0- Capacité en place'!A:G,7,1)*'0- Capacité en place'!$G$4)</f>
        <v>#DIV/0!</v>
      </c>
      <c r="N40" s="28">
        <f>H40/VLOOKUP(A40,'0- Capacité en place'!A:H,8,1)</f>
        <v>0</v>
      </c>
      <c r="O40" s="25"/>
      <c r="P40" s="26"/>
      <c r="Q40" s="27">
        <f t="shared" si="6"/>
        <v>0</v>
      </c>
      <c r="R40" s="57">
        <f>O40/(VLOOKUP(A40,'0- Capacité en place'!A:I,9,1)*'0- Capacité en place'!$I$4)</f>
        <v>0</v>
      </c>
      <c r="S40" s="36">
        <f>P40/(VLOOKUP(A40,'0- Capacité en place'!A:J,10,1)*'0- Capacité en place'!$J$4)</f>
        <v>0</v>
      </c>
      <c r="T40" s="28">
        <f>Q40/VLOOKUP(A40,'0- Capacité en place'!A:K,11,1)</f>
        <v>0</v>
      </c>
      <c r="U40" s="117">
        <f t="shared" si="7"/>
        <v>0</v>
      </c>
      <c r="V40" s="74">
        <f>U40/VLOOKUP(A40,'0- Capacité en place'!A:L,12,1)</f>
        <v>0</v>
      </c>
    </row>
    <row r="41" spans="1:22" x14ac:dyDescent="0.25">
      <c r="A41" s="5">
        <v>45398</v>
      </c>
      <c r="B41" s="140">
        <f t="shared" si="4"/>
        <v>45397</v>
      </c>
      <c r="C41" s="18"/>
      <c r="D41" s="7"/>
      <c r="E41" s="7"/>
      <c r="F41" s="7"/>
      <c r="G41" s="7">
        <v>0</v>
      </c>
      <c r="H41" s="129">
        <f t="shared" si="5"/>
        <v>0</v>
      </c>
      <c r="I41" s="63">
        <f>C41/(VLOOKUP(A41,'0- Capacité en place'!A:C,3,1)*'0- Capacité en place'!$C$4)</f>
        <v>0</v>
      </c>
      <c r="J41" s="16">
        <f>D41/(VLOOKUP(A41,'0- Capacité en place'!A:D,4,1)*'0- Capacité en place'!$D$4)</f>
        <v>0</v>
      </c>
      <c r="K41" s="16">
        <f>E41/(VLOOKUP(A41,'0- Capacité en place'!A:E,5,1)*'0- Capacité en place'!$E$4)</f>
        <v>0</v>
      </c>
      <c r="L41" s="16">
        <f>F41/(VLOOKUP(A41,'0- Capacité en place'!A:F,6,1)*'0- Capacité en place'!$F$4)</f>
        <v>0</v>
      </c>
      <c r="M41" s="16" t="e">
        <f>G41/(VLOOKUP(A41,'0- Capacité en place'!A:G,7,1)*'0- Capacité en place'!$G$4)</f>
        <v>#DIV/0!</v>
      </c>
      <c r="N41" s="17">
        <f>H41/VLOOKUP(A41,'0- Capacité en place'!A:H,8,1)</f>
        <v>0</v>
      </c>
      <c r="O41" s="18"/>
      <c r="P41" s="7"/>
      <c r="Q41" s="8">
        <f t="shared" si="6"/>
        <v>0</v>
      </c>
      <c r="R41" s="63">
        <f>O41/(VLOOKUP(A41,'0- Capacité en place'!A:I,9,1)*'0- Capacité en place'!$I$4)</f>
        <v>0</v>
      </c>
      <c r="S41" s="16">
        <f>P41/(VLOOKUP(A41,'0- Capacité en place'!A:J,10,1)*'0- Capacité en place'!$J$4)</f>
        <v>0</v>
      </c>
      <c r="T41" s="17">
        <f>Q41/VLOOKUP(A41,'0- Capacité en place'!A:K,11,1)</f>
        <v>0</v>
      </c>
      <c r="U41" s="114">
        <f t="shared" si="7"/>
        <v>0</v>
      </c>
      <c r="V41" s="116">
        <f>U41/VLOOKUP(A41,'0- Capacité en place'!A:L,12,1)</f>
        <v>0</v>
      </c>
    </row>
    <row r="42" spans="1:22" x14ac:dyDescent="0.25">
      <c r="A42" s="5">
        <v>45399</v>
      </c>
      <c r="B42" s="140">
        <f t="shared" si="4"/>
        <v>45397</v>
      </c>
      <c r="C42" s="18"/>
      <c r="D42" s="7"/>
      <c r="E42" s="7"/>
      <c r="F42" s="7"/>
      <c r="G42" s="7">
        <v>0</v>
      </c>
      <c r="H42" s="129">
        <f t="shared" si="5"/>
        <v>0</v>
      </c>
      <c r="I42" s="63">
        <f>C42/(VLOOKUP(A42,'0- Capacité en place'!A:C,3,1)*'0- Capacité en place'!$C$4)</f>
        <v>0</v>
      </c>
      <c r="J42" s="16">
        <f>D42/(VLOOKUP(A42,'0- Capacité en place'!A:D,4,1)*'0- Capacité en place'!$D$4)</f>
        <v>0</v>
      </c>
      <c r="K42" s="16">
        <f>E42/(VLOOKUP(A42,'0- Capacité en place'!A:E,5,1)*'0- Capacité en place'!$E$4)</f>
        <v>0</v>
      </c>
      <c r="L42" s="16">
        <f>F42/(VLOOKUP(A42,'0- Capacité en place'!A:F,6,1)*'0- Capacité en place'!$F$4)</f>
        <v>0</v>
      </c>
      <c r="M42" s="16" t="e">
        <f>G42/(VLOOKUP(A42,'0- Capacité en place'!A:G,7,1)*'0- Capacité en place'!$G$4)</f>
        <v>#DIV/0!</v>
      </c>
      <c r="N42" s="17">
        <f>H42/VLOOKUP(A42,'0- Capacité en place'!A:H,8,1)</f>
        <v>0</v>
      </c>
      <c r="O42" s="18"/>
      <c r="P42" s="7"/>
      <c r="Q42" s="8">
        <f t="shared" si="6"/>
        <v>0</v>
      </c>
      <c r="R42" s="63">
        <f>O42/(VLOOKUP(A42,'0- Capacité en place'!A:I,9,1)*'0- Capacité en place'!$I$4)</f>
        <v>0</v>
      </c>
      <c r="S42" s="16">
        <f>P42/(VLOOKUP(A42,'0- Capacité en place'!A:J,10,1)*'0- Capacité en place'!$J$4)</f>
        <v>0</v>
      </c>
      <c r="T42" s="17">
        <f>Q42/VLOOKUP(A42,'0- Capacité en place'!A:K,11,1)</f>
        <v>0</v>
      </c>
      <c r="U42" s="114">
        <f t="shared" si="7"/>
        <v>0</v>
      </c>
      <c r="V42" s="116">
        <f>U42/VLOOKUP(A42,'0- Capacité en place'!A:L,12,1)</f>
        <v>0</v>
      </c>
    </row>
    <row r="43" spans="1:22" x14ac:dyDescent="0.25">
      <c r="A43" s="5">
        <v>45400</v>
      </c>
      <c r="B43" s="140">
        <f t="shared" si="4"/>
        <v>45397</v>
      </c>
      <c r="C43" s="18"/>
      <c r="D43" s="7"/>
      <c r="E43" s="7"/>
      <c r="F43" s="7"/>
      <c r="G43" s="7">
        <v>0</v>
      </c>
      <c r="H43" s="129">
        <f t="shared" si="5"/>
        <v>0</v>
      </c>
      <c r="I43" s="63">
        <f>C43/(VLOOKUP(A43,'0- Capacité en place'!A:C,3,1)*'0- Capacité en place'!$C$4)</f>
        <v>0</v>
      </c>
      <c r="J43" s="16">
        <f>D43/(VLOOKUP(A43,'0- Capacité en place'!A:D,4,1)*'0- Capacité en place'!$D$4)</f>
        <v>0</v>
      </c>
      <c r="K43" s="16">
        <f>E43/(VLOOKUP(A43,'0- Capacité en place'!A:E,5,1)*'0- Capacité en place'!$E$4)</f>
        <v>0</v>
      </c>
      <c r="L43" s="16">
        <f>F43/(VLOOKUP(A43,'0- Capacité en place'!A:F,6,1)*'0- Capacité en place'!$F$4)</f>
        <v>0</v>
      </c>
      <c r="M43" s="16" t="e">
        <f>G43/(VLOOKUP(A43,'0- Capacité en place'!A:G,7,1)*'0- Capacité en place'!$G$4)</f>
        <v>#DIV/0!</v>
      </c>
      <c r="N43" s="17">
        <f>H43/VLOOKUP(A43,'0- Capacité en place'!A:H,8,1)</f>
        <v>0</v>
      </c>
      <c r="O43" s="18"/>
      <c r="P43" s="7"/>
      <c r="Q43" s="8">
        <f t="shared" si="6"/>
        <v>0</v>
      </c>
      <c r="R43" s="63">
        <f>O43/(VLOOKUP(A43,'0- Capacité en place'!A:I,9,1)*'0- Capacité en place'!$I$4)</f>
        <v>0</v>
      </c>
      <c r="S43" s="16">
        <f>P43/(VLOOKUP(A43,'0- Capacité en place'!A:J,10,1)*'0- Capacité en place'!$J$4)</f>
        <v>0</v>
      </c>
      <c r="T43" s="17">
        <f>Q43/VLOOKUP(A43,'0- Capacité en place'!A:K,11,1)</f>
        <v>0</v>
      </c>
      <c r="U43" s="114">
        <f t="shared" si="7"/>
        <v>0</v>
      </c>
      <c r="V43" s="116">
        <f>U43/VLOOKUP(A43,'0- Capacité en place'!A:L,12,1)</f>
        <v>0</v>
      </c>
    </row>
    <row r="44" spans="1:22" x14ac:dyDescent="0.25">
      <c r="A44" s="5">
        <v>45401</v>
      </c>
      <c r="B44" s="140">
        <f t="shared" si="4"/>
        <v>45397</v>
      </c>
      <c r="C44" s="18"/>
      <c r="D44" s="7"/>
      <c r="E44" s="7"/>
      <c r="F44" s="7"/>
      <c r="G44" s="7">
        <v>0</v>
      </c>
      <c r="H44" s="129">
        <f t="shared" si="5"/>
        <v>0</v>
      </c>
      <c r="I44" s="63">
        <f>C44/(VLOOKUP(A44,'0- Capacité en place'!A:C,3,1)*'0- Capacité en place'!$C$4)</f>
        <v>0</v>
      </c>
      <c r="J44" s="16">
        <f>D44/(VLOOKUP(A44,'0- Capacité en place'!A:D,4,1)*'0- Capacité en place'!$D$4)</f>
        <v>0</v>
      </c>
      <c r="K44" s="16">
        <f>E44/(VLOOKUP(A44,'0- Capacité en place'!A:E,5,1)*'0- Capacité en place'!$E$4)</f>
        <v>0</v>
      </c>
      <c r="L44" s="16">
        <f>F44/(VLOOKUP(A44,'0- Capacité en place'!A:F,6,1)*'0- Capacité en place'!$F$4)</f>
        <v>0</v>
      </c>
      <c r="M44" s="16" t="e">
        <f>G44/(VLOOKUP(A44,'0- Capacité en place'!A:G,7,1)*'0- Capacité en place'!$G$4)</f>
        <v>#DIV/0!</v>
      </c>
      <c r="N44" s="17">
        <f>H44/VLOOKUP(A44,'0- Capacité en place'!A:H,8,1)</f>
        <v>0</v>
      </c>
      <c r="O44" s="18"/>
      <c r="P44" s="7"/>
      <c r="Q44" s="8">
        <f t="shared" si="6"/>
        <v>0</v>
      </c>
      <c r="R44" s="63">
        <f>O44/(VLOOKUP(A44,'0- Capacité en place'!A:I,9,1)*'0- Capacité en place'!$I$4)</f>
        <v>0</v>
      </c>
      <c r="S44" s="16">
        <f>P44/(VLOOKUP(A44,'0- Capacité en place'!A:J,10,1)*'0- Capacité en place'!$J$4)</f>
        <v>0</v>
      </c>
      <c r="T44" s="17">
        <f>Q44/VLOOKUP(A44,'0- Capacité en place'!A:K,11,1)</f>
        <v>0</v>
      </c>
      <c r="U44" s="114">
        <f t="shared" si="7"/>
        <v>0</v>
      </c>
      <c r="V44" s="116">
        <f>U44/VLOOKUP(A44,'0- Capacité en place'!A:L,12,1)</f>
        <v>0</v>
      </c>
    </row>
    <row r="45" spans="1:22" x14ac:dyDescent="0.25">
      <c r="A45" s="5">
        <v>45402</v>
      </c>
      <c r="B45" s="140">
        <f t="shared" si="4"/>
        <v>45397</v>
      </c>
      <c r="C45" s="18"/>
      <c r="D45" s="7"/>
      <c r="E45" s="7"/>
      <c r="F45" s="7"/>
      <c r="G45" s="7">
        <v>0</v>
      </c>
      <c r="H45" s="129">
        <f t="shared" si="5"/>
        <v>0</v>
      </c>
      <c r="I45" s="63">
        <f>C45/(VLOOKUP(A45,'0- Capacité en place'!A:C,3,1)*'0- Capacité en place'!$C$4)</f>
        <v>0</v>
      </c>
      <c r="J45" s="16">
        <f>D45/(VLOOKUP(A45,'0- Capacité en place'!A:D,4,1)*'0- Capacité en place'!$D$4)</f>
        <v>0</v>
      </c>
      <c r="K45" s="16">
        <f>E45/(VLOOKUP(A45,'0- Capacité en place'!A:E,5,1)*'0- Capacité en place'!$E$4)</f>
        <v>0</v>
      </c>
      <c r="L45" s="16">
        <f>F45/(VLOOKUP(A45,'0- Capacité en place'!A:F,6,1)*'0- Capacité en place'!$F$4)</f>
        <v>0</v>
      </c>
      <c r="M45" s="16" t="e">
        <f>G45/(VLOOKUP(A45,'0- Capacité en place'!A:G,7,1)*'0- Capacité en place'!$G$4)</f>
        <v>#DIV/0!</v>
      </c>
      <c r="N45" s="17">
        <f>H45/VLOOKUP(A45,'0- Capacité en place'!A:H,8,1)</f>
        <v>0</v>
      </c>
      <c r="O45" s="18"/>
      <c r="P45" s="7"/>
      <c r="Q45" s="8">
        <f t="shared" si="6"/>
        <v>0</v>
      </c>
      <c r="R45" s="63">
        <f>O45/(VLOOKUP(A45,'0- Capacité en place'!A:I,9,1)*'0- Capacité en place'!$I$4)</f>
        <v>0</v>
      </c>
      <c r="S45" s="16">
        <f>P45/(VLOOKUP(A45,'0- Capacité en place'!A:J,10,1)*'0- Capacité en place'!$J$4)</f>
        <v>0</v>
      </c>
      <c r="T45" s="17">
        <f>Q45/VLOOKUP(A45,'0- Capacité en place'!A:K,11,1)</f>
        <v>0</v>
      </c>
      <c r="U45" s="114">
        <f t="shared" si="7"/>
        <v>0</v>
      </c>
      <c r="V45" s="116">
        <f>U45/VLOOKUP(A45,'0- Capacité en place'!A:L,12,1)</f>
        <v>0</v>
      </c>
    </row>
    <row r="46" spans="1:22" ht="13" thickBot="1" x14ac:dyDescent="0.3">
      <c r="A46" s="10">
        <v>45403</v>
      </c>
      <c r="B46" s="141">
        <f t="shared" si="4"/>
        <v>45397</v>
      </c>
      <c r="C46" s="19"/>
      <c r="D46" s="11"/>
      <c r="E46" s="11"/>
      <c r="F46" s="11"/>
      <c r="G46" s="11">
        <v>0</v>
      </c>
      <c r="H46" s="130">
        <f t="shared" si="5"/>
        <v>0</v>
      </c>
      <c r="I46" s="126">
        <f>C46/(VLOOKUP(A46,'0- Capacité en place'!A:C,3,1)*'0- Capacité en place'!$C$4)</f>
        <v>0</v>
      </c>
      <c r="J46" s="127">
        <f>D46/(VLOOKUP(A46,'0- Capacité en place'!A:D,4,1)*'0- Capacité en place'!$D$4)</f>
        <v>0</v>
      </c>
      <c r="K46" s="127">
        <f>E46/(VLOOKUP(A46,'0- Capacité en place'!A:E,5,1)*'0- Capacité en place'!$E$4)</f>
        <v>0</v>
      </c>
      <c r="L46" s="127">
        <f>F46/(VLOOKUP(A46,'0- Capacité en place'!A:F,6,1)*'0- Capacité en place'!$F$4)</f>
        <v>0</v>
      </c>
      <c r="M46" s="127" t="e">
        <f>G46/(VLOOKUP(A46,'0- Capacité en place'!A:G,7,1)*'0- Capacité en place'!$G$4)</f>
        <v>#DIV/0!</v>
      </c>
      <c r="N46" s="128">
        <f>H46/VLOOKUP(A46,'0- Capacité en place'!A:H,8,1)</f>
        <v>0</v>
      </c>
      <c r="O46" s="19"/>
      <c r="P46" s="11"/>
      <c r="Q46" s="13">
        <f t="shared" si="6"/>
        <v>0</v>
      </c>
      <c r="R46" s="126">
        <f>O46/(VLOOKUP(A46,'0- Capacité en place'!A:I,9,1)*'0- Capacité en place'!$I$4)</f>
        <v>0</v>
      </c>
      <c r="S46" s="127">
        <f>P46/(VLOOKUP(A46,'0- Capacité en place'!A:J,10,1)*'0- Capacité en place'!$J$4)</f>
        <v>0</v>
      </c>
      <c r="T46" s="128">
        <f>Q46/VLOOKUP(A46,'0- Capacité en place'!A:K,11,1)</f>
        <v>0</v>
      </c>
      <c r="U46" s="124">
        <f t="shared" si="7"/>
        <v>0</v>
      </c>
      <c r="V46" s="125">
        <f>U46/VLOOKUP(A46,'0- Capacité en place'!A:L,12,1)</f>
        <v>0</v>
      </c>
    </row>
    <row r="47" spans="1:22" x14ac:dyDescent="0.25">
      <c r="A47" s="23">
        <v>45404</v>
      </c>
      <c r="B47" s="139">
        <f t="shared" si="4"/>
        <v>45404</v>
      </c>
      <c r="C47" s="25"/>
      <c r="D47" s="26"/>
      <c r="E47" s="26"/>
      <c r="F47" s="26"/>
      <c r="G47" s="26">
        <v>0</v>
      </c>
      <c r="H47" s="27">
        <f t="shared" si="5"/>
        <v>0</v>
      </c>
      <c r="I47" s="151">
        <f>C47/(VLOOKUP(A47,'0- Capacité en place'!A:C,3,1)*'0- Capacité en place'!$C$4)</f>
        <v>0</v>
      </c>
      <c r="J47" s="108">
        <f>D47/(VLOOKUP(A47,'0- Capacité en place'!A:D,4,1)*'0- Capacité en place'!$D$4)</f>
        <v>0</v>
      </c>
      <c r="K47" s="108">
        <f>E47/(VLOOKUP(A47,'0- Capacité en place'!A:E,5,1)*'0- Capacité en place'!$E$4)</f>
        <v>0</v>
      </c>
      <c r="L47" s="108">
        <f>F47/(VLOOKUP(A47,'0- Capacité en place'!A:F,6,1)*'0- Capacité en place'!$F$4)</f>
        <v>0</v>
      </c>
      <c r="M47" s="108" t="e">
        <f>G47/(VLOOKUP(A47,'0- Capacité en place'!A:G,7,1)*'0- Capacité en place'!$G$4)</f>
        <v>#DIV/0!</v>
      </c>
      <c r="N47" s="110">
        <f>H47/VLOOKUP(A47,'0- Capacité en place'!A:H,8,1)</f>
        <v>0</v>
      </c>
      <c r="O47" s="33"/>
      <c r="P47" s="26"/>
      <c r="Q47" s="29">
        <f t="shared" si="6"/>
        <v>0</v>
      </c>
      <c r="R47" s="57">
        <f>O47/(VLOOKUP(A47,'0- Capacité en place'!A:I,9,1)*'0- Capacité en place'!$I$4)</f>
        <v>0</v>
      </c>
      <c r="S47" s="36">
        <f>P47/(VLOOKUP(A47,'0- Capacité en place'!A:J,10,1)*'0- Capacité en place'!$J$4)</f>
        <v>0</v>
      </c>
      <c r="T47" s="68">
        <f>Q47/VLOOKUP(A47,'0- Capacité en place'!A:K,11,1)</f>
        <v>0</v>
      </c>
      <c r="U47" s="81">
        <f t="shared" si="7"/>
        <v>0</v>
      </c>
      <c r="V47" s="74">
        <f>U47/VLOOKUP(A47,'0- Capacité en place'!A:L,12,1)</f>
        <v>0</v>
      </c>
    </row>
    <row r="48" spans="1:22" x14ac:dyDescent="0.25">
      <c r="A48" s="5">
        <v>45405</v>
      </c>
      <c r="B48" s="140">
        <f t="shared" si="4"/>
        <v>45404</v>
      </c>
      <c r="C48" s="18"/>
      <c r="D48" s="7"/>
      <c r="E48" s="7"/>
      <c r="F48" s="7"/>
      <c r="G48" s="7">
        <v>0</v>
      </c>
      <c r="H48" s="8">
        <f t="shared" si="5"/>
        <v>0</v>
      </c>
      <c r="I48" s="63">
        <f>C48/(VLOOKUP(A48,'0- Capacité en place'!A:C,3,1)*'0- Capacité en place'!$C$4)</f>
        <v>0</v>
      </c>
      <c r="J48" s="16">
        <f>D48/(VLOOKUP(A48,'0- Capacité en place'!A:D,4,1)*'0- Capacité en place'!$D$4)</f>
        <v>0</v>
      </c>
      <c r="K48" s="16">
        <f>E48/(VLOOKUP(A48,'0- Capacité en place'!A:E,5,1)*'0- Capacité en place'!$E$4)</f>
        <v>0</v>
      </c>
      <c r="L48" s="16">
        <f>F48/(VLOOKUP(A48,'0- Capacité en place'!A:F,6,1)*'0- Capacité en place'!$F$4)</f>
        <v>0</v>
      </c>
      <c r="M48" s="16" t="e">
        <f>G48/(VLOOKUP(A48,'0- Capacité en place'!A:G,7,1)*'0- Capacité en place'!$G$4)</f>
        <v>#DIV/0!</v>
      </c>
      <c r="N48" s="17">
        <f>H48/VLOOKUP(A48,'0- Capacité en place'!A:H,8,1)</f>
        <v>0</v>
      </c>
      <c r="O48" s="34"/>
      <c r="P48" s="7"/>
      <c r="Q48" s="30">
        <f t="shared" si="6"/>
        <v>0</v>
      </c>
      <c r="R48" s="63">
        <f>O48/(VLOOKUP(A48,'0- Capacité en place'!A:I,9,1)*'0- Capacité en place'!$I$4)</f>
        <v>0</v>
      </c>
      <c r="S48" s="16">
        <f>P48/(VLOOKUP(A48,'0- Capacité en place'!A:J,10,1)*'0- Capacité en place'!$J$4)</f>
        <v>0</v>
      </c>
      <c r="T48" s="65">
        <f>Q48/VLOOKUP(A48,'0- Capacité en place'!A:K,11,1)</f>
        <v>0</v>
      </c>
      <c r="U48" s="50">
        <f t="shared" si="7"/>
        <v>0</v>
      </c>
      <c r="V48" s="116">
        <f>U48/VLOOKUP(A48,'0- Capacité en place'!A:L,12,1)</f>
        <v>0</v>
      </c>
    </row>
    <row r="49" spans="1:25" x14ac:dyDescent="0.25">
      <c r="A49" s="5">
        <v>45406</v>
      </c>
      <c r="B49" s="140">
        <f t="shared" si="4"/>
        <v>45404</v>
      </c>
      <c r="C49" s="18"/>
      <c r="D49" s="7"/>
      <c r="E49" s="7"/>
      <c r="F49" s="7"/>
      <c r="G49" s="7">
        <v>0</v>
      </c>
      <c r="H49" s="8">
        <f t="shared" si="5"/>
        <v>0</v>
      </c>
      <c r="I49" s="63">
        <f>C49/(VLOOKUP(A49,'0- Capacité en place'!A:C,3,1)*'0- Capacité en place'!$C$4)</f>
        <v>0</v>
      </c>
      <c r="J49" s="16">
        <f>D49/(VLOOKUP(A49,'0- Capacité en place'!A:D,4,1)*'0- Capacité en place'!$D$4)</f>
        <v>0</v>
      </c>
      <c r="K49" s="16">
        <f>E49/(VLOOKUP(A49,'0- Capacité en place'!A:E,5,1)*'0- Capacité en place'!$E$4)</f>
        <v>0</v>
      </c>
      <c r="L49" s="16">
        <f>F49/(VLOOKUP(A49,'0- Capacité en place'!A:F,6,1)*'0- Capacité en place'!$F$4)</f>
        <v>0</v>
      </c>
      <c r="M49" s="16" t="e">
        <f>G49/(VLOOKUP(A49,'0- Capacité en place'!A:G,7,1)*'0- Capacité en place'!$G$4)</f>
        <v>#DIV/0!</v>
      </c>
      <c r="N49" s="17">
        <f>H49/VLOOKUP(A49,'0- Capacité en place'!A:H,8,1)</f>
        <v>0</v>
      </c>
      <c r="O49" s="34"/>
      <c r="P49" s="7"/>
      <c r="Q49" s="30">
        <f t="shared" si="6"/>
        <v>0</v>
      </c>
      <c r="R49" s="63">
        <f>O49/(VLOOKUP(A49,'0- Capacité en place'!A:I,9,1)*'0- Capacité en place'!$I$4)</f>
        <v>0</v>
      </c>
      <c r="S49" s="16">
        <f>P49/(VLOOKUP(A49,'0- Capacité en place'!A:J,10,1)*'0- Capacité en place'!$J$4)</f>
        <v>0</v>
      </c>
      <c r="T49" s="65">
        <f>Q49/VLOOKUP(A49,'0- Capacité en place'!A:K,11,1)</f>
        <v>0</v>
      </c>
      <c r="U49" s="50">
        <f t="shared" si="7"/>
        <v>0</v>
      </c>
      <c r="V49" s="116">
        <f>U49/VLOOKUP(A49,'0- Capacité en place'!A:L,12,1)</f>
        <v>0</v>
      </c>
    </row>
    <row r="50" spans="1:25" x14ac:dyDescent="0.25">
      <c r="A50" s="5">
        <v>45407</v>
      </c>
      <c r="B50" s="140">
        <f t="shared" si="4"/>
        <v>45404</v>
      </c>
      <c r="C50" s="18"/>
      <c r="D50" s="7"/>
      <c r="E50" s="7"/>
      <c r="F50" s="7"/>
      <c r="G50" s="7">
        <v>0</v>
      </c>
      <c r="H50" s="8">
        <f t="shared" si="5"/>
        <v>0</v>
      </c>
      <c r="I50" s="63">
        <f>C50/(VLOOKUP(A50,'0- Capacité en place'!A:C,3,1)*'0- Capacité en place'!$C$4)</f>
        <v>0</v>
      </c>
      <c r="J50" s="16">
        <f>D50/(VLOOKUP(A50,'0- Capacité en place'!A:D,4,1)*'0- Capacité en place'!$D$4)</f>
        <v>0</v>
      </c>
      <c r="K50" s="16">
        <f>E50/(VLOOKUP(A50,'0- Capacité en place'!A:E,5,1)*'0- Capacité en place'!$E$4)</f>
        <v>0</v>
      </c>
      <c r="L50" s="16">
        <f>F50/(VLOOKUP(A50,'0- Capacité en place'!A:F,6,1)*'0- Capacité en place'!$F$4)</f>
        <v>0</v>
      </c>
      <c r="M50" s="16" t="e">
        <f>G50/(VLOOKUP(A50,'0- Capacité en place'!A:G,7,1)*'0- Capacité en place'!$G$4)</f>
        <v>#DIV/0!</v>
      </c>
      <c r="N50" s="17">
        <f>H50/VLOOKUP(A50,'0- Capacité en place'!A:H,8,1)</f>
        <v>0</v>
      </c>
      <c r="O50" s="34"/>
      <c r="P50" s="7"/>
      <c r="Q50" s="30">
        <f t="shared" si="6"/>
        <v>0</v>
      </c>
      <c r="R50" s="63">
        <f>O50/(VLOOKUP(A50,'0- Capacité en place'!A:I,9,1)*'0- Capacité en place'!$I$4)</f>
        <v>0</v>
      </c>
      <c r="S50" s="16">
        <f>P50/(VLOOKUP(A50,'0- Capacité en place'!A:J,10,1)*'0- Capacité en place'!$J$4)</f>
        <v>0</v>
      </c>
      <c r="T50" s="65">
        <f>Q50/VLOOKUP(A50,'0- Capacité en place'!A:K,11,1)</f>
        <v>0</v>
      </c>
      <c r="U50" s="50">
        <f t="shared" ref="U50:U60" si="8">H50+Q50</f>
        <v>0</v>
      </c>
      <c r="V50" s="116">
        <f>U50/VLOOKUP(A50,'0- Capacité en place'!A:L,12,1)</f>
        <v>0</v>
      </c>
    </row>
    <row r="51" spans="1:25" x14ac:dyDescent="0.25">
      <c r="A51" s="5">
        <v>45408</v>
      </c>
      <c r="B51" s="140">
        <f t="shared" si="4"/>
        <v>45404</v>
      </c>
      <c r="C51" s="18"/>
      <c r="D51" s="7"/>
      <c r="E51" s="7"/>
      <c r="F51" s="7"/>
      <c r="G51" s="7">
        <v>0</v>
      </c>
      <c r="H51" s="8">
        <f t="shared" si="5"/>
        <v>0</v>
      </c>
      <c r="I51" s="63">
        <f>C51/(VLOOKUP(A51,'0- Capacité en place'!A:C,3,1)*'0- Capacité en place'!$C$4)</f>
        <v>0</v>
      </c>
      <c r="J51" s="16">
        <f>D51/(VLOOKUP(A51,'0- Capacité en place'!A:D,4,1)*'0- Capacité en place'!$D$4)</f>
        <v>0</v>
      </c>
      <c r="K51" s="16">
        <f>E51/(VLOOKUP(A51,'0- Capacité en place'!A:E,5,1)*'0- Capacité en place'!$E$4)</f>
        <v>0</v>
      </c>
      <c r="L51" s="16">
        <f>F51/(VLOOKUP(A51,'0- Capacité en place'!A:F,6,1)*'0- Capacité en place'!$F$4)</f>
        <v>0</v>
      </c>
      <c r="M51" s="16" t="e">
        <f>G51/(VLOOKUP(A51,'0- Capacité en place'!A:G,7,1)*'0- Capacité en place'!$G$4)</f>
        <v>#DIV/0!</v>
      </c>
      <c r="N51" s="17">
        <f>H51/VLOOKUP(A51,'0- Capacité en place'!A:H,8,1)</f>
        <v>0</v>
      </c>
      <c r="O51" s="34"/>
      <c r="P51" s="7"/>
      <c r="Q51" s="30">
        <f t="shared" si="6"/>
        <v>0</v>
      </c>
      <c r="R51" s="63">
        <f>O51/(VLOOKUP(A51,'0- Capacité en place'!A:I,9,1)*'0- Capacité en place'!$I$4)</f>
        <v>0</v>
      </c>
      <c r="S51" s="16">
        <f>P51/(VLOOKUP(A51,'0- Capacité en place'!A:J,10,1)*'0- Capacité en place'!$J$4)</f>
        <v>0</v>
      </c>
      <c r="T51" s="65">
        <f>Q51/VLOOKUP(A51,'0- Capacité en place'!A:K,11,1)</f>
        <v>0</v>
      </c>
      <c r="U51" s="50">
        <f t="shared" si="8"/>
        <v>0</v>
      </c>
      <c r="V51" s="116">
        <f>U51/VLOOKUP(A51,'0- Capacité en place'!A:L,12,1)</f>
        <v>0</v>
      </c>
    </row>
    <row r="52" spans="1:25" x14ac:dyDescent="0.25">
      <c r="A52" s="5">
        <v>45409</v>
      </c>
      <c r="B52" s="140">
        <f t="shared" si="4"/>
        <v>45404</v>
      </c>
      <c r="C52" s="18"/>
      <c r="D52" s="7"/>
      <c r="E52" s="7"/>
      <c r="F52" s="7"/>
      <c r="G52" s="7">
        <v>0</v>
      </c>
      <c r="H52" s="8">
        <f t="shared" si="5"/>
        <v>0</v>
      </c>
      <c r="I52" s="63">
        <f>C52/(VLOOKUP(A52,'0- Capacité en place'!A:C,3,1)*'0- Capacité en place'!$C$4)</f>
        <v>0</v>
      </c>
      <c r="J52" s="16">
        <f>D52/(VLOOKUP(A52,'0- Capacité en place'!A:D,4,1)*'0- Capacité en place'!$D$4)</f>
        <v>0</v>
      </c>
      <c r="K52" s="16">
        <f>E52/(VLOOKUP(A52,'0- Capacité en place'!A:E,5,1)*'0- Capacité en place'!$E$4)</f>
        <v>0</v>
      </c>
      <c r="L52" s="16">
        <f>F52/(VLOOKUP(A52,'0- Capacité en place'!A:F,6,1)*'0- Capacité en place'!$F$4)</f>
        <v>0</v>
      </c>
      <c r="M52" s="16" t="e">
        <f>G52/(VLOOKUP(A52,'0- Capacité en place'!A:G,7,1)*'0- Capacité en place'!$G$4)</f>
        <v>#DIV/0!</v>
      </c>
      <c r="N52" s="17">
        <f>H52/VLOOKUP(A52,'0- Capacité en place'!A:H,8,1)</f>
        <v>0</v>
      </c>
      <c r="O52" s="34"/>
      <c r="P52" s="7"/>
      <c r="Q52" s="30">
        <f t="shared" si="6"/>
        <v>0</v>
      </c>
      <c r="R52" s="63">
        <f>O52/(VLOOKUP(A52,'0- Capacité en place'!A:I,9,1)*'0- Capacité en place'!$I$4)</f>
        <v>0</v>
      </c>
      <c r="S52" s="16">
        <f>P52/(VLOOKUP(A52,'0- Capacité en place'!A:J,10,1)*'0- Capacité en place'!$J$4)</f>
        <v>0</v>
      </c>
      <c r="T52" s="65">
        <f>Q52/VLOOKUP(A52,'0- Capacité en place'!A:K,11,1)</f>
        <v>0</v>
      </c>
      <c r="U52" s="50">
        <f t="shared" si="8"/>
        <v>0</v>
      </c>
      <c r="V52" s="116">
        <f>U52/VLOOKUP(A52,'0- Capacité en place'!A:L,12,1)</f>
        <v>0</v>
      </c>
    </row>
    <row r="53" spans="1:25" ht="13" thickBot="1" x14ac:dyDescent="0.3">
      <c r="A53" s="10">
        <v>45410</v>
      </c>
      <c r="B53" s="141">
        <f t="shared" si="4"/>
        <v>45404</v>
      </c>
      <c r="C53" s="19"/>
      <c r="D53" s="11"/>
      <c r="E53" s="11"/>
      <c r="F53" s="11"/>
      <c r="G53" s="11">
        <v>0</v>
      </c>
      <c r="H53" s="13">
        <f t="shared" si="5"/>
        <v>0</v>
      </c>
      <c r="I53" s="126">
        <f>C53/(VLOOKUP(A53,'0- Capacité en place'!A:C,3,1)*'0- Capacité en place'!$C$4)</f>
        <v>0</v>
      </c>
      <c r="J53" s="127">
        <f>D53/(VLOOKUP(A53,'0- Capacité en place'!A:D,4,1)*'0- Capacité en place'!$D$4)</f>
        <v>0</v>
      </c>
      <c r="K53" s="127">
        <f>E53/(VLOOKUP(A53,'0- Capacité en place'!A:E,5,1)*'0- Capacité en place'!$E$4)</f>
        <v>0</v>
      </c>
      <c r="L53" s="127">
        <f>F53/(VLOOKUP(A53,'0- Capacité en place'!A:F,6,1)*'0- Capacité en place'!$F$4)</f>
        <v>0</v>
      </c>
      <c r="M53" s="127" t="e">
        <f>G53/(VLOOKUP(A53,'0- Capacité en place'!A:G,7,1)*'0- Capacité en place'!$G$4)</f>
        <v>#DIV/0!</v>
      </c>
      <c r="N53" s="128">
        <f>H53/VLOOKUP(A53,'0- Capacité en place'!A:H,8,1)</f>
        <v>0</v>
      </c>
      <c r="O53" s="35"/>
      <c r="P53" s="11"/>
      <c r="Q53" s="31">
        <f t="shared" si="6"/>
        <v>0</v>
      </c>
      <c r="R53" s="126">
        <f>O53/(VLOOKUP(A53,'0- Capacité en place'!A:I,9,1)*'0- Capacité en place'!$I$4)</f>
        <v>0</v>
      </c>
      <c r="S53" s="127">
        <f>P53/(VLOOKUP(A53,'0- Capacité en place'!A:J,10,1)*'0- Capacité en place'!$J$4)</f>
        <v>0</v>
      </c>
      <c r="T53" s="146">
        <f>Q53/VLOOKUP(A53,'0- Capacité en place'!A:K,11,1)</f>
        <v>0</v>
      </c>
      <c r="U53" s="93">
        <f t="shared" si="8"/>
        <v>0</v>
      </c>
      <c r="V53" s="125">
        <f>U53/VLOOKUP(A53,'0- Capacité en place'!A:L,12,1)</f>
        <v>0</v>
      </c>
    </row>
    <row r="54" spans="1:25" x14ac:dyDescent="0.25">
      <c r="A54" s="23">
        <v>45411</v>
      </c>
      <c r="B54" s="139">
        <f t="shared" si="4"/>
        <v>45411</v>
      </c>
      <c r="C54" s="25"/>
      <c r="D54" s="26"/>
      <c r="E54" s="26"/>
      <c r="F54" s="26"/>
      <c r="G54" s="26">
        <v>0</v>
      </c>
      <c r="H54" s="122">
        <f t="shared" si="5"/>
        <v>0</v>
      </c>
      <c r="I54" s="57">
        <f>C54/(VLOOKUP(A54,'0- Capacité en place'!A:C,3,1)*'0- Capacité en place'!$C$4)</f>
        <v>0</v>
      </c>
      <c r="J54" s="36">
        <f>D54/(VLOOKUP(A54,'0- Capacité en place'!A:D,4,1)*'0- Capacité en place'!$D$4)</f>
        <v>0</v>
      </c>
      <c r="K54" s="36">
        <f>E54/(VLOOKUP(A54,'0- Capacité en place'!A:E,5,1)*'0- Capacité en place'!$E$4)</f>
        <v>0</v>
      </c>
      <c r="L54" s="36">
        <f>F54/(VLOOKUP(A54,'0- Capacité en place'!A:F,6,1)*'0- Capacité en place'!$F$4)</f>
        <v>0</v>
      </c>
      <c r="M54" s="36" t="e">
        <f>G54/(VLOOKUP(A54,'0- Capacité en place'!A:G,7,1)*'0- Capacité en place'!$G$4)</f>
        <v>#DIV/0!</v>
      </c>
      <c r="N54" s="28">
        <f>H54/VLOOKUP(A54,'0- Capacité en place'!A:H,8,1)</f>
        <v>0</v>
      </c>
      <c r="O54" s="29"/>
      <c r="P54" s="26"/>
      <c r="Q54" s="29">
        <f t="shared" si="6"/>
        <v>0</v>
      </c>
      <c r="R54" s="57">
        <f>O54/(VLOOKUP(A54,'0- Capacité en place'!A:I,9,1)*'0- Capacité en place'!$I$4)</f>
        <v>0</v>
      </c>
      <c r="S54" s="36">
        <f>P54/(VLOOKUP(A54,'0- Capacité en place'!A:J,10,1)*'0- Capacité en place'!$J$4)</f>
        <v>0</v>
      </c>
      <c r="T54" s="68">
        <f>Q54/VLOOKUP(A54,'0- Capacité en place'!A:K,11,1)</f>
        <v>0</v>
      </c>
      <c r="U54" s="81">
        <f t="shared" si="8"/>
        <v>0</v>
      </c>
      <c r="V54" s="74">
        <f>U54/VLOOKUP(A54,'0- Capacité en place'!A:L,12,1)</f>
        <v>0</v>
      </c>
    </row>
    <row r="55" spans="1:25" x14ac:dyDescent="0.25">
      <c r="A55" s="5">
        <v>45412</v>
      </c>
      <c r="B55" s="140">
        <f t="shared" si="4"/>
        <v>45411</v>
      </c>
      <c r="C55" s="18"/>
      <c r="D55" s="7"/>
      <c r="E55" s="7"/>
      <c r="F55" s="7"/>
      <c r="G55" s="7">
        <v>0</v>
      </c>
      <c r="H55" s="129">
        <f t="shared" si="5"/>
        <v>0</v>
      </c>
      <c r="I55" s="63">
        <f>C55/(VLOOKUP(A55,'0- Capacité en place'!A:C,3,1)*'0- Capacité en place'!$C$4)</f>
        <v>0</v>
      </c>
      <c r="J55" s="16">
        <f>D55/(VLOOKUP(A55,'0- Capacité en place'!A:D,4,1)*'0- Capacité en place'!$D$4)</f>
        <v>0</v>
      </c>
      <c r="K55" s="16">
        <f>E55/(VLOOKUP(A55,'0- Capacité en place'!A:E,5,1)*'0- Capacité en place'!$E$4)</f>
        <v>0</v>
      </c>
      <c r="L55" s="16">
        <f>F55/(VLOOKUP(A55,'0- Capacité en place'!A:F,6,1)*'0- Capacité en place'!$F$4)</f>
        <v>0</v>
      </c>
      <c r="M55" s="16" t="e">
        <f>G55/(VLOOKUP(A55,'0- Capacité en place'!A:G,7,1)*'0- Capacité en place'!$G$4)</f>
        <v>#DIV/0!</v>
      </c>
      <c r="N55" s="17">
        <f>H55/VLOOKUP(A55,'0- Capacité en place'!A:H,8,1)</f>
        <v>0</v>
      </c>
      <c r="O55" s="30"/>
      <c r="P55" s="7"/>
      <c r="Q55" s="30">
        <f t="shared" si="6"/>
        <v>0</v>
      </c>
      <c r="R55" s="63">
        <f>O55/(VLOOKUP(A55,'0- Capacité en place'!A:I,9,1)*'0- Capacité en place'!$I$4)</f>
        <v>0</v>
      </c>
      <c r="S55" s="16">
        <f>P55/(VLOOKUP(A55,'0- Capacité en place'!A:J,10,1)*'0- Capacité en place'!$J$4)</f>
        <v>0</v>
      </c>
      <c r="T55" s="65">
        <f>Q55/VLOOKUP(A55,'0- Capacité en place'!A:K,11,1)</f>
        <v>0</v>
      </c>
      <c r="U55" s="50">
        <f t="shared" si="8"/>
        <v>0</v>
      </c>
      <c r="V55" s="116">
        <f>U55/VLOOKUP(A55,'0- Capacité en place'!A:L,12,1)</f>
        <v>0</v>
      </c>
    </row>
    <row r="56" spans="1:25" x14ac:dyDescent="0.25">
      <c r="A56" s="5">
        <v>45413</v>
      </c>
      <c r="B56" s="140">
        <f t="shared" si="4"/>
        <v>45411</v>
      </c>
      <c r="C56" s="18"/>
      <c r="D56" s="7"/>
      <c r="E56" s="7"/>
      <c r="F56" s="7"/>
      <c r="G56" s="7">
        <v>0</v>
      </c>
      <c r="H56" s="129">
        <f t="shared" si="5"/>
        <v>0</v>
      </c>
      <c r="I56" s="63">
        <f>C56/(VLOOKUP(A56,'0- Capacité en place'!A:C,3,1)*'0- Capacité en place'!$C$4)</f>
        <v>0</v>
      </c>
      <c r="J56" s="16">
        <f>D56/(VLOOKUP(A56,'0- Capacité en place'!A:D,4,1)*'0- Capacité en place'!$D$4)</f>
        <v>0</v>
      </c>
      <c r="K56" s="16">
        <f>E56/(VLOOKUP(A56,'0- Capacité en place'!A:E,5,1)*'0- Capacité en place'!$E$4)</f>
        <v>0</v>
      </c>
      <c r="L56" s="16">
        <f>F56/(VLOOKUP(A56,'0- Capacité en place'!A:F,6,1)*'0- Capacité en place'!$F$4)</f>
        <v>0</v>
      </c>
      <c r="M56" s="16" t="e">
        <f>G56/(VLOOKUP(A56,'0- Capacité en place'!A:G,7,1)*'0- Capacité en place'!$G$4)</f>
        <v>#DIV/0!</v>
      </c>
      <c r="N56" s="17">
        <f>H56/VLOOKUP(A56,'0- Capacité en place'!A:H,8,1)</f>
        <v>0</v>
      </c>
      <c r="O56" s="30"/>
      <c r="P56" s="7"/>
      <c r="Q56" s="30">
        <f t="shared" si="6"/>
        <v>0</v>
      </c>
      <c r="R56" s="63">
        <f>O56/(VLOOKUP(A56,'0- Capacité en place'!A:I,9,1)*'0- Capacité en place'!$I$4)</f>
        <v>0</v>
      </c>
      <c r="S56" s="16">
        <f>P56/(VLOOKUP(A56,'0- Capacité en place'!A:J,10,1)*'0- Capacité en place'!$J$4)</f>
        <v>0</v>
      </c>
      <c r="T56" s="65">
        <f>Q56/VLOOKUP(A56,'0- Capacité en place'!A:K,11,1)</f>
        <v>0</v>
      </c>
      <c r="U56" s="50">
        <f t="shared" si="8"/>
        <v>0</v>
      </c>
      <c r="V56" s="116">
        <f>U56/VLOOKUP(A56,'0- Capacité en place'!A:L,12,1)</f>
        <v>0</v>
      </c>
    </row>
    <row r="57" spans="1:25" x14ac:dyDescent="0.25">
      <c r="A57" s="5">
        <v>45414</v>
      </c>
      <c r="B57" s="140">
        <f t="shared" si="4"/>
        <v>45411</v>
      </c>
      <c r="C57" s="18"/>
      <c r="D57" s="7"/>
      <c r="E57" s="7"/>
      <c r="F57" s="7"/>
      <c r="G57" s="7">
        <v>0</v>
      </c>
      <c r="H57" s="129">
        <f t="shared" si="5"/>
        <v>0</v>
      </c>
      <c r="I57" s="63">
        <f>C57/(VLOOKUP(A57,'0- Capacité en place'!A:C,3,1)*'0- Capacité en place'!$C$4)</f>
        <v>0</v>
      </c>
      <c r="J57" s="16">
        <f>D57/(VLOOKUP(A57,'0- Capacité en place'!A:D,4,1)*'0- Capacité en place'!$D$4)</f>
        <v>0</v>
      </c>
      <c r="K57" s="16">
        <f>E57/(VLOOKUP(A57,'0- Capacité en place'!A:E,5,1)*'0- Capacité en place'!$E$4)</f>
        <v>0</v>
      </c>
      <c r="L57" s="16">
        <f>F57/(VLOOKUP(A57,'0- Capacité en place'!A:F,6,1)*'0- Capacité en place'!$F$4)</f>
        <v>0</v>
      </c>
      <c r="M57" s="16" t="e">
        <f>G57/(VLOOKUP(A57,'0- Capacité en place'!A:G,7,1)*'0- Capacité en place'!$G$4)</f>
        <v>#DIV/0!</v>
      </c>
      <c r="N57" s="17">
        <f>H57/VLOOKUP(A57,'0- Capacité en place'!A:H,8,1)</f>
        <v>0</v>
      </c>
      <c r="O57" s="30"/>
      <c r="P57" s="7"/>
      <c r="Q57" s="30">
        <f t="shared" si="6"/>
        <v>0</v>
      </c>
      <c r="R57" s="63">
        <f>O57/(VLOOKUP(A57,'0- Capacité en place'!A:I,9,1)*'0- Capacité en place'!$I$4)</f>
        <v>0</v>
      </c>
      <c r="S57" s="16">
        <f>P57/(VLOOKUP(A57,'0- Capacité en place'!A:J,10,1)*'0- Capacité en place'!$J$4)</f>
        <v>0</v>
      </c>
      <c r="T57" s="65">
        <f>Q57/VLOOKUP(A57,'0- Capacité en place'!A:K,11,1)</f>
        <v>0</v>
      </c>
      <c r="U57" s="50">
        <f t="shared" si="8"/>
        <v>0</v>
      </c>
      <c r="V57" s="116">
        <f>U57/VLOOKUP(A57,'0- Capacité en place'!A:L,12,1)</f>
        <v>0</v>
      </c>
    </row>
    <row r="58" spans="1:25" x14ac:dyDescent="0.25">
      <c r="A58" s="5">
        <v>45415</v>
      </c>
      <c r="B58" s="140">
        <f t="shared" si="4"/>
        <v>45411</v>
      </c>
      <c r="C58" s="18"/>
      <c r="D58" s="7"/>
      <c r="E58" s="7"/>
      <c r="F58" s="7"/>
      <c r="G58" s="7">
        <v>0</v>
      </c>
      <c r="H58" s="129">
        <f t="shared" si="5"/>
        <v>0</v>
      </c>
      <c r="I58" s="63">
        <f>C58/(VLOOKUP(A58,'0- Capacité en place'!A:C,3,1)*'0- Capacité en place'!$C$4)</f>
        <v>0</v>
      </c>
      <c r="J58" s="16">
        <f>D58/(VLOOKUP(A58,'0- Capacité en place'!A:D,4,1)*'0- Capacité en place'!$D$4)</f>
        <v>0</v>
      </c>
      <c r="K58" s="16">
        <f>E58/(VLOOKUP(A58,'0- Capacité en place'!A:E,5,1)*'0- Capacité en place'!$E$4)</f>
        <v>0</v>
      </c>
      <c r="L58" s="16">
        <f>F58/(VLOOKUP(A58,'0- Capacité en place'!A:F,6,1)*'0- Capacité en place'!$F$4)</f>
        <v>0</v>
      </c>
      <c r="M58" s="16" t="e">
        <f>G58/(VLOOKUP(A58,'0- Capacité en place'!A:G,7,1)*'0- Capacité en place'!$G$4)</f>
        <v>#DIV/0!</v>
      </c>
      <c r="N58" s="17">
        <f>H58/VLOOKUP(A58,'0- Capacité en place'!A:H,8,1)</f>
        <v>0</v>
      </c>
      <c r="O58" s="30"/>
      <c r="P58" s="7"/>
      <c r="Q58" s="30">
        <f t="shared" si="6"/>
        <v>0</v>
      </c>
      <c r="R58" s="63">
        <f>O58/(VLOOKUP(A58,'0- Capacité en place'!A:I,9,1)*'0- Capacité en place'!$I$4)</f>
        <v>0</v>
      </c>
      <c r="S58" s="16">
        <f>P58/(VLOOKUP(A58,'0- Capacité en place'!A:J,10,1)*'0- Capacité en place'!$J$4)</f>
        <v>0</v>
      </c>
      <c r="T58" s="65">
        <f>Q58/VLOOKUP(A58,'0- Capacité en place'!A:K,11,1)</f>
        <v>0</v>
      </c>
      <c r="U58" s="50">
        <f t="shared" si="8"/>
        <v>0</v>
      </c>
      <c r="V58" s="116">
        <f>U58/VLOOKUP(A58,'0- Capacité en place'!A:L,12,1)</f>
        <v>0</v>
      </c>
      <c r="Y58" s="84"/>
    </row>
    <row r="59" spans="1:25" x14ac:dyDescent="0.25">
      <c r="A59" s="5">
        <v>45416</v>
      </c>
      <c r="B59" s="140">
        <f t="shared" si="4"/>
        <v>45411</v>
      </c>
      <c r="C59" s="18"/>
      <c r="D59" s="7"/>
      <c r="E59" s="7"/>
      <c r="F59" s="7"/>
      <c r="G59" s="7">
        <v>0</v>
      </c>
      <c r="H59" s="129">
        <f t="shared" si="5"/>
        <v>0</v>
      </c>
      <c r="I59" s="63">
        <f>C59/(VLOOKUP(A59,'0- Capacité en place'!A:C,3,1)*'0- Capacité en place'!$C$4)</f>
        <v>0</v>
      </c>
      <c r="J59" s="16">
        <f>D59/(VLOOKUP(A59,'0- Capacité en place'!A:D,4,1)*'0- Capacité en place'!$D$4)</f>
        <v>0</v>
      </c>
      <c r="K59" s="16">
        <f>E59/(VLOOKUP(A59,'0- Capacité en place'!A:E,5,1)*'0- Capacité en place'!$E$4)</f>
        <v>0</v>
      </c>
      <c r="L59" s="16">
        <f>F59/(VLOOKUP(A59,'0- Capacité en place'!A:F,6,1)*'0- Capacité en place'!$F$4)</f>
        <v>0</v>
      </c>
      <c r="M59" s="16" t="e">
        <f>G59/(VLOOKUP(A59,'0- Capacité en place'!A:G,7,1)*'0- Capacité en place'!$G$4)</f>
        <v>#DIV/0!</v>
      </c>
      <c r="N59" s="17">
        <f>H59/VLOOKUP(A59,'0- Capacité en place'!A:H,8,1)</f>
        <v>0</v>
      </c>
      <c r="O59" s="30"/>
      <c r="P59" s="7"/>
      <c r="Q59" s="30">
        <f t="shared" si="6"/>
        <v>0</v>
      </c>
      <c r="R59" s="63">
        <f>O59/(VLOOKUP(A59,'0- Capacité en place'!A:I,9,1)*'0- Capacité en place'!$I$4)</f>
        <v>0</v>
      </c>
      <c r="S59" s="16">
        <f>P59/(VLOOKUP(A59,'0- Capacité en place'!A:J,10,1)*'0- Capacité en place'!$J$4)</f>
        <v>0</v>
      </c>
      <c r="T59" s="65">
        <f>Q59/VLOOKUP(A59,'0- Capacité en place'!A:K,11,1)</f>
        <v>0</v>
      </c>
      <c r="U59" s="50">
        <f t="shared" si="8"/>
        <v>0</v>
      </c>
      <c r="V59" s="116">
        <f>U59/VLOOKUP(A59,'0- Capacité en place'!A:L,12,1)</f>
        <v>0</v>
      </c>
    </row>
    <row r="60" spans="1:25" ht="13" thickBot="1" x14ac:dyDescent="0.3">
      <c r="A60" s="10">
        <v>45417</v>
      </c>
      <c r="B60" s="141">
        <f t="shared" si="4"/>
        <v>45411</v>
      </c>
      <c r="C60" s="19"/>
      <c r="D60" s="11"/>
      <c r="E60" s="11"/>
      <c r="F60" s="11"/>
      <c r="G60" s="11">
        <v>0</v>
      </c>
      <c r="H60" s="130">
        <f t="shared" si="5"/>
        <v>0</v>
      </c>
      <c r="I60" s="126">
        <f>C60/(VLOOKUP(A60,'0- Capacité en place'!A:C,3,1)*'0- Capacité en place'!$C$4)</f>
        <v>0</v>
      </c>
      <c r="J60" s="127">
        <f>D60/(VLOOKUP(A60,'0- Capacité en place'!A:D,4,1)*'0- Capacité en place'!$D$4)</f>
        <v>0</v>
      </c>
      <c r="K60" s="127">
        <f>E60/(VLOOKUP(A60,'0- Capacité en place'!A:E,5,1)*'0- Capacité en place'!$E$4)</f>
        <v>0</v>
      </c>
      <c r="L60" s="127">
        <f>F60/(VLOOKUP(A60,'0- Capacité en place'!A:F,6,1)*'0- Capacité en place'!$F$4)</f>
        <v>0</v>
      </c>
      <c r="M60" s="127" t="e">
        <f>G60/(VLOOKUP(A60,'0- Capacité en place'!A:G,7,1)*'0- Capacité en place'!$G$4)</f>
        <v>#DIV/0!</v>
      </c>
      <c r="N60" s="128">
        <f>H60/VLOOKUP(A60,'0- Capacité en place'!A:H,8,1)</f>
        <v>0</v>
      </c>
      <c r="O60" s="31"/>
      <c r="P60" s="11"/>
      <c r="Q60" s="31">
        <f t="shared" si="6"/>
        <v>0</v>
      </c>
      <c r="R60" s="126">
        <f>O60/(VLOOKUP(A60,'0- Capacité en place'!A:I,9,1)*'0- Capacité en place'!$I$4)</f>
        <v>0</v>
      </c>
      <c r="S60" s="127">
        <f>P60/(VLOOKUP(A60,'0- Capacité en place'!A:J,10,1)*'0- Capacité en place'!$J$4)</f>
        <v>0</v>
      </c>
      <c r="T60" s="146">
        <f>Q60/VLOOKUP(A60,'0- Capacité en place'!A:K,11,1)</f>
        <v>0</v>
      </c>
      <c r="U60" s="93">
        <f t="shared" si="8"/>
        <v>0</v>
      </c>
      <c r="V60" s="125">
        <f>U60/VLOOKUP(A60,'0- Capacité en place'!A:L,12,1)</f>
        <v>0</v>
      </c>
    </row>
    <row r="61" spans="1:25" x14ac:dyDescent="0.25">
      <c r="A61" s="23">
        <v>45418</v>
      </c>
      <c r="B61" s="139">
        <f t="shared" si="4"/>
        <v>45418</v>
      </c>
      <c r="C61" s="25"/>
      <c r="D61" s="26"/>
      <c r="E61" s="26"/>
      <c r="F61" s="26"/>
      <c r="G61" s="97">
        <v>0</v>
      </c>
      <c r="H61" s="122">
        <f t="shared" si="5"/>
        <v>0</v>
      </c>
      <c r="I61" s="57">
        <f>C61/(VLOOKUP(A61,'0- Capacité en place'!A:C,3,1)*'0- Capacité en place'!$C$4)</f>
        <v>0</v>
      </c>
      <c r="J61" s="36">
        <f>D61/(VLOOKUP(A61,'0- Capacité en place'!A:D,4,1)*'0- Capacité en place'!$D$4)</f>
        <v>0</v>
      </c>
      <c r="K61" s="36">
        <f>E61/(VLOOKUP(A61,'0- Capacité en place'!A:E,5,1)*'0- Capacité en place'!$E$4)</f>
        <v>0</v>
      </c>
      <c r="L61" s="36">
        <f>F61/(VLOOKUP(A61,'0- Capacité en place'!A:F,6,1)*'0- Capacité en place'!$F$4)</f>
        <v>0</v>
      </c>
      <c r="M61" s="36" t="e">
        <f>G61/(VLOOKUP(A61,'0- Capacité en place'!A:G,7,1)*'0- Capacité en place'!$G$4)</f>
        <v>#DIV/0!</v>
      </c>
      <c r="N61" s="28">
        <f>H61/VLOOKUP(A61,'0- Capacité en place'!A:H,8,1)</f>
        <v>0</v>
      </c>
      <c r="O61" s="29"/>
      <c r="P61" s="26"/>
      <c r="Q61" s="29">
        <f t="shared" si="6"/>
        <v>0</v>
      </c>
      <c r="R61" s="57">
        <f>O61/(VLOOKUP(A61,'0- Capacité en place'!A:I,9,1)*'0- Capacité en place'!$I$4)</f>
        <v>0</v>
      </c>
      <c r="S61" s="36">
        <f>P61/(VLOOKUP(A61,'0- Capacité en place'!A:J,10,1)*'0- Capacité en place'!$J$4)</f>
        <v>0</v>
      </c>
      <c r="T61" s="28">
        <f>Q61/VLOOKUP(A61,'0- Capacité en place'!A:K,11,1)</f>
        <v>0</v>
      </c>
      <c r="U61" s="81">
        <f t="shared" ref="U61:U77" si="9">H61+Q61</f>
        <v>0</v>
      </c>
      <c r="V61" s="74">
        <f>U61/VLOOKUP(A61,'0- Capacité en place'!A:L,12,1)</f>
        <v>0</v>
      </c>
    </row>
    <row r="62" spans="1:25" x14ac:dyDescent="0.25">
      <c r="A62" s="5">
        <v>45419</v>
      </c>
      <c r="B62" s="140">
        <f t="shared" si="4"/>
        <v>45418</v>
      </c>
      <c r="C62" s="18"/>
      <c r="D62" s="7"/>
      <c r="E62" s="7"/>
      <c r="F62" s="7"/>
      <c r="G62" s="7">
        <v>0</v>
      </c>
      <c r="H62" s="129">
        <f t="shared" si="5"/>
        <v>0</v>
      </c>
      <c r="I62" s="63">
        <f>C62/(VLOOKUP(A62,'0- Capacité en place'!A:C,3,1)*'0- Capacité en place'!$C$4)</f>
        <v>0</v>
      </c>
      <c r="J62" s="16">
        <f>D62/(VLOOKUP(A62,'0- Capacité en place'!A:D,4,1)*'0- Capacité en place'!$D$4)</f>
        <v>0</v>
      </c>
      <c r="K62" s="16">
        <f>E62/(VLOOKUP(A62,'0- Capacité en place'!A:E,5,1)*'0- Capacité en place'!$E$4)</f>
        <v>0</v>
      </c>
      <c r="L62" s="16">
        <f>F62/(VLOOKUP(A62,'0- Capacité en place'!A:F,6,1)*'0- Capacité en place'!$F$4)</f>
        <v>0</v>
      </c>
      <c r="M62" s="16" t="e">
        <f>G62/(VLOOKUP(A62,'0- Capacité en place'!A:G,7,1)*'0- Capacité en place'!$G$4)</f>
        <v>#DIV/0!</v>
      </c>
      <c r="N62" s="17">
        <f>H62/VLOOKUP(A62,'0- Capacité en place'!A:H,8,1)</f>
        <v>0</v>
      </c>
      <c r="O62" s="30"/>
      <c r="P62" s="7"/>
      <c r="Q62" s="30">
        <f t="shared" si="6"/>
        <v>0</v>
      </c>
      <c r="R62" s="63">
        <f>O62/(VLOOKUP(A62,'0- Capacité en place'!A:I,9,1)*'0- Capacité en place'!$I$4)</f>
        <v>0</v>
      </c>
      <c r="S62" s="16">
        <f>P62/(VLOOKUP(A62,'0- Capacité en place'!A:J,10,1)*'0- Capacité en place'!$J$4)</f>
        <v>0</v>
      </c>
      <c r="T62" s="17">
        <f>Q62/VLOOKUP(A62,'0- Capacité en place'!A:K,11,1)</f>
        <v>0</v>
      </c>
      <c r="U62" s="50">
        <f t="shared" si="9"/>
        <v>0</v>
      </c>
      <c r="V62" s="116">
        <f>U62/VLOOKUP(A62,'0- Capacité en place'!A:L,12,1)</f>
        <v>0</v>
      </c>
    </row>
    <row r="63" spans="1:25" x14ac:dyDescent="0.25">
      <c r="A63" s="5">
        <v>45420</v>
      </c>
      <c r="B63" s="140">
        <f t="shared" si="4"/>
        <v>45418</v>
      </c>
      <c r="C63" s="18"/>
      <c r="D63" s="7"/>
      <c r="E63" s="7"/>
      <c r="F63" s="7"/>
      <c r="G63" s="7">
        <v>0</v>
      </c>
      <c r="H63" s="129">
        <f t="shared" si="5"/>
        <v>0</v>
      </c>
      <c r="I63" s="63">
        <f>C63/(VLOOKUP(A63,'0- Capacité en place'!A:C,3,1)*'0- Capacité en place'!$C$4)</f>
        <v>0</v>
      </c>
      <c r="J63" s="16">
        <f>D63/(VLOOKUP(A63,'0- Capacité en place'!A:D,4,1)*'0- Capacité en place'!$D$4)</f>
        <v>0</v>
      </c>
      <c r="K63" s="16">
        <f>E63/(VLOOKUP(A63,'0- Capacité en place'!A:E,5,1)*'0- Capacité en place'!$E$4)</f>
        <v>0</v>
      </c>
      <c r="L63" s="16">
        <f>F63/(VLOOKUP(A63,'0- Capacité en place'!A:F,6,1)*'0- Capacité en place'!$F$4)</f>
        <v>0</v>
      </c>
      <c r="M63" s="16" t="e">
        <f>G63/(VLOOKUP(A63,'0- Capacité en place'!A:G,7,1)*'0- Capacité en place'!$G$4)</f>
        <v>#DIV/0!</v>
      </c>
      <c r="N63" s="17">
        <f>H63/VLOOKUP(A63,'0- Capacité en place'!A:H,8,1)</f>
        <v>0</v>
      </c>
      <c r="O63" s="30"/>
      <c r="P63" s="7"/>
      <c r="Q63" s="30">
        <f t="shared" si="6"/>
        <v>0</v>
      </c>
      <c r="R63" s="63">
        <f>O63/(VLOOKUP(A63,'0- Capacité en place'!A:I,9,1)*'0- Capacité en place'!$I$4)</f>
        <v>0</v>
      </c>
      <c r="S63" s="16">
        <f>P63/(VLOOKUP(A63,'0- Capacité en place'!A:J,10,1)*'0- Capacité en place'!$J$4)</f>
        <v>0</v>
      </c>
      <c r="T63" s="17">
        <f>Q63/VLOOKUP(A63,'0- Capacité en place'!A:K,11,1)</f>
        <v>0</v>
      </c>
      <c r="U63" s="50">
        <f t="shared" si="9"/>
        <v>0</v>
      </c>
      <c r="V63" s="116">
        <f>U63/VLOOKUP(A63,'0- Capacité en place'!A:L,12,1)</f>
        <v>0</v>
      </c>
    </row>
    <row r="64" spans="1:25" x14ac:dyDescent="0.25">
      <c r="A64" s="5">
        <v>45421</v>
      </c>
      <c r="B64" s="140">
        <f t="shared" si="4"/>
        <v>45418</v>
      </c>
      <c r="G64" s="7">
        <v>0</v>
      </c>
      <c r="H64" s="129">
        <f t="shared" si="5"/>
        <v>0</v>
      </c>
      <c r="I64" s="63">
        <f>C64/(VLOOKUP(A64,'0- Capacité en place'!A:C,3,1)*'0- Capacité en place'!$C$4)</f>
        <v>0</v>
      </c>
      <c r="J64" s="16">
        <f>D64/(VLOOKUP(A64,'0- Capacité en place'!A:D,4,1)*'0- Capacité en place'!$D$4)</f>
        <v>0</v>
      </c>
      <c r="K64" s="16">
        <f>E64/(VLOOKUP(A64,'0- Capacité en place'!A:E,5,1)*'0- Capacité en place'!$E$4)</f>
        <v>0</v>
      </c>
      <c r="L64" s="16">
        <f>F64/(VLOOKUP(A64,'0- Capacité en place'!A:F,6,1)*'0- Capacité en place'!$F$4)</f>
        <v>0</v>
      </c>
      <c r="M64" s="16" t="e">
        <f>G64/(VLOOKUP(A64,'0- Capacité en place'!A:G,7,1)*'0- Capacité en place'!$G$4)</f>
        <v>#DIV/0!</v>
      </c>
      <c r="N64" s="17">
        <f>H64/VLOOKUP(A64,'0- Capacité en place'!A:H,8,1)</f>
        <v>0</v>
      </c>
      <c r="O64" s="30"/>
      <c r="P64" s="7"/>
      <c r="Q64" s="30">
        <f t="shared" si="6"/>
        <v>0</v>
      </c>
      <c r="R64" s="63">
        <f>O64/(VLOOKUP(A64,'0- Capacité en place'!A:I,9,1)*'0- Capacité en place'!$I$4)</f>
        <v>0</v>
      </c>
      <c r="S64" s="16">
        <f>P64/(VLOOKUP(A64,'0- Capacité en place'!A:J,10,1)*'0- Capacité en place'!$J$4)</f>
        <v>0</v>
      </c>
      <c r="T64" s="17">
        <f>Q64/VLOOKUP(A64,'0- Capacité en place'!A:K,11,1)</f>
        <v>0</v>
      </c>
      <c r="U64" s="50">
        <f t="shared" si="9"/>
        <v>0</v>
      </c>
      <c r="V64" s="116">
        <f>U64/VLOOKUP(A64,'0- Capacité en place'!A:L,12,1)</f>
        <v>0</v>
      </c>
    </row>
    <row r="65" spans="1:22" x14ac:dyDescent="0.25">
      <c r="A65" s="5">
        <v>45422</v>
      </c>
      <c r="B65" s="140">
        <f t="shared" si="4"/>
        <v>45418</v>
      </c>
      <c r="C65" s="18"/>
      <c r="D65" s="7"/>
      <c r="E65" s="7"/>
      <c r="F65" s="7"/>
      <c r="G65" s="7">
        <v>0</v>
      </c>
      <c r="H65" s="129">
        <f t="shared" si="5"/>
        <v>0</v>
      </c>
      <c r="I65" s="63">
        <f>C65/(VLOOKUP(A65,'0- Capacité en place'!A:C,3,1)*'0- Capacité en place'!$C$4)</f>
        <v>0</v>
      </c>
      <c r="J65" s="16">
        <f>D65/(VLOOKUP(A65,'0- Capacité en place'!A:D,4,1)*'0- Capacité en place'!$D$4)</f>
        <v>0</v>
      </c>
      <c r="K65" s="16">
        <f>E65/(VLOOKUP(A65,'0- Capacité en place'!A:E,5,1)*'0- Capacité en place'!$E$4)</f>
        <v>0</v>
      </c>
      <c r="L65" s="16">
        <f>F65/(VLOOKUP(A65,'0- Capacité en place'!A:F,6,1)*'0- Capacité en place'!$F$4)</f>
        <v>0</v>
      </c>
      <c r="M65" s="16" t="e">
        <f>G65/(VLOOKUP(A65,'0- Capacité en place'!A:G,7,1)*'0- Capacité en place'!$G$4)</f>
        <v>#DIV/0!</v>
      </c>
      <c r="N65" s="17">
        <f>H65/VLOOKUP(A65,'0- Capacité en place'!A:H,8,1)</f>
        <v>0</v>
      </c>
      <c r="O65" s="30"/>
      <c r="P65" s="7"/>
      <c r="Q65" s="30">
        <f t="shared" si="6"/>
        <v>0</v>
      </c>
      <c r="R65" s="63">
        <f>O65/(VLOOKUP(A65,'0- Capacité en place'!A:I,9,1)*'0- Capacité en place'!$I$4)</f>
        <v>0</v>
      </c>
      <c r="S65" s="16">
        <f>P65/(VLOOKUP(A65,'0- Capacité en place'!A:J,10,1)*'0- Capacité en place'!$J$4)</f>
        <v>0</v>
      </c>
      <c r="T65" s="17">
        <f>Q65/VLOOKUP(A65,'0- Capacité en place'!A:K,11,1)</f>
        <v>0</v>
      </c>
      <c r="U65" s="50">
        <f t="shared" si="9"/>
        <v>0</v>
      </c>
      <c r="V65" s="116">
        <f>U65/VLOOKUP(A65,'0- Capacité en place'!A:L,12,1)</f>
        <v>0</v>
      </c>
    </row>
    <row r="66" spans="1:22" x14ac:dyDescent="0.25">
      <c r="A66" s="5">
        <v>45423</v>
      </c>
      <c r="B66" s="140">
        <f t="shared" si="4"/>
        <v>45418</v>
      </c>
      <c r="C66" s="18"/>
      <c r="D66" s="7"/>
      <c r="E66" s="7"/>
      <c r="F66" s="7"/>
      <c r="G66" s="7">
        <v>0</v>
      </c>
      <c r="H66" s="129">
        <f t="shared" si="5"/>
        <v>0</v>
      </c>
      <c r="I66" s="63">
        <f>C66/(VLOOKUP(A66,'0- Capacité en place'!A:C,3,1)*'0- Capacité en place'!$C$4)</f>
        <v>0</v>
      </c>
      <c r="J66" s="16">
        <f>D66/(VLOOKUP(A66,'0- Capacité en place'!A:D,4,1)*'0- Capacité en place'!$D$4)</f>
        <v>0</v>
      </c>
      <c r="K66" s="16">
        <f>E66/(VLOOKUP(A66,'0- Capacité en place'!A:E,5,1)*'0- Capacité en place'!$E$4)</f>
        <v>0</v>
      </c>
      <c r="L66" s="16">
        <f>F66/(VLOOKUP(A66,'0- Capacité en place'!A:F,6,1)*'0- Capacité en place'!$F$4)</f>
        <v>0</v>
      </c>
      <c r="M66" s="16" t="e">
        <f>G66/(VLOOKUP(A66,'0- Capacité en place'!A:G,7,1)*'0- Capacité en place'!$G$4)</f>
        <v>#DIV/0!</v>
      </c>
      <c r="N66" s="17">
        <f>H66/VLOOKUP(A66,'0- Capacité en place'!A:H,8,1)</f>
        <v>0</v>
      </c>
      <c r="O66" s="30"/>
      <c r="P66" s="7"/>
      <c r="Q66" s="30">
        <f t="shared" si="6"/>
        <v>0</v>
      </c>
      <c r="R66" s="63">
        <f>O66/(VLOOKUP(A66,'0- Capacité en place'!A:I,9,1)*'0- Capacité en place'!$I$4)</f>
        <v>0</v>
      </c>
      <c r="S66" s="16">
        <f>P66/(VLOOKUP(A66,'0- Capacité en place'!A:J,10,1)*'0- Capacité en place'!$J$4)</f>
        <v>0</v>
      </c>
      <c r="T66" s="17">
        <f>Q66/VLOOKUP(A66,'0- Capacité en place'!A:K,11,1)</f>
        <v>0</v>
      </c>
      <c r="U66" s="50">
        <f t="shared" si="9"/>
        <v>0</v>
      </c>
      <c r="V66" s="116">
        <f>U66/VLOOKUP(A66,'0- Capacité en place'!A:L,12,1)</f>
        <v>0</v>
      </c>
    </row>
    <row r="67" spans="1:22" ht="13" thickBot="1" x14ac:dyDescent="0.3">
      <c r="A67" s="10">
        <v>45424</v>
      </c>
      <c r="B67" s="141">
        <f t="shared" si="4"/>
        <v>45418</v>
      </c>
      <c r="C67" s="19"/>
      <c r="D67" s="11"/>
      <c r="E67" s="11"/>
      <c r="F67" s="11"/>
      <c r="G67" s="11">
        <v>0</v>
      </c>
      <c r="H67" s="13">
        <f t="shared" si="5"/>
        <v>0</v>
      </c>
      <c r="I67" s="126">
        <f>C67/(VLOOKUP(A67,'0- Capacité en place'!A:C,3,1)*'0- Capacité en place'!$C$4)</f>
        <v>0</v>
      </c>
      <c r="J67" s="127">
        <f>D67/(VLOOKUP(A67,'0- Capacité en place'!A:D,4,1)*'0- Capacité en place'!$D$4)</f>
        <v>0</v>
      </c>
      <c r="K67" s="127">
        <f>E67/(VLOOKUP(A67,'0- Capacité en place'!A:E,5,1)*'0- Capacité en place'!$E$4)</f>
        <v>0</v>
      </c>
      <c r="L67" s="127">
        <f>F67/(VLOOKUP(A67,'0- Capacité en place'!A:F,6,1)*'0- Capacité en place'!$F$4)</f>
        <v>0</v>
      </c>
      <c r="M67" s="127" t="e">
        <f>G67/(VLOOKUP(A67,'0- Capacité en place'!A:G,7,1)*'0- Capacité en place'!$G$4)</f>
        <v>#DIV/0!</v>
      </c>
      <c r="N67" s="128">
        <f>H67/VLOOKUP(A67,'0- Capacité en place'!A:H,8,1)</f>
        <v>0</v>
      </c>
      <c r="O67" s="150"/>
      <c r="P67" s="123"/>
      <c r="Q67" s="150">
        <f t="shared" si="6"/>
        <v>0</v>
      </c>
      <c r="R67" s="126">
        <f>O67/(VLOOKUP(A67,'0- Capacité en place'!A:I,9,1)*'0- Capacité en place'!$I$4)</f>
        <v>0</v>
      </c>
      <c r="S67" s="127">
        <f>P67/(VLOOKUP(A67,'0- Capacité en place'!A:J,10,1)*'0- Capacité en place'!$J$4)</f>
        <v>0</v>
      </c>
      <c r="T67" s="128">
        <f>Q67/VLOOKUP(A67,'0- Capacité en place'!A:K,11,1)</f>
        <v>0</v>
      </c>
      <c r="U67" s="93">
        <f t="shared" si="9"/>
        <v>0</v>
      </c>
      <c r="V67" s="125">
        <f>U67/VLOOKUP(A67,'0- Capacité en place'!A:L,12,1)</f>
        <v>0</v>
      </c>
    </row>
    <row r="68" spans="1:22" x14ac:dyDescent="0.25">
      <c r="A68" s="23">
        <v>45425</v>
      </c>
      <c r="B68" s="139">
        <f t="shared" si="4"/>
        <v>45425</v>
      </c>
      <c r="C68" s="25"/>
      <c r="D68" s="26"/>
      <c r="E68" s="26"/>
      <c r="F68" s="26"/>
      <c r="G68" s="97">
        <v>0</v>
      </c>
      <c r="H68" s="131">
        <f t="shared" si="5"/>
        <v>0</v>
      </c>
      <c r="I68" s="57">
        <f>C68/(VLOOKUP(A68,'0- Capacité en place'!A:C,3,1)*'0- Capacité en place'!$C$4)</f>
        <v>0</v>
      </c>
      <c r="J68" s="36">
        <f>D68/(VLOOKUP(A68,'0- Capacité en place'!A:D,4,1)*'0- Capacité en place'!$D$4)</f>
        <v>0</v>
      </c>
      <c r="K68" s="36">
        <f>E68/(VLOOKUP(A68,'0- Capacité en place'!A:E,5,1)*'0- Capacité en place'!$E$4)</f>
        <v>0</v>
      </c>
      <c r="L68" s="36">
        <f>F68/(VLOOKUP(A68,'0- Capacité en place'!A:F,6,1)*'0- Capacité en place'!$F$4)</f>
        <v>0</v>
      </c>
      <c r="M68" s="36" t="e">
        <f>G68/(VLOOKUP(A68,'0- Capacité en place'!A:G,7,1)*'0- Capacité en place'!$G$4)</f>
        <v>#DIV/0!</v>
      </c>
      <c r="N68" s="28">
        <f>H68/VLOOKUP(A68,'0- Capacité en place'!A:H,8,1)</f>
        <v>0</v>
      </c>
      <c r="O68" s="25"/>
      <c r="P68" s="26"/>
      <c r="Q68" s="27">
        <f t="shared" si="6"/>
        <v>0</v>
      </c>
      <c r="R68" s="57">
        <f>O68/(VLOOKUP(A68,'0- Capacité en place'!A:I,9,1)*'0- Capacité en place'!$I$4)</f>
        <v>0</v>
      </c>
      <c r="S68" s="36">
        <f>P68/(VLOOKUP(A68,'0- Capacité en place'!A:J,10,1)*'0- Capacité en place'!$J$4)</f>
        <v>0</v>
      </c>
      <c r="T68" s="28">
        <f>Q68/VLOOKUP(A68,'0- Capacité en place'!A:K,11,1)</f>
        <v>0</v>
      </c>
      <c r="U68" s="153">
        <f t="shared" si="9"/>
        <v>0</v>
      </c>
      <c r="V68" s="74">
        <f>U68/VLOOKUP(A68,'0- Capacité en place'!A:L,12,1)</f>
        <v>0</v>
      </c>
    </row>
    <row r="69" spans="1:22" x14ac:dyDescent="0.25">
      <c r="A69" s="5">
        <v>45426</v>
      </c>
      <c r="B69" s="140">
        <f t="shared" si="4"/>
        <v>45425</v>
      </c>
      <c r="C69" s="18"/>
      <c r="D69" s="7"/>
      <c r="E69" s="7"/>
      <c r="F69" s="7"/>
      <c r="G69" s="97">
        <v>0</v>
      </c>
      <c r="H69" s="131">
        <f t="shared" si="5"/>
        <v>0</v>
      </c>
      <c r="I69" s="63">
        <f>C69/(VLOOKUP(A69,'0- Capacité en place'!A:C,3,1)*'0- Capacité en place'!$C$4)</f>
        <v>0</v>
      </c>
      <c r="J69" s="16">
        <f>D69/(VLOOKUP(A69,'0- Capacité en place'!A:D,4,1)*'0- Capacité en place'!$D$4)</f>
        <v>0</v>
      </c>
      <c r="K69" s="16">
        <f>E69/(VLOOKUP(A69,'0- Capacité en place'!A:E,5,1)*'0- Capacité en place'!$E$4)</f>
        <v>0</v>
      </c>
      <c r="L69" s="16">
        <f>F69/(VLOOKUP(A69,'0- Capacité en place'!A:F,6,1)*'0- Capacité en place'!$F$4)</f>
        <v>0</v>
      </c>
      <c r="M69" s="16" t="e">
        <f>G69/(VLOOKUP(A69,'0- Capacité en place'!A:G,7,1)*'0- Capacité en place'!$G$4)</f>
        <v>#DIV/0!</v>
      </c>
      <c r="N69" s="17">
        <f>H69/VLOOKUP(A69,'0- Capacité en place'!A:H,8,1)</f>
        <v>0</v>
      </c>
      <c r="O69" s="18"/>
      <c r="P69" s="7"/>
      <c r="Q69" s="8">
        <f t="shared" si="6"/>
        <v>0</v>
      </c>
      <c r="R69" s="63">
        <f>O69/(VLOOKUP(A69,'0- Capacité en place'!A:I,9,1)*'0- Capacité en place'!$I$4)</f>
        <v>0</v>
      </c>
      <c r="S69" s="16">
        <f>P69/(VLOOKUP(A69,'0- Capacité en place'!A:J,10,1)*'0- Capacité en place'!$J$4)</f>
        <v>0</v>
      </c>
      <c r="T69" s="17">
        <f>Q69/VLOOKUP(A69,'0- Capacité en place'!A:K,11,1)</f>
        <v>0</v>
      </c>
      <c r="U69" s="154">
        <f t="shared" si="9"/>
        <v>0</v>
      </c>
      <c r="V69" s="116">
        <f>U69/VLOOKUP(A69,'0- Capacité en place'!A:L,12,1)</f>
        <v>0</v>
      </c>
    </row>
    <row r="70" spans="1:22" x14ac:dyDescent="0.25">
      <c r="A70" s="5">
        <v>45427</v>
      </c>
      <c r="B70" s="140">
        <f t="shared" si="4"/>
        <v>45425</v>
      </c>
      <c r="C70" s="18"/>
      <c r="D70" s="7"/>
      <c r="E70" s="7"/>
      <c r="F70" s="7"/>
      <c r="G70" s="97">
        <v>0</v>
      </c>
      <c r="H70" s="131">
        <f t="shared" si="5"/>
        <v>0</v>
      </c>
      <c r="I70" s="63">
        <f>C70/(VLOOKUP(A70,'0- Capacité en place'!A:C,3,1)*'0- Capacité en place'!$C$4)</f>
        <v>0</v>
      </c>
      <c r="J70" s="16">
        <f>D70/(VLOOKUP(A70,'0- Capacité en place'!A:D,4,1)*'0- Capacité en place'!$D$4)</f>
        <v>0</v>
      </c>
      <c r="K70" s="16">
        <f>E70/(VLOOKUP(A70,'0- Capacité en place'!A:E,5,1)*'0- Capacité en place'!$E$4)</f>
        <v>0</v>
      </c>
      <c r="L70" s="16">
        <f>F70/(VLOOKUP(A70,'0- Capacité en place'!A:F,6,1)*'0- Capacité en place'!$F$4)</f>
        <v>0</v>
      </c>
      <c r="M70" s="16" t="e">
        <f>G70/(VLOOKUP(A70,'0- Capacité en place'!A:G,7,1)*'0- Capacité en place'!$G$4)</f>
        <v>#DIV/0!</v>
      </c>
      <c r="N70" s="17">
        <f>H70/VLOOKUP(A70,'0- Capacité en place'!A:H,8,1)</f>
        <v>0</v>
      </c>
      <c r="O70" s="18"/>
      <c r="P70" s="7"/>
      <c r="Q70" s="8">
        <f t="shared" si="6"/>
        <v>0</v>
      </c>
      <c r="R70" s="63">
        <f>O70/(VLOOKUP(A70,'0- Capacité en place'!A:I,9,1)*'0- Capacité en place'!$I$4)</f>
        <v>0</v>
      </c>
      <c r="S70" s="16">
        <f>P70/(VLOOKUP(A70,'0- Capacité en place'!A:J,10,1)*'0- Capacité en place'!$J$4)</f>
        <v>0</v>
      </c>
      <c r="T70" s="17">
        <f>Q70/VLOOKUP(A70,'0- Capacité en place'!A:K,11,1)</f>
        <v>0</v>
      </c>
      <c r="U70" s="154">
        <f t="shared" si="9"/>
        <v>0</v>
      </c>
      <c r="V70" s="116">
        <f>U70/VLOOKUP(A70,'0- Capacité en place'!A:L,12,1)</f>
        <v>0</v>
      </c>
    </row>
    <row r="71" spans="1:22" x14ac:dyDescent="0.25">
      <c r="A71" s="5">
        <v>45428</v>
      </c>
      <c r="B71" s="140">
        <f t="shared" si="4"/>
        <v>45425</v>
      </c>
      <c r="C71" s="18"/>
      <c r="D71" s="7"/>
      <c r="E71" s="7"/>
      <c r="F71" s="7"/>
      <c r="G71" s="97">
        <v>0</v>
      </c>
      <c r="H71" s="131">
        <f t="shared" si="5"/>
        <v>0</v>
      </c>
      <c r="I71" s="63">
        <f>C71/(VLOOKUP(A71,'0- Capacité en place'!A:C,3,1)*'0- Capacité en place'!$C$4)</f>
        <v>0</v>
      </c>
      <c r="J71" s="16">
        <f>D71/(VLOOKUP(A71,'0- Capacité en place'!A:D,4,1)*'0- Capacité en place'!$D$4)</f>
        <v>0</v>
      </c>
      <c r="K71" s="16">
        <f>E71/(VLOOKUP(A71,'0- Capacité en place'!A:E,5,1)*'0- Capacité en place'!$E$4)</f>
        <v>0</v>
      </c>
      <c r="L71" s="16">
        <f>F71/(VLOOKUP(A71,'0- Capacité en place'!A:F,6,1)*'0- Capacité en place'!$F$4)</f>
        <v>0</v>
      </c>
      <c r="M71" s="16" t="e">
        <f>G71/(VLOOKUP(A71,'0- Capacité en place'!A:G,7,1)*'0- Capacité en place'!$G$4)</f>
        <v>#DIV/0!</v>
      </c>
      <c r="N71" s="17">
        <f>H71/VLOOKUP(A71,'0- Capacité en place'!A:H,8,1)</f>
        <v>0</v>
      </c>
      <c r="O71" s="18"/>
      <c r="P71" s="7"/>
      <c r="Q71" s="8">
        <f t="shared" si="6"/>
        <v>0</v>
      </c>
      <c r="R71" s="63">
        <f>O71/(VLOOKUP(A71,'0- Capacité en place'!A:I,9,1)*'0- Capacité en place'!$I$4)</f>
        <v>0</v>
      </c>
      <c r="S71" s="16">
        <f>P71/(VLOOKUP(A71,'0- Capacité en place'!A:J,10,1)*'0- Capacité en place'!$J$4)</f>
        <v>0</v>
      </c>
      <c r="T71" s="17">
        <f>Q71/VLOOKUP(A71,'0- Capacité en place'!A:K,11,1)</f>
        <v>0</v>
      </c>
      <c r="U71" s="154">
        <f t="shared" si="9"/>
        <v>0</v>
      </c>
      <c r="V71" s="116">
        <f>U71/VLOOKUP(A71,'0- Capacité en place'!A:L,12,1)</f>
        <v>0</v>
      </c>
    </row>
    <row r="72" spans="1:22" x14ac:dyDescent="0.25">
      <c r="A72" s="5">
        <v>45429</v>
      </c>
      <c r="B72" s="140">
        <f t="shared" si="4"/>
        <v>45425</v>
      </c>
      <c r="C72" s="18"/>
      <c r="D72" s="7"/>
      <c r="E72" s="7"/>
      <c r="F72" s="7"/>
      <c r="G72" s="97">
        <v>0</v>
      </c>
      <c r="H72" s="131">
        <f t="shared" si="5"/>
        <v>0</v>
      </c>
      <c r="I72" s="63">
        <f>C72/(VLOOKUP(A72,'0- Capacité en place'!A:C,3,1)*'0- Capacité en place'!$C$4)</f>
        <v>0</v>
      </c>
      <c r="J72" s="16">
        <f>D72/(VLOOKUP(A72,'0- Capacité en place'!A:D,4,1)*'0- Capacité en place'!$D$4)</f>
        <v>0</v>
      </c>
      <c r="K72" s="16">
        <f>E72/(VLOOKUP(A72,'0- Capacité en place'!A:E,5,1)*'0- Capacité en place'!$E$4)</f>
        <v>0</v>
      </c>
      <c r="L72" s="16">
        <f>F72/(VLOOKUP(A72,'0- Capacité en place'!A:F,6,1)*'0- Capacité en place'!$F$4)</f>
        <v>0</v>
      </c>
      <c r="M72" s="16" t="e">
        <f>G72/(VLOOKUP(A72,'0- Capacité en place'!A:G,7,1)*'0- Capacité en place'!$G$4)</f>
        <v>#DIV/0!</v>
      </c>
      <c r="N72" s="17">
        <f>H72/VLOOKUP(A72,'0- Capacité en place'!A:H,8,1)</f>
        <v>0</v>
      </c>
      <c r="O72" s="18"/>
      <c r="P72" s="7"/>
      <c r="Q72" s="8">
        <f t="shared" si="6"/>
        <v>0</v>
      </c>
      <c r="R72" s="63">
        <f>O72/(VLOOKUP(A72,'0- Capacité en place'!A:I,9,1)*'0- Capacité en place'!$I$4)</f>
        <v>0</v>
      </c>
      <c r="S72" s="16">
        <f>P72/(VLOOKUP(A72,'0- Capacité en place'!A:J,10,1)*'0- Capacité en place'!$J$4)</f>
        <v>0</v>
      </c>
      <c r="T72" s="17">
        <f>Q72/VLOOKUP(A72,'0- Capacité en place'!A:K,11,1)</f>
        <v>0</v>
      </c>
      <c r="U72" s="154">
        <f t="shared" si="9"/>
        <v>0</v>
      </c>
      <c r="V72" s="116">
        <f>U72/VLOOKUP(A72,'0- Capacité en place'!A:L,12,1)</f>
        <v>0</v>
      </c>
    </row>
    <row r="73" spans="1:22" x14ac:dyDescent="0.25">
      <c r="A73" s="5">
        <v>45430</v>
      </c>
      <c r="B73" s="140">
        <f t="shared" si="4"/>
        <v>45425</v>
      </c>
      <c r="C73" s="18"/>
      <c r="D73" s="7"/>
      <c r="E73" s="7"/>
      <c r="F73" s="7"/>
      <c r="G73" s="7">
        <v>0</v>
      </c>
      <c r="H73" s="131">
        <f t="shared" si="5"/>
        <v>0</v>
      </c>
      <c r="I73" s="63">
        <f>C73/(VLOOKUP(A73,'0- Capacité en place'!A:C,3,1)*'0- Capacité en place'!$C$4)</f>
        <v>0</v>
      </c>
      <c r="J73" s="16">
        <f>D73/(VLOOKUP(A73,'0- Capacité en place'!A:D,4,1)*'0- Capacité en place'!$D$4)</f>
        <v>0</v>
      </c>
      <c r="K73" s="16">
        <f>E73/(VLOOKUP(A73,'0- Capacité en place'!A:E,5,1)*'0- Capacité en place'!$E$4)</f>
        <v>0</v>
      </c>
      <c r="L73" s="16">
        <f>F73/(VLOOKUP(A73,'0- Capacité en place'!A:F,6,1)*'0- Capacité en place'!$F$4)</f>
        <v>0</v>
      </c>
      <c r="M73" s="16" t="e">
        <f>G73/(VLOOKUP(A73,'0- Capacité en place'!A:G,7,1)*'0- Capacité en place'!$G$4)</f>
        <v>#DIV/0!</v>
      </c>
      <c r="N73" s="17">
        <f>H73/VLOOKUP(A73,'0- Capacité en place'!A:H,8,1)</f>
        <v>0</v>
      </c>
      <c r="O73" s="18"/>
      <c r="P73" s="7"/>
      <c r="Q73" s="8">
        <f t="shared" si="6"/>
        <v>0</v>
      </c>
      <c r="R73" s="63">
        <f>O73/(VLOOKUP(A73,'0- Capacité en place'!A:I,9,1)*'0- Capacité en place'!$I$4)</f>
        <v>0</v>
      </c>
      <c r="S73" s="16">
        <f>P73/(VLOOKUP(A73,'0- Capacité en place'!A:J,10,1)*'0- Capacité en place'!$J$4)</f>
        <v>0</v>
      </c>
      <c r="T73" s="17">
        <f>Q73/VLOOKUP(A73,'0- Capacité en place'!A:K,11,1)</f>
        <v>0</v>
      </c>
      <c r="U73" s="154">
        <f t="shared" si="9"/>
        <v>0</v>
      </c>
      <c r="V73" s="116">
        <f>U73/VLOOKUP(A73,'0- Capacité en place'!A:L,12,1)</f>
        <v>0</v>
      </c>
    </row>
    <row r="74" spans="1:22" ht="13" thickBot="1" x14ac:dyDescent="0.3">
      <c r="A74" s="10">
        <v>45431</v>
      </c>
      <c r="B74" s="141">
        <f t="shared" si="4"/>
        <v>45425</v>
      </c>
      <c r="C74" s="19"/>
      <c r="D74" s="11"/>
      <c r="E74" s="11"/>
      <c r="F74" s="11"/>
      <c r="G74" s="11">
        <v>0</v>
      </c>
      <c r="H74" s="131">
        <f t="shared" si="5"/>
        <v>0</v>
      </c>
      <c r="I74" s="126">
        <f>C74/(VLOOKUP(A74,'0- Capacité en place'!A:C,3,1)*'0- Capacité en place'!$C$4)</f>
        <v>0</v>
      </c>
      <c r="J74" s="127">
        <f>D74/(VLOOKUP(A74,'0- Capacité en place'!A:D,4,1)*'0- Capacité en place'!$D$4)</f>
        <v>0</v>
      </c>
      <c r="K74" s="127">
        <f>E74/(VLOOKUP(A74,'0- Capacité en place'!A:E,5,1)*'0- Capacité en place'!$E$4)</f>
        <v>0</v>
      </c>
      <c r="L74" s="127">
        <f>F74/(VLOOKUP(A74,'0- Capacité en place'!A:F,6,1)*'0- Capacité en place'!$F$4)</f>
        <v>0</v>
      </c>
      <c r="M74" s="127" t="e">
        <f>G74/(VLOOKUP(A74,'0- Capacité en place'!A:G,7,1)*'0- Capacité en place'!$G$4)</f>
        <v>#DIV/0!</v>
      </c>
      <c r="N74" s="128">
        <f>H74/VLOOKUP(A74,'0- Capacité en place'!A:H,8,1)</f>
        <v>0</v>
      </c>
      <c r="O74" s="19"/>
      <c r="P74" s="11"/>
      <c r="Q74" s="13">
        <f t="shared" si="6"/>
        <v>0</v>
      </c>
      <c r="R74" s="126">
        <f>O74/(VLOOKUP(A74,'0- Capacité en place'!A:I,9,1)*'0- Capacité en place'!$I$4)</f>
        <v>0</v>
      </c>
      <c r="S74" s="127">
        <f>P74/(VLOOKUP(A74,'0- Capacité en place'!A:J,10,1)*'0- Capacité en place'!$J$4)</f>
        <v>0</v>
      </c>
      <c r="T74" s="128">
        <f>Q74/VLOOKUP(A74,'0- Capacité en place'!A:K,11,1)</f>
        <v>0</v>
      </c>
      <c r="U74" s="155">
        <f t="shared" si="9"/>
        <v>0</v>
      </c>
      <c r="V74" s="125">
        <f>U74/VLOOKUP(A74,'0- Capacité en place'!A:L,12,1)</f>
        <v>0</v>
      </c>
    </row>
    <row r="75" spans="1:22" x14ac:dyDescent="0.25">
      <c r="A75" s="23">
        <v>45432</v>
      </c>
      <c r="B75" s="139">
        <f t="shared" si="4"/>
        <v>45432</v>
      </c>
      <c r="C75" s="25"/>
      <c r="D75" s="26"/>
      <c r="E75" s="26"/>
      <c r="F75" s="26"/>
      <c r="G75" s="97">
        <v>0</v>
      </c>
      <c r="H75" s="122">
        <f t="shared" si="5"/>
        <v>0</v>
      </c>
      <c r="I75" s="57">
        <f>C75/(VLOOKUP(A75,'0- Capacité en place'!A:C,3,1)*'0- Capacité en place'!$C$4)</f>
        <v>0</v>
      </c>
      <c r="J75" s="36">
        <f>D75/(VLOOKUP(A75,'0- Capacité en place'!A:D,4,1)*'0- Capacité en place'!$D$4)</f>
        <v>0</v>
      </c>
      <c r="K75" s="36">
        <f>E75/(VLOOKUP(A75,'0- Capacité en place'!A:E,5,1)*'0- Capacité en place'!$E$4)</f>
        <v>0</v>
      </c>
      <c r="L75" s="36">
        <f>F75/(VLOOKUP(A75,'0- Capacité en place'!A:F,6,1)*'0- Capacité en place'!$F$4)</f>
        <v>0</v>
      </c>
      <c r="M75" s="36" t="e">
        <f>G75/(VLOOKUP(A75,'0- Capacité en place'!A:G,7,1)*'0- Capacité en place'!$G$4)</f>
        <v>#DIV/0!</v>
      </c>
      <c r="N75" s="68">
        <f>H75/VLOOKUP(A75,'0- Capacité en place'!A:H,8,1)</f>
        <v>0</v>
      </c>
      <c r="O75" s="33"/>
      <c r="P75" s="26"/>
      <c r="Q75" s="119">
        <f t="shared" si="6"/>
        <v>0</v>
      </c>
      <c r="R75" s="57">
        <f>O75/(VLOOKUP(A75,'0- Capacité en place'!A:I,9,1)*'0- Capacité en place'!$I$4)</f>
        <v>0</v>
      </c>
      <c r="S75" s="36">
        <f>P75/(VLOOKUP(A75,'0- Capacité en place'!A:J,10,1)*'0- Capacité en place'!$J$4)</f>
        <v>0</v>
      </c>
      <c r="T75" s="28">
        <f>Q75/VLOOKUP(A75,'0- Capacité en place'!A:K,11,1)</f>
        <v>0</v>
      </c>
      <c r="U75" s="81">
        <f t="shared" si="9"/>
        <v>0</v>
      </c>
      <c r="V75" s="74">
        <f>U75/VLOOKUP(A75,'0- Capacité en place'!A:L,12,1)</f>
        <v>0</v>
      </c>
    </row>
    <row r="76" spans="1:22" x14ac:dyDescent="0.25">
      <c r="A76" s="5">
        <v>45433</v>
      </c>
      <c r="B76" s="140">
        <f t="shared" si="4"/>
        <v>45432</v>
      </c>
      <c r="C76" s="18"/>
      <c r="D76" s="7"/>
      <c r="E76" s="7"/>
      <c r="F76" s="123"/>
      <c r="G76" s="97">
        <v>0</v>
      </c>
      <c r="H76" s="129">
        <f t="shared" si="5"/>
        <v>0</v>
      </c>
      <c r="I76" s="63">
        <f>C76/(VLOOKUP(A76,'0- Capacité en place'!A:C,3,1)*'0- Capacité en place'!$C$4)</f>
        <v>0</v>
      </c>
      <c r="J76" s="16">
        <f>D76/(VLOOKUP(A76,'0- Capacité en place'!A:D,4,1)*'0- Capacité en place'!$D$4)</f>
        <v>0</v>
      </c>
      <c r="K76" s="16">
        <f>E76/(VLOOKUP(A76,'0- Capacité en place'!A:E,5,1)*'0- Capacité en place'!$E$4)</f>
        <v>0</v>
      </c>
      <c r="L76" s="16">
        <f>F76/(VLOOKUP(A76,'0- Capacité en place'!A:F,6,1)*'0- Capacité en place'!$F$4)</f>
        <v>0</v>
      </c>
      <c r="M76" s="16" t="e">
        <f>G76/(VLOOKUP(A76,'0- Capacité en place'!A:G,7,1)*'0- Capacité en place'!$G$4)</f>
        <v>#DIV/0!</v>
      </c>
      <c r="N76" s="65">
        <f>H76/VLOOKUP(A76,'0- Capacité en place'!A:H,8,1)</f>
        <v>0</v>
      </c>
      <c r="O76" s="34"/>
      <c r="P76" s="7"/>
      <c r="Q76" s="120">
        <f t="shared" si="6"/>
        <v>0</v>
      </c>
      <c r="R76" s="63">
        <f>O76/(VLOOKUP(A76,'0- Capacité en place'!A:I,9,1)*'0- Capacité en place'!$I$4)</f>
        <v>0</v>
      </c>
      <c r="S76" s="16">
        <f>P76/(VLOOKUP(A76,'0- Capacité en place'!A:J,10,1)*'0- Capacité en place'!$J$4)</f>
        <v>0</v>
      </c>
      <c r="T76" s="17">
        <f>Q76/VLOOKUP(A76,'0- Capacité en place'!A:K,11,1)</f>
        <v>0</v>
      </c>
      <c r="U76" s="50">
        <f t="shared" si="9"/>
        <v>0</v>
      </c>
      <c r="V76" s="116">
        <f>U76/VLOOKUP(A76,'0- Capacité en place'!A:L,12,1)</f>
        <v>0</v>
      </c>
    </row>
    <row r="77" spans="1:22" x14ac:dyDescent="0.25">
      <c r="A77" s="5">
        <v>45434</v>
      </c>
      <c r="B77" s="140">
        <f t="shared" ref="B77:B140" si="10">B70+7</f>
        <v>45432</v>
      </c>
      <c r="C77" s="18"/>
      <c r="D77" s="7"/>
      <c r="E77" s="7"/>
      <c r="F77" s="7"/>
      <c r="G77" s="97">
        <v>0</v>
      </c>
      <c r="H77" s="129">
        <f t="shared" si="5"/>
        <v>0</v>
      </c>
      <c r="I77" s="63">
        <f>C77/(VLOOKUP(A77,'0- Capacité en place'!A:C,3,1)*'0- Capacité en place'!$C$4)</f>
        <v>0</v>
      </c>
      <c r="J77" s="16">
        <f>D77/(VLOOKUP(A77,'0- Capacité en place'!A:D,4,1)*'0- Capacité en place'!$D$4)</f>
        <v>0</v>
      </c>
      <c r="K77" s="16">
        <f>E77/(VLOOKUP(A77,'0- Capacité en place'!A:E,5,1)*'0- Capacité en place'!$E$4)</f>
        <v>0</v>
      </c>
      <c r="L77" s="16">
        <f>F77/(VLOOKUP(A77,'0- Capacité en place'!A:F,6,1)*'0- Capacité en place'!$F$4)</f>
        <v>0</v>
      </c>
      <c r="M77" s="16" t="e">
        <f>G77/(VLOOKUP(A77,'0- Capacité en place'!A:G,7,1)*'0- Capacité en place'!$G$4)</f>
        <v>#DIV/0!</v>
      </c>
      <c r="N77" s="65">
        <f>H77/VLOOKUP(A77,'0- Capacité en place'!A:H,8,1)</f>
        <v>0</v>
      </c>
      <c r="O77" s="34"/>
      <c r="P77" s="7"/>
      <c r="Q77" s="120">
        <f t="shared" si="6"/>
        <v>0</v>
      </c>
      <c r="R77" s="63">
        <f>O77/(VLOOKUP(A77,'0- Capacité en place'!A:I,9,1)*'0- Capacité en place'!$I$4)</f>
        <v>0</v>
      </c>
      <c r="S77" s="16">
        <f>P77/(VLOOKUP(A77,'0- Capacité en place'!A:J,10,1)*'0- Capacité en place'!$J$4)</f>
        <v>0</v>
      </c>
      <c r="T77" s="17">
        <f>Q77/VLOOKUP(A77,'0- Capacité en place'!A:K,11,1)</f>
        <v>0</v>
      </c>
      <c r="U77" s="50">
        <f t="shared" si="9"/>
        <v>0</v>
      </c>
      <c r="V77" s="116">
        <f>U77/VLOOKUP(A77,'0- Capacité en place'!A:L,12,1)</f>
        <v>0</v>
      </c>
    </row>
    <row r="78" spans="1:22" x14ac:dyDescent="0.25">
      <c r="A78" s="5">
        <v>45435</v>
      </c>
      <c r="B78" s="140">
        <f t="shared" si="10"/>
        <v>45432</v>
      </c>
      <c r="C78" s="18"/>
      <c r="D78" s="7"/>
      <c r="E78" s="7"/>
      <c r="F78" s="97"/>
      <c r="G78" s="97">
        <v>0</v>
      </c>
      <c r="H78" s="129">
        <f t="shared" si="5"/>
        <v>0</v>
      </c>
      <c r="I78" s="63">
        <f>C78/(VLOOKUP(A78,'0- Capacité en place'!A:C,3,1)*'0- Capacité en place'!$C$4)</f>
        <v>0</v>
      </c>
      <c r="J78" s="16">
        <f>D78/(VLOOKUP(A78,'0- Capacité en place'!A:D,4,1)*'0- Capacité en place'!$D$4)</f>
        <v>0</v>
      </c>
      <c r="K78" s="16">
        <f>E78/(VLOOKUP(A78,'0- Capacité en place'!A:E,5,1)*'0- Capacité en place'!$E$4)</f>
        <v>0</v>
      </c>
      <c r="L78" s="16">
        <f>F78/(VLOOKUP(A78,'0- Capacité en place'!A:F,6,1)*'0- Capacité en place'!$F$4)</f>
        <v>0</v>
      </c>
      <c r="M78" s="16" t="e">
        <f>G78/(VLOOKUP(A78,'0- Capacité en place'!A:G,7,1)*'0- Capacité en place'!$G$4)</f>
        <v>#DIV/0!</v>
      </c>
      <c r="N78" s="65">
        <f>H78/VLOOKUP(A78,'0- Capacité en place'!A:H,8,1)</f>
        <v>0</v>
      </c>
      <c r="O78" s="34"/>
      <c r="P78" s="7"/>
      <c r="Q78" s="120">
        <f t="shared" si="6"/>
        <v>0</v>
      </c>
      <c r="R78" s="63">
        <f>O78/(VLOOKUP(A78,'0- Capacité en place'!A:I,9,1)*'0- Capacité en place'!$I$4)</f>
        <v>0</v>
      </c>
      <c r="S78" s="16">
        <f>P78/(VLOOKUP(A78,'0- Capacité en place'!A:J,10,1)*'0- Capacité en place'!$J$4)</f>
        <v>0</v>
      </c>
      <c r="T78" s="17">
        <f>Q78/VLOOKUP(A78,'0- Capacité en place'!A:K,11,1)</f>
        <v>0</v>
      </c>
      <c r="U78" s="50">
        <f t="shared" ref="U78:U101" si="11">H78+Q78</f>
        <v>0</v>
      </c>
      <c r="V78" s="116">
        <f>U78/VLOOKUP(A78,'0- Capacité en place'!A:L,12,1)</f>
        <v>0</v>
      </c>
    </row>
    <row r="79" spans="1:22" x14ac:dyDescent="0.25">
      <c r="A79" s="5">
        <v>45436</v>
      </c>
      <c r="B79" s="140">
        <f t="shared" si="10"/>
        <v>45432</v>
      </c>
      <c r="C79" s="18"/>
      <c r="D79" s="7"/>
      <c r="E79" s="7"/>
      <c r="F79" s="7"/>
      <c r="G79" s="97">
        <v>0</v>
      </c>
      <c r="H79" s="129">
        <f t="shared" si="5"/>
        <v>0</v>
      </c>
      <c r="I79" s="63">
        <f>C79/(VLOOKUP(A79,'0- Capacité en place'!A:C,3,1)*'0- Capacité en place'!$C$4)</f>
        <v>0</v>
      </c>
      <c r="J79" s="16">
        <f>D79/(VLOOKUP(A79,'0- Capacité en place'!A:D,4,1)*'0- Capacité en place'!$D$4)</f>
        <v>0</v>
      </c>
      <c r="K79" s="16">
        <f>E79/(VLOOKUP(A79,'0- Capacité en place'!A:E,5,1)*'0- Capacité en place'!$E$4)</f>
        <v>0</v>
      </c>
      <c r="L79" s="16">
        <f>F79/(VLOOKUP(A79,'0- Capacité en place'!A:F,6,1)*'0- Capacité en place'!$F$4)</f>
        <v>0</v>
      </c>
      <c r="M79" s="16" t="e">
        <f>G79/(VLOOKUP(A79,'0- Capacité en place'!A:G,7,1)*'0- Capacité en place'!$G$4)</f>
        <v>#DIV/0!</v>
      </c>
      <c r="N79" s="65">
        <f>H79/VLOOKUP(A79,'0- Capacité en place'!A:H,8,1)</f>
        <v>0</v>
      </c>
      <c r="O79" s="34"/>
      <c r="P79" s="7"/>
      <c r="Q79" s="120">
        <f t="shared" si="6"/>
        <v>0</v>
      </c>
      <c r="R79" s="63">
        <f>O79/(VLOOKUP(A79,'0- Capacité en place'!A:I,9,1)*'0- Capacité en place'!$I$4)</f>
        <v>0</v>
      </c>
      <c r="S79" s="16">
        <f>P79/(VLOOKUP(A79,'0- Capacité en place'!A:J,10,1)*'0- Capacité en place'!$J$4)</f>
        <v>0</v>
      </c>
      <c r="T79" s="17">
        <f>Q79/VLOOKUP(A79,'0- Capacité en place'!A:K,11,1)</f>
        <v>0</v>
      </c>
      <c r="U79" s="50">
        <f t="shared" si="11"/>
        <v>0</v>
      </c>
      <c r="V79" s="116">
        <f>U79/VLOOKUP(A79,'0- Capacité en place'!A:L,12,1)</f>
        <v>0</v>
      </c>
    </row>
    <row r="80" spans="1:22" x14ac:dyDescent="0.25">
      <c r="A80" s="5">
        <v>45437</v>
      </c>
      <c r="B80" s="140">
        <f t="shared" si="10"/>
        <v>45432</v>
      </c>
      <c r="C80" s="18"/>
      <c r="D80" s="7"/>
      <c r="E80" s="7"/>
      <c r="F80" s="7"/>
      <c r="G80" s="97">
        <v>0</v>
      </c>
      <c r="H80" s="129">
        <f t="shared" si="5"/>
        <v>0</v>
      </c>
      <c r="I80" s="63">
        <f>C80/(VLOOKUP(A80,'0- Capacité en place'!A:C,3,1)*'0- Capacité en place'!$C$4)</f>
        <v>0</v>
      </c>
      <c r="J80" s="16">
        <f>D80/(VLOOKUP(A80,'0- Capacité en place'!A:D,4,1)*'0- Capacité en place'!$D$4)</f>
        <v>0</v>
      </c>
      <c r="K80" s="16">
        <f>E80/(VLOOKUP(A80,'0- Capacité en place'!A:E,5,1)*'0- Capacité en place'!$E$4)</f>
        <v>0</v>
      </c>
      <c r="L80" s="16">
        <f>F80/(VLOOKUP(A80,'0- Capacité en place'!A:F,6,1)*'0- Capacité en place'!$F$4)</f>
        <v>0</v>
      </c>
      <c r="M80" s="16" t="e">
        <f>G80/(VLOOKUP(A80,'0- Capacité en place'!A:G,7,1)*'0- Capacité en place'!$G$4)</f>
        <v>#DIV/0!</v>
      </c>
      <c r="N80" s="65">
        <f>H80/VLOOKUP(A80,'0- Capacité en place'!A:H,8,1)</f>
        <v>0</v>
      </c>
      <c r="O80" s="34"/>
      <c r="P80" s="7"/>
      <c r="Q80" s="120">
        <f t="shared" si="6"/>
        <v>0</v>
      </c>
      <c r="R80" s="63">
        <f>O80/(VLOOKUP(A80,'0- Capacité en place'!A:I,9,1)*'0- Capacité en place'!$I$4)</f>
        <v>0</v>
      </c>
      <c r="S80" s="16">
        <f>P80/(VLOOKUP(A80,'0- Capacité en place'!A:J,10,1)*'0- Capacité en place'!$J$4)</f>
        <v>0</v>
      </c>
      <c r="T80" s="17">
        <f>Q80/VLOOKUP(A80,'0- Capacité en place'!A:K,11,1)</f>
        <v>0</v>
      </c>
      <c r="U80" s="50">
        <f t="shared" si="11"/>
        <v>0</v>
      </c>
      <c r="V80" s="116">
        <f>U80/VLOOKUP(A80,'0- Capacité en place'!A:L,12,1)</f>
        <v>0</v>
      </c>
    </row>
    <row r="81" spans="1:22" ht="13" thickBot="1" x14ac:dyDescent="0.3">
      <c r="A81" s="10">
        <v>45438</v>
      </c>
      <c r="B81" s="141">
        <f t="shared" si="10"/>
        <v>45432</v>
      </c>
      <c r="C81" s="19"/>
      <c r="D81" s="11"/>
      <c r="E81" s="11"/>
      <c r="F81" s="11"/>
      <c r="G81" s="11">
        <v>0</v>
      </c>
      <c r="H81" s="11">
        <f t="shared" si="5"/>
        <v>0</v>
      </c>
      <c r="I81" s="126">
        <f>C81/(VLOOKUP(A81,'0- Capacité en place'!A:C,3,1)*'0- Capacité en place'!$C$4)</f>
        <v>0</v>
      </c>
      <c r="J81" s="127">
        <f>D81/(VLOOKUP(A81,'0- Capacité en place'!A:D,4,1)*'0- Capacité en place'!$D$4)</f>
        <v>0</v>
      </c>
      <c r="K81" s="127">
        <f>E81/(VLOOKUP(A81,'0- Capacité en place'!A:E,5,1)*'0- Capacité en place'!$E$4)</f>
        <v>0</v>
      </c>
      <c r="L81" s="127">
        <f>F81/(VLOOKUP(A81,'0- Capacité en place'!A:F,6,1)*'0- Capacité en place'!$F$4)</f>
        <v>0</v>
      </c>
      <c r="M81" s="127" t="e">
        <f>G81/(VLOOKUP(A81,'0- Capacité en place'!A:G,7,1)*'0- Capacité en place'!$G$4)</f>
        <v>#DIV/0!</v>
      </c>
      <c r="N81" s="146">
        <f>H81/VLOOKUP(A81,'0- Capacité en place'!A:H,8,1)</f>
        <v>0</v>
      </c>
      <c r="O81" s="35"/>
      <c r="P81" s="11"/>
      <c r="Q81" s="13">
        <f t="shared" si="6"/>
        <v>0</v>
      </c>
      <c r="R81" s="126">
        <f>O81/(VLOOKUP(A81,'0- Capacité en place'!A:I,9,1)*'0- Capacité en place'!$I$4)</f>
        <v>0</v>
      </c>
      <c r="S81" s="127">
        <f>P81/(VLOOKUP(A81,'0- Capacité en place'!A:J,10,1)*'0- Capacité en place'!$J$4)</f>
        <v>0</v>
      </c>
      <c r="T81" s="128">
        <f>Q81/VLOOKUP(A81,'0- Capacité en place'!A:K,11,1)</f>
        <v>0</v>
      </c>
      <c r="U81" s="93">
        <f t="shared" si="11"/>
        <v>0</v>
      </c>
      <c r="V81" s="125">
        <f>U81/VLOOKUP(A81,'0- Capacité en place'!A:L,12,1)</f>
        <v>0</v>
      </c>
    </row>
    <row r="82" spans="1:22" x14ac:dyDescent="0.25">
      <c r="A82" s="23">
        <v>45439</v>
      </c>
      <c r="B82" s="139">
        <f t="shared" si="10"/>
        <v>45439</v>
      </c>
      <c r="C82" s="25"/>
      <c r="D82" s="26"/>
      <c r="E82" s="26"/>
      <c r="F82" s="26"/>
      <c r="G82" s="97">
        <v>0</v>
      </c>
      <c r="H82" s="131">
        <f t="shared" si="5"/>
        <v>0</v>
      </c>
      <c r="I82" s="57">
        <f>C82/(VLOOKUP(A82,'0- Capacité en place'!A:C,3,1)*'0- Capacité en place'!$C$4)</f>
        <v>0</v>
      </c>
      <c r="J82" s="36">
        <f>D82/(VLOOKUP(A82,'0- Capacité en place'!A:D,4,1)*'0- Capacité en place'!$D$4)</f>
        <v>0</v>
      </c>
      <c r="K82" s="36">
        <f>E82/(VLOOKUP(A82,'0- Capacité en place'!A:E,5,1)*'0- Capacité en place'!$E$4)</f>
        <v>0</v>
      </c>
      <c r="L82" s="36">
        <f>F82/(VLOOKUP(A82,'0- Capacité en place'!A:F,6,1)*'0- Capacité en place'!$F$4)</f>
        <v>0</v>
      </c>
      <c r="M82" s="36" t="e">
        <f>G82/(VLOOKUP(A82,'0- Capacité en place'!A:G,7,1)*'0- Capacité en place'!$G$4)</f>
        <v>#DIV/0!</v>
      </c>
      <c r="N82" s="28">
        <f>H82/VLOOKUP(A82,'0- Capacité en place'!A:H,8,1)</f>
        <v>0</v>
      </c>
      <c r="O82" s="33"/>
      <c r="P82" s="26"/>
      <c r="Q82" s="44">
        <f t="shared" si="6"/>
        <v>0</v>
      </c>
      <c r="R82" s="57">
        <f>O82/(VLOOKUP(A82,'0- Capacité en place'!A:I,9,1)*'0- Capacité en place'!$I$4)</f>
        <v>0</v>
      </c>
      <c r="S82" s="36">
        <f>P82/(VLOOKUP(A82,'0- Capacité en place'!A:J,10,1)*'0- Capacité en place'!$J$4)</f>
        <v>0</v>
      </c>
      <c r="T82" s="68">
        <f>Q82/VLOOKUP(A82,'0- Capacité en place'!A:K,11,1)</f>
        <v>0</v>
      </c>
      <c r="U82" s="81">
        <f t="shared" si="11"/>
        <v>0</v>
      </c>
      <c r="V82" s="74">
        <f>U82/VLOOKUP(A82,'0- Capacité en place'!A:L,12,1)</f>
        <v>0</v>
      </c>
    </row>
    <row r="83" spans="1:22" x14ac:dyDescent="0.25">
      <c r="A83" s="5">
        <v>45440</v>
      </c>
      <c r="B83" s="140">
        <f t="shared" si="10"/>
        <v>45439</v>
      </c>
      <c r="C83" s="18"/>
      <c r="D83" s="7"/>
      <c r="E83" s="7"/>
      <c r="F83" s="7"/>
      <c r="G83" s="97">
        <v>0</v>
      </c>
      <c r="H83" s="131">
        <f t="shared" si="5"/>
        <v>0</v>
      </c>
      <c r="I83" s="63">
        <f>C83/(VLOOKUP(A83,'0- Capacité en place'!A:C,3,1)*'0- Capacité en place'!$C$4)</f>
        <v>0</v>
      </c>
      <c r="J83" s="16">
        <f>D83/(VLOOKUP(A83,'0- Capacité en place'!A:D,4,1)*'0- Capacité en place'!$D$4)</f>
        <v>0</v>
      </c>
      <c r="K83" s="16">
        <f>E83/(VLOOKUP(A83,'0- Capacité en place'!A:E,5,1)*'0- Capacité en place'!$E$4)</f>
        <v>0</v>
      </c>
      <c r="L83" s="16">
        <f>F83/(VLOOKUP(A83,'0- Capacité en place'!A:F,6,1)*'0- Capacité en place'!$F$4)</f>
        <v>0</v>
      </c>
      <c r="M83" s="16" t="e">
        <f>G83/(VLOOKUP(A83,'0- Capacité en place'!A:G,7,1)*'0- Capacité en place'!$G$4)</f>
        <v>#DIV/0!</v>
      </c>
      <c r="N83" s="17">
        <f>H83/VLOOKUP(A83,'0- Capacité en place'!A:H,8,1)</f>
        <v>0</v>
      </c>
      <c r="O83" s="34"/>
      <c r="P83" s="7"/>
      <c r="Q83" s="30">
        <f t="shared" si="6"/>
        <v>0</v>
      </c>
      <c r="R83" s="63">
        <f>O83/(VLOOKUP(A83,'0- Capacité en place'!A:I,9,1)*'0- Capacité en place'!$I$4)</f>
        <v>0</v>
      </c>
      <c r="S83" s="16">
        <f>P83/(VLOOKUP(A83,'0- Capacité en place'!A:J,10,1)*'0- Capacité en place'!$J$4)</f>
        <v>0</v>
      </c>
      <c r="T83" s="65">
        <f>Q83/VLOOKUP(A83,'0- Capacité en place'!A:K,11,1)</f>
        <v>0</v>
      </c>
      <c r="U83" s="50">
        <f t="shared" si="11"/>
        <v>0</v>
      </c>
      <c r="V83" s="116">
        <f>U83/VLOOKUP(A83,'0- Capacité en place'!A:L,12,1)</f>
        <v>0</v>
      </c>
    </row>
    <row r="84" spans="1:22" x14ac:dyDescent="0.25">
      <c r="A84" s="5">
        <v>45441</v>
      </c>
      <c r="B84" s="140">
        <f t="shared" si="10"/>
        <v>45439</v>
      </c>
      <c r="C84" s="18"/>
      <c r="D84" s="7"/>
      <c r="E84" s="7"/>
      <c r="F84" s="7"/>
      <c r="G84" s="97">
        <v>0</v>
      </c>
      <c r="H84" s="131">
        <f t="shared" si="5"/>
        <v>0</v>
      </c>
      <c r="I84" s="63">
        <f>C84/(VLOOKUP(A84,'0- Capacité en place'!A:C,3,1)*'0- Capacité en place'!$C$4)</f>
        <v>0</v>
      </c>
      <c r="J84" s="16">
        <f>D84/(VLOOKUP(A84,'0- Capacité en place'!A:D,4,1)*'0- Capacité en place'!$D$4)</f>
        <v>0</v>
      </c>
      <c r="K84" s="16">
        <f>E84/(VLOOKUP(A84,'0- Capacité en place'!A:E,5,1)*'0- Capacité en place'!$E$4)</f>
        <v>0</v>
      </c>
      <c r="L84" s="16">
        <f>F84/(VLOOKUP(A84,'0- Capacité en place'!A:F,6,1)*'0- Capacité en place'!$F$4)</f>
        <v>0</v>
      </c>
      <c r="M84" s="16" t="e">
        <f>G84/(VLOOKUP(A84,'0- Capacité en place'!A:G,7,1)*'0- Capacité en place'!$G$4)</f>
        <v>#DIV/0!</v>
      </c>
      <c r="N84" s="17">
        <f>H84/VLOOKUP(A84,'0- Capacité en place'!A:H,8,1)</f>
        <v>0</v>
      </c>
      <c r="O84" s="34"/>
      <c r="P84" s="7"/>
      <c r="Q84" s="30">
        <f t="shared" si="6"/>
        <v>0</v>
      </c>
      <c r="R84" s="63">
        <f>O84/(VLOOKUP(A84,'0- Capacité en place'!A:I,9,1)*'0- Capacité en place'!$I$4)</f>
        <v>0</v>
      </c>
      <c r="S84" s="16">
        <f>P84/(VLOOKUP(A84,'0- Capacité en place'!A:J,10,1)*'0- Capacité en place'!$J$4)</f>
        <v>0</v>
      </c>
      <c r="T84" s="65">
        <f>Q84/VLOOKUP(A84,'0- Capacité en place'!A:K,11,1)</f>
        <v>0</v>
      </c>
      <c r="U84" s="50">
        <f t="shared" si="11"/>
        <v>0</v>
      </c>
      <c r="V84" s="116">
        <f>U84/VLOOKUP(A84,'0- Capacité en place'!A:L,12,1)</f>
        <v>0</v>
      </c>
    </row>
    <row r="85" spans="1:22" x14ac:dyDescent="0.25">
      <c r="A85" s="5">
        <v>45442</v>
      </c>
      <c r="B85" s="140">
        <f t="shared" si="10"/>
        <v>45439</v>
      </c>
      <c r="C85" s="18"/>
      <c r="D85" s="7"/>
      <c r="E85" s="7"/>
      <c r="F85" s="7"/>
      <c r="G85" s="97">
        <v>0</v>
      </c>
      <c r="H85" s="131">
        <f t="shared" si="5"/>
        <v>0</v>
      </c>
      <c r="I85" s="63">
        <f>C85/(VLOOKUP(A85,'0- Capacité en place'!A:C,3,1)*'0- Capacité en place'!$C$4)</f>
        <v>0</v>
      </c>
      <c r="J85" s="16">
        <f>D85/(VLOOKUP(A85,'0- Capacité en place'!A:D,4,1)*'0- Capacité en place'!$D$4)</f>
        <v>0</v>
      </c>
      <c r="K85" s="16">
        <f>E85/(VLOOKUP(A85,'0- Capacité en place'!A:E,5,1)*'0- Capacité en place'!$E$4)</f>
        <v>0</v>
      </c>
      <c r="L85" s="16">
        <f>F85/(VLOOKUP(A85,'0- Capacité en place'!A:F,6,1)*'0- Capacité en place'!$F$4)</f>
        <v>0</v>
      </c>
      <c r="M85" s="16" t="e">
        <f>G85/(VLOOKUP(A85,'0- Capacité en place'!A:G,7,1)*'0- Capacité en place'!$G$4)</f>
        <v>#DIV/0!</v>
      </c>
      <c r="N85" s="17">
        <f>H85/VLOOKUP(A85,'0- Capacité en place'!A:H,8,1)</f>
        <v>0</v>
      </c>
      <c r="O85" s="34"/>
      <c r="P85" s="7"/>
      <c r="Q85" s="30">
        <f t="shared" si="6"/>
        <v>0</v>
      </c>
      <c r="R85" s="63">
        <f>O85/(VLOOKUP(A85,'0- Capacité en place'!A:I,9,1)*'0- Capacité en place'!$I$4)</f>
        <v>0</v>
      </c>
      <c r="S85" s="16">
        <f>P85/(VLOOKUP(A85,'0- Capacité en place'!A:J,10,1)*'0- Capacité en place'!$J$4)</f>
        <v>0</v>
      </c>
      <c r="T85" s="65">
        <f>Q85/VLOOKUP(A85,'0- Capacité en place'!A:K,11,1)</f>
        <v>0</v>
      </c>
      <c r="U85" s="50">
        <f t="shared" si="11"/>
        <v>0</v>
      </c>
      <c r="V85" s="116">
        <f>U85/VLOOKUP(A85,'0- Capacité en place'!A:L,12,1)</f>
        <v>0</v>
      </c>
    </row>
    <row r="86" spans="1:22" x14ac:dyDescent="0.25">
      <c r="A86" s="5">
        <v>45443</v>
      </c>
      <c r="B86" s="140">
        <f t="shared" si="10"/>
        <v>45439</v>
      </c>
      <c r="C86" s="18"/>
      <c r="D86" s="7"/>
      <c r="E86" s="7"/>
      <c r="F86" s="7"/>
      <c r="G86" s="97">
        <v>0</v>
      </c>
      <c r="H86" s="131">
        <f t="shared" si="5"/>
        <v>0</v>
      </c>
      <c r="I86" s="63">
        <f>C86/(VLOOKUP(A86,'0- Capacité en place'!A:C,3,1)*'0- Capacité en place'!$C$4)</f>
        <v>0</v>
      </c>
      <c r="J86" s="16">
        <f>D86/(VLOOKUP(A86,'0- Capacité en place'!A:D,4,1)*'0- Capacité en place'!$D$4)</f>
        <v>0</v>
      </c>
      <c r="K86" s="16">
        <f>E86/(VLOOKUP(A86,'0- Capacité en place'!A:E,5,1)*'0- Capacité en place'!$E$4)</f>
        <v>0</v>
      </c>
      <c r="L86" s="16">
        <f>F86/(VLOOKUP(A86,'0- Capacité en place'!A:F,6,1)*'0- Capacité en place'!$F$4)</f>
        <v>0</v>
      </c>
      <c r="M86" s="16" t="e">
        <f>G86/(VLOOKUP(A86,'0- Capacité en place'!A:G,7,1)*'0- Capacité en place'!$G$4)</f>
        <v>#DIV/0!</v>
      </c>
      <c r="N86" s="17">
        <f>H86/VLOOKUP(A86,'0- Capacité en place'!A:H,8,1)</f>
        <v>0</v>
      </c>
      <c r="O86" s="34"/>
      <c r="P86" s="7"/>
      <c r="Q86" s="30">
        <f t="shared" si="6"/>
        <v>0</v>
      </c>
      <c r="R86" s="63">
        <f>O86/(VLOOKUP(A86,'0- Capacité en place'!A:I,9,1)*'0- Capacité en place'!$I$4)</f>
        <v>0</v>
      </c>
      <c r="S86" s="16">
        <f>P86/(VLOOKUP(A86,'0- Capacité en place'!A:J,10,1)*'0- Capacité en place'!$J$4)</f>
        <v>0</v>
      </c>
      <c r="T86" s="65">
        <f>Q86/VLOOKUP(A86,'0- Capacité en place'!A:K,11,1)</f>
        <v>0</v>
      </c>
      <c r="U86" s="50">
        <f t="shared" si="11"/>
        <v>0</v>
      </c>
      <c r="V86" s="116">
        <f>U86/VLOOKUP(A86,'0- Capacité en place'!A:L,12,1)</f>
        <v>0</v>
      </c>
    </row>
    <row r="87" spans="1:22" x14ac:dyDescent="0.25">
      <c r="A87" s="5">
        <v>45444</v>
      </c>
      <c r="B87" s="140">
        <f t="shared" si="10"/>
        <v>45439</v>
      </c>
      <c r="C87" s="18"/>
      <c r="D87" s="7"/>
      <c r="E87" s="7"/>
      <c r="F87" s="7"/>
      <c r="G87" s="97">
        <v>0</v>
      </c>
      <c r="H87" s="131">
        <f t="shared" si="5"/>
        <v>0</v>
      </c>
      <c r="I87" s="63">
        <f>C87/(VLOOKUP(A87,'0- Capacité en place'!A:C,3,1)*'0- Capacité en place'!$C$4)</f>
        <v>0</v>
      </c>
      <c r="J87" s="16">
        <f>D87/(VLOOKUP(A87,'0- Capacité en place'!A:D,4,1)*'0- Capacité en place'!$D$4)</f>
        <v>0</v>
      </c>
      <c r="K87" s="16">
        <f>E87/(VLOOKUP(A87,'0- Capacité en place'!A:E,5,1)*'0- Capacité en place'!$E$4)</f>
        <v>0</v>
      </c>
      <c r="L87" s="16">
        <f>F87/(VLOOKUP(A87,'0- Capacité en place'!A:F,6,1)*'0- Capacité en place'!$F$4)</f>
        <v>0</v>
      </c>
      <c r="M87" s="16" t="e">
        <f>G87/(VLOOKUP(A87,'0- Capacité en place'!A:G,7,1)*'0- Capacité en place'!$G$4)</f>
        <v>#DIV/0!</v>
      </c>
      <c r="N87" s="17">
        <f>H87/VLOOKUP(A87,'0- Capacité en place'!A:H,8,1)</f>
        <v>0</v>
      </c>
      <c r="O87" s="34"/>
      <c r="P87" s="7"/>
      <c r="Q87" s="30">
        <f t="shared" si="6"/>
        <v>0</v>
      </c>
      <c r="R87" s="63">
        <f>O87/(VLOOKUP(A87,'0- Capacité en place'!A:I,9,1)*'0- Capacité en place'!$I$4)</f>
        <v>0</v>
      </c>
      <c r="S87" s="16">
        <f>P87/(VLOOKUP(A87,'0- Capacité en place'!A:J,10,1)*'0- Capacité en place'!$J$4)</f>
        <v>0</v>
      </c>
      <c r="T87" s="65">
        <f>Q87/VLOOKUP(A87,'0- Capacité en place'!A:K,11,1)</f>
        <v>0</v>
      </c>
      <c r="U87" s="50">
        <f t="shared" si="11"/>
        <v>0</v>
      </c>
      <c r="V87" s="116">
        <f>U87/VLOOKUP(A87,'0- Capacité en place'!A:L,12,1)</f>
        <v>0</v>
      </c>
    </row>
    <row r="88" spans="1:22" ht="13" thickBot="1" x14ac:dyDescent="0.3">
      <c r="A88" s="10">
        <v>45445</v>
      </c>
      <c r="B88" s="141">
        <f t="shared" si="10"/>
        <v>45439</v>
      </c>
      <c r="C88" s="95"/>
      <c r="D88" s="123"/>
      <c r="E88" s="123"/>
      <c r="F88" s="123"/>
      <c r="G88" s="11">
        <v>0</v>
      </c>
      <c r="H88" s="156">
        <f t="shared" si="5"/>
        <v>0</v>
      </c>
      <c r="I88" s="126">
        <f>C88/(VLOOKUP(A88,'0- Capacité en place'!A:C,3,1)*'0- Capacité en place'!$C$4)</f>
        <v>0</v>
      </c>
      <c r="J88" s="127">
        <f>D88/(VLOOKUP(A88,'0- Capacité en place'!A:D,4,1)*'0- Capacité en place'!$D$4)</f>
        <v>0</v>
      </c>
      <c r="K88" s="127">
        <f>E88/(VLOOKUP(A88,'0- Capacité en place'!A:E,5,1)*'0- Capacité en place'!$E$4)</f>
        <v>0</v>
      </c>
      <c r="L88" s="127">
        <f>F88/(VLOOKUP(A88,'0- Capacité en place'!A:F,6,1)*'0- Capacité en place'!$F$4)</f>
        <v>0</v>
      </c>
      <c r="M88" s="127" t="e">
        <f>G88/(VLOOKUP(A88,'0- Capacité en place'!A:G,7,1)*'0- Capacité en place'!$G$4)</f>
        <v>#DIV/0!</v>
      </c>
      <c r="N88" s="128">
        <f>H88/VLOOKUP(A88,'0- Capacité en place'!A:H,8,1)</f>
        <v>0</v>
      </c>
      <c r="O88" s="158"/>
      <c r="P88" s="123"/>
      <c r="Q88" s="150">
        <f t="shared" si="6"/>
        <v>0</v>
      </c>
      <c r="R88" s="126">
        <f>O88/(VLOOKUP(A88,'0- Capacité en place'!A:I,9,1)*'0- Capacité en place'!$I$4)</f>
        <v>0</v>
      </c>
      <c r="S88" s="127">
        <f>P88/(VLOOKUP(A88,'0- Capacité en place'!A:J,10,1)*'0- Capacité en place'!$J$4)</f>
        <v>0</v>
      </c>
      <c r="T88" s="146">
        <f>Q88/VLOOKUP(A88,'0- Capacité en place'!A:K,11,1)</f>
        <v>0</v>
      </c>
      <c r="U88" s="93">
        <f t="shared" si="11"/>
        <v>0</v>
      </c>
      <c r="V88" s="125">
        <f>U88/VLOOKUP(A88,'0- Capacité en place'!A:L,12,1)</f>
        <v>0</v>
      </c>
    </row>
    <row r="89" spans="1:22" x14ac:dyDescent="0.25">
      <c r="A89" s="23">
        <v>45446</v>
      </c>
      <c r="B89" s="139">
        <f t="shared" si="10"/>
        <v>45446</v>
      </c>
      <c r="C89" s="25"/>
      <c r="D89" s="26"/>
      <c r="E89" s="26"/>
      <c r="F89" s="26"/>
      <c r="G89" s="97">
        <v>0</v>
      </c>
      <c r="H89" s="27">
        <f t="shared" si="5"/>
        <v>0</v>
      </c>
      <c r="I89" s="57">
        <f>C89/(VLOOKUP(A89,'0- Capacité en place'!A:C,3,1)*'0- Capacité en place'!$C$4)</f>
        <v>0</v>
      </c>
      <c r="J89" s="36">
        <f>D89/(VLOOKUP(A89,'0- Capacité en place'!A:D,4,1)*'0- Capacité en place'!$D$4)</f>
        <v>0</v>
      </c>
      <c r="K89" s="36">
        <f>E89/(VLOOKUP(A89,'0- Capacité en place'!A:E,5,1)*'0- Capacité en place'!$E$4)</f>
        <v>0</v>
      </c>
      <c r="L89" s="36">
        <f>F89/(VLOOKUP(A89,'0- Capacité en place'!A:F,6,1)*'0- Capacité en place'!$F$4)</f>
        <v>0</v>
      </c>
      <c r="M89" s="36" t="e">
        <f>G89/(VLOOKUP(A89,'0- Capacité en place'!A:G,7,1)*'0- Capacité en place'!$G$4)</f>
        <v>#DIV/0!</v>
      </c>
      <c r="N89" s="28">
        <f>H89/VLOOKUP(A89,'0- Capacité en place'!A:H,8,1)</f>
        <v>0</v>
      </c>
      <c r="O89" s="33"/>
      <c r="P89" s="26"/>
      <c r="Q89" s="29">
        <f t="shared" si="6"/>
        <v>0</v>
      </c>
      <c r="R89" s="57">
        <f>O89/(VLOOKUP(A89,'0- Capacité en place'!A:I,9,1)*'0- Capacité en place'!$I$4)</f>
        <v>0</v>
      </c>
      <c r="S89" s="36">
        <f>P89/(VLOOKUP(A89,'0- Capacité en place'!A:J,10,1)*'0- Capacité en place'!$J$4)</f>
        <v>0</v>
      </c>
      <c r="T89" s="68">
        <f>Q89/VLOOKUP(A89,'0- Capacité en place'!A:K,11,1)</f>
        <v>0</v>
      </c>
      <c r="U89" s="81">
        <f t="shared" si="11"/>
        <v>0</v>
      </c>
      <c r="V89" s="74">
        <f>U89/VLOOKUP(A89,'0- Capacité en place'!A:L,12,1)</f>
        <v>0</v>
      </c>
    </row>
    <row r="90" spans="1:22" x14ac:dyDescent="0.25">
      <c r="A90" s="5">
        <v>45447</v>
      </c>
      <c r="B90" s="140">
        <f t="shared" si="10"/>
        <v>45446</v>
      </c>
      <c r="C90" s="18"/>
      <c r="D90" s="7"/>
      <c r="E90" s="7"/>
      <c r="F90" s="7"/>
      <c r="G90" s="97">
        <v>0</v>
      </c>
      <c r="H90" s="89">
        <f t="shared" ref="H90:H153" si="12">SUM(C90:G90)</f>
        <v>0</v>
      </c>
      <c r="I90" s="63">
        <f>C90/(VLOOKUP(A90,'0- Capacité en place'!A:C,3,1)*'0- Capacité en place'!$C$4)</f>
        <v>0</v>
      </c>
      <c r="J90" s="16">
        <f>D90/(VLOOKUP(A90,'0- Capacité en place'!A:D,4,1)*'0- Capacité en place'!$D$4)</f>
        <v>0</v>
      </c>
      <c r="K90" s="16">
        <f>E90/(VLOOKUP(A90,'0- Capacité en place'!A:E,5,1)*'0- Capacité en place'!$E$4)</f>
        <v>0</v>
      </c>
      <c r="L90" s="16">
        <f>F90/(VLOOKUP(A90,'0- Capacité en place'!A:F,6,1)*'0- Capacité en place'!$F$4)</f>
        <v>0</v>
      </c>
      <c r="M90" s="16" t="e">
        <f>G90/(VLOOKUP(A90,'0- Capacité en place'!A:G,7,1)*'0- Capacité en place'!$G$4)</f>
        <v>#DIV/0!</v>
      </c>
      <c r="N90" s="17">
        <f>H90/VLOOKUP(A90,'0- Capacité en place'!A:H,8,1)</f>
        <v>0</v>
      </c>
      <c r="O90" s="34"/>
      <c r="P90" s="7"/>
      <c r="Q90" s="30">
        <f t="shared" ref="Q90:Q101" si="13">SUM(O90:P90)</f>
        <v>0</v>
      </c>
      <c r="R90" s="63">
        <f>O90/(VLOOKUP(A90,'0- Capacité en place'!A:I,9,1)*'0- Capacité en place'!$I$4)</f>
        <v>0</v>
      </c>
      <c r="S90" s="16">
        <f>P90/(VLOOKUP(A90,'0- Capacité en place'!A:J,10,1)*'0- Capacité en place'!$J$4)</f>
        <v>0</v>
      </c>
      <c r="T90" s="65">
        <f>Q90/VLOOKUP(A90,'0- Capacité en place'!A:K,11,1)</f>
        <v>0</v>
      </c>
      <c r="U90" s="50">
        <f t="shared" si="11"/>
        <v>0</v>
      </c>
      <c r="V90" s="116">
        <f>U90/VLOOKUP(A90,'0- Capacité en place'!A:L,12,1)</f>
        <v>0</v>
      </c>
    </row>
    <row r="91" spans="1:22" x14ac:dyDescent="0.25">
      <c r="A91" s="5">
        <v>45448</v>
      </c>
      <c r="B91" s="140">
        <f t="shared" si="10"/>
        <v>45446</v>
      </c>
      <c r="C91" s="18"/>
      <c r="D91" s="7"/>
      <c r="E91" s="7"/>
      <c r="F91" s="7"/>
      <c r="G91" s="97">
        <v>0</v>
      </c>
      <c r="H91" s="89">
        <f t="shared" si="12"/>
        <v>0</v>
      </c>
      <c r="I91" s="63">
        <f>C91/(VLOOKUP(A91,'0- Capacité en place'!A:C,3,1)*'0- Capacité en place'!$C$4)</f>
        <v>0</v>
      </c>
      <c r="J91" s="16">
        <f>D91/(VLOOKUP(A91,'0- Capacité en place'!A:D,4,1)*'0- Capacité en place'!$D$4)</f>
        <v>0</v>
      </c>
      <c r="K91" s="16">
        <f>E91/(VLOOKUP(A91,'0- Capacité en place'!A:E,5,1)*'0- Capacité en place'!$E$4)</f>
        <v>0</v>
      </c>
      <c r="L91" s="16">
        <f>F91/(VLOOKUP(A91,'0- Capacité en place'!A:F,6,1)*'0- Capacité en place'!$F$4)</f>
        <v>0</v>
      </c>
      <c r="M91" s="16" t="e">
        <f>G91/(VLOOKUP(A91,'0- Capacité en place'!A:G,7,1)*'0- Capacité en place'!$G$4)</f>
        <v>#DIV/0!</v>
      </c>
      <c r="N91" s="17">
        <f>H91/VLOOKUP(A91,'0- Capacité en place'!A:H,8,1)</f>
        <v>0</v>
      </c>
      <c r="O91" s="34"/>
      <c r="P91" s="7"/>
      <c r="Q91" s="30">
        <f t="shared" si="13"/>
        <v>0</v>
      </c>
      <c r="R91" s="63">
        <f>O91/(VLOOKUP(A91,'0- Capacité en place'!A:I,9,1)*'0- Capacité en place'!$I$4)</f>
        <v>0</v>
      </c>
      <c r="S91" s="16">
        <f>P91/(VLOOKUP(A91,'0- Capacité en place'!A:J,10,1)*'0- Capacité en place'!$J$4)</f>
        <v>0</v>
      </c>
      <c r="T91" s="65">
        <f>Q91/VLOOKUP(A91,'0- Capacité en place'!A:K,11,1)</f>
        <v>0</v>
      </c>
      <c r="U91" s="50">
        <f t="shared" si="11"/>
        <v>0</v>
      </c>
      <c r="V91" s="116">
        <f>U91/VLOOKUP(A91,'0- Capacité en place'!A:L,12,1)</f>
        <v>0</v>
      </c>
    </row>
    <row r="92" spans="1:22" x14ac:dyDescent="0.25">
      <c r="A92" s="5">
        <v>45449</v>
      </c>
      <c r="B92" s="140">
        <f t="shared" si="10"/>
        <v>45446</v>
      </c>
      <c r="C92" s="18"/>
      <c r="D92" s="7"/>
      <c r="E92" s="7"/>
      <c r="F92" s="7"/>
      <c r="G92" s="97">
        <v>0</v>
      </c>
      <c r="H92" s="89">
        <f t="shared" si="12"/>
        <v>0</v>
      </c>
      <c r="I92" s="63">
        <f>C92/(VLOOKUP(A92,'0- Capacité en place'!A:C,3,1)*'0- Capacité en place'!$C$4)</f>
        <v>0</v>
      </c>
      <c r="J92" s="16">
        <f>D92/(VLOOKUP(A92,'0- Capacité en place'!A:D,4,1)*'0- Capacité en place'!$D$4)</f>
        <v>0</v>
      </c>
      <c r="K92" s="16">
        <f>E92/(VLOOKUP(A92,'0- Capacité en place'!A:E,5,1)*'0- Capacité en place'!$E$4)</f>
        <v>0</v>
      </c>
      <c r="L92" s="16">
        <f>F92/(VLOOKUP(A92,'0- Capacité en place'!A:F,6,1)*'0- Capacité en place'!$F$4)</f>
        <v>0</v>
      </c>
      <c r="M92" s="16" t="e">
        <f>G92/(VLOOKUP(A92,'0- Capacité en place'!A:G,7,1)*'0- Capacité en place'!$G$4)</f>
        <v>#DIV/0!</v>
      </c>
      <c r="N92" s="17">
        <f>H92/VLOOKUP(A92,'0- Capacité en place'!A:H,8,1)</f>
        <v>0</v>
      </c>
      <c r="O92" s="34"/>
      <c r="P92" s="7"/>
      <c r="Q92" s="30">
        <f t="shared" si="13"/>
        <v>0</v>
      </c>
      <c r="R92" s="63">
        <f>O92/(VLOOKUP(A92,'0- Capacité en place'!A:I,9,1)*'0- Capacité en place'!$I$4)</f>
        <v>0</v>
      </c>
      <c r="S92" s="16">
        <f>P92/(VLOOKUP(A92,'0- Capacité en place'!A:J,10,1)*'0- Capacité en place'!$J$4)</f>
        <v>0</v>
      </c>
      <c r="T92" s="65">
        <f>Q92/VLOOKUP(A92,'0- Capacité en place'!A:K,11,1)</f>
        <v>0</v>
      </c>
      <c r="U92" s="50">
        <f t="shared" si="11"/>
        <v>0</v>
      </c>
      <c r="V92" s="116">
        <f>U92/VLOOKUP(A92,'0- Capacité en place'!A:L,12,1)</f>
        <v>0</v>
      </c>
    </row>
    <row r="93" spans="1:22" x14ac:dyDescent="0.25">
      <c r="A93" s="5">
        <v>45450</v>
      </c>
      <c r="B93" s="140">
        <f t="shared" si="10"/>
        <v>45446</v>
      </c>
      <c r="C93" s="18"/>
      <c r="D93" s="7"/>
      <c r="E93" s="7"/>
      <c r="F93" s="7"/>
      <c r="G93" s="97">
        <v>0</v>
      </c>
      <c r="H93" s="89">
        <f t="shared" si="12"/>
        <v>0</v>
      </c>
      <c r="I93" s="63">
        <f>C93/(VLOOKUP(A93,'0- Capacité en place'!A:C,3,1)*'0- Capacité en place'!$C$4)</f>
        <v>0</v>
      </c>
      <c r="J93" s="16">
        <f>D93/(VLOOKUP(A93,'0- Capacité en place'!A:D,4,1)*'0- Capacité en place'!$D$4)</f>
        <v>0</v>
      </c>
      <c r="K93" s="16">
        <f>E93/(VLOOKUP(A93,'0- Capacité en place'!A:E,5,1)*'0- Capacité en place'!$E$4)</f>
        <v>0</v>
      </c>
      <c r="L93" s="16">
        <f>F93/(VLOOKUP(A93,'0- Capacité en place'!A:F,6,1)*'0- Capacité en place'!$F$4)</f>
        <v>0</v>
      </c>
      <c r="M93" s="16" t="e">
        <f>G93/(VLOOKUP(A93,'0- Capacité en place'!A:G,7,1)*'0- Capacité en place'!$G$4)</f>
        <v>#DIV/0!</v>
      </c>
      <c r="N93" s="17">
        <f>H93/VLOOKUP(A93,'0- Capacité en place'!A:H,8,1)</f>
        <v>0</v>
      </c>
      <c r="O93" s="34"/>
      <c r="P93" s="7"/>
      <c r="Q93" s="30">
        <f t="shared" si="13"/>
        <v>0</v>
      </c>
      <c r="R93" s="63">
        <f>O93/(VLOOKUP(A93,'0- Capacité en place'!A:I,9,1)*'0- Capacité en place'!$I$4)</f>
        <v>0</v>
      </c>
      <c r="S93" s="16">
        <f>P93/(VLOOKUP(A93,'0- Capacité en place'!A:J,10,1)*'0- Capacité en place'!$J$4)</f>
        <v>0</v>
      </c>
      <c r="T93" s="65">
        <f>Q93/VLOOKUP(A93,'0- Capacité en place'!A:K,11,1)</f>
        <v>0</v>
      </c>
      <c r="U93" s="50">
        <f t="shared" si="11"/>
        <v>0</v>
      </c>
      <c r="V93" s="116">
        <f>U93/VLOOKUP(A93,'0- Capacité en place'!A:L,12,1)</f>
        <v>0</v>
      </c>
    </row>
    <row r="94" spans="1:22" x14ac:dyDescent="0.25">
      <c r="A94" s="5">
        <v>45451</v>
      </c>
      <c r="B94" s="140">
        <f t="shared" si="10"/>
        <v>45446</v>
      </c>
      <c r="C94" s="18"/>
      <c r="D94" s="7"/>
      <c r="E94" s="7"/>
      <c r="F94" s="7"/>
      <c r="G94" s="97">
        <v>0</v>
      </c>
      <c r="H94" s="89">
        <f t="shared" si="12"/>
        <v>0</v>
      </c>
      <c r="I94" s="63">
        <f>C94/(VLOOKUP(A94,'0- Capacité en place'!A:C,3,1)*'0- Capacité en place'!$C$4)</f>
        <v>0</v>
      </c>
      <c r="J94" s="16">
        <f>D94/(VLOOKUP(A94,'0- Capacité en place'!A:D,4,1)*'0- Capacité en place'!$D$4)</f>
        <v>0</v>
      </c>
      <c r="K94" s="16">
        <f>E94/(VLOOKUP(A94,'0- Capacité en place'!A:E,5,1)*'0- Capacité en place'!$E$4)</f>
        <v>0</v>
      </c>
      <c r="L94" s="16">
        <f>F94/(VLOOKUP(A94,'0- Capacité en place'!A:F,6,1)*'0- Capacité en place'!$F$4)</f>
        <v>0</v>
      </c>
      <c r="M94" s="16" t="e">
        <f>G94/(VLOOKUP(A94,'0- Capacité en place'!A:G,7,1)*'0- Capacité en place'!$G$4)</f>
        <v>#DIV/0!</v>
      </c>
      <c r="N94" s="17">
        <f>H94/VLOOKUP(A94,'0- Capacité en place'!A:H,8,1)</f>
        <v>0</v>
      </c>
      <c r="O94" s="34"/>
      <c r="P94" s="7"/>
      <c r="Q94" s="30">
        <f t="shared" si="13"/>
        <v>0</v>
      </c>
      <c r="R94" s="63">
        <f>O94/(VLOOKUP(A94,'0- Capacité en place'!A:I,9,1)*'0- Capacité en place'!$I$4)</f>
        <v>0</v>
      </c>
      <c r="S94" s="16">
        <f>P94/(VLOOKUP(A94,'0- Capacité en place'!A:J,10,1)*'0- Capacité en place'!$J$4)</f>
        <v>0</v>
      </c>
      <c r="T94" s="65">
        <f>Q94/VLOOKUP(A94,'0- Capacité en place'!A:K,11,1)</f>
        <v>0</v>
      </c>
      <c r="U94" s="50">
        <f t="shared" si="11"/>
        <v>0</v>
      </c>
      <c r="V94" s="116">
        <f>U94/VLOOKUP(A94,'0- Capacité en place'!A:L,12,1)</f>
        <v>0</v>
      </c>
    </row>
    <row r="95" spans="1:22" ht="13" thickBot="1" x14ac:dyDescent="0.3">
      <c r="A95" s="10">
        <v>45452</v>
      </c>
      <c r="B95" s="141">
        <f t="shared" si="10"/>
        <v>45446</v>
      </c>
      <c r="C95" s="19"/>
      <c r="D95" s="11"/>
      <c r="E95" s="11"/>
      <c r="F95" s="11"/>
      <c r="G95" s="11">
        <v>0</v>
      </c>
      <c r="H95" s="157">
        <f t="shared" si="12"/>
        <v>0</v>
      </c>
      <c r="I95" s="64">
        <f>C95/(VLOOKUP(A95,'0- Capacité en place'!A:C,3,1)*'0- Capacité en place'!$C$4)</f>
        <v>0</v>
      </c>
      <c r="J95" s="112">
        <f>D95/(VLOOKUP(A95,'0- Capacité en place'!A:D,4,1)*'0- Capacité en place'!$D$4)</f>
        <v>0</v>
      </c>
      <c r="K95" s="112">
        <f>E95/(VLOOKUP(A95,'0- Capacité en place'!A:E,5,1)*'0- Capacité en place'!$E$4)</f>
        <v>0</v>
      </c>
      <c r="L95" s="112">
        <f>F95/(VLOOKUP(A95,'0- Capacité en place'!A:F,6,1)*'0- Capacité en place'!$F$4)</f>
        <v>0</v>
      </c>
      <c r="M95" s="112" t="e">
        <f>G95/(VLOOKUP(A95,'0- Capacité en place'!A:G,7,1)*'0- Capacité en place'!$G$4)</f>
        <v>#DIV/0!</v>
      </c>
      <c r="N95" s="20">
        <f>H95/VLOOKUP(A95,'0- Capacité en place'!A:H,8,1)</f>
        <v>0</v>
      </c>
      <c r="O95" s="35"/>
      <c r="P95" s="11"/>
      <c r="Q95" s="31">
        <f t="shared" si="13"/>
        <v>0</v>
      </c>
      <c r="R95" s="126">
        <f>O95/(VLOOKUP(A95,'0- Capacité en place'!A:I,9,1)*'0- Capacité en place'!$I$4)</f>
        <v>0</v>
      </c>
      <c r="S95" s="127">
        <f>P95/(VLOOKUP(A95,'0- Capacité en place'!A:J,10,1)*'0- Capacité en place'!$J$4)</f>
        <v>0</v>
      </c>
      <c r="T95" s="146">
        <f>Q95/VLOOKUP(A95,'0- Capacité en place'!A:K,11,1)</f>
        <v>0</v>
      </c>
      <c r="U95" s="93">
        <f t="shared" si="11"/>
        <v>0</v>
      </c>
      <c r="V95" s="125">
        <f>U95/VLOOKUP(A95,'0- Capacité en place'!A:L,12,1)</f>
        <v>0</v>
      </c>
    </row>
    <row r="96" spans="1:22" x14ac:dyDescent="0.25">
      <c r="A96" s="23">
        <v>45453</v>
      </c>
      <c r="B96" s="139">
        <f t="shared" si="10"/>
        <v>45453</v>
      </c>
      <c r="C96" s="25"/>
      <c r="D96" s="26"/>
      <c r="E96" s="26"/>
      <c r="F96" s="26"/>
      <c r="G96" s="97">
        <v>0</v>
      </c>
      <c r="H96" s="27">
        <f t="shared" si="12"/>
        <v>0</v>
      </c>
      <c r="I96" s="57">
        <f>C96/(VLOOKUP(A96,'0- Capacité en place'!A:C,3,1)*'0- Capacité en place'!$C$4)</f>
        <v>0</v>
      </c>
      <c r="J96" s="36">
        <f>D96/(VLOOKUP(A96,'0- Capacité en place'!A:D,4,1)*'0- Capacité en place'!$D$4)</f>
        <v>0</v>
      </c>
      <c r="K96" s="36">
        <f>E96/(VLOOKUP(A96,'0- Capacité en place'!A:E,5,1)*'0- Capacité en place'!$E$4)</f>
        <v>0</v>
      </c>
      <c r="L96" s="36">
        <f>F96/(VLOOKUP(A96,'0- Capacité en place'!A:F,6,1)*'0- Capacité en place'!$F$4)</f>
        <v>0</v>
      </c>
      <c r="M96" s="36" t="e">
        <f>G96/(VLOOKUP(A96,'0- Capacité en place'!A:G,7,1)*'0- Capacité en place'!$G$4)</f>
        <v>#DIV/0!</v>
      </c>
      <c r="N96" s="28">
        <f>H96/VLOOKUP(A96,'0- Capacité en place'!A:H,8,1)</f>
        <v>0</v>
      </c>
      <c r="O96" s="159"/>
      <c r="P96" s="97"/>
      <c r="Q96" s="44">
        <f t="shared" si="13"/>
        <v>0</v>
      </c>
      <c r="R96" s="57">
        <f>O96/(VLOOKUP(A96,'0- Capacité en place'!A:I,9,1)*'0- Capacité en place'!$I$4)</f>
        <v>0</v>
      </c>
      <c r="S96" s="36">
        <f>P96/(VLOOKUP(A96,'0- Capacité en place'!A:J,10,1)*'0- Capacité en place'!$J$4)</f>
        <v>0</v>
      </c>
      <c r="T96" s="28">
        <f>Q96/VLOOKUP(A96,'0- Capacité en place'!A:K,11,1)</f>
        <v>0</v>
      </c>
      <c r="U96" s="81">
        <f t="shared" si="11"/>
        <v>0</v>
      </c>
      <c r="V96" s="74">
        <f>U96/VLOOKUP(A96,'0- Capacité en place'!A:L,12,1)</f>
        <v>0</v>
      </c>
    </row>
    <row r="97" spans="1:22" x14ac:dyDescent="0.25">
      <c r="A97" s="5">
        <v>45454</v>
      </c>
      <c r="B97" s="140">
        <f t="shared" si="10"/>
        <v>45453</v>
      </c>
      <c r="C97" s="18"/>
      <c r="D97" s="7"/>
      <c r="E97" s="7"/>
      <c r="F97" s="7"/>
      <c r="G97" s="97">
        <v>0</v>
      </c>
      <c r="H97" s="89">
        <f t="shared" si="12"/>
        <v>0</v>
      </c>
      <c r="I97" s="118">
        <f>C97/(VLOOKUP(A97,'0- Capacité en place'!A:C,3,1)*'0- Capacité en place'!$C$4)</f>
        <v>0</v>
      </c>
      <c r="J97" s="38">
        <f>D97/(VLOOKUP(A97,'0- Capacité en place'!A:D,4,1)*'0- Capacité en place'!$D$4)</f>
        <v>0</v>
      </c>
      <c r="K97" s="38">
        <f>E97/(VLOOKUP(A97,'0- Capacité en place'!A:E,5,1)*'0- Capacité en place'!$E$4)</f>
        <v>0</v>
      </c>
      <c r="L97" s="38">
        <f>F97/(VLOOKUP(A97,'0- Capacité en place'!A:F,6,1)*'0- Capacité en place'!$F$4)</f>
        <v>0</v>
      </c>
      <c r="M97" s="38" t="e">
        <f>G97/(VLOOKUP(A97,'0- Capacité en place'!A:G,7,1)*'0- Capacité en place'!$G$4)</f>
        <v>#DIV/0!</v>
      </c>
      <c r="N97" s="98">
        <f>H97/VLOOKUP(A97,'0- Capacité en place'!A:H,8,1)</f>
        <v>0</v>
      </c>
      <c r="O97" s="34"/>
      <c r="P97" s="7"/>
      <c r="Q97" s="44">
        <f t="shared" si="13"/>
        <v>0</v>
      </c>
      <c r="R97" s="63">
        <f>O97/(VLOOKUP(A97,'0- Capacité en place'!A:I,9,1)*'0- Capacité en place'!$I$4)</f>
        <v>0</v>
      </c>
      <c r="S97" s="16">
        <f>P97/(VLOOKUP(A97,'0- Capacité en place'!A:J,10,1)*'0- Capacité en place'!$J$4)</f>
        <v>0</v>
      </c>
      <c r="T97" s="17">
        <f>Q97/VLOOKUP(A97,'0- Capacité en place'!A:K,11,1)</f>
        <v>0</v>
      </c>
      <c r="U97" s="50">
        <f t="shared" si="11"/>
        <v>0</v>
      </c>
      <c r="V97" s="116">
        <f>U97/VLOOKUP(A97,'0- Capacité en place'!A:L,12,1)</f>
        <v>0</v>
      </c>
    </row>
    <row r="98" spans="1:22" x14ac:dyDescent="0.25">
      <c r="A98" s="5">
        <v>45455</v>
      </c>
      <c r="B98" s="140">
        <f t="shared" si="10"/>
        <v>45453</v>
      </c>
      <c r="C98" s="18"/>
      <c r="D98" s="7"/>
      <c r="E98" s="7"/>
      <c r="F98" s="7"/>
      <c r="G98" s="97">
        <v>0</v>
      </c>
      <c r="H98" s="89">
        <f t="shared" si="12"/>
        <v>0</v>
      </c>
      <c r="I98" s="118">
        <f>C98/(VLOOKUP(A98,'0- Capacité en place'!A:C,3,1)*'0- Capacité en place'!$C$4)</f>
        <v>0</v>
      </c>
      <c r="J98" s="38">
        <f>D98/(VLOOKUP(A98,'0- Capacité en place'!A:D,4,1)*'0- Capacité en place'!$D$4)</f>
        <v>0</v>
      </c>
      <c r="K98" s="38">
        <f>E98/(VLOOKUP(A98,'0- Capacité en place'!A:E,5,1)*'0- Capacité en place'!$E$4)</f>
        <v>0</v>
      </c>
      <c r="L98" s="38">
        <f>F98/(VLOOKUP(A98,'0- Capacité en place'!A:F,6,1)*'0- Capacité en place'!$F$4)</f>
        <v>0</v>
      </c>
      <c r="M98" s="38" t="e">
        <f>G98/(VLOOKUP(A98,'0- Capacité en place'!A:G,7,1)*'0- Capacité en place'!$G$4)</f>
        <v>#DIV/0!</v>
      </c>
      <c r="N98" s="98">
        <f>H98/VLOOKUP(A98,'0- Capacité en place'!A:H,8,1)</f>
        <v>0</v>
      </c>
      <c r="O98" s="34"/>
      <c r="P98" s="7"/>
      <c r="Q98" s="44">
        <f t="shared" si="13"/>
        <v>0</v>
      </c>
      <c r="R98" s="63">
        <f>O98/(VLOOKUP(A98,'0- Capacité en place'!A:I,9,1)*'0- Capacité en place'!$I$4)</f>
        <v>0</v>
      </c>
      <c r="S98" s="16">
        <f>P98/(VLOOKUP(A98,'0- Capacité en place'!A:J,10,1)*'0- Capacité en place'!$J$4)</f>
        <v>0</v>
      </c>
      <c r="T98" s="17">
        <f>Q98/VLOOKUP(A98,'0- Capacité en place'!A:K,11,1)</f>
        <v>0</v>
      </c>
      <c r="U98" s="50">
        <f t="shared" si="11"/>
        <v>0</v>
      </c>
      <c r="V98" s="116">
        <f>U98/VLOOKUP(A98,'0- Capacité en place'!A:L,12,1)</f>
        <v>0</v>
      </c>
    </row>
    <row r="99" spans="1:22" x14ac:dyDescent="0.25">
      <c r="A99" s="5">
        <v>45456</v>
      </c>
      <c r="B99" s="140">
        <f t="shared" si="10"/>
        <v>45453</v>
      </c>
      <c r="C99" s="18"/>
      <c r="D99" s="7"/>
      <c r="E99" s="7"/>
      <c r="F99" s="7"/>
      <c r="G99" s="97">
        <v>0</v>
      </c>
      <c r="H99" s="89">
        <f t="shared" si="12"/>
        <v>0</v>
      </c>
      <c r="I99" s="118">
        <f>C99/(VLOOKUP(A99,'0- Capacité en place'!A:C,3,1)*'0- Capacité en place'!$C$4)</f>
        <v>0</v>
      </c>
      <c r="J99" s="38">
        <f>D99/(VLOOKUP(A99,'0- Capacité en place'!A:D,4,1)*'0- Capacité en place'!$D$4)</f>
        <v>0</v>
      </c>
      <c r="K99" s="38">
        <f>E99/(VLOOKUP(A99,'0- Capacité en place'!A:E,5,1)*'0- Capacité en place'!$E$4)</f>
        <v>0</v>
      </c>
      <c r="L99" s="38">
        <f>F99/(VLOOKUP(A99,'0- Capacité en place'!A:F,6,1)*'0- Capacité en place'!$F$4)</f>
        <v>0</v>
      </c>
      <c r="M99" s="38" t="e">
        <f>G99/(VLOOKUP(A99,'0- Capacité en place'!A:G,7,1)*'0- Capacité en place'!$G$4)</f>
        <v>#DIV/0!</v>
      </c>
      <c r="N99" s="98">
        <f>H99/VLOOKUP(A99,'0- Capacité en place'!A:H,8,1)</f>
        <v>0</v>
      </c>
      <c r="O99" s="34"/>
      <c r="P99" s="7"/>
      <c r="Q99" s="30">
        <f t="shared" si="13"/>
        <v>0</v>
      </c>
      <c r="R99" s="63">
        <f>O99/(VLOOKUP(A99,'0- Capacité en place'!A:I,9,1)*'0- Capacité en place'!$I$4)</f>
        <v>0</v>
      </c>
      <c r="S99" s="16">
        <f>P99/(VLOOKUP(A99,'0- Capacité en place'!A:J,10,1)*'0- Capacité en place'!$J$4)</f>
        <v>0</v>
      </c>
      <c r="T99" s="17">
        <f>Q99/VLOOKUP(A99,'0- Capacité en place'!A:K,11,1)</f>
        <v>0</v>
      </c>
      <c r="U99" s="50">
        <f t="shared" si="11"/>
        <v>0</v>
      </c>
      <c r="V99" s="116">
        <f>U99/VLOOKUP(A99,'0- Capacité en place'!A:L,12,1)</f>
        <v>0</v>
      </c>
    </row>
    <row r="100" spans="1:22" x14ac:dyDescent="0.25">
      <c r="A100" s="5">
        <v>45457</v>
      </c>
      <c r="B100" s="140">
        <f t="shared" si="10"/>
        <v>45453</v>
      </c>
      <c r="C100" s="18"/>
      <c r="D100" s="7"/>
      <c r="E100" s="7"/>
      <c r="F100" s="7"/>
      <c r="G100" s="97">
        <v>0</v>
      </c>
      <c r="H100" s="89">
        <f t="shared" si="12"/>
        <v>0</v>
      </c>
      <c r="I100" s="118">
        <f>C100/(VLOOKUP(A100,'0- Capacité en place'!A:C,3,1)*'0- Capacité en place'!$C$4)</f>
        <v>0</v>
      </c>
      <c r="J100" s="38">
        <f>D100/(VLOOKUP(A100,'0- Capacité en place'!A:D,4,1)*'0- Capacité en place'!$D$4)</f>
        <v>0</v>
      </c>
      <c r="K100" s="38">
        <f>E100/(VLOOKUP(A100,'0- Capacité en place'!A:E,5,1)*'0- Capacité en place'!$E$4)</f>
        <v>0</v>
      </c>
      <c r="L100" s="38">
        <f>F100/(VLOOKUP(A100,'0- Capacité en place'!A:F,6,1)*'0- Capacité en place'!$F$4)</f>
        <v>0</v>
      </c>
      <c r="M100" s="38" t="e">
        <f>G100/(VLOOKUP(A100,'0- Capacité en place'!A:G,7,1)*'0- Capacité en place'!$G$4)</f>
        <v>#DIV/0!</v>
      </c>
      <c r="N100" s="98">
        <f>H100/VLOOKUP(A100,'0- Capacité en place'!A:H,8,1)</f>
        <v>0</v>
      </c>
      <c r="O100" s="34"/>
      <c r="P100" s="7"/>
      <c r="Q100" s="30">
        <f t="shared" si="13"/>
        <v>0</v>
      </c>
      <c r="R100" s="63">
        <f>O100/(VLOOKUP(A100,'0- Capacité en place'!A:I,9,1)*'0- Capacité en place'!$I$4)</f>
        <v>0</v>
      </c>
      <c r="S100" s="16">
        <f>P100/(VLOOKUP(A100,'0- Capacité en place'!A:J,10,1)*'0- Capacité en place'!$J$4)</f>
        <v>0</v>
      </c>
      <c r="T100" s="17">
        <f>Q100/VLOOKUP(A100,'0- Capacité en place'!A:K,11,1)</f>
        <v>0</v>
      </c>
      <c r="U100" s="50">
        <f t="shared" si="11"/>
        <v>0</v>
      </c>
      <c r="V100" s="116">
        <f>U100/VLOOKUP(A100,'0- Capacité en place'!A:L,12,1)</f>
        <v>0</v>
      </c>
    </row>
    <row r="101" spans="1:22" x14ac:dyDescent="0.25">
      <c r="A101" s="5">
        <v>45458</v>
      </c>
      <c r="B101" s="140">
        <f t="shared" si="10"/>
        <v>45453</v>
      </c>
      <c r="C101" s="18"/>
      <c r="D101" s="7"/>
      <c r="E101" s="7"/>
      <c r="F101" s="7"/>
      <c r="G101" s="97">
        <v>0</v>
      </c>
      <c r="H101" s="89">
        <f t="shared" si="12"/>
        <v>0</v>
      </c>
      <c r="I101" s="118">
        <f>C101/(VLOOKUP(A101,'0- Capacité en place'!A:C,3,1)*'0- Capacité en place'!$C$4)</f>
        <v>0</v>
      </c>
      <c r="J101" s="38">
        <f>D101/(VLOOKUP(A101,'0- Capacité en place'!A:D,4,1)*'0- Capacité en place'!$D$4)</f>
        <v>0</v>
      </c>
      <c r="K101" s="38">
        <f>E101/(VLOOKUP(A101,'0- Capacité en place'!A:E,5,1)*'0- Capacité en place'!$E$4)</f>
        <v>0</v>
      </c>
      <c r="L101" s="38">
        <f>F101/(VLOOKUP(A101,'0- Capacité en place'!A:F,6,1)*'0- Capacité en place'!$F$4)</f>
        <v>0</v>
      </c>
      <c r="M101" s="38" t="e">
        <f>G101/(VLOOKUP(A101,'0- Capacité en place'!A:G,7,1)*'0- Capacité en place'!$G$4)</f>
        <v>#DIV/0!</v>
      </c>
      <c r="N101" s="98">
        <f>H101/VLOOKUP(A101,'0- Capacité en place'!A:H,8,1)</f>
        <v>0</v>
      </c>
      <c r="O101" s="34"/>
      <c r="P101" s="7"/>
      <c r="Q101" s="30">
        <f t="shared" si="13"/>
        <v>0</v>
      </c>
      <c r="R101" s="63">
        <f>O101/(VLOOKUP(A101,'0- Capacité en place'!A:I,9,1)*'0- Capacité en place'!$I$4)</f>
        <v>0</v>
      </c>
      <c r="S101" s="16">
        <f>P101/(VLOOKUP(A101,'0- Capacité en place'!A:J,10,1)*'0- Capacité en place'!$J$4)</f>
        <v>0</v>
      </c>
      <c r="T101" s="17">
        <f>Q101/VLOOKUP(A101,'0- Capacité en place'!A:K,11,1)</f>
        <v>0</v>
      </c>
      <c r="U101" s="50">
        <f t="shared" si="11"/>
        <v>0</v>
      </c>
      <c r="V101" s="116">
        <f>U101/VLOOKUP(A101,'0- Capacité en place'!A:L,12,1)</f>
        <v>0</v>
      </c>
    </row>
    <row r="102" spans="1:22" ht="13" thickBot="1" x14ac:dyDescent="0.3">
      <c r="A102" s="10">
        <v>45459</v>
      </c>
      <c r="B102" s="141">
        <f t="shared" si="10"/>
        <v>45453</v>
      </c>
      <c r="C102" s="19"/>
      <c r="D102" s="11"/>
      <c r="E102" s="11"/>
      <c r="F102" s="11"/>
      <c r="G102" s="11">
        <v>0</v>
      </c>
      <c r="H102" s="157">
        <f t="shared" si="12"/>
        <v>0</v>
      </c>
      <c r="I102" s="160">
        <f>C102/(VLOOKUP(A102,'0- Capacité en place'!A:C,3,1)*'0- Capacité en place'!$C$4)</f>
        <v>0</v>
      </c>
      <c r="J102" s="40">
        <f>D102/(VLOOKUP(A102,'0- Capacité en place'!A:D,4,1)*'0- Capacité en place'!$D$4)</f>
        <v>0</v>
      </c>
      <c r="K102" s="40">
        <f>E102/(VLOOKUP(A102,'0- Capacité en place'!A:E,5,1)*'0- Capacité en place'!$E$4)</f>
        <v>0</v>
      </c>
      <c r="L102" s="40">
        <f>F102/(VLOOKUP(A102,'0- Capacité en place'!A:F,6,1)*'0- Capacité en place'!$F$4)</f>
        <v>0</v>
      </c>
      <c r="M102" s="40" t="e">
        <f>G102/(VLOOKUP(A102,'0- Capacité en place'!A:G,7,1)*'0- Capacité en place'!$G$4)</f>
        <v>#DIV/0!</v>
      </c>
      <c r="N102" s="161">
        <f>H102/VLOOKUP(A102,'0- Capacité en place'!A:H,8,1)</f>
        <v>0</v>
      </c>
      <c r="O102" s="34"/>
      <c r="P102" s="7"/>
      <c r="Q102" s="30">
        <f t="shared" ref="Q102:Q151" si="14">SUM(O102:P102)</f>
        <v>0</v>
      </c>
      <c r="R102" s="126">
        <f>O102/(VLOOKUP(A102,'0- Capacité en place'!A:I,9,1)*'0- Capacité en place'!$I$4)</f>
        <v>0</v>
      </c>
      <c r="S102" s="127">
        <f>P102/(VLOOKUP(A102,'0- Capacité en place'!A:J,10,1)*'0- Capacité en place'!$J$4)</f>
        <v>0</v>
      </c>
      <c r="T102" s="128">
        <f>Q102/VLOOKUP(A102,'0- Capacité en place'!A:K,11,1)</f>
        <v>0</v>
      </c>
      <c r="U102" s="93">
        <f t="shared" ref="U102:U120" si="15">H102+Q102</f>
        <v>0</v>
      </c>
      <c r="V102" s="125">
        <f>U102/VLOOKUP(A102,'0- Capacité en place'!A:L,12,1)</f>
        <v>0</v>
      </c>
    </row>
    <row r="103" spans="1:22" x14ac:dyDescent="0.25">
      <c r="A103" s="23">
        <v>45460</v>
      </c>
      <c r="B103" s="139">
        <f t="shared" si="10"/>
        <v>45460</v>
      </c>
      <c r="C103" s="25"/>
      <c r="D103" s="26"/>
      <c r="E103" s="26"/>
      <c r="F103" s="26"/>
      <c r="G103" s="97">
        <v>0</v>
      </c>
      <c r="H103" s="27">
        <f t="shared" si="12"/>
        <v>0</v>
      </c>
      <c r="I103" s="57">
        <f>C103/(VLOOKUP(A103,'0- Capacité en place'!A:C,3,1)*'0- Capacité en place'!$C$4)</f>
        <v>0</v>
      </c>
      <c r="J103" s="36">
        <f>D103/(VLOOKUP(A103,'0- Capacité en place'!A:D,4,1)*'0- Capacité en place'!$D$4)</f>
        <v>0</v>
      </c>
      <c r="K103" s="36">
        <f>E103/(VLOOKUP(A103,'0- Capacité en place'!A:E,5,1)*'0- Capacité en place'!$E$4)</f>
        <v>0</v>
      </c>
      <c r="L103" s="36">
        <f>F103/(VLOOKUP(A103,'0- Capacité en place'!A:F,6,1)*'0- Capacité en place'!$F$4)</f>
        <v>0</v>
      </c>
      <c r="M103" s="36" t="e">
        <f>G103/(VLOOKUP(A103,'0- Capacité en place'!A:G,7,1)*'0- Capacité en place'!$G$4)</f>
        <v>#DIV/0!</v>
      </c>
      <c r="N103" s="28">
        <f>H103/VLOOKUP(A103,'0- Capacité en place'!A:H,8,1)</f>
        <v>0</v>
      </c>
      <c r="O103" s="33"/>
      <c r="P103" s="26"/>
      <c r="Q103" s="29">
        <f t="shared" si="14"/>
        <v>0</v>
      </c>
      <c r="R103" s="57">
        <f>O103/(VLOOKUP(A103,'0- Capacité en place'!A:I,9,1)*'0- Capacité en place'!$I$4)</f>
        <v>0</v>
      </c>
      <c r="S103" s="36">
        <f>P103/(VLOOKUP(A103,'0- Capacité en place'!A:J,10,1)*'0- Capacité en place'!$J$4)</f>
        <v>0</v>
      </c>
      <c r="T103" s="28">
        <f>Q103/VLOOKUP(A103,'0- Capacité en place'!A:K,11,1)</f>
        <v>0</v>
      </c>
      <c r="U103" s="81">
        <f t="shared" si="15"/>
        <v>0</v>
      </c>
      <c r="V103" s="74">
        <f>U103/VLOOKUP(A103,'0- Capacité en place'!A:L,12,1)</f>
        <v>0</v>
      </c>
    </row>
    <row r="104" spans="1:22" x14ac:dyDescent="0.25">
      <c r="A104" s="5">
        <v>45461</v>
      </c>
      <c r="B104" s="140">
        <f t="shared" si="10"/>
        <v>45460</v>
      </c>
      <c r="C104" s="18"/>
      <c r="D104" s="7"/>
      <c r="E104" s="7"/>
      <c r="F104" s="7"/>
      <c r="G104" s="97">
        <v>0</v>
      </c>
      <c r="H104" s="89">
        <f t="shared" si="12"/>
        <v>0</v>
      </c>
      <c r="I104" s="118">
        <f>C104/(VLOOKUP(A104,'0- Capacité en place'!A:C,3,1)*'0- Capacité en place'!$C$4)</f>
        <v>0</v>
      </c>
      <c r="J104" s="38">
        <f>D104/(VLOOKUP(A104,'0- Capacité en place'!A:D,4,1)*'0- Capacité en place'!$D$4)</f>
        <v>0</v>
      </c>
      <c r="K104" s="38">
        <f>E104/(VLOOKUP(A104,'0- Capacité en place'!A:E,5,1)*'0- Capacité en place'!$E$4)</f>
        <v>0</v>
      </c>
      <c r="L104" s="38">
        <f>F104/(VLOOKUP(A104,'0- Capacité en place'!A:F,6,1)*'0- Capacité en place'!$F$4)</f>
        <v>0</v>
      </c>
      <c r="M104" s="38" t="e">
        <f>G104/(VLOOKUP(A104,'0- Capacité en place'!A:G,7,1)*'0- Capacité en place'!$G$4)</f>
        <v>#DIV/0!</v>
      </c>
      <c r="N104" s="98">
        <f>H104/VLOOKUP(A104,'0- Capacité en place'!A:H,8,1)</f>
        <v>0</v>
      </c>
      <c r="O104" s="34"/>
      <c r="P104" s="7"/>
      <c r="Q104" s="30">
        <f t="shared" si="14"/>
        <v>0</v>
      </c>
      <c r="R104" s="63">
        <f>O104/(VLOOKUP(A104,'0- Capacité en place'!A:I,9,1)*'0- Capacité en place'!$I$4)</f>
        <v>0</v>
      </c>
      <c r="S104" s="16">
        <f>P104/(VLOOKUP(A104,'0- Capacité en place'!A:J,10,1)*'0- Capacité en place'!$J$4)</f>
        <v>0</v>
      </c>
      <c r="T104" s="17">
        <f>Q104/VLOOKUP(A104,'0- Capacité en place'!A:K,11,1)</f>
        <v>0</v>
      </c>
      <c r="U104" s="50">
        <f t="shared" si="15"/>
        <v>0</v>
      </c>
      <c r="V104" s="116">
        <f>U104/VLOOKUP(A104,'0- Capacité en place'!A:L,12,1)</f>
        <v>0</v>
      </c>
    </row>
    <row r="105" spans="1:22" x14ac:dyDescent="0.25">
      <c r="A105" s="5">
        <v>45462</v>
      </c>
      <c r="B105" s="140">
        <f t="shared" si="10"/>
        <v>45460</v>
      </c>
      <c r="C105" s="18"/>
      <c r="D105" s="7"/>
      <c r="E105" s="7"/>
      <c r="F105" s="7"/>
      <c r="G105" s="97">
        <v>0</v>
      </c>
      <c r="H105" s="89">
        <f t="shared" si="12"/>
        <v>0</v>
      </c>
      <c r="I105" s="118">
        <f>C105/(VLOOKUP(A105,'0- Capacité en place'!A:C,3,1)*'0- Capacité en place'!$C$4)</f>
        <v>0</v>
      </c>
      <c r="J105" s="38">
        <f>D105/(VLOOKUP(A105,'0- Capacité en place'!A:D,4,1)*'0- Capacité en place'!$D$4)</f>
        <v>0</v>
      </c>
      <c r="K105" s="38">
        <f>E105/(VLOOKUP(A105,'0- Capacité en place'!A:E,5,1)*'0- Capacité en place'!$E$4)</f>
        <v>0</v>
      </c>
      <c r="L105" s="38">
        <f>F105/(VLOOKUP(A105,'0- Capacité en place'!A:F,6,1)*'0- Capacité en place'!$F$4)</f>
        <v>0</v>
      </c>
      <c r="M105" s="38" t="e">
        <f>G105/(VLOOKUP(A105,'0- Capacité en place'!A:G,7,1)*'0- Capacité en place'!$G$4)</f>
        <v>#DIV/0!</v>
      </c>
      <c r="N105" s="98">
        <f>H105/VLOOKUP(A105,'0- Capacité en place'!A:H,8,1)</f>
        <v>0</v>
      </c>
      <c r="O105" s="34"/>
      <c r="P105" s="7"/>
      <c r="Q105" s="30">
        <f t="shared" si="14"/>
        <v>0</v>
      </c>
      <c r="R105" s="63">
        <f>O105/(VLOOKUP(A105,'0- Capacité en place'!A:I,9,1)*'0- Capacité en place'!$I$4)</f>
        <v>0</v>
      </c>
      <c r="S105" s="16">
        <f>P105/(VLOOKUP(A105,'0- Capacité en place'!A:J,10,1)*'0- Capacité en place'!$J$4)</f>
        <v>0</v>
      </c>
      <c r="T105" s="17">
        <f>Q105/VLOOKUP(A105,'0- Capacité en place'!A:K,11,1)</f>
        <v>0</v>
      </c>
      <c r="U105" s="50">
        <f t="shared" si="15"/>
        <v>0</v>
      </c>
      <c r="V105" s="116">
        <f>U105/VLOOKUP(A105,'0- Capacité en place'!A:L,12,1)</f>
        <v>0</v>
      </c>
    </row>
    <row r="106" spans="1:22" x14ac:dyDescent="0.25">
      <c r="A106" s="5">
        <v>45463</v>
      </c>
      <c r="B106" s="140">
        <f t="shared" si="10"/>
        <v>45460</v>
      </c>
      <c r="C106" s="18"/>
      <c r="D106" s="7"/>
      <c r="E106" s="7"/>
      <c r="F106" s="7"/>
      <c r="G106" s="97">
        <v>0</v>
      </c>
      <c r="H106" s="89">
        <f t="shared" si="12"/>
        <v>0</v>
      </c>
      <c r="I106" s="118">
        <f>C106/(VLOOKUP(A106,'0- Capacité en place'!A:C,3,1)*'0- Capacité en place'!$C$4)</f>
        <v>0</v>
      </c>
      <c r="J106" s="38">
        <f>D106/(VLOOKUP(A106,'0- Capacité en place'!A:D,4,1)*'0- Capacité en place'!$D$4)</f>
        <v>0</v>
      </c>
      <c r="K106" s="38">
        <f>E106/(VLOOKUP(A106,'0- Capacité en place'!A:E,5,1)*'0- Capacité en place'!$E$4)</f>
        <v>0</v>
      </c>
      <c r="L106" s="38">
        <f>F106/(VLOOKUP(A106,'0- Capacité en place'!A:F,6,1)*'0- Capacité en place'!$F$4)</f>
        <v>0</v>
      </c>
      <c r="M106" s="38" t="e">
        <f>G106/(VLOOKUP(A106,'0- Capacité en place'!A:G,7,1)*'0- Capacité en place'!$G$4)</f>
        <v>#DIV/0!</v>
      </c>
      <c r="N106" s="98">
        <f>H106/VLOOKUP(A106,'0- Capacité en place'!A:H,8,1)</f>
        <v>0</v>
      </c>
      <c r="O106" s="34"/>
      <c r="P106" s="7"/>
      <c r="Q106" s="30">
        <f t="shared" si="14"/>
        <v>0</v>
      </c>
      <c r="R106" s="63">
        <f>O106/(VLOOKUP(A106,'0- Capacité en place'!A:I,9,1)*'0- Capacité en place'!$I$4)</f>
        <v>0</v>
      </c>
      <c r="S106" s="16">
        <f>P106/(VLOOKUP(A106,'0- Capacité en place'!A:J,10,1)*'0- Capacité en place'!$J$4)</f>
        <v>0</v>
      </c>
      <c r="T106" s="17">
        <f>Q106/VLOOKUP(A106,'0- Capacité en place'!A:K,11,1)</f>
        <v>0</v>
      </c>
      <c r="U106" s="50">
        <f t="shared" si="15"/>
        <v>0</v>
      </c>
      <c r="V106" s="116">
        <f>U106/VLOOKUP(A106,'0- Capacité en place'!A:L,12,1)</f>
        <v>0</v>
      </c>
    </row>
    <row r="107" spans="1:22" x14ac:dyDescent="0.25">
      <c r="A107" s="5">
        <v>45464</v>
      </c>
      <c r="B107" s="140">
        <f t="shared" si="10"/>
        <v>45460</v>
      </c>
      <c r="C107" s="18"/>
      <c r="D107" s="7"/>
      <c r="E107" s="7"/>
      <c r="F107" s="7"/>
      <c r="G107" s="97">
        <v>0</v>
      </c>
      <c r="H107" s="89">
        <f t="shared" si="12"/>
        <v>0</v>
      </c>
      <c r="I107" s="118">
        <f>C107/(VLOOKUP(A107,'0- Capacité en place'!A:C,3,1)*'0- Capacité en place'!$C$4)</f>
        <v>0</v>
      </c>
      <c r="J107" s="38">
        <f>D107/(VLOOKUP(A107,'0- Capacité en place'!A:D,4,1)*'0- Capacité en place'!$D$4)</f>
        <v>0</v>
      </c>
      <c r="K107" s="38">
        <f>E107/(VLOOKUP(A107,'0- Capacité en place'!A:E,5,1)*'0- Capacité en place'!$E$4)</f>
        <v>0</v>
      </c>
      <c r="L107" s="38">
        <f>F107/(VLOOKUP(A107,'0- Capacité en place'!A:F,6,1)*'0- Capacité en place'!$F$4)</f>
        <v>0</v>
      </c>
      <c r="M107" s="38" t="e">
        <f>G107/(VLOOKUP(A107,'0- Capacité en place'!A:G,7,1)*'0- Capacité en place'!$G$4)</f>
        <v>#DIV/0!</v>
      </c>
      <c r="N107" s="98">
        <f>H107/VLOOKUP(A107,'0- Capacité en place'!A:H,8,1)</f>
        <v>0</v>
      </c>
      <c r="O107" s="34"/>
      <c r="P107" s="7"/>
      <c r="Q107" s="30">
        <f t="shared" si="14"/>
        <v>0</v>
      </c>
      <c r="R107" s="63">
        <f>O107/(VLOOKUP(A107,'0- Capacité en place'!A:I,9,1)*'0- Capacité en place'!$I$4)</f>
        <v>0</v>
      </c>
      <c r="S107" s="16">
        <f>P107/(VLOOKUP(A107,'0- Capacité en place'!A:J,10,1)*'0- Capacité en place'!$J$4)</f>
        <v>0</v>
      </c>
      <c r="T107" s="17">
        <f>Q107/VLOOKUP(A107,'0- Capacité en place'!A:K,11,1)</f>
        <v>0</v>
      </c>
      <c r="U107" s="50">
        <f t="shared" si="15"/>
        <v>0</v>
      </c>
      <c r="V107" s="116">
        <f>U107/VLOOKUP(A107,'0- Capacité en place'!A:L,12,1)</f>
        <v>0</v>
      </c>
    </row>
    <row r="108" spans="1:22" x14ac:dyDescent="0.25">
      <c r="A108" s="5">
        <v>45465</v>
      </c>
      <c r="B108" s="140">
        <f t="shared" si="10"/>
        <v>45460</v>
      </c>
      <c r="C108" s="18"/>
      <c r="D108" s="7"/>
      <c r="E108" s="7"/>
      <c r="F108" s="7"/>
      <c r="G108" s="97">
        <v>0</v>
      </c>
      <c r="H108" s="89">
        <f t="shared" si="12"/>
        <v>0</v>
      </c>
      <c r="I108" s="118">
        <f>C108/(VLOOKUP(A108,'0- Capacité en place'!A:C,3,1)*'0- Capacité en place'!$C$4)</f>
        <v>0</v>
      </c>
      <c r="J108" s="38">
        <f>D108/(VLOOKUP(A108,'0- Capacité en place'!A:D,4,1)*'0- Capacité en place'!$D$4)</f>
        <v>0</v>
      </c>
      <c r="K108" s="38">
        <f>E108/(VLOOKUP(A108,'0- Capacité en place'!A:E,5,1)*'0- Capacité en place'!$E$4)</f>
        <v>0</v>
      </c>
      <c r="L108" s="38">
        <f>F108/(VLOOKUP(A108,'0- Capacité en place'!A:F,6,1)*'0- Capacité en place'!$F$4)</f>
        <v>0</v>
      </c>
      <c r="M108" s="38" t="e">
        <f>G108/(VLOOKUP(A108,'0- Capacité en place'!A:G,7,1)*'0- Capacité en place'!$G$4)</f>
        <v>#DIV/0!</v>
      </c>
      <c r="N108" s="98">
        <f>H108/VLOOKUP(A108,'0- Capacité en place'!A:H,8,1)</f>
        <v>0</v>
      </c>
      <c r="O108" s="34"/>
      <c r="P108" s="7"/>
      <c r="Q108" s="30">
        <f t="shared" si="14"/>
        <v>0</v>
      </c>
      <c r="R108" s="63">
        <f>O108/(VLOOKUP(A108,'0- Capacité en place'!A:I,9,1)*'0- Capacité en place'!$I$4)</f>
        <v>0</v>
      </c>
      <c r="S108" s="16">
        <f>P108/(VLOOKUP(A108,'0- Capacité en place'!A:J,10,1)*'0- Capacité en place'!$J$4)</f>
        <v>0</v>
      </c>
      <c r="T108" s="17">
        <f>Q108/VLOOKUP(A108,'0- Capacité en place'!A:K,11,1)</f>
        <v>0</v>
      </c>
      <c r="U108" s="50">
        <f t="shared" si="15"/>
        <v>0</v>
      </c>
      <c r="V108" s="116">
        <f>U108/VLOOKUP(A108,'0- Capacité en place'!A:L,12,1)</f>
        <v>0</v>
      </c>
    </row>
    <row r="109" spans="1:22" ht="13" thickBot="1" x14ac:dyDescent="0.3">
      <c r="A109" s="10">
        <v>45466</v>
      </c>
      <c r="B109" s="141">
        <f t="shared" si="10"/>
        <v>45460</v>
      </c>
      <c r="C109" s="19"/>
      <c r="D109" s="11"/>
      <c r="E109" s="11"/>
      <c r="F109" s="11"/>
      <c r="G109" s="11">
        <v>0</v>
      </c>
      <c r="H109" s="157">
        <f t="shared" si="12"/>
        <v>0</v>
      </c>
      <c r="I109" s="142">
        <f>C109/(VLOOKUP(A109,'0- Capacité en place'!A:C,3,1)*'0- Capacité en place'!$C$4)</f>
        <v>0</v>
      </c>
      <c r="J109" s="143">
        <f>D109/(VLOOKUP(A109,'0- Capacité en place'!A:D,4,1)*'0- Capacité en place'!$D$4)</f>
        <v>0</v>
      </c>
      <c r="K109" s="143">
        <f>E109/(VLOOKUP(A109,'0- Capacité en place'!A:E,5,1)*'0- Capacité en place'!$E$4)</f>
        <v>0</v>
      </c>
      <c r="L109" s="143">
        <f>F109/(VLOOKUP(A109,'0- Capacité en place'!A:F,6,1)*'0- Capacité en place'!$F$4)</f>
        <v>0</v>
      </c>
      <c r="M109" s="143" t="e">
        <f>G109/(VLOOKUP(A109,'0- Capacité en place'!A:G,7,1)*'0- Capacité en place'!$G$4)</f>
        <v>#DIV/0!</v>
      </c>
      <c r="N109" s="144">
        <f>H109/VLOOKUP(A109,'0- Capacité en place'!A:H,8,1)</f>
        <v>0</v>
      </c>
      <c r="O109" s="35"/>
      <c r="P109" s="11"/>
      <c r="Q109" s="31">
        <f t="shared" si="14"/>
        <v>0</v>
      </c>
      <c r="R109" s="126">
        <f>O109/(VLOOKUP(A109,'0- Capacité en place'!A:I,9,1)*'0- Capacité en place'!$I$4)</f>
        <v>0</v>
      </c>
      <c r="S109" s="127">
        <f>P109/(VLOOKUP(A109,'0- Capacité en place'!A:J,10,1)*'0- Capacité en place'!$J$4)</f>
        <v>0</v>
      </c>
      <c r="T109" s="128">
        <f>Q109/VLOOKUP(A109,'0- Capacité en place'!A:K,11,1)</f>
        <v>0</v>
      </c>
      <c r="U109" s="93">
        <f t="shared" si="15"/>
        <v>0</v>
      </c>
      <c r="V109" s="125">
        <f>U109/VLOOKUP(A109,'0- Capacité en place'!A:L,12,1)</f>
        <v>0</v>
      </c>
    </row>
    <row r="110" spans="1:22" x14ac:dyDescent="0.25">
      <c r="A110" s="23">
        <v>45467</v>
      </c>
      <c r="B110" s="139">
        <f t="shared" si="10"/>
        <v>45467</v>
      </c>
      <c r="C110" s="25"/>
      <c r="D110" s="26"/>
      <c r="E110" s="26"/>
      <c r="F110" s="26"/>
      <c r="G110" s="26"/>
      <c r="H110" s="122">
        <f t="shared" si="12"/>
        <v>0</v>
      </c>
      <c r="I110" s="57">
        <f>C110/(VLOOKUP(A110,'0- Capacité en place'!A:C,3,1)*'0- Capacité en place'!$C$4)</f>
        <v>0</v>
      </c>
      <c r="J110" s="36">
        <f>D110/(VLOOKUP(A110,'0- Capacité en place'!A:D,4,1)*'0- Capacité en place'!$D$4)</f>
        <v>0</v>
      </c>
      <c r="K110" s="36">
        <f>E110/(VLOOKUP(A110,'0- Capacité en place'!A:E,5,1)*'0- Capacité en place'!$E$4)</f>
        <v>0</v>
      </c>
      <c r="L110" s="36">
        <f>F110/(VLOOKUP(A110,'0- Capacité en place'!A:F,6,1)*'0- Capacité en place'!$F$4)</f>
        <v>0</v>
      </c>
      <c r="M110" s="36" t="e">
        <f>G110/(VLOOKUP(A110,'0- Capacité en place'!A:G,7,1)*'0- Capacité en place'!$G$4)</f>
        <v>#DIV/0!</v>
      </c>
      <c r="N110" s="28">
        <f>H110/VLOOKUP(A110,'0- Capacité en place'!A:H,8,1)</f>
        <v>0</v>
      </c>
      <c r="O110" s="29"/>
      <c r="P110" s="26"/>
      <c r="Q110" s="29">
        <f t="shared" si="14"/>
        <v>0</v>
      </c>
      <c r="R110" s="57">
        <f>O110/(VLOOKUP(A110,'0- Capacité en place'!A:I,9,1)*'0- Capacité en place'!$I$4)</f>
        <v>0</v>
      </c>
      <c r="S110" s="36">
        <f>P110/(VLOOKUP(A110,'0- Capacité en place'!A:J,10,1)*'0- Capacité en place'!$J$4)</f>
        <v>0</v>
      </c>
      <c r="T110" s="68">
        <f>Q110/VLOOKUP(A110,'0- Capacité en place'!A:K,11,1)</f>
        <v>0</v>
      </c>
      <c r="U110" s="81">
        <f t="shared" si="15"/>
        <v>0</v>
      </c>
      <c r="V110" s="74">
        <f>U110/VLOOKUP(A110,'0- Capacité en place'!A:L,12,1)</f>
        <v>0</v>
      </c>
    </row>
    <row r="111" spans="1:22" x14ac:dyDescent="0.25">
      <c r="A111" s="5">
        <v>45468</v>
      </c>
      <c r="B111" s="140">
        <f t="shared" si="10"/>
        <v>45467</v>
      </c>
      <c r="C111" s="18"/>
      <c r="D111" s="7"/>
      <c r="E111" s="7"/>
      <c r="F111" s="7"/>
      <c r="G111" s="7"/>
      <c r="H111" s="129">
        <f t="shared" si="12"/>
        <v>0</v>
      </c>
      <c r="I111" s="63">
        <f>C111/(VLOOKUP(A111,'0- Capacité en place'!A:C,3,1)*'0- Capacité en place'!$C$4)</f>
        <v>0</v>
      </c>
      <c r="J111" s="16">
        <f>D111/(VLOOKUP(A111,'0- Capacité en place'!A:D,4,1)*'0- Capacité en place'!$D$4)</f>
        <v>0</v>
      </c>
      <c r="K111" s="16">
        <f>E111/(VLOOKUP(A111,'0- Capacité en place'!A:E,5,1)*'0- Capacité en place'!$E$4)</f>
        <v>0</v>
      </c>
      <c r="L111" s="16">
        <f>F111/(VLOOKUP(A111,'0- Capacité en place'!A:F,6,1)*'0- Capacité en place'!$F$4)</f>
        <v>0</v>
      </c>
      <c r="M111" s="16" t="e">
        <f>G111/(VLOOKUP(A111,'0- Capacité en place'!A:G,7,1)*'0- Capacité en place'!$G$4)</f>
        <v>#DIV/0!</v>
      </c>
      <c r="N111" s="17">
        <f>H111/VLOOKUP(A111,'0- Capacité en place'!A:H,8,1)</f>
        <v>0</v>
      </c>
      <c r="O111" s="30"/>
      <c r="P111" s="7"/>
      <c r="Q111" s="30">
        <f t="shared" si="14"/>
        <v>0</v>
      </c>
      <c r="R111" s="63">
        <f>O111/(VLOOKUP(A111,'0- Capacité en place'!A:I,9,1)*'0- Capacité en place'!$I$4)</f>
        <v>0</v>
      </c>
      <c r="S111" s="16">
        <f>P111/(VLOOKUP(A111,'0- Capacité en place'!A:J,10,1)*'0- Capacité en place'!$J$4)</f>
        <v>0</v>
      </c>
      <c r="T111" s="65">
        <f>Q111/VLOOKUP(A111,'0- Capacité en place'!A:K,11,1)</f>
        <v>0</v>
      </c>
      <c r="U111" s="50">
        <f t="shared" si="15"/>
        <v>0</v>
      </c>
      <c r="V111" s="116">
        <f>U111/VLOOKUP(A111,'0- Capacité en place'!A:L,12,1)</f>
        <v>0</v>
      </c>
    </row>
    <row r="112" spans="1:22" x14ac:dyDescent="0.25">
      <c r="A112" s="5">
        <v>45469</v>
      </c>
      <c r="B112" s="140">
        <f t="shared" si="10"/>
        <v>45467</v>
      </c>
      <c r="C112" s="18"/>
      <c r="D112" s="7"/>
      <c r="E112" s="7"/>
      <c r="F112" s="7"/>
      <c r="G112" s="7"/>
      <c r="H112" s="129">
        <f t="shared" si="12"/>
        <v>0</v>
      </c>
      <c r="I112" s="63">
        <f>C112/(VLOOKUP(A112,'0- Capacité en place'!A:C,3,1)*'0- Capacité en place'!$C$4)</f>
        <v>0</v>
      </c>
      <c r="J112" s="16">
        <f>D112/(VLOOKUP(A112,'0- Capacité en place'!A:D,4,1)*'0- Capacité en place'!$D$4)</f>
        <v>0</v>
      </c>
      <c r="K112" s="16">
        <f>E112/(VLOOKUP(A112,'0- Capacité en place'!A:E,5,1)*'0- Capacité en place'!$E$4)</f>
        <v>0</v>
      </c>
      <c r="L112" s="16">
        <f>F112/(VLOOKUP(A112,'0- Capacité en place'!A:F,6,1)*'0- Capacité en place'!$F$4)</f>
        <v>0</v>
      </c>
      <c r="M112" s="16" t="e">
        <f>G112/(VLOOKUP(A112,'0- Capacité en place'!A:G,7,1)*'0- Capacité en place'!$G$4)</f>
        <v>#DIV/0!</v>
      </c>
      <c r="N112" s="17">
        <f>H112/VLOOKUP(A112,'0- Capacité en place'!A:H,8,1)</f>
        <v>0</v>
      </c>
      <c r="O112" s="30"/>
      <c r="P112" s="7"/>
      <c r="Q112" s="30">
        <f t="shared" si="14"/>
        <v>0</v>
      </c>
      <c r="R112" s="63">
        <f>O112/(VLOOKUP(A112,'0- Capacité en place'!A:I,9,1)*'0- Capacité en place'!$I$4)</f>
        <v>0</v>
      </c>
      <c r="S112" s="16">
        <f>P112/(VLOOKUP(A112,'0- Capacité en place'!A:J,10,1)*'0- Capacité en place'!$J$4)</f>
        <v>0</v>
      </c>
      <c r="T112" s="65">
        <f>Q112/VLOOKUP(A112,'0- Capacité en place'!A:K,11,1)</f>
        <v>0</v>
      </c>
      <c r="U112" s="50">
        <f t="shared" si="15"/>
        <v>0</v>
      </c>
      <c r="V112" s="116">
        <f>U112/VLOOKUP(A112,'0- Capacité en place'!A:L,12,1)</f>
        <v>0</v>
      </c>
    </row>
    <row r="113" spans="1:22" x14ac:dyDescent="0.25">
      <c r="A113" s="5">
        <v>45470</v>
      </c>
      <c r="B113" s="140">
        <f t="shared" si="10"/>
        <v>45467</v>
      </c>
      <c r="C113" s="18"/>
      <c r="D113" s="7"/>
      <c r="E113" s="7"/>
      <c r="F113" s="7"/>
      <c r="G113" s="7"/>
      <c r="H113" s="129">
        <f t="shared" si="12"/>
        <v>0</v>
      </c>
      <c r="I113" s="63">
        <f>C113/(VLOOKUP(A113,'0- Capacité en place'!A:C,3,1)*'0- Capacité en place'!$C$4)</f>
        <v>0</v>
      </c>
      <c r="J113" s="16">
        <f>D113/(VLOOKUP(A113,'0- Capacité en place'!A:D,4,1)*'0- Capacité en place'!$D$4)</f>
        <v>0</v>
      </c>
      <c r="K113" s="16">
        <f>E113/(VLOOKUP(A113,'0- Capacité en place'!A:E,5,1)*'0- Capacité en place'!$E$4)</f>
        <v>0</v>
      </c>
      <c r="L113" s="16">
        <f>F113/(VLOOKUP(A113,'0- Capacité en place'!A:F,6,1)*'0- Capacité en place'!$F$4)</f>
        <v>0</v>
      </c>
      <c r="M113" s="16" t="e">
        <f>G113/(VLOOKUP(A113,'0- Capacité en place'!A:G,7,1)*'0- Capacité en place'!$G$4)</f>
        <v>#DIV/0!</v>
      </c>
      <c r="N113" s="17">
        <f>H113/VLOOKUP(A113,'0- Capacité en place'!A:H,8,1)</f>
        <v>0</v>
      </c>
      <c r="O113" s="30"/>
      <c r="P113" s="7"/>
      <c r="Q113" s="30">
        <f t="shared" si="14"/>
        <v>0</v>
      </c>
      <c r="R113" s="63">
        <f>O113/(VLOOKUP(A113,'0- Capacité en place'!A:I,9,1)*'0- Capacité en place'!$I$4)</f>
        <v>0</v>
      </c>
      <c r="S113" s="16">
        <f>P113/(VLOOKUP(A113,'0- Capacité en place'!A:J,10,1)*'0- Capacité en place'!$J$4)</f>
        <v>0</v>
      </c>
      <c r="T113" s="65">
        <f>Q113/VLOOKUP(A113,'0- Capacité en place'!A:K,11,1)</f>
        <v>0</v>
      </c>
      <c r="U113" s="50">
        <f t="shared" si="15"/>
        <v>0</v>
      </c>
      <c r="V113" s="116">
        <f>U113/VLOOKUP(A113,'0- Capacité en place'!A:L,12,1)</f>
        <v>0</v>
      </c>
    </row>
    <row r="114" spans="1:22" x14ac:dyDescent="0.25">
      <c r="A114" s="5">
        <v>45471</v>
      </c>
      <c r="B114" s="140">
        <f t="shared" si="10"/>
        <v>45467</v>
      </c>
      <c r="C114" s="18"/>
      <c r="D114" s="7"/>
      <c r="E114" s="7"/>
      <c r="F114" s="7"/>
      <c r="G114" s="7"/>
      <c r="H114" s="129">
        <f t="shared" si="12"/>
        <v>0</v>
      </c>
      <c r="I114" s="63">
        <f>C114/(VLOOKUP(A114,'0- Capacité en place'!A:C,3,1)*'0- Capacité en place'!$C$4)</f>
        <v>0</v>
      </c>
      <c r="J114" s="16">
        <f>D114/(VLOOKUP(A114,'0- Capacité en place'!A:D,4,1)*'0- Capacité en place'!$D$4)</f>
        <v>0</v>
      </c>
      <c r="K114" s="16">
        <f>E114/(VLOOKUP(A114,'0- Capacité en place'!A:E,5,1)*'0- Capacité en place'!$E$4)</f>
        <v>0</v>
      </c>
      <c r="L114" s="16">
        <f>F114/(VLOOKUP(A114,'0- Capacité en place'!A:F,6,1)*'0- Capacité en place'!$F$4)</f>
        <v>0</v>
      </c>
      <c r="M114" s="16" t="e">
        <f>G114/(VLOOKUP(A114,'0- Capacité en place'!A:G,7,1)*'0- Capacité en place'!$G$4)</f>
        <v>#DIV/0!</v>
      </c>
      <c r="N114" s="17">
        <f>H114/VLOOKUP(A114,'0- Capacité en place'!A:H,8,1)</f>
        <v>0</v>
      </c>
      <c r="O114" s="30"/>
      <c r="P114" s="7"/>
      <c r="Q114" s="30">
        <f t="shared" si="14"/>
        <v>0</v>
      </c>
      <c r="R114" s="63">
        <f>O114/(VLOOKUP(A114,'0- Capacité en place'!A:I,9,1)*'0- Capacité en place'!$I$4)</f>
        <v>0</v>
      </c>
      <c r="S114" s="16">
        <f>P114/(VLOOKUP(A114,'0- Capacité en place'!A:J,10,1)*'0- Capacité en place'!$J$4)</f>
        <v>0</v>
      </c>
      <c r="T114" s="65">
        <f>Q114/VLOOKUP(A114,'0- Capacité en place'!A:K,11,1)</f>
        <v>0</v>
      </c>
      <c r="U114" s="50">
        <f t="shared" si="15"/>
        <v>0</v>
      </c>
      <c r="V114" s="116">
        <f>U114/VLOOKUP(A114,'0- Capacité en place'!A:L,12,1)</f>
        <v>0</v>
      </c>
    </row>
    <row r="115" spans="1:22" x14ac:dyDescent="0.25">
      <c r="A115" s="5">
        <v>45472</v>
      </c>
      <c r="B115" s="140">
        <f t="shared" si="10"/>
        <v>45467</v>
      </c>
      <c r="C115" s="18"/>
      <c r="D115" s="7"/>
      <c r="E115" s="7"/>
      <c r="F115" s="7"/>
      <c r="G115" s="7"/>
      <c r="H115" s="129">
        <f t="shared" si="12"/>
        <v>0</v>
      </c>
      <c r="I115" s="63">
        <f>C115/(VLOOKUP(A115,'0- Capacité en place'!A:C,3,1)*'0- Capacité en place'!$C$4)</f>
        <v>0</v>
      </c>
      <c r="J115" s="16">
        <f>D115/(VLOOKUP(A115,'0- Capacité en place'!A:D,4,1)*'0- Capacité en place'!$D$4)</f>
        <v>0</v>
      </c>
      <c r="K115" s="16">
        <f>E115/(VLOOKUP(A115,'0- Capacité en place'!A:E,5,1)*'0- Capacité en place'!$E$4)</f>
        <v>0</v>
      </c>
      <c r="L115" s="16">
        <f>F115/(VLOOKUP(A115,'0- Capacité en place'!A:F,6,1)*'0- Capacité en place'!$F$4)</f>
        <v>0</v>
      </c>
      <c r="M115" s="16" t="e">
        <f>G115/(VLOOKUP(A115,'0- Capacité en place'!A:G,7,1)*'0- Capacité en place'!$G$4)</f>
        <v>#DIV/0!</v>
      </c>
      <c r="N115" s="17">
        <f>H115/VLOOKUP(A115,'0- Capacité en place'!A:H,8,1)</f>
        <v>0</v>
      </c>
      <c r="O115" s="30"/>
      <c r="P115" s="7"/>
      <c r="Q115" s="30">
        <f t="shared" si="14"/>
        <v>0</v>
      </c>
      <c r="R115" s="63">
        <f>O115/(VLOOKUP(A115,'0- Capacité en place'!A:I,9,1)*'0- Capacité en place'!$I$4)</f>
        <v>0</v>
      </c>
      <c r="S115" s="16">
        <f>P115/(VLOOKUP(A115,'0- Capacité en place'!A:J,10,1)*'0- Capacité en place'!$J$4)</f>
        <v>0</v>
      </c>
      <c r="T115" s="65">
        <f>Q115/VLOOKUP(A115,'0- Capacité en place'!A:K,11,1)</f>
        <v>0</v>
      </c>
      <c r="U115" s="50">
        <f t="shared" si="15"/>
        <v>0</v>
      </c>
      <c r="V115" s="116">
        <f>U115/VLOOKUP(A115,'0- Capacité en place'!A:L,12,1)</f>
        <v>0</v>
      </c>
    </row>
    <row r="116" spans="1:22" ht="13" thickBot="1" x14ac:dyDescent="0.3">
      <c r="A116" s="10">
        <v>45473</v>
      </c>
      <c r="B116" s="141">
        <f t="shared" si="10"/>
        <v>45467</v>
      </c>
      <c r="C116" s="19"/>
      <c r="D116" s="11"/>
      <c r="E116" s="11"/>
      <c r="F116" s="11"/>
      <c r="G116" s="11"/>
      <c r="H116" s="130">
        <f t="shared" si="12"/>
        <v>0</v>
      </c>
      <c r="I116" s="126">
        <f>C116/(VLOOKUP(A116,'0- Capacité en place'!A:C,3,1)*'0- Capacité en place'!$C$4)</f>
        <v>0</v>
      </c>
      <c r="J116" s="127">
        <f>D116/(VLOOKUP(A116,'0- Capacité en place'!A:D,4,1)*'0- Capacité en place'!$D$4)</f>
        <v>0</v>
      </c>
      <c r="K116" s="127">
        <f>E116/(VLOOKUP(A116,'0- Capacité en place'!A:E,5,1)*'0- Capacité en place'!$E$4)</f>
        <v>0</v>
      </c>
      <c r="L116" s="127">
        <f>F116/(VLOOKUP(A116,'0- Capacité en place'!A:F,6,1)*'0- Capacité en place'!$F$4)</f>
        <v>0</v>
      </c>
      <c r="M116" s="127" t="e">
        <f>G116/(VLOOKUP(A116,'0- Capacité en place'!A:G,7,1)*'0- Capacité en place'!$G$4)</f>
        <v>#DIV/0!</v>
      </c>
      <c r="N116" s="128">
        <f>H116/VLOOKUP(A116,'0- Capacité en place'!A:H,8,1)</f>
        <v>0</v>
      </c>
      <c r="O116" s="31"/>
      <c r="P116" s="11"/>
      <c r="Q116" s="31">
        <f t="shared" si="14"/>
        <v>0</v>
      </c>
      <c r="R116" s="126">
        <f>O116/(VLOOKUP(A116,'0- Capacité en place'!A:I,9,1)*'0- Capacité en place'!$I$4)</f>
        <v>0</v>
      </c>
      <c r="S116" s="127">
        <f>P116/(VLOOKUP(A116,'0- Capacité en place'!A:J,10,1)*'0- Capacité en place'!$J$4)</f>
        <v>0</v>
      </c>
      <c r="T116" s="146">
        <f>Q116/VLOOKUP(A116,'0- Capacité en place'!A:K,11,1)</f>
        <v>0</v>
      </c>
      <c r="U116" s="93">
        <f t="shared" si="15"/>
        <v>0</v>
      </c>
      <c r="V116" s="125">
        <f>U116/VLOOKUP(A116,'0- Capacité en place'!A:L,12,1)</f>
        <v>0</v>
      </c>
    </row>
    <row r="117" spans="1:22" x14ac:dyDescent="0.25">
      <c r="A117" s="23">
        <v>45474</v>
      </c>
      <c r="B117" s="139">
        <f t="shared" si="10"/>
        <v>45474</v>
      </c>
      <c r="C117" s="25">
        <v>36295</v>
      </c>
      <c r="D117" s="26">
        <v>21386</v>
      </c>
      <c r="E117" s="26">
        <v>11031</v>
      </c>
      <c r="F117" s="26">
        <v>17181</v>
      </c>
      <c r="G117" s="26"/>
      <c r="H117" s="27">
        <f t="shared" si="12"/>
        <v>85893</v>
      </c>
      <c r="I117" s="57">
        <f>C117/(VLOOKUP(A117,'0- Capacité en place'!A:C,3,1)*'0- Capacité en place'!$C$4)</f>
        <v>0.9088291266025641</v>
      </c>
      <c r="J117" s="36">
        <f>D117/(VLOOKUP(A117,'0- Capacité en place'!A:D,4,1)*'0- Capacité en place'!$D$4)</f>
        <v>0.71400908119658124</v>
      </c>
      <c r="K117" s="36">
        <f>E117/(VLOOKUP(A117,'0- Capacité en place'!A:E,5,1)*'0- Capacité en place'!$E$4)</f>
        <v>0.55243389423076927</v>
      </c>
      <c r="L117" s="36">
        <f>F117/(VLOOKUP(A117,'0- Capacité en place'!A:F,6,1)*'0- Capacité en place'!$F$4)</f>
        <v>0.86042668269230771</v>
      </c>
      <c r="M117" s="36" t="e">
        <f>G117/(VLOOKUP(A117,'0- Capacité en place'!A:G,7,1)*'0- Capacité en place'!$G$4)</f>
        <v>#DIV/0!</v>
      </c>
      <c r="N117" s="28">
        <f>H117/VLOOKUP(A117,'0- Capacité en place'!A:H,8,1)</f>
        <v>0.78209680944055948</v>
      </c>
      <c r="O117" s="29">
        <v>85333</v>
      </c>
      <c r="P117" s="26">
        <v>29525</v>
      </c>
      <c r="Q117" s="119">
        <f t="shared" si="14"/>
        <v>114858</v>
      </c>
      <c r="R117" s="151">
        <f>O117/(VLOOKUP(A117,'0- Capacité en place'!A:I,9,1)*'0- Capacité en place'!$I$4)</f>
        <v>0.94814444444444446</v>
      </c>
      <c r="S117" s="108">
        <f>P117/(VLOOKUP(A117,'0- Capacité en place'!A:J,10,1)*'0- Capacité en place'!$J$4)</f>
        <v>0.98416666666666663</v>
      </c>
      <c r="T117" s="162">
        <f>Q117/VLOOKUP(A117,'0- Capacité en place'!A:K,11,1)</f>
        <v>0.95714999999999995</v>
      </c>
      <c r="U117" s="25">
        <f t="shared" si="15"/>
        <v>200751</v>
      </c>
      <c r="V117" s="74">
        <f>U117/VLOOKUP(A117,'0- Capacité en place'!A:L,12,1)</f>
        <v>0.8734988512949039</v>
      </c>
    </row>
    <row r="118" spans="1:22" x14ac:dyDescent="0.25">
      <c r="A118" s="5">
        <v>45475</v>
      </c>
      <c r="B118" s="140">
        <f t="shared" si="10"/>
        <v>45474</v>
      </c>
      <c r="C118" s="18">
        <v>36962</v>
      </c>
      <c r="D118" s="7">
        <v>23012</v>
      </c>
      <c r="E118" s="7">
        <v>13180</v>
      </c>
      <c r="F118" s="7">
        <v>15407</v>
      </c>
      <c r="G118" s="7"/>
      <c r="H118" s="8">
        <f t="shared" si="12"/>
        <v>88561</v>
      </c>
      <c r="I118" s="63">
        <f>C118/(VLOOKUP(A118,'0- Capacité en place'!A:C,3,1)*'0- Capacité en place'!$C$4)</f>
        <v>0.92553084935897434</v>
      </c>
      <c r="J118" s="16">
        <f>D118/(VLOOKUP(A118,'0- Capacité en place'!A:D,4,1)*'0- Capacité en place'!$D$4)</f>
        <v>0.76829594017094016</v>
      </c>
      <c r="K118" s="16">
        <f>E118/(VLOOKUP(A118,'0- Capacité en place'!A:E,5,1)*'0- Capacité en place'!$E$4)</f>
        <v>0.66005608974358976</v>
      </c>
      <c r="L118" s="16">
        <f>F118/(VLOOKUP(A118,'0- Capacité en place'!A:F,6,1)*'0- Capacité en place'!$F$4)</f>
        <v>0.77158453525641024</v>
      </c>
      <c r="M118" s="16" t="e">
        <f>G118/(VLOOKUP(A118,'0- Capacité en place'!A:G,7,1)*'0- Capacité en place'!$G$4)</f>
        <v>#DIV/0!</v>
      </c>
      <c r="N118" s="17">
        <f>H118/VLOOKUP(A118,'0- Capacité en place'!A:H,8,1)</f>
        <v>0.80639022435897434</v>
      </c>
      <c r="O118" s="30">
        <v>86373</v>
      </c>
      <c r="P118" s="7">
        <v>30707</v>
      </c>
      <c r="Q118" s="120">
        <f t="shared" si="14"/>
        <v>117080</v>
      </c>
      <c r="R118" s="126">
        <f>O118/(VLOOKUP(A118,'0- Capacité en place'!A:I,9,1)*'0- Capacité en place'!$I$4)</f>
        <v>0.9597</v>
      </c>
      <c r="S118" s="127">
        <f>P118/(VLOOKUP(A118,'0- Capacité en place'!A:J,10,1)*'0- Capacité en place'!$J$4)</f>
        <v>1.0235666666666667</v>
      </c>
      <c r="T118" s="146">
        <f>Q118/VLOOKUP(A118,'0- Capacité en place'!A:K,11,1)</f>
        <v>0.97566666666666668</v>
      </c>
      <c r="U118" s="18">
        <f t="shared" si="15"/>
        <v>205641</v>
      </c>
      <c r="V118" s="116">
        <f>U118/VLOOKUP(A118,'0- Capacité en place'!A:L,12,1)</f>
        <v>0.89477600250626566</v>
      </c>
    </row>
    <row r="119" spans="1:22" x14ac:dyDescent="0.25">
      <c r="A119" s="5">
        <v>45476</v>
      </c>
      <c r="B119" s="140">
        <f t="shared" si="10"/>
        <v>45474</v>
      </c>
      <c r="C119" s="18">
        <v>33038</v>
      </c>
      <c r="D119" s="7">
        <v>22013</v>
      </c>
      <c r="E119" s="7">
        <v>9558</v>
      </c>
      <c r="F119" s="7">
        <v>15282</v>
      </c>
      <c r="G119" s="7"/>
      <c r="H119" s="8">
        <f t="shared" si="12"/>
        <v>79891</v>
      </c>
      <c r="I119" s="63">
        <f>C119/(VLOOKUP(A119,'0- Capacité en place'!A:C,3,1)*'0- Capacité en place'!$C$4)</f>
        <v>0.82727363782051277</v>
      </c>
      <c r="J119" s="16">
        <f>D119/(VLOOKUP(A119,'0- Capacité en place'!A:D,4,1)*'0- Capacité en place'!$D$4)</f>
        <v>0.73494257478632474</v>
      </c>
      <c r="K119" s="16">
        <f>E119/(VLOOKUP(A119,'0- Capacité en place'!A:E,5,1)*'0- Capacité en place'!$E$4)</f>
        <v>0.47866586538461536</v>
      </c>
      <c r="L119" s="16">
        <f>F119/(VLOOKUP(A119,'0- Capacité en place'!A:F,6,1)*'0- Capacité en place'!$F$4)</f>
        <v>0.76532451923076927</v>
      </c>
      <c r="M119" s="16" t="e">
        <f>G119/(VLOOKUP(A119,'0- Capacité en place'!A:G,7,1)*'0- Capacité en place'!$G$4)</f>
        <v>#DIV/0!</v>
      </c>
      <c r="N119" s="17">
        <f>H119/VLOOKUP(A119,'0- Capacité en place'!A:H,8,1)</f>
        <v>0.72744573135198132</v>
      </c>
      <c r="O119" s="30">
        <v>73417</v>
      </c>
      <c r="P119" s="7">
        <v>30722</v>
      </c>
      <c r="Q119" s="120">
        <f t="shared" si="14"/>
        <v>104139</v>
      </c>
      <c r="R119" s="126">
        <f>O119/(VLOOKUP(A119,'0- Capacité en place'!A:I,9,1)*'0- Capacité en place'!$I$4)</f>
        <v>0.81574444444444449</v>
      </c>
      <c r="S119" s="127">
        <f>P119/(VLOOKUP(A119,'0- Capacité en place'!A:J,10,1)*'0- Capacité en place'!$J$4)</f>
        <v>1.0240666666666667</v>
      </c>
      <c r="T119" s="146">
        <f>Q119/VLOOKUP(A119,'0- Capacité en place'!A:K,11,1)</f>
        <v>0.86782499999999996</v>
      </c>
      <c r="U119" s="18">
        <f t="shared" si="15"/>
        <v>184030</v>
      </c>
      <c r="V119" s="116">
        <f>U119/VLOOKUP(A119,'0- Capacité en place'!A:L,12,1)</f>
        <v>0.80074317738791423</v>
      </c>
    </row>
    <row r="120" spans="1:22" x14ac:dyDescent="0.25">
      <c r="A120" s="5">
        <v>45477</v>
      </c>
      <c r="B120" s="140">
        <f t="shared" si="10"/>
        <v>45474</v>
      </c>
      <c r="C120" s="18">
        <v>33269</v>
      </c>
      <c r="D120" s="7">
        <v>23745</v>
      </c>
      <c r="E120" s="7">
        <v>9878</v>
      </c>
      <c r="F120" s="7">
        <v>15612</v>
      </c>
      <c r="G120" s="7"/>
      <c r="H120" s="8">
        <f t="shared" si="12"/>
        <v>82504</v>
      </c>
      <c r="I120" s="63">
        <f>C120/(VLOOKUP(A120,'0- Capacité en place'!A:C,3,1)*'0- Capacité en place'!$C$4)</f>
        <v>0.83305789262820518</v>
      </c>
      <c r="J120" s="16">
        <f>D120/(VLOOKUP(A120,'0- Capacité en place'!A:D,4,1)*'0- Capacité en place'!$D$4)</f>
        <v>0.79276842948717952</v>
      </c>
      <c r="K120" s="16">
        <f>E120/(VLOOKUP(A120,'0- Capacité en place'!A:E,5,1)*'0- Capacité en place'!$E$4)</f>
        <v>0.49469150641025639</v>
      </c>
      <c r="L120" s="16">
        <f>F120/(VLOOKUP(A120,'0- Capacité en place'!A:F,6,1)*'0- Capacité en place'!$F$4)</f>
        <v>0.78185096153846156</v>
      </c>
      <c r="M120" s="16" t="e">
        <f>G120/(VLOOKUP(A120,'0- Capacité en place'!A:G,7,1)*'0- Capacité en place'!$G$4)</f>
        <v>#DIV/0!</v>
      </c>
      <c r="N120" s="17">
        <f>H120/VLOOKUP(A120,'0- Capacité en place'!A:H,8,1)</f>
        <v>0.75123834498834496</v>
      </c>
      <c r="O120" s="30">
        <v>79065</v>
      </c>
      <c r="P120" s="7">
        <v>30770</v>
      </c>
      <c r="Q120" s="120">
        <f t="shared" si="14"/>
        <v>109835</v>
      </c>
      <c r="R120" s="126">
        <f>O120/(VLOOKUP(A120,'0- Capacité en place'!A:I,9,1)*'0- Capacité en place'!$I$4)</f>
        <v>0.87849999999999995</v>
      </c>
      <c r="S120" s="127">
        <f>P120/(VLOOKUP(A120,'0- Capacité en place'!A:J,10,1)*'0- Capacité en place'!$J$4)</f>
        <v>1.0256666666666667</v>
      </c>
      <c r="T120" s="146">
        <f>Q120/VLOOKUP(A120,'0- Capacité en place'!A:K,11,1)</f>
        <v>0.91529166666666661</v>
      </c>
      <c r="U120" s="18">
        <f t="shared" si="15"/>
        <v>192339</v>
      </c>
      <c r="V120" s="116">
        <f>U120/VLOOKUP(A120,'0- Capacité en place'!A:L,12,1)</f>
        <v>0.83689692982456143</v>
      </c>
    </row>
    <row r="121" spans="1:22" x14ac:dyDescent="0.25">
      <c r="A121" s="5">
        <v>45478</v>
      </c>
      <c r="B121" s="140">
        <f t="shared" si="10"/>
        <v>45474</v>
      </c>
      <c r="C121" s="18">
        <v>34809</v>
      </c>
      <c r="D121" s="7">
        <v>23649</v>
      </c>
      <c r="E121" s="7">
        <v>7086</v>
      </c>
      <c r="F121" s="7">
        <v>16014</v>
      </c>
      <c r="G121" s="7"/>
      <c r="H121" s="8">
        <f t="shared" si="12"/>
        <v>81558</v>
      </c>
      <c r="I121" s="63">
        <f>C121/(VLOOKUP(A121,'0- Capacité en place'!A:C,3,1)*'0- Capacité en place'!$C$4)</f>
        <v>0.87161959134615385</v>
      </c>
      <c r="J121" s="16">
        <f>D121/(VLOOKUP(A121,'0- Capacité en place'!A:D,4,1)*'0- Capacité en place'!$D$4)</f>
        <v>0.78956330128205132</v>
      </c>
      <c r="K121" s="16">
        <f>E121/(VLOOKUP(A121,'0- Capacité en place'!A:E,5,1)*'0- Capacité en place'!$E$4)</f>
        <v>0.35486778846153844</v>
      </c>
      <c r="L121" s="16">
        <f>F121/(VLOOKUP(A121,'0- Capacité en place'!A:F,6,1)*'0- Capacité en place'!$F$4)</f>
        <v>0.80198317307692313</v>
      </c>
      <c r="M121" s="16" t="e">
        <f>G121/(VLOOKUP(A121,'0- Capacité en place'!A:G,7,1)*'0- Capacité en place'!$G$4)</f>
        <v>#DIV/0!</v>
      </c>
      <c r="N121" s="17">
        <f>H121/VLOOKUP(A121,'0- Capacité en place'!A:H,8,1)</f>
        <v>0.74262456293706292</v>
      </c>
      <c r="O121" s="30">
        <v>86008</v>
      </c>
      <c r="P121" s="7">
        <v>30766</v>
      </c>
      <c r="Q121" s="120">
        <f t="shared" si="14"/>
        <v>116774</v>
      </c>
      <c r="R121" s="126">
        <f>O121/(VLOOKUP(A121,'0- Capacité en place'!A:I,9,1)*'0- Capacité en place'!$I$4)</f>
        <v>0.95564444444444441</v>
      </c>
      <c r="S121" s="127">
        <f>P121/(VLOOKUP(A121,'0- Capacité en place'!A:J,10,1)*'0- Capacité en place'!$J$4)</f>
        <v>1.0255333333333334</v>
      </c>
      <c r="T121" s="146">
        <f>Q121/VLOOKUP(A121,'0- Capacité en place'!A:K,11,1)</f>
        <v>0.97311666666666663</v>
      </c>
      <c r="U121" s="18">
        <f t="shared" ref="U121:U137" si="16">H121+Q121</f>
        <v>198332</v>
      </c>
      <c r="V121" s="116">
        <f>U121/VLOOKUP(A121,'0- Capacité en place'!A:L,12,1)</f>
        <v>0.86297340573656367</v>
      </c>
    </row>
    <row r="122" spans="1:22" x14ac:dyDescent="0.25">
      <c r="A122" s="5">
        <v>45479</v>
      </c>
      <c r="B122" s="140">
        <f t="shared" si="10"/>
        <v>45474</v>
      </c>
      <c r="C122" s="18">
        <v>33913</v>
      </c>
      <c r="D122" s="7">
        <v>23151</v>
      </c>
      <c r="E122" s="7">
        <v>10479</v>
      </c>
      <c r="F122" s="7">
        <v>16259</v>
      </c>
      <c r="G122" s="7"/>
      <c r="H122" s="8">
        <f t="shared" si="12"/>
        <v>83802</v>
      </c>
      <c r="I122" s="63">
        <f>C122/(VLOOKUP(A122,'0- Capacité en place'!A:C,3,1)*'0- Capacité en place'!$C$4)</f>
        <v>0.84918369391025639</v>
      </c>
      <c r="J122" s="16">
        <f>D122/(VLOOKUP(A122,'0- Capacité en place'!A:D,4,1)*'0- Capacité en place'!$D$4)</f>
        <v>0.77293669871794868</v>
      </c>
      <c r="K122" s="16">
        <f>E122/(VLOOKUP(A122,'0- Capacité en place'!A:E,5,1)*'0- Capacité en place'!$E$4)</f>
        <v>0.52478966346153844</v>
      </c>
      <c r="L122" s="16">
        <f>F122/(VLOOKUP(A122,'0- Capacité en place'!A:F,6,1)*'0- Capacité en place'!$F$4)</f>
        <v>0.81425280448717952</v>
      </c>
      <c r="M122" s="16" t="e">
        <f>G122/(VLOOKUP(A122,'0- Capacité en place'!A:G,7,1)*'0- Capacité en place'!$G$4)</f>
        <v>#DIV/0!</v>
      </c>
      <c r="N122" s="17">
        <f>H122/VLOOKUP(A122,'0- Capacité en place'!A:H,8,1)</f>
        <v>0.76305725524475521</v>
      </c>
      <c r="O122" s="30">
        <v>60986</v>
      </c>
      <c r="P122" s="7">
        <v>23678</v>
      </c>
      <c r="Q122" s="120">
        <f t="shared" si="14"/>
        <v>84664</v>
      </c>
      <c r="R122" s="126">
        <f>O122/(VLOOKUP(A122,'0- Capacité en place'!A:I,9,1)*'0- Capacité en place'!$I$4)</f>
        <v>0.67762222222222224</v>
      </c>
      <c r="S122" s="127">
        <f>P122/(VLOOKUP(A122,'0- Capacité en place'!A:J,10,1)*'0- Capacité en place'!$J$4)</f>
        <v>0.78926666666666667</v>
      </c>
      <c r="T122" s="146">
        <f>Q122/VLOOKUP(A122,'0- Capacité en place'!A:K,11,1)</f>
        <v>0.70553333333333335</v>
      </c>
      <c r="U122" s="18">
        <f t="shared" si="16"/>
        <v>168466</v>
      </c>
      <c r="V122" s="116">
        <f>U122/VLOOKUP(A122,'0- Capacité en place'!A:L,12,1)</f>
        <v>0.7330217905875801</v>
      </c>
    </row>
    <row r="123" spans="1:22" ht="13" thickBot="1" x14ac:dyDescent="0.3">
      <c r="A123" s="10">
        <v>45480</v>
      </c>
      <c r="B123" s="141">
        <f t="shared" si="10"/>
        <v>45474</v>
      </c>
      <c r="C123" s="19">
        <v>35334</v>
      </c>
      <c r="D123" s="11">
        <v>20338</v>
      </c>
      <c r="E123" s="11">
        <v>10445</v>
      </c>
      <c r="F123" s="11">
        <v>14237</v>
      </c>
      <c r="G123" s="11"/>
      <c r="H123" s="13">
        <f t="shared" si="12"/>
        <v>80354</v>
      </c>
      <c r="I123" s="64">
        <f>C123/(VLOOKUP(A123,'0- Capacité en place'!A:C,3,1)*'0- Capacité en place'!$C$4)</f>
        <v>0.884765625</v>
      </c>
      <c r="J123" s="112">
        <f>D123/(VLOOKUP(A123,'0- Capacité en place'!A:D,4,1)*'0- Capacité en place'!$D$4)</f>
        <v>0.6790197649572649</v>
      </c>
      <c r="K123" s="112">
        <f>E123/(VLOOKUP(A123,'0- Capacité en place'!A:E,5,1)*'0- Capacité en place'!$E$4)</f>
        <v>0.5230869391025641</v>
      </c>
      <c r="L123" s="112">
        <f>F123/(VLOOKUP(A123,'0- Capacité en place'!A:F,6,1)*'0- Capacité en place'!$F$4)</f>
        <v>0.71299078525641024</v>
      </c>
      <c r="M123" s="112" t="e">
        <f>G123/(VLOOKUP(A123,'0- Capacité en place'!A:G,7,1)*'0- Capacité en place'!$G$4)</f>
        <v>#DIV/0!</v>
      </c>
      <c r="N123" s="20">
        <f>H123/VLOOKUP(A123,'0- Capacité en place'!A:H,8,1)</f>
        <v>0.73166156759906764</v>
      </c>
      <c r="O123" s="31">
        <v>82608</v>
      </c>
      <c r="P123" s="11">
        <v>30520</v>
      </c>
      <c r="Q123" s="121">
        <f t="shared" si="14"/>
        <v>113128</v>
      </c>
      <c r="R123" s="126">
        <f>O123/(VLOOKUP(A123,'0- Capacité en place'!A:I,9,1)*'0- Capacité en place'!$I$4)</f>
        <v>0.91786666666666672</v>
      </c>
      <c r="S123" s="127">
        <f>P123/(VLOOKUP(A123,'0- Capacité en place'!A:J,10,1)*'0- Capacité en place'!$J$4)</f>
        <v>1.0173333333333334</v>
      </c>
      <c r="T123" s="146">
        <f>Q123/VLOOKUP(A123,'0- Capacité en place'!A:K,11,1)</f>
        <v>0.94273333333333331</v>
      </c>
      <c r="U123" s="19">
        <f t="shared" si="16"/>
        <v>193482</v>
      </c>
      <c r="V123" s="163">
        <f>U123/VLOOKUP(A123,'0- Capacité en place'!A:L,12,1)</f>
        <v>0.84187030075187974</v>
      </c>
    </row>
    <row r="124" spans="1:22" x14ac:dyDescent="0.25">
      <c r="A124" s="23">
        <v>45481</v>
      </c>
      <c r="B124" s="139">
        <f t="shared" si="10"/>
        <v>45481</v>
      </c>
      <c r="C124" s="25">
        <v>36766</v>
      </c>
      <c r="D124" s="26">
        <v>21254</v>
      </c>
      <c r="E124" s="26">
        <v>9732</v>
      </c>
      <c r="F124" s="26">
        <v>15485</v>
      </c>
      <c r="G124" s="26"/>
      <c r="H124" s="27">
        <f t="shared" si="12"/>
        <v>83237</v>
      </c>
      <c r="I124" s="118">
        <f>C124/(VLOOKUP(A124,'0- Capacité en place'!A:C,3,1)*'0- Capacité en place'!$C$4)</f>
        <v>0.92062299679487181</v>
      </c>
      <c r="J124" s="38">
        <f>D124/(VLOOKUP(A124,'0- Capacité en place'!A:D,4,1)*'0- Capacité en place'!$D$4)</f>
        <v>0.70960202991452992</v>
      </c>
      <c r="K124" s="38">
        <f>E124/(VLOOKUP(A124,'0- Capacité en place'!A:E,5,1)*'0- Capacité en place'!$E$4)</f>
        <v>0.48737980769230771</v>
      </c>
      <c r="L124" s="38">
        <f>F124/(VLOOKUP(A124,'0- Capacité en place'!A:F,6,1)*'0- Capacité en place'!$F$4)</f>
        <v>0.77549078525641024</v>
      </c>
      <c r="M124" s="38" t="e">
        <f>G124/(VLOOKUP(A124,'0- Capacité en place'!A:G,7,1)*'0- Capacité en place'!$G$4)</f>
        <v>#DIV/0!</v>
      </c>
      <c r="N124" s="98">
        <f>H124/VLOOKUP(A124,'0- Capacité en place'!A:H,8,1)</f>
        <v>0.75791266025641024</v>
      </c>
      <c r="O124" s="33">
        <v>83426</v>
      </c>
      <c r="P124" s="26">
        <v>30237</v>
      </c>
      <c r="Q124" s="119">
        <f t="shared" si="14"/>
        <v>113663</v>
      </c>
      <c r="R124" s="151">
        <f>O124/(VLOOKUP(A124,'0- Capacité en place'!A:I,9,1)*'0- Capacité en place'!$I$4)</f>
        <v>0.92695555555555553</v>
      </c>
      <c r="S124" s="108">
        <f>P124/(VLOOKUP(A124,'0- Capacité en place'!A:J,10,1)*'0- Capacité en place'!$J$4)</f>
        <v>1.0079</v>
      </c>
      <c r="T124" s="162">
        <f>Q124/VLOOKUP(A124,'0- Capacité en place'!A:K,11,1)</f>
        <v>0.94719166666666665</v>
      </c>
      <c r="U124" s="18">
        <f t="shared" si="16"/>
        <v>196900</v>
      </c>
      <c r="V124" s="72">
        <f>U124/VLOOKUP(A124,'0- Capacité en place'!A:L,12,1)</f>
        <v>0.85674255082149819</v>
      </c>
    </row>
    <row r="125" spans="1:22" x14ac:dyDescent="0.25">
      <c r="A125" s="5">
        <v>45482</v>
      </c>
      <c r="B125" s="140">
        <f t="shared" si="10"/>
        <v>45481</v>
      </c>
      <c r="C125" s="18">
        <v>33699</v>
      </c>
      <c r="D125" s="7">
        <v>21470</v>
      </c>
      <c r="E125" s="7">
        <v>12540</v>
      </c>
      <c r="F125" s="7">
        <v>15203</v>
      </c>
      <c r="G125" s="7"/>
      <c r="H125" s="8">
        <f t="shared" si="12"/>
        <v>82912</v>
      </c>
      <c r="I125" s="63">
        <f>C125/(VLOOKUP(A125,'0- Capacité en place'!A:C,3,1)*'0- Capacité en place'!$C$4)</f>
        <v>0.84382512019230771</v>
      </c>
      <c r="J125" s="16">
        <f>D125/(VLOOKUP(A125,'0- Capacité en place'!A:D,4,1)*'0- Capacité en place'!$D$4)</f>
        <v>0.71681356837606836</v>
      </c>
      <c r="K125" s="16">
        <f>E125/(VLOOKUP(A125,'0- Capacité en place'!A:E,5,1)*'0- Capacité en place'!$E$4)</f>
        <v>0.62800480769230771</v>
      </c>
      <c r="L125" s="16">
        <f>F125/(VLOOKUP(A125,'0- Capacité en place'!A:F,6,1)*'0- Capacité en place'!$F$4)</f>
        <v>0.7613681891025641</v>
      </c>
      <c r="M125" s="16" t="e">
        <f>G125/(VLOOKUP(A125,'0- Capacité en place'!A:G,7,1)*'0- Capacité en place'!$G$4)</f>
        <v>#DIV/0!</v>
      </c>
      <c r="N125" s="17">
        <f>H125/VLOOKUP(A125,'0- Capacité en place'!A:H,8,1)</f>
        <v>0.75495337995337997</v>
      </c>
      <c r="O125" s="34">
        <v>78263</v>
      </c>
      <c r="P125" s="7">
        <v>29284</v>
      </c>
      <c r="Q125" s="120">
        <f t="shared" si="14"/>
        <v>107547</v>
      </c>
      <c r="R125" s="126">
        <f>O125/(VLOOKUP(A125,'0- Capacité en place'!A:I,9,1)*'0- Capacité en place'!$I$4)</f>
        <v>0.86958888888888886</v>
      </c>
      <c r="S125" s="127">
        <f>P125/(VLOOKUP(A125,'0- Capacité en place'!A:J,10,1)*'0- Capacité en place'!$J$4)</f>
        <v>0.9761333333333333</v>
      </c>
      <c r="T125" s="146">
        <f>Q125/VLOOKUP(A125,'0- Capacité en place'!A:K,11,1)</f>
        <v>0.89622500000000005</v>
      </c>
      <c r="U125" s="18">
        <f t="shared" si="16"/>
        <v>190459</v>
      </c>
      <c r="V125" s="116">
        <f>U125/VLOOKUP(A125,'0- Capacité en place'!A:L,12,1)</f>
        <v>0.82871675717070459</v>
      </c>
    </row>
    <row r="126" spans="1:22" x14ac:dyDescent="0.25">
      <c r="A126" s="5">
        <v>45483</v>
      </c>
      <c r="B126" s="140">
        <f t="shared" si="10"/>
        <v>45481</v>
      </c>
      <c r="C126" s="18">
        <v>33652</v>
      </c>
      <c r="D126" s="7">
        <v>20044</v>
      </c>
      <c r="E126" s="7">
        <v>13436</v>
      </c>
      <c r="F126" s="7">
        <v>14124</v>
      </c>
      <c r="G126" s="7"/>
      <c r="H126" s="8">
        <f t="shared" si="12"/>
        <v>81256</v>
      </c>
      <c r="I126" s="63">
        <f>C126/(VLOOKUP(A126,'0- Capacité en place'!A:C,3,1)*'0- Capacité en place'!$C$4)</f>
        <v>0.84264823717948723</v>
      </c>
      <c r="J126" s="16">
        <f>D126/(VLOOKUP(A126,'0- Capacité en place'!A:D,4,1)*'0- Capacité en place'!$D$4)</f>
        <v>0.66920405982905984</v>
      </c>
      <c r="K126" s="16">
        <f>E126/(VLOOKUP(A126,'0- Capacité en place'!A:E,5,1)*'0- Capacité en place'!$E$4)</f>
        <v>0.67287660256410253</v>
      </c>
      <c r="L126" s="16">
        <f>F126/(VLOOKUP(A126,'0- Capacité en place'!A:F,6,1)*'0- Capacité en place'!$F$4)</f>
        <v>0.70733173076923073</v>
      </c>
      <c r="M126" s="16" t="e">
        <f>G126/(VLOOKUP(A126,'0- Capacité en place'!A:G,7,1)*'0- Capacité en place'!$G$4)</f>
        <v>#DIV/0!</v>
      </c>
      <c r="N126" s="17">
        <f>H126/VLOOKUP(A126,'0- Capacité en place'!A:H,8,1)</f>
        <v>0.73987470862470861</v>
      </c>
      <c r="O126" s="34">
        <v>80879</v>
      </c>
      <c r="P126" s="7">
        <v>29162</v>
      </c>
      <c r="Q126" s="120">
        <f t="shared" si="14"/>
        <v>110041</v>
      </c>
      <c r="R126" s="126">
        <f>O126/(VLOOKUP(A126,'0- Capacité en place'!A:I,9,1)*'0- Capacité en place'!$I$4)</f>
        <v>0.89865555555555554</v>
      </c>
      <c r="S126" s="127">
        <f>P126/(VLOOKUP(A126,'0- Capacité en place'!A:J,10,1)*'0- Capacité en place'!$J$4)</f>
        <v>0.97206666666666663</v>
      </c>
      <c r="T126" s="146">
        <f>Q126/VLOOKUP(A126,'0- Capacité en place'!A:K,11,1)</f>
        <v>0.91700833333333331</v>
      </c>
      <c r="U126" s="18">
        <f t="shared" si="16"/>
        <v>191297</v>
      </c>
      <c r="V126" s="116">
        <f>U126/VLOOKUP(A126,'0- Capacité en place'!A:L,12,1)</f>
        <v>0.83236302561960451</v>
      </c>
    </row>
    <row r="127" spans="1:22" x14ac:dyDescent="0.25">
      <c r="A127" s="5">
        <v>45484</v>
      </c>
      <c r="B127" s="140">
        <f t="shared" si="10"/>
        <v>45481</v>
      </c>
      <c r="C127" s="18">
        <v>34701</v>
      </c>
      <c r="D127" s="7">
        <v>22273</v>
      </c>
      <c r="E127" s="7">
        <v>13405</v>
      </c>
      <c r="F127" s="7">
        <v>14534</v>
      </c>
      <c r="G127" s="7"/>
      <c r="H127" s="8">
        <f t="shared" si="12"/>
        <v>84913</v>
      </c>
      <c r="I127" s="63">
        <f>C127/(VLOOKUP(A127,'0- Capacité en place'!A:C,3,1)*'0- Capacité en place'!$C$4)</f>
        <v>0.86891526442307687</v>
      </c>
      <c r="J127" s="16">
        <f>D127/(VLOOKUP(A127,'0- Capacité en place'!A:D,4,1)*'0- Capacité en place'!$D$4)</f>
        <v>0.74362313034188032</v>
      </c>
      <c r="K127" s="16">
        <f>E127/(VLOOKUP(A127,'0- Capacité en place'!A:E,5,1)*'0- Capacité en place'!$E$4)</f>
        <v>0.67132411858974361</v>
      </c>
      <c r="L127" s="16">
        <f>F127/(VLOOKUP(A127,'0- Capacité en place'!A:F,6,1)*'0- Capacité en place'!$F$4)</f>
        <v>0.72786458333333337</v>
      </c>
      <c r="M127" s="16" t="e">
        <f>G127/(VLOOKUP(A127,'0- Capacité en place'!A:G,7,1)*'0- Capacité en place'!$G$4)</f>
        <v>#DIV/0!</v>
      </c>
      <c r="N127" s="17">
        <f>H127/VLOOKUP(A127,'0- Capacité en place'!A:H,8,1)</f>
        <v>0.77317344114219111</v>
      </c>
      <c r="O127" s="34">
        <v>80191</v>
      </c>
      <c r="P127" s="7">
        <v>30107</v>
      </c>
      <c r="Q127" s="120">
        <f t="shared" si="14"/>
        <v>110298</v>
      </c>
      <c r="R127" s="126">
        <f>O127/(VLOOKUP(A127,'0- Capacité en place'!A:I,9,1)*'0- Capacité en place'!$I$4)</f>
        <v>0.89101111111111109</v>
      </c>
      <c r="S127" s="127">
        <f>P127/(VLOOKUP(A127,'0- Capacité en place'!A:J,10,1)*'0- Capacité en place'!$J$4)</f>
        <v>1.0035666666666667</v>
      </c>
      <c r="T127" s="146">
        <f>Q127/VLOOKUP(A127,'0- Capacité en place'!A:K,11,1)</f>
        <v>0.91915000000000002</v>
      </c>
      <c r="U127" s="18">
        <f t="shared" si="16"/>
        <v>195211</v>
      </c>
      <c r="V127" s="116">
        <f>U127/VLOOKUP(A127,'0- Capacité en place'!A:L,12,1)</f>
        <v>0.84939344890002788</v>
      </c>
    </row>
    <row r="128" spans="1:22" x14ac:dyDescent="0.25">
      <c r="A128" s="5">
        <v>45485</v>
      </c>
      <c r="B128" s="140">
        <f t="shared" si="10"/>
        <v>45481</v>
      </c>
      <c r="C128" s="18">
        <v>35749.599999999999</v>
      </c>
      <c r="D128" s="7">
        <v>23375</v>
      </c>
      <c r="E128" s="7">
        <v>13040.45</v>
      </c>
      <c r="F128" s="7">
        <v>16120</v>
      </c>
      <c r="G128" s="7"/>
      <c r="H128" s="8">
        <f t="shared" si="12"/>
        <v>88285.05</v>
      </c>
      <c r="I128" s="63">
        <f>C128/(VLOOKUP(A128,'0- Capacité en place'!A:C,3,1)*'0- Capacité en place'!$C$4)</f>
        <v>0.89517227564102564</v>
      </c>
      <c r="J128" s="16">
        <f>D128/(VLOOKUP(A128,'0- Capacité en place'!A:D,4,1)*'0- Capacité en place'!$D$4)</f>
        <v>0.78041533119658124</v>
      </c>
      <c r="K128" s="16">
        <f>E128/(VLOOKUP(A128,'0- Capacité en place'!A:E,5,1)*'0- Capacité en place'!$E$4)</f>
        <v>0.65306740785256412</v>
      </c>
      <c r="L128" s="16">
        <f>F128/(VLOOKUP(A128,'0- Capacité en place'!A:F,6,1)*'0- Capacité en place'!$F$4)</f>
        <v>0.80729166666666663</v>
      </c>
      <c r="M128" s="16" t="e">
        <f>G128/(VLOOKUP(A128,'0- Capacité en place'!A:G,7,1)*'0- Capacité en place'!$G$4)</f>
        <v>#DIV/0!</v>
      </c>
      <c r="N128" s="17">
        <f>H128/VLOOKUP(A128,'0- Capacité en place'!A:H,8,1)</f>
        <v>0.80387756774475527</v>
      </c>
      <c r="O128" s="34">
        <v>78324</v>
      </c>
      <c r="P128" s="7">
        <v>30040</v>
      </c>
      <c r="Q128" s="120">
        <f t="shared" si="14"/>
        <v>108364</v>
      </c>
      <c r="R128" s="126">
        <f>O128/(VLOOKUP(A128,'0- Capacité en place'!A:I,9,1)*'0- Capacité en place'!$I$4)</f>
        <v>0.87026666666666663</v>
      </c>
      <c r="S128" s="127">
        <f>P128/(VLOOKUP(A128,'0- Capacité en place'!A:J,10,1)*'0- Capacité en place'!$J$4)</f>
        <v>1.0013333333333334</v>
      </c>
      <c r="T128" s="146">
        <f>Q128/VLOOKUP(A128,'0- Capacité en place'!A:K,11,1)</f>
        <v>0.90303333333333335</v>
      </c>
      <c r="U128" s="18">
        <f t="shared" si="16"/>
        <v>196649.05</v>
      </c>
      <c r="V128" s="116">
        <f>U128/VLOOKUP(A128,'0- Capacité en place'!A:L,12,1)</f>
        <v>0.85565062830687821</v>
      </c>
    </row>
    <row r="129" spans="1:22" x14ac:dyDescent="0.25">
      <c r="A129" s="5">
        <v>45486</v>
      </c>
      <c r="B129" s="140">
        <f t="shared" si="10"/>
        <v>45481</v>
      </c>
      <c r="C129" s="18">
        <v>38545.499999999498</v>
      </c>
      <c r="D129" s="7">
        <v>23091</v>
      </c>
      <c r="E129" s="7">
        <v>13682.979999999981</v>
      </c>
      <c r="F129" s="7">
        <v>15003</v>
      </c>
      <c r="G129" s="7"/>
      <c r="H129" s="8">
        <f t="shared" si="12"/>
        <v>90322.479999999487</v>
      </c>
      <c r="I129" s="63">
        <f>C129/(VLOOKUP(A129,'0- Capacité en place'!A:C,3,1)*'0- Capacité en place'!$C$4)</f>
        <v>0.96518179086537204</v>
      </c>
      <c r="J129" s="16">
        <f>D129/(VLOOKUP(A129,'0- Capacité en place'!A:D,4,1)*'0- Capacité en place'!$D$4)</f>
        <v>0.77093349358974361</v>
      </c>
      <c r="K129" s="16">
        <f>E129/(VLOOKUP(A129,'0- Capacité en place'!A:E,5,1)*'0- Capacité en place'!$E$4)</f>
        <v>0.68524539262820416</v>
      </c>
      <c r="L129" s="16">
        <f>F129/(VLOOKUP(A129,'0- Capacité en place'!A:F,6,1)*'0- Capacité en place'!$F$4)</f>
        <v>0.75135216346153844</v>
      </c>
      <c r="M129" s="16" t="e">
        <f>G129/(VLOOKUP(A129,'0- Capacité en place'!A:G,7,1)*'0- Capacité en place'!$G$4)</f>
        <v>#DIV/0!</v>
      </c>
      <c r="N129" s="17">
        <f>H129/VLOOKUP(A129,'0- Capacité en place'!A:H,8,1)</f>
        <v>0.82242934149183677</v>
      </c>
      <c r="O129" s="34">
        <v>72287</v>
      </c>
      <c r="P129" s="7">
        <v>12696</v>
      </c>
      <c r="Q129" s="120">
        <f t="shared" si="14"/>
        <v>84983</v>
      </c>
      <c r="R129" s="126">
        <f>O129/(VLOOKUP(A129,'0- Capacité en place'!A:I,9,1)*'0- Capacité en place'!$I$4)</f>
        <v>0.80318888888888884</v>
      </c>
      <c r="S129" s="127">
        <f>P129/(VLOOKUP(A129,'0- Capacité en place'!A:J,10,1)*'0- Capacité en place'!$J$4)</f>
        <v>0.42320000000000002</v>
      </c>
      <c r="T129" s="146">
        <f>Q129/VLOOKUP(A129,'0- Capacité en place'!A:K,11,1)</f>
        <v>0.70819166666666666</v>
      </c>
      <c r="U129" s="18">
        <f t="shared" si="16"/>
        <v>175305.47999999949</v>
      </c>
      <c r="V129" s="116">
        <f>U129/VLOOKUP(A129,'0- Capacité en place'!A:L,12,1)</f>
        <v>0.76278143274853583</v>
      </c>
    </row>
    <row r="130" spans="1:22" ht="13" thickBot="1" x14ac:dyDescent="0.3">
      <c r="A130" s="10">
        <v>45487</v>
      </c>
      <c r="B130" s="141">
        <f t="shared" si="10"/>
        <v>45481</v>
      </c>
      <c r="C130" s="95">
        <v>36373</v>
      </c>
      <c r="D130" s="123">
        <v>20669</v>
      </c>
      <c r="E130" s="123">
        <v>13370</v>
      </c>
      <c r="F130" s="123">
        <v>13428</v>
      </c>
      <c r="G130" s="123"/>
      <c r="H130" s="94">
        <f t="shared" si="12"/>
        <v>83840</v>
      </c>
      <c r="I130" s="126">
        <f>C130/(VLOOKUP(A130,'0- Capacité en place'!A:C,3,1)*'0- Capacité en place'!$C$4)</f>
        <v>0.9107822516025641</v>
      </c>
      <c r="J130" s="127">
        <f>D130/(VLOOKUP(A130,'0- Capacité en place'!A:D,4,1)*'0- Capacité en place'!$D$4)</f>
        <v>0.69007077991452992</v>
      </c>
      <c r="K130" s="127">
        <f>E130/(VLOOKUP(A130,'0- Capacité en place'!A:E,5,1)*'0- Capacité en place'!$E$4)</f>
        <v>0.6695713141025641</v>
      </c>
      <c r="L130" s="127">
        <f>F130/(VLOOKUP(A130,'0- Capacité en place'!A:F,6,1)*'0- Capacité en place'!$F$4)</f>
        <v>0.67247596153846156</v>
      </c>
      <c r="M130" s="127" t="e">
        <f>G130/(VLOOKUP(A130,'0- Capacité en place'!A:G,7,1)*'0- Capacité en place'!$G$4)</f>
        <v>#DIV/0!</v>
      </c>
      <c r="N130" s="128">
        <f>H130/VLOOKUP(A130,'0- Capacité en place'!A:H,8,1)</f>
        <v>0.76340326340326337</v>
      </c>
      <c r="O130" s="35">
        <v>83386</v>
      </c>
      <c r="P130" s="11">
        <v>26778</v>
      </c>
      <c r="Q130" s="121">
        <f t="shared" si="14"/>
        <v>110164</v>
      </c>
      <c r="R130" s="126">
        <f>O130/(VLOOKUP(A130,'0- Capacité en place'!A:I,9,1)*'0- Capacité en place'!$I$4)</f>
        <v>0.92651111111111106</v>
      </c>
      <c r="S130" s="127">
        <f>P130/(VLOOKUP(A130,'0- Capacité en place'!A:J,10,1)*'0- Capacité en place'!$J$4)</f>
        <v>0.89259999999999995</v>
      </c>
      <c r="T130" s="146">
        <f>Q130/VLOOKUP(A130,'0- Capacité en place'!A:K,11,1)</f>
        <v>0.91803333333333337</v>
      </c>
      <c r="U130" s="19">
        <f t="shared" si="16"/>
        <v>194004</v>
      </c>
      <c r="V130" s="125">
        <f>U130/VLOOKUP(A130,'0- Capacité en place'!A:L,12,1)</f>
        <v>0.84414160401002503</v>
      </c>
    </row>
    <row r="131" spans="1:22" x14ac:dyDescent="0.25">
      <c r="A131" s="23">
        <v>45488</v>
      </c>
      <c r="B131" s="139">
        <f t="shared" si="10"/>
        <v>45488</v>
      </c>
      <c r="C131" s="25">
        <v>37979</v>
      </c>
      <c r="D131" s="26">
        <v>22372</v>
      </c>
      <c r="E131" s="26">
        <v>13624</v>
      </c>
      <c r="F131" s="26">
        <v>13013</v>
      </c>
      <c r="G131" s="122"/>
      <c r="H131" s="27">
        <f t="shared" si="12"/>
        <v>86988</v>
      </c>
      <c r="I131" s="57">
        <f>C131/(VLOOKUP(A131,'0- Capacité en place'!A:C,3,1)*'0- Capacité en place'!$C$4)</f>
        <v>0.95099659455128205</v>
      </c>
      <c r="J131" s="36">
        <f>D131/(VLOOKUP(A131,'0- Capacité en place'!A:D,4,1)*'0- Capacité en place'!$D$4)</f>
        <v>0.74692841880341876</v>
      </c>
      <c r="K131" s="36">
        <f>E131/(VLOOKUP(A131,'0- Capacité en place'!A:E,5,1)*'0- Capacité en place'!$E$4)</f>
        <v>0.68229166666666663</v>
      </c>
      <c r="L131" s="36">
        <f>F131/(VLOOKUP(A131,'0- Capacité en place'!A:F,6,1)*'0- Capacité en place'!$F$4)</f>
        <v>0.65169270833333337</v>
      </c>
      <c r="M131" s="36" t="e">
        <f>G131/(VLOOKUP(A131,'0- Capacité en place'!A:G,7,1)*'0- Capacité en place'!$G$4)</f>
        <v>#DIV/0!</v>
      </c>
      <c r="N131" s="28">
        <f>H131/VLOOKUP(A131,'0- Capacité en place'!A:H,8,1)</f>
        <v>0.79206730769230771</v>
      </c>
      <c r="O131" s="33">
        <v>80566</v>
      </c>
      <c r="P131" s="26">
        <v>30764</v>
      </c>
      <c r="Q131" s="29">
        <f t="shared" si="14"/>
        <v>111330</v>
      </c>
      <c r="R131" s="57">
        <f>O131/(VLOOKUP(A131,'0- Capacité en place'!A:I,9,1)*'0- Capacité en place'!$I$4)</f>
        <v>0.89517777777777774</v>
      </c>
      <c r="S131" s="36">
        <f>P131/(VLOOKUP(A131,'0- Capacité en place'!A:J,10,1)*'0- Capacité en place'!$J$4)</f>
        <v>1.0254666666666667</v>
      </c>
      <c r="T131" s="68">
        <f>Q131/VLOOKUP(A131,'0- Capacité en place'!A:K,11,1)</f>
        <v>0.92774999999999996</v>
      </c>
      <c r="U131" s="90">
        <f t="shared" si="16"/>
        <v>198318</v>
      </c>
      <c r="V131" s="74">
        <f>U131/VLOOKUP(A131,'0- Capacité en place'!A:L,12,1)</f>
        <v>0.86291248955722644</v>
      </c>
    </row>
    <row r="132" spans="1:22" x14ac:dyDescent="0.25">
      <c r="A132" s="5">
        <v>45489</v>
      </c>
      <c r="B132" s="140">
        <f t="shared" si="10"/>
        <v>45488</v>
      </c>
      <c r="C132" s="18">
        <v>37113</v>
      </c>
      <c r="D132" s="7">
        <v>18175</v>
      </c>
      <c r="E132" s="7">
        <v>13478</v>
      </c>
      <c r="F132" s="7">
        <v>17974</v>
      </c>
      <c r="G132" s="129"/>
      <c r="H132" s="8">
        <f t="shared" si="12"/>
        <v>86740</v>
      </c>
      <c r="I132" s="63">
        <f>C132/(VLOOKUP(A132,'0- Capacité en place'!A:C,3,1)*'0- Capacité en place'!$C$4)</f>
        <v>0.92931189903846156</v>
      </c>
      <c r="J132" s="16">
        <f>D132/(VLOOKUP(A132,'0- Capacité en place'!A:D,4,1)*'0- Capacité en place'!$D$4)</f>
        <v>0.60680422008547008</v>
      </c>
      <c r="K132" s="16">
        <f>E132/(VLOOKUP(A132,'0- Capacité en place'!A:E,5,1)*'0- Capacité en place'!$E$4)</f>
        <v>0.67497996794871795</v>
      </c>
      <c r="L132" s="16">
        <f>F132/(VLOOKUP(A132,'0- Capacité en place'!A:F,6,1)*'0- Capacité en place'!$F$4)</f>
        <v>0.90014022435897434</v>
      </c>
      <c r="M132" s="16" t="e">
        <f>G132/(VLOOKUP(A132,'0- Capacité en place'!A:G,7,1)*'0- Capacité en place'!$G$4)</f>
        <v>#DIV/0!</v>
      </c>
      <c r="N132" s="17">
        <f>H132/VLOOKUP(A132,'0- Capacité en place'!A:H,8,1)</f>
        <v>0.78980914918414924</v>
      </c>
      <c r="O132" s="34">
        <v>83770</v>
      </c>
      <c r="P132" s="7">
        <v>30669</v>
      </c>
      <c r="Q132" s="30">
        <f t="shared" si="14"/>
        <v>114439</v>
      </c>
      <c r="R132" s="63">
        <f>O132/(VLOOKUP(A132,'0- Capacité en place'!A:I,9,1)*'0- Capacité en place'!$I$4)</f>
        <v>0.93077777777777781</v>
      </c>
      <c r="S132" s="16">
        <f>P132/(VLOOKUP(A132,'0- Capacité en place'!A:J,10,1)*'0- Capacité en place'!$J$4)</f>
        <v>1.0223</v>
      </c>
      <c r="T132" s="65">
        <f>Q132/VLOOKUP(A132,'0- Capacité en place'!A:K,11,1)</f>
        <v>0.95365833333333339</v>
      </c>
      <c r="U132" s="18">
        <f t="shared" si="16"/>
        <v>201179</v>
      </c>
      <c r="V132" s="116">
        <f>U132/VLOOKUP(A132,'0- Capacité en place'!A:L,12,1)</f>
        <v>0.87536114592035641</v>
      </c>
    </row>
    <row r="133" spans="1:22" x14ac:dyDescent="0.25">
      <c r="A133" s="5">
        <v>45490</v>
      </c>
      <c r="B133" s="140">
        <f t="shared" si="10"/>
        <v>45488</v>
      </c>
      <c r="C133" s="18">
        <v>36313</v>
      </c>
      <c r="D133" s="7">
        <v>19420</v>
      </c>
      <c r="E133" s="7">
        <v>10567</v>
      </c>
      <c r="F133" s="7">
        <v>18149</v>
      </c>
      <c r="G133" s="129"/>
      <c r="H133" s="8">
        <f>SUM(C133:G133)</f>
        <v>84449</v>
      </c>
      <c r="I133" s="63">
        <f>C133/(VLOOKUP(A133,'0- Capacité en place'!A:C,3,1)*'0- Capacité en place'!$C$4)</f>
        <v>0.90927984775641024</v>
      </c>
      <c r="J133" s="16">
        <f>D133/(VLOOKUP(A133,'0- Capacité en place'!A:D,4,1)*'0- Capacité en place'!$D$4)</f>
        <v>0.64837072649572647</v>
      </c>
      <c r="K133" s="16">
        <f>E133/(VLOOKUP(A133,'0- Capacité en place'!A:E,5,1)*'0- Capacité en place'!$E$4)</f>
        <v>0.52919671474358976</v>
      </c>
      <c r="L133" s="16">
        <f>F133/(VLOOKUP(A133,'0- Capacité en place'!A:F,6,1)*'0- Capacité en place'!$F$4)</f>
        <v>0.90890424679487181</v>
      </c>
      <c r="M133" s="16" t="e">
        <f>G133/(VLOOKUP(A133,'0- Capacité en place'!A:G,7,1)*'0- Capacité en place'!$G$4)</f>
        <v>#DIV/0!</v>
      </c>
      <c r="N133" s="17">
        <f>H133/VLOOKUP(A133,'0- Capacité en place'!A:H,8,1)</f>
        <v>0.76894849941724941</v>
      </c>
      <c r="O133" s="34">
        <v>72993</v>
      </c>
      <c r="P133" s="7">
        <v>30588</v>
      </c>
      <c r="Q133" s="30">
        <f t="shared" si="14"/>
        <v>103581</v>
      </c>
      <c r="R133" s="63">
        <f>O133/(VLOOKUP(A133,'0- Capacité en place'!A:I,9,1)*'0- Capacité en place'!$I$4)</f>
        <v>0.81103333333333338</v>
      </c>
      <c r="S133" s="16">
        <f>P133/(VLOOKUP(A133,'0- Capacité en place'!A:J,10,1)*'0- Capacité en place'!$J$4)</f>
        <v>1.0196000000000001</v>
      </c>
      <c r="T133" s="65">
        <f>Q133/VLOOKUP(A133,'0- Capacité en place'!A:K,11,1)</f>
        <v>0.86317500000000003</v>
      </c>
      <c r="U133" s="18">
        <f t="shared" si="16"/>
        <v>188030</v>
      </c>
      <c r="V133" s="116">
        <f>U133/VLOOKUP(A133,'0- Capacité en place'!A:L,12,1)</f>
        <v>0.81814780005569476</v>
      </c>
    </row>
    <row r="134" spans="1:22" x14ac:dyDescent="0.25">
      <c r="A134" s="5">
        <v>45491</v>
      </c>
      <c r="B134" s="140">
        <f t="shared" si="10"/>
        <v>45488</v>
      </c>
      <c r="C134" s="18">
        <v>39011</v>
      </c>
      <c r="D134" s="7">
        <v>23093</v>
      </c>
      <c r="E134" s="7">
        <v>11268</v>
      </c>
      <c r="F134" s="7">
        <v>17362</v>
      </c>
      <c r="G134" s="129"/>
      <c r="H134" s="8">
        <f t="shared" si="12"/>
        <v>90734</v>
      </c>
      <c r="I134" s="63">
        <f>C134/(VLOOKUP(A134,'0- Capacité en place'!A:C,3,1)*'0- Capacité en place'!$C$4)</f>
        <v>0.97683794070512819</v>
      </c>
      <c r="J134" s="16">
        <f>D134/(VLOOKUP(A134,'0- Capacité en place'!A:D,4,1)*'0- Capacité en place'!$D$4)</f>
        <v>0.77100026709401714</v>
      </c>
      <c r="K134" s="16">
        <f>E134/(VLOOKUP(A134,'0- Capacité en place'!A:E,5,1)*'0- Capacité en place'!$E$4)</f>
        <v>0.56430288461538458</v>
      </c>
      <c r="L134" s="16">
        <f>F134/(VLOOKUP(A134,'0- Capacité en place'!A:F,6,1)*'0- Capacité en place'!$F$4)</f>
        <v>0.8694911858974359</v>
      </c>
      <c r="M134" s="16" t="e">
        <f>G134/(VLOOKUP(A134,'0- Capacité en place'!A:G,7,1)*'0- Capacité en place'!$G$4)</f>
        <v>#DIV/0!</v>
      </c>
      <c r="N134" s="17">
        <f>H134/VLOOKUP(A134,'0- Capacité en place'!A:H,8,1)</f>
        <v>0.82617642773892774</v>
      </c>
      <c r="O134" s="34">
        <v>67256</v>
      </c>
      <c r="P134" s="7">
        <v>30436</v>
      </c>
      <c r="Q134" s="30">
        <f t="shared" si="14"/>
        <v>97692</v>
      </c>
      <c r="R134" s="63">
        <f>O134/(VLOOKUP(A134,'0- Capacité en place'!A:I,9,1)*'0- Capacité en place'!$I$4)</f>
        <v>0.74728888888888889</v>
      </c>
      <c r="S134" s="16">
        <f>P134/(VLOOKUP(A134,'0- Capacité en place'!A:J,10,1)*'0- Capacité en place'!$J$4)</f>
        <v>1.0145333333333333</v>
      </c>
      <c r="T134" s="65">
        <f>Q134/VLOOKUP(A134,'0- Capacité en place'!A:K,11,1)</f>
        <v>0.81410000000000005</v>
      </c>
      <c r="U134" s="18">
        <f t="shared" si="16"/>
        <v>188426</v>
      </c>
      <c r="V134" s="116">
        <f>U134/VLOOKUP(A134,'0- Capacité en place'!A:L,12,1)</f>
        <v>0.81987085769980506</v>
      </c>
    </row>
    <row r="135" spans="1:22" x14ac:dyDescent="0.25">
      <c r="A135" s="5">
        <v>45492</v>
      </c>
      <c r="B135" s="140">
        <f t="shared" si="10"/>
        <v>45488</v>
      </c>
      <c r="C135" s="18">
        <v>34109</v>
      </c>
      <c r="D135" s="7">
        <v>22512</v>
      </c>
      <c r="E135" s="7">
        <v>11455</v>
      </c>
      <c r="F135" s="7">
        <v>18082</v>
      </c>
      <c r="G135" s="129"/>
      <c r="H135" s="8">
        <f t="shared" si="12"/>
        <v>86158</v>
      </c>
      <c r="I135" s="63">
        <f>C135/(VLOOKUP(A135,'0- Capacité en place'!A:C,3,1)*'0- Capacité en place'!$C$4)</f>
        <v>0.85409154647435892</v>
      </c>
      <c r="J135" s="16">
        <f>D135/(VLOOKUP(A135,'0- Capacité en place'!A:D,4,1)*'0- Capacité en place'!$D$4)</f>
        <v>0.7516025641025641</v>
      </c>
      <c r="K135" s="16">
        <f>E135/(VLOOKUP(A135,'0- Capacité en place'!A:E,5,1)*'0- Capacité en place'!$E$4)</f>
        <v>0.57366786858974361</v>
      </c>
      <c r="L135" s="16">
        <f>F135/(VLOOKUP(A135,'0- Capacité en place'!A:F,6,1)*'0- Capacité en place'!$F$4)</f>
        <v>0.90554887820512819</v>
      </c>
      <c r="M135" s="16" t="e">
        <f>G135/(VLOOKUP(A135,'0- Capacité en place'!A:G,7,1)*'0- Capacité en place'!$G$4)</f>
        <v>#DIV/0!</v>
      </c>
      <c r="N135" s="17">
        <f>H135/VLOOKUP(A135,'0- Capacité en place'!A:H,8,1)</f>
        <v>0.78450976107226111</v>
      </c>
      <c r="O135" s="34">
        <v>77989</v>
      </c>
      <c r="P135" s="7">
        <v>30295</v>
      </c>
      <c r="Q135" s="30">
        <f t="shared" si="14"/>
        <v>108284</v>
      </c>
      <c r="R135" s="63">
        <f>O135/(VLOOKUP(A135,'0- Capacité en place'!A:I,9,1)*'0- Capacité en place'!$I$4)</f>
        <v>0.86654444444444445</v>
      </c>
      <c r="S135" s="16">
        <f>P135/(VLOOKUP(A135,'0- Capacité en place'!A:J,10,1)*'0- Capacité en place'!$J$4)</f>
        <v>1.0098333333333334</v>
      </c>
      <c r="T135" s="65">
        <f>Q135/VLOOKUP(A135,'0- Capacité en place'!A:K,11,1)</f>
        <v>0.90236666666666665</v>
      </c>
      <c r="U135" s="18">
        <f t="shared" si="16"/>
        <v>194442</v>
      </c>
      <c r="V135" s="116">
        <f>U135/VLOOKUP(A135,'0- Capacité en place'!A:L,12,1)</f>
        <v>0.84604741019214702</v>
      </c>
    </row>
    <row r="136" spans="1:22" x14ac:dyDescent="0.25">
      <c r="A136" s="5">
        <v>45493</v>
      </c>
      <c r="B136" s="140">
        <f t="shared" si="10"/>
        <v>45488</v>
      </c>
      <c r="C136" s="18">
        <v>37053</v>
      </c>
      <c r="D136" s="7">
        <v>21869</v>
      </c>
      <c r="E136" s="7">
        <v>11886</v>
      </c>
      <c r="F136" s="7">
        <v>17322</v>
      </c>
      <c r="G136" s="129"/>
      <c r="H136" s="8">
        <f t="shared" si="12"/>
        <v>88130</v>
      </c>
      <c r="I136" s="63">
        <f>C136/(VLOOKUP(A136,'0- Capacité en place'!A:C,3,1)*'0- Capacité en place'!$C$4)</f>
        <v>0.92780949519230771</v>
      </c>
      <c r="J136" s="16">
        <f>D136/(VLOOKUP(A136,'0- Capacité en place'!A:D,4,1)*'0- Capacité en place'!$D$4)</f>
        <v>0.73013488247863245</v>
      </c>
      <c r="K136" s="16">
        <f>E136/(VLOOKUP(A136,'0- Capacité en place'!A:E,5,1)*'0- Capacité en place'!$E$4)</f>
        <v>0.59525240384615385</v>
      </c>
      <c r="L136" s="16">
        <f>F136/(VLOOKUP(A136,'0- Capacité en place'!A:F,6,1)*'0- Capacité en place'!$F$4)</f>
        <v>0.86748798076923073</v>
      </c>
      <c r="M136" s="16" t="e">
        <f>G136/(VLOOKUP(A136,'0- Capacité en place'!A:G,7,1)*'0- Capacité en place'!$G$4)</f>
        <v>#DIV/0!</v>
      </c>
      <c r="N136" s="17">
        <f>H136/VLOOKUP(A136,'0- Capacité en place'!A:H,8,1)</f>
        <v>0.80246576340326337</v>
      </c>
      <c r="O136" s="34">
        <v>63917</v>
      </c>
      <c r="P136" s="7">
        <v>30032</v>
      </c>
      <c r="Q136" s="30">
        <f t="shared" si="14"/>
        <v>93949</v>
      </c>
      <c r="R136" s="63">
        <f>O136/(VLOOKUP(A136,'0- Capacité en place'!A:I,9,1)*'0- Capacité en place'!$I$4)</f>
        <v>0.71018888888888887</v>
      </c>
      <c r="S136" s="16">
        <f>P136/(VLOOKUP(A136,'0- Capacité en place'!A:J,10,1)*'0- Capacité en place'!$J$4)</f>
        <v>1.0010666666666668</v>
      </c>
      <c r="T136" s="65">
        <f>Q136/VLOOKUP(A136,'0- Capacité en place'!A:K,11,1)</f>
        <v>0.78290833333333332</v>
      </c>
      <c r="U136" s="18">
        <f t="shared" si="16"/>
        <v>182079</v>
      </c>
      <c r="V136" s="116">
        <f>U136/VLOOKUP(A136,'0- Capacité en place'!A:L,12,1)</f>
        <v>0.79225407268170422</v>
      </c>
    </row>
    <row r="137" spans="1:22" ht="13" thickBot="1" x14ac:dyDescent="0.3">
      <c r="A137" s="10">
        <v>45494</v>
      </c>
      <c r="B137" s="141">
        <f t="shared" si="10"/>
        <v>45488</v>
      </c>
      <c r="C137" s="95">
        <v>40295</v>
      </c>
      <c r="D137" s="123">
        <v>19563</v>
      </c>
      <c r="E137" s="123">
        <v>10923</v>
      </c>
      <c r="F137" s="123">
        <v>17590</v>
      </c>
      <c r="G137" s="147">
        <v>3213</v>
      </c>
      <c r="H137" s="94">
        <f t="shared" si="12"/>
        <v>91584</v>
      </c>
      <c r="I137" s="126">
        <f>C137/(VLOOKUP(A137,'0- Capacité en place'!A:C,3,1)*'0- Capacité en place'!$C$4)</f>
        <v>1.0089893830128205</v>
      </c>
      <c r="J137" s="127">
        <f>D137/(VLOOKUP(A137,'0- Capacité en place'!A:D,4,1)*'0- Capacité en place'!$D$4)</f>
        <v>0.65314503205128205</v>
      </c>
      <c r="K137" s="127">
        <f>E137/(VLOOKUP(A137,'0- Capacité en place'!A:E,5,1)*'0- Capacité en place'!$E$4)</f>
        <v>0.54702524038461542</v>
      </c>
      <c r="L137" s="127">
        <f>F137/(VLOOKUP(A137,'0- Capacité en place'!A:F,6,1)*'0- Capacité en place'!$F$4)</f>
        <v>0.88090945512820518</v>
      </c>
      <c r="M137" s="127">
        <f>G137/(VLOOKUP(A137,'0- Capacité en place'!A:G,7,1)*'0- Capacité en place'!$G$4)</f>
        <v>0.64362980769230771</v>
      </c>
      <c r="N137" s="128">
        <f>H137/VLOOKUP(A137,'0- Capacité en place'!A:H,8,1)</f>
        <v>0.7976588628762542</v>
      </c>
      <c r="O137" s="35">
        <v>76768</v>
      </c>
      <c r="P137" s="11">
        <v>29377</v>
      </c>
      <c r="Q137" s="31">
        <f t="shared" si="14"/>
        <v>106145</v>
      </c>
      <c r="R137" s="126">
        <f>O137/(VLOOKUP(A137,'0- Capacité en place'!A:I,9,1)*'0- Capacité en place'!$I$4)</f>
        <v>0.85297777777777772</v>
      </c>
      <c r="S137" s="127">
        <f>P137/(VLOOKUP(A137,'0- Capacité en place'!A:J,10,1)*'0- Capacité en place'!$J$4)</f>
        <v>0.97923333333333329</v>
      </c>
      <c r="T137" s="146">
        <f>Q137/VLOOKUP(A137,'0- Capacité en place'!A:K,11,1)</f>
        <v>0.88454166666666667</v>
      </c>
      <c r="U137" s="19">
        <f t="shared" si="16"/>
        <v>197729</v>
      </c>
      <c r="V137" s="125">
        <f>U137/VLOOKUP(A137,'0- Capacité en place'!A:L,12,1)</f>
        <v>0.84205931452711913</v>
      </c>
    </row>
    <row r="138" spans="1:22" x14ac:dyDescent="0.25">
      <c r="A138" s="23">
        <v>45495</v>
      </c>
      <c r="B138" s="139">
        <f t="shared" si="10"/>
        <v>45495</v>
      </c>
      <c r="C138" s="25">
        <v>38676</v>
      </c>
      <c r="D138" s="26">
        <v>19258</v>
      </c>
      <c r="E138" s="26">
        <v>10898</v>
      </c>
      <c r="F138" s="26">
        <v>14877</v>
      </c>
      <c r="G138" s="26">
        <v>1401</v>
      </c>
      <c r="H138" s="27">
        <f t="shared" si="12"/>
        <v>85110</v>
      </c>
      <c r="I138" s="151">
        <f>C138/(VLOOKUP(A138,'0- Capacité en place'!A:C,3,1)*'0- Capacité en place'!$C$4)</f>
        <v>0.96844951923076927</v>
      </c>
      <c r="J138" s="108">
        <f>D138/(VLOOKUP(A138,'0- Capacité en place'!A:D,4,1)*'0- Capacité en place'!$D$4)</f>
        <v>0.64296207264957261</v>
      </c>
      <c r="K138" s="108">
        <f>E138/(VLOOKUP(A138,'0- Capacité en place'!A:E,5,1)*'0- Capacité en place'!$E$4)</f>
        <v>0.54577323717948723</v>
      </c>
      <c r="L138" s="108">
        <f>F138/(VLOOKUP(A138,'0- Capacité en place'!A:F,6,1)*'0- Capacité en place'!$F$4)</f>
        <v>0.74504206730769229</v>
      </c>
      <c r="M138" s="108">
        <f>G138/(VLOOKUP(A138,'0- Capacité en place'!A:G,7,1)*'0- Capacité en place'!$G$4)</f>
        <v>0.28064903846153844</v>
      </c>
      <c r="N138" s="110">
        <f>H138/VLOOKUP(A138,'0- Capacité en place'!A:H,8,1)</f>
        <v>0.7412729933110368</v>
      </c>
      <c r="O138" s="29">
        <v>71798</v>
      </c>
      <c r="P138" s="26">
        <v>28839</v>
      </c>
      <c r="Q138" s="29">
        <f t="shared" si="14"/>
        <v>100637</v>
      </c>
      <c r="R138" s="151">
        <f>O138/(VLOOKUP(A138,'0- Capacité en place'!A:I,9,1)*'0- Capacité en place'!$I$4)</f>
        <v>0.79775555555555555</v>
      </c>
      <c r="S138" s="108">
        <f>P138/(VLOOKUP(A138,'0- Capacité en place'!A:J,10,1)*'0- Capacité en place'!$J$4)</f>
        <v>0.96130000000000004</v>
      </c>
      <c r="T138" s="110">
        <f>Q138/VLOOKUP(A138,'0- Capacité en place'!A:K,11,1)</f>
        <v>0.83864166666666662</v>
      </c>
      <c r="U138" s="90">
        <f t="shared" ref="U138" si="17">H138+Q138</f>
        <v>185747</v>
      </c>
      <c r="V138" s="115">
        <f>U138/VLOOKUP(A138,'0- Capacité en place'!A:L,12,1)</f>
        <v>0.79103212728263828</v>
      </c>
    </row>
    <row r="139" spans="1:22" x14ac:dyDescent="0.25">
      <c r="A139" s="5">
        <v>45496</v>
      </c>
      <c r="B139" s="140">
        <f t="shared" si="10"/>
        <v>45495</v>
      </c>
      <c r="C139" s="18">
        <v>38052</v>
      </c>
      <c r="D139" s="7">
        <v>18892</v>
      </c>
      <c r="E139" s="7">
        <v>12841</v>
      </c>
      <c r="F139" s="7">
        <v>15556</v>
      </c>
      <c r="G139" s="7">
        <v>1899</v>
      </c>
      <c r="H139" s="89">
        <f t="shared" si="12"/>
        <v>87240</v>
      </c>
      <c r="I139" s="63">
        <f>C139/(VLOOKUP(A139,'0- Capacité en place'!A:C,3,1)*'0- Capacité en place'!$C$4)</f>
        <v>0.95282451923076927</v>
      </c>
      <c r="J139" s="16">
        <f>D139/(VLOOKUP(A139,'0- Capacité en place'!A:D,4,1)*'0- Capacité en place'!$D$4)</f>
        <v>0.6307425213675214</v>
      </c>
      <c r="K139" s="16">
        <f>E139/(VLOOKUP(A139,'0- Capacité en place'!A:E,5,1)*'0- Capacité en place'!$E$4)</f>
        <v>0.64307892628205132</v>
      </c>
      <c r="L139" s="16">
        <f>F139/(VLOOKUP(A139,'0- Capacité en place'!A:F,6,1)*'0- Capacité en place'!$F$4)</f>
        <v>0.77904647435897434</v>
      </c>
      <c r="M139" s="16">
        <f>G139/(VLOOKUP(A139,'0- Capacité en place'!A:G,7,1)*'0- Capacité en place'!$G$4)</f>
        <v>0.38040865384615385</v>
      </c>
      <c r="N139" s="17">
        <f>H139/VLOOKUP(A139,'0- Capacité en place'!A:H,8,1)</f>
        <v>0.75982441471571904</v>
      </c>
      <c r="O139" s="30">
        <v>75325</v>
      </c>
      <c r="P139" s="7">
        <v>25980</v>
      </c>
      <c r="Q139" s="30">
        <f t="shared" si="14"/>
        <v>101305</v>
      </c>
      <c r="R139" s="63">
        <f>O139/(VLOOKUP(A139,'0- Capacité en place'!A:I,9,1)*'0- Capacité en place'!$I$4)</f>
        <v>0.83694444444444449</v>
      </c>
      <c r="S139" s="16">
        <f>P139/(VLOOKUP(A139,'0- Capacité en place'!A:J,10,1)*'0- Capacité en place'!$J$4)</f>
        <v>0.86599999999999999</v>
      </c>
      <c r="T139" s="17">
        <f>Q139/VLOOKUP(A139,'0- Capacité en place'!A:K,11,1)</f>
        <v>0.84420833333333334</v>
      </c>
      <c r="U139" s="18">
        <f t="shared" ref="U139:U151" si="18">H139+Q139</f>
        <v>188545</v>
      </c>
      <c r="V139" s="116">
        <f>U139/VLOOKUP(A139,'0- Capacité en place'!A:L,12,1)</f>
        <v>0.80294784001090214</v>
      </c>
    </row>
    <row r="140" spans="1:22" x14ac:dyDescent="0.25">
      <c r="A140" s="5">
        <v>45497</v>
      </c>
      <c r="B140" s="140">
        <f t="shared" si="10"/>
        <v>45495</v>
      </c>
      <c r="C140" s="18">
        <v>37934</v>
      </c>
      <c r="D140" s="7">
        <v>22208</v>
      </c>
      <c r="E140" s="7">
        <v>13202</v>
      </c>
      <c r="F140" s="7">
        <v>17345</v>
      </c>
      <c r="G140" s="7">
        <v>1626</v>
      </c>
      <c r="H140" s="8">
        <f t="shared" si="12"/>
        <v>92315</v>
      </c>
      <c r="I140" s="63">
        <f>C140/(VLOOKUP(A140,'0- Capacité en place'!A:C,3,1)*'0- Capacité en place'!$C$4)</f>
        <v>0.94986979166666663</v>
      </c>
      <c r="J140" s="16">
        <f>D140/(VLOOKUP(A140,'0- Capacité en place'!A:D,4,1)*'0- Capacité en place'!$D$4)</f>
        <v>0.74145299145299148</v>
      </c>
      <c r="K140" s="16">
        <f>E140/(VLOOKUP(A140,'0- Capacité en place'!A:E,5,1)*'0- Capacité en place'!$E$4)</f>
        <v>0.66115785256410253</v>
      </c>
      <c r="L140" s="16">
        <f>F140/(VLOOKUP(A140,'0- Capacité en place'!A:F,6,1)*'0- Capacité en place'!$F$4)</f>
        <v>0.86863982371794868</v>
      </c>
      <c r="M140" s="16">
        <f>G140/(VLOOKUP(A140,'0- Capacité en place'!A:G,7,1)*'0- Capacité en place'!$G$4)</f>
        <v>0.32572115384615385</v>
      </c>
      <c r="N140" s="17">
        <f>H140/VLOOKUP(A140,'0- Capacité en place'!A:H,8,1)</f>
        <v>0.80402557134894093</v>
      </c>
      <c r="O140" s="30">
        <v>64624</v>
      </c>
      <c r="P140" s="7">
        <v>18330</v>
      </c>
      <c r="Q140" s="30">
        <f t="shared" si="14"/>
        <v>82954</v>
      </c>
      <c r="R140" s="63">
        <f>O140/(VLOOKUP(A140,'0- Capacité en place'!A:I,9,1)*'0- Capacité en place'!$I$4)</f>
        <v>0.71804444444444449</v>
      </c>
      <c r="S140" s="16">
        <f>P140/(VLOOKUP(A140,'0- Capacité en place'!A:J,10,1)*'0- Capacité en place'!$J$4)</f>
        <v>0.61099999999999999</v>
      </c>
      <c r="T140" s="17">
        <f>Q140/VLOOKUP(A140,'0- Capacité en place'!A:K,11,1)</f>
        <v>0.69128333333333336</v>
      </c>
      <c r="U140" s="18">
        <f t="shared" si="18"/>
        <v>175269</v>
      </c>
      <c r="V140" s="116">
        <f>U140/VLOOKUP(A140,'0- Capacité en place'!A:L,12,1)</f>
        <v>0.74640995502861818</v>
      </c>
    </row>
    <row r="141" spans="1:22" x14ac:dyDescent="0.25">
      <c r="A141" s="5">
        <v>45498</v>
      </c>
      <c r="B141" s="140">
        <f t="shared" ref="B141:B204" si="19">B134+7</f>
        <v>45495</v>
      </c>
      <c r="C141" s="18">
        <v>36224</v>
      </c>
      <c r="D141" s="7">
        <v>22304</v>
      </c>
      <c r="E141" s="7">
        <v>12840</v>
      </c>
      <c r="F141" s="7">
        <v>17203</v>
      </c>
      <c r="G141" s="7">
        <v>1757</v>
      </c>
      <c r="H141" s="8">
        <f t="shared" si="12"/>
        <v>90328</v>
      </c>
      <c r="I141" s="63">
        <f>C141/(VLOOKUP(A141,'0- Capacité en place'!A:C,3,1)*'0- Capacité en place'!$C$4)</f>
        <v>0.90705128205128205</v>
      </c>
      <c r="J141" s="16">
        <f>D141/(VLOOKUP(A141,'0- Capacité en place'!A:D,4,1)*'0- Capacité en place'!$D$4)</f>
        <v>0.74465811965811968</v>
      </c>
      <c r="K141" s="16">
        <f>E141/(VLOOKUP(A141,'0- Capacité en place'!A:E,5,1)*'0- Capacité en place'!$E$4)</f>
        <v>0.64302884615384615</v>
      </c>
      <c r="L141" s="16">
        <f>F141/(VLOOKUP(A141,'0- Capacité en place'!A:F,6,1)*'0- Capacité en place'!$F$4)</f>
        <v>0.86152844551282048</v>
      </c>
      <c r="M141" s="16">
        <f>G141/(VLOOKUP(A141,'0- Capacité en place'!A:G,7,1)*'0- Capacité en place'!$G$4)</f>
        <v>0.35196314102564102</v>
      </c>
      <c r="N141" s="17">
        <f>H141/VLOOKUP(A141,'0- Capacité en place'!A:H,8,1)</f>
        <v>0.78671962095875136</v>
      </c>
      <c r="O141" s="30">
        <v>79844</v>
      </c>
      <c r="P141" s="7">
        <v>27263</v>
      </c>
      <c r="Q141" s="30">
        <f t="shared" si="14"/>
        <v>107107</v>
      </c>
      <c r="R141" s="63">
        <f>O141/(VLOOKUP(A141,'0- Capacité en place'!A:I,9,1)*'0- Capacité en place'!$I$4)</f>
        <v>0.88715555555555559</v>
      </c>
      <c r="S141" s="16">
        <f>P141/(VLOOKUP(A141,'0- Capacité en place'!A:J,10,1)*'0- Capacité en place'!$J$4)</f>
        <v>0.90876666666666661</v>
      </c>
      <c r="T141" s="17">
        <f>Q141/VLOOKUP(A141,'0- Capacité en place'!A:K,11,1)</f>
        <v>0.89255833333333334</v>
      </c>
      <c r="U141" s="18">
        <f t="shared" si="18"/>
        <v>197435</v>
      </c>
      <c r="V141" s="116">
        <f>U141/VLOOKUP(A141,'0- Capacité en place'!A:L,12,1)</f>
        <v>0.84080727037339875</v>
      </c>
    </row>
    <row r="142" spans="1:22" x14ac:dyDescent="0.25">
      <c r="A142" s="5">
        <v>45499</v>
      </c>
      <c r="B142" s="140">
        <f t="shared" si="19"/>
        <v>45495</v>
      </c>
      <c r="C142" s="18">
        <v>38302</v>
      </c>
      <c r="D142" s="7">
        <v>22108</v>
      </c>
      <c r="E142" s="7">
        <v>13676</v>
      </c>
      <c r="F142" s="7">
        <v>17088</v>
      </c>
      <c r="G142" s="7">
        <v>1762</v>
      </c>
      <c r="H142" s="8">
        <f t="shared" si="12"/>
        <v>92936</v>
      </c>
      <c r="I142" s="63">
        <f>C142/(VLOOKUP(A142,'0- Capacité en place'!A:C,3,1)*'0- Capacité en place'!$C$4)</f>
        <v>0.95908453525641024</v>
      </c>
      <c r="J142" s="16">
        <f>D142/(VLOOKUP(A142,'0- Capacité en place'!A:D,4,1)*'0- Capacité en place'!$D$4)</f>
        <v>0.73811431623931623</v>
      </c>
      <c r="K142" s="16">
        <f>E142/(VLOOKUP(A142,'0- Capacité en place'!A:E,5,1)*'0- Capacité en place'!$E$4)</f>
        <v>0.68489583333333337</v>
      </c>
      <c r="L142" s="16">
        <f>F142/(VLOOKUP(A142,'0- Capacité en place'!A:F,6,1)*'0- Capacité en place'!$F$4)</f>
        <v>0.85576923076923073</v>
      </c>
      <c r="M142" s="16">
        <f>G142/(VLOOKUP(A142,'0- Capacité en place'!A:G,7,1)*'0- Capacité en place'!$G$4)</f>
        <v>0.35296474358974361</v>
      </c>
      <c r="N142" s="17">
        <f>H142/VLOOKUP(A142,'0- Capacité en place'!A:H,8,1)</f>
        <v>0.80943422519509478</v>
      </c>
      <c r="O142" s="30">
        <v>79334</v>
      </c>
      <c r="P142" s="7">
        <v>21851</v>
      </c>
      <c r="Q142" s="30">
        <f t="shared" si="14"/>
        <v>101185</v>
      </c>
      <c r="R142" s="63">
        <f>O142/(VLOOKUP(A142,'0- Capacité en place'!A:I,9,1)*'0- Capacité en place'!$I$4)</f>
        <v>0.88148888888888888</v>
      </c>
      <c r="S142" s="16">
        <f>P142/(VLOOKUP(A142,'0- Capacité en place'!A:J,10,1)*'0- Capacité en place'!$J$4)</f>
        <v>0.72836666666666672</v>
      </c>
      <c r="T142" s="17">
        <f>Q142/VLOOKUP(A142,'0- Capacité en place'!A:K,11,1)</f>
        <v>0.84320833333333334</v>
      </c>
      <c r="U142" s="18">
        <f t="shared" si="18"/>
        <v>194121</v>
      </c>
      <c r="V142" s="116">
        <f>U142/VLOOKUP(A142,'0- Capacité en place'!A:L,12,1)</f>
        <v>0.8266940923957482</v>
      </c>
    </row>
    <row r="143" spans="1:22" x14ac:dyDescent="0.25">
      <c r="A143" s="5">
        <v>45500</v>
      </c>
      <c r="B143" s="140">
        <f t="shared" si="19"/>
        <v>45495</v>
      </c>
      <c r="C143" s="18">
        <v>36989</v>
      </c>
      <c r="D143" s="7">
        <v>21854</v>
      </c>
      <c r="E143" s="7">
        <v>14021</v>
      </c>
      <c r="F143" s="7">
        <v>16727</v>
      </c>
      <c r="G143" s="7">
        <v>1167</v>
      </c>
      <c r="H143" s="8">
        <f t="shared" si="12"/>
        <v>90758</v>
      </c>
      <c r="I143" s="63">
        <f>C143/(VLOOKUP(A143,'0- Capacité en place'!A:C,3,1)*'0- Capacité en place'!$C$4)</f>
        <v>0.92620693108974361</v>
      </c>
      <c r="J143" s="16">
        <f>D143/(VLOOKUP(A143,'0- Capacité en place'!A:D,4,1)*'0- Capacité en place'!$D$4)</f>
        <v>0.72963408119658124</v>
      </c>
      <c r="K143" s="16">
        <f>E143/(VLOOKUP(A143,'0- Capacité en place'!A:E,5,1)*'0- Capacité en place'!$E$4)</f>
        <v>0.70217347756410253</v>
      </c>
      <c r="L143" s="16">
        <f>F143/(VLOOKUP(A143,'0- Capacité en place'!A:F,6,1)*'0- Capacité en place'!$F$4)</f>
        <v>0.83769030448717952</v>
      </c>
      <c r="M143" s="16">
        <f>G143/(VLOOKUP(A143,'0- Capacité en place'!A:G,7,1)*'0- Capacité en place'!$G$4)</f>
        <v>0.23377403846153846</v>
      </c>
      <c r="N143" s="17">
        <f>H143/VLOOKUP(A143,'0- Capacité en place'!A:H,8,1)</f>
        <v>0.79046474358974361</v>
      </c>
      <c r="O143" s="30">
        <v>78441</v>
      </c>
      <c r="P143" s="7">
        <v>21454</v>
      </c>
      <c r="Q143" s="30">
        <f t="shared" si="14"/>
        <v>99895</v>
      </c>
      <c r="R143" s="63">
        <f>O143/(VLOOKUP(A143,'0- Capacité en place'!A:I,9,1)*'0- Capacité en place'!$I$4)</f>
        <v>0.87156666666666671</v>
      </c>
      <c r="S143" s="16">
        <f>P143/(VLOOKUP(A143,'0- Capacité en place'!A:J,10,1)*'0- Capacité en place'!$J$4)</f>
        <v>0.71513333333333329</v>
      </c>
      <c r="T143" s="17">
        <f>Q143/VLOOKUP(A143,'0- Capacité en place'!A:K,11,1)</f>
        <v>0.8324583333333333</v>
      </c>
      <c r="U143" s="18">
        <f t="shared" si="18"/>
        <v>190653</v>
      </c>
      <c r="V143" s="116">
        <f>U143/VLOOKUP(A143,'0- Capacité en place'!A:L,12,1)</f>
        <v>0.81192508176614886</v>
      </c>
    </row>
    <row r="144" spans="1:22" ht="13" thickBot="1" x14ac:dyDescent="0.3">
      <c r="A144" s="10">
        <v>45501</v>
      </c>
      <c r="B144" s="141">
        <f t="shared" si="19"/>
        <v>45495</v>
      </c>
      <c r="C144" s="19">
        <v>38465</v>
      </c>
      <c r="D144" s="11">
        <v>22106</v>
      </c>
      <c r="E144" s="11">
        <v>12834</v>
      </c>
      <c r="F144" s="11">
        <v>16864</v>
      </c>
      <c r="G144" s="7">
        <v>4414</v>
      </c>
      <c r="H144" s="13">
        <f t="shared" si="12"/>
        <v>94683</v>
      </c>
      <c r="I144" s="64">
        <f>C144/(VLOOKUP(A144,'0- Capacité en place'!A:C,3,1)*'0- Capacité en place'!$C$4)</f>
        <v>0.96316606570512819</v>
      </c>
      <c r="J144" s="112">
        <f>D144/(VLOOKUP(A144,'0- Capacité en place'!A:D,4,1)*'0- Capacité en place'!$D$4)</f>
        <v>0.73804754273504269</v>
      </c>
      <c r="K144" s="112">
        <f>E144/(VLOOKUP(A144,'0- Capacité en place'!A:E,5,1)*'0- Capacité en place'!$E$4)</f>
        <v>0.64272836538461542</v>
      </c>
      <c r="L144" s="112">
        <f>F144/(VLOOKUP(A144,'0- Capacité en place'!A:F,6,1)*'0- Capacité en place'!$F$4)</f>
        <v>0.84455128205128205</v>
      </c>
      <c r="M144" s="112">
        <f>G144/(VLOOKUP(A144,'0- Capacité en place'!A:G,7,1)*'0- Capacité en place'!$G$4)</f>
        <v>0.88421474358974361</v>
      </c>
      <c r="N144" s="20">
        <f>H144/VLOOKUP(A144,'0- Capacité en place'!A:H,8,1)</f>
        <v>0.82464987458193983</v>
      </c>
      <c r="O144" s="31">
        <v>79773</v>
      </c>
      <c r="P144" s="11">
        <v>28651</v>
      </c>
      <c r="Q144" s="31">
        <f t="shared" si="14"/>
        <v>108424</v>
      </c>
      <c r="R144" s="64">
        <f>O144/(VLOOKUP(A144,'0- Capacité en place'!A:I,9,1)*'0- Capacité en place'!$I$4)</f>
        <v>0.88636666666666664</v>
      </c>
      <c r="S144" s="112">
        <f>P144/(VLOOKUP(A144,'0- Capacité en place'!A:J,10,1)*'0- Capacité en place'!$J$4)</f>
        <v>0.95503333333333329</v>
      </c>
      <c r="T144" s="20">
        <f>Q144/VLOOKUP(A144,'0- Capacité en place'!A:K,11,1)</f>
        <v>0.9035333333333333</v>
      </c>
      <c r="U144" s="19">
        <f t="shared" si="18"/>
        <v>203107</v>
      </c>
      <c r="V144" s="163">
        <f>U144/VLOOKUP(A144,'0- Capacité en place'!A:L,12,1)</f>
        <v>0.86496235350231676</v>
      </c>
    </row>
    <row r="145" spans="1:22" x14ac:dyDescent="0.25">
      <c r="A145" s="23">
        <v>45502</v>
      </c>
      <c r="B145" s="139">
        <f t="shared" si="19"/>
        <v>45502</v>
      </c>
      <c r="C145" s="25">
        <v>37559</v>
      </c>
      <c r="D145" s="26">
        <v>20380</v>
      </c>
      <c r="E145" s="26">
        <v>12687</v>
      </c>
      <c r="F145" s="26">
        <v>16581</v>
      </c>
      <c r="G145" s="26">
        <v>5590</v>
      </c>
      <c r="H145" s="27">
        <f t="shared" si="12"/>
        <v>92797</v>
      </c>
      <c r="I145" s="57">
        <f>C145/(VLOOKUP(A145,'0- Capacité en place'!A:C,3,1)*'0- Capacité en place'!$C$4)</f>
        <v>0.94047976762820518</v>
      </c>
      <c r="J145" s="36">
        <f>D145/(VLOOKUP(A145,'0- Capacité en place'!A:D,4,1)*'0- Capacité en place'!$D$4)</f>
        <v>0.68042200854700852</v>
      </c>
      <c r="K145" s="36">
        <f>E145/(VLOOKUP(A145,'0- Capacité en place'!A:E,5,1)*'0- Capacité en place'!$E$4)</f>
        <v>0.63536658653846156</v>
      </c>
      <c r="L145" s="36">
        <f>F145/(VLOOKUP(A145,'0- Capacité en place'!A:F,6,1)*'0- Capacité en place'!$F$4)</f>
        <v>0.83037860576923073</v>
      </c>
      <c r="M145" s="36">
        <f>G145/(VLOOKUP(A145,'0- Capacité en place'!A:G,7,1)*'0- Capacité en place'!$G$4)</f>
        <v>0.55989583333333337</v>
      </c>
      <c r="N145" s="28">
        <f>H145/VLOOKUP(A145,'0- Capacité en place'!A:H,8,1)</f>
        <v>0.77454760950854706</v>
      </c>
      <c r="O145" s="33">
        <v>76908</v>
      </c>
      <c r="P145" s="26">
        <v>17281</v>
      </c>
      <c r="Q145" s="119">
        <f t="shared" si="14"/>
        <v>94189</v>
      </c>
      <c r="R145" s="57">
        <f>O145/(VLOOKUP(A145,'0- Capacité en place'!A:I,9,1)*'0- Capacité en place'!$I$4)</f>
        <v>0.85453333333333337</v>
      </c>
      <c r="S145" s="36">
        <f>P145/(VLOOKUP(A145,'0- Capacité en place'!A:J,10,1)*'0- Capacité en place'!$J$4)</f>
        <v>0.57603333333333329</v>
      </c>
      <c r="T145" s="28">
        <f>Q145/VLOOKUP(A145,'0- Capacité en place'!A:K,11,1)</f>
        <v>0.78490833333333332</v>
      </c>
      <c r="U145" s="90">
        <f t="shared" si="18"/>
        <v>186986</v>
      </c>
      <c r="V145" s="74">
        <f>U145/VLOOKUP(A145,'0- Capacité en place'!A:L,12,1)</f>
        <v>0.77973211902855621</v>
      </c>
    </row>
    <row r="146" spans="1:22" x14ac:dyDescent="0.25">
      <c r="A146" s="5">
        <v>45503</v>
      </c>
      <c r="B146" s="140">
        <f t="shared" si="19"/>
        <v>45502</v>
      </c>
      <c r="C146" s="18">
        <v>37761</v>
      </c>
      <c r="D146" s="7">
        <v>21400</v>
      </c>
      <c r="E146" s="7">
        <v>13419</v>
      </c>
      <c r="F146" s="7">
        <v>16710</v>
      </c>
      <c r="G146" s="7">
        <v>5305</v>
      </c>
      <c r="H146" s="8">
        <f t="shared" si="12"/>
        <v>94595</v>
      </c>
      <c r="I146" s="118">
        <f>C146/(VLOOKUP(A146,'0- Capacité en place'!A:C,3,1)*'0- Capacité en place'!$C$4)</f>
        <v>0.94553786057692313</v>
      </c>
      <c r="J146" s="38">
        <f>D146/(VLOOKUP(A146,'0- Capacité en place'!A:D,4,1)*'0- Capacité en place'!$D$4)</f>
        <v>0.71447649572649574</v>
      </c>
      <c r="K146" s="38">
        <f>E146/(VLOOKUP(A146,'0- Capacité en place'!A:E,5,1)*'0- Capacité en place'!$E$4)</f>
        <v>0.67202524038461542</v>
      </c>
      <c r="L146" s="38">
        <f>F146/(VLOOKUP(A146,'0- Capacité en place'!A:F,6,1)*'0- Capacité en place'!$F$4)</f>
        <v>0.83683894230769229</v>
      </c>
      <c r="M146" s="38">
        <f>G146/(VLOOKUP(A146,'0- Capacité en place'!A:G,7,1)*'0- Capacité en place'!$G$4)</f>
        <v>0.53135016025641024</v>
      </c>
      <c r="N146" s="98">
        <f>H146/VLOOKUP(A146,'0- Capacité en place'!A:H,8,1)</f>
        <v>0.78955495459401714</v>
      </c>
      <c r="O146" s="34">
        <v>68766</v>
      </c>
      <c r="P146" s="7">
        <v>16812</v>
      </c>
      <c r="Q146" s="120">
        <f t="shared" si="14"/>
        <v>85578</v>
      </c>
      <c r="R146" s="118">
        <f>O146/(VLOOKUP(A146,'0- Capacité en place'!A:I,9,1)*'0- Capacité en place'!$I$4)</f>
        <v>0.76406666666666667</v>
      </c>
      <c r="S146" s="38">
        <f>P146/(VLOOKUP(A146,'0- Capacité en place'!A:J,10,1)*'0- Capacité en place'!$J$4)</f>
        <v>0.56040000000000001</v>
      </c>
      <c r="T146" s="98">
        <f>Q146/VLOOKUP(A146,'0- Capacité en place'!A:K,11,1)</f>
        <v>0.71314999999999995</v>
      </c>
      <c r="U146" s="18">
        <f t="shared" si="18"/>
        <v>180173</v>
      </c>
      <c r="V146" s="72">
        <f>U146/VLOOKUP(A146,'0- Capacité en place'!A:L,12,1)</f>
        <v>0.75132189084601009</v>
      </c>
    </row>
    <row r="147" spans="1:22" x14ac:dyDescent="0.25">
      <c r="A147" s="5">
        <v>45504</v>
      </c>
      <c r="B147" s="140">
        <f t="shared" si="19"/>
        <v>45502</v>
      </c>
      <c r="C147" s="18">
        <v>37809</v>
      </c>
      <c r="D147" s="7">
        <v>22369</v>
      </c>
      <c r="E147" s="7">
        <v>13336</v>
      </c>
      <c r="F147" s="7">
        <v>9312</v>
      </c>
      <c r="G147" s="7">
        <v>3412</v>
      </c>
      <c r="H147" s="8">
        <f t="shared" si="12"/>
        <v>86238</v>
      </c>
      <c r="I147" s="118">
        <f>C147/(VLOOKUP(A147,'0- Capacité en place'!A:C,3,1)*'0- Capacité en place'!$C$4)</f>
        <v>0.94673978365384615</v>
      </c>
      <c r="J147" s="38">
        <f>D147/(VLOOKUP(A147,'0- Capacité en place'!A:D,4,1)*'0- Capacité en place'!$D$4)</f>
        <v>0.74682825854700852</v>
      </c>
      <c r="K147" s="38">
        <f>E147/(VLOOKUP(A147,'0- Capacité en place'!A:E,5,1)*'0- Capacité en place'!$E$4)</f>
        <v>0.66786858974358976</v>
      </c>
      <c r="L147" s="38">
        <f>F147/(VLOOKUP(A147,'0- Capacité en place'!A:F,6,1)*'0- Capacité en place'!$F$4)</f>
        <v>0.46634615384615385</v>
      </c>
      <c r="M147" s="38">
        <f>G147/(VLOOKUP(A147,'0- Capacité en place'!A:G,7,1)*'0- Capacité en place'!$G$4)</f>
        <v>0.34174679487179488</v>
      </c>
      <c r="N147" s="98">
        <f>H147/VLOOKUP(A147,'0- Capacité en place'!A:H,8,1)</f>
        <v>0.71980168269230771</v>
      </c>
      <c r="O147" s="34">
        <v>59524</v>
      </c>
      <c r="P147" s="7">
        <v>29953</v>
      </c>
      <c r="Q147" s="120">
        <f t="shared" si="14"/>
        <v>89477</v>
      </c>
      <c r="R147" s="118">
        <f>O147/(VLOOKUP(A147,'0- Capacité en place'!A:I,9,1)*'0- Capacité en place'!$I$4)</f>
        <v>0.66137777777777773</v>
      </c>
      <c r="S147" s="38">
        <f>P147/(VLOOKUP(A147,'0- Capacité en place'!A:J,10,1)*'0- Capacité en place'!$J$4)</f>
        <v>0.99843333333333328</v>
      </c>
      <c r="T147" s="98">
        <f>Q147/VLOOKUP(A147,'0- Capacité en place'!A:K,11,1)</f>
        <v>0.74564166666666665</v>
      </c>
      <c r="U147" s="18">
        <f t="shared" si="18"/>
        <v>175715</v>
      </c>
      <c r="V147" s="72">
        <f>U147/VLOOKUP(A147,'0- Capacité en place'!A:L,12,1)</f>
        <v>0.73273201894849216</v>
      </c>
    </row>
    <row r="148" spans="1:22" x14ac:dyDescent="0.25">
      <c r="A148" s="5">
        <v>45505</v>
      </c>
      <c r="B148" s="140">
        <f t="shared" si="19"/>
        <v>45502</v>
      </c>
      <c r="C148" s="18">
        <v>38803</v>
      </c>
      <c r="D148" s="7">
        <v>19233</v>
      </c>
      <c r="E148" s="7">
        <v>13081</v>
      </c>
      <c r="F148" s="7">
        <v>15926</v>
      </c>
      <c r="G148" s="7">
        <v>6071</v>
      </c>
      <c r="H148" s="8">
        <f t="shared" si="12"/>
        <v>93114</v>
      </c>
      <c r="I148" s="118">
        <f>C148/(VLOOKUP(A148,'0- Capacité en place'!A:C,3,1)*'0- Capacité en place'!$C$4)</f>
        <v>0.97162960737179482</v>
      </c>
      <c r="J148" s="38">
        <f>D148/(VLOOKUP(A148,'0- Capacité en place'!A:D,4,1)*'0- Capacité en place'!$D$4)</f>
        <v>0.64212740384615385</v>
      </c>
      <c r="K148" s="38">
        <f>E148/(VLOOKUP(A148,'0- Capacité en place'!A:E,5,1)*'0- Capacité en place'!$E$4)</f>
        <v>0.65509815705128205</v>
      </c>
      <c r="L148" s="38">
        <f>F148/(VLOOKUP(A148,'0- Capacité en place'!A:F,6,1)*'0- Capacité en place'!$F$4)</f>
        <v>0.79757612179487181</v>
      </c>
      <c r="M148" s="38">
        <f>G148/(VLOOKUP(A148,'0- Capacité en place'!A:G,7,1)*'0- Capacité en place'!$G$4)</f>
        <v>0.60807291666666663</v>
      </c>
      <c r="N148" s="98">
        <f>H148/VLOOKUP(A148,'0- Capacité en place'!A:H,8,1)</f>
        <v>0.77719350961538458</v>
      </c>
      <c r="O148" s="34">
        <v>67645</v>
      </c>
      <c r="P148" s="7">
        <v>28496</v>
      </c>
      <c r="Q148" s="120">
        <f t="shared" si="14"/>
        <v>96141</v>
      </c>
      <c r="R148" s="118">
        <f>O148/(VLOOKUP(A148,'0- Capacité en place'!A:I,9,1)*'0- Capacité en place'!$I$4)</f>
        <v>0.75161111111111112</v>
      </c>
      <c r="S148" s="38">
        <f>P148/(VLOOKUP(A148,'0- Capacité en place'!A:J,10,1)*'0- Capacité en place'!$J$4)</f>
        <v>0.94986666666666664</v>
      </c>
      <c r="T148" s="98">
        <f>Q148/VLOOKUP(A148,'0- Capacité en place'!A:K,11,1)</f>
        <v>0.80117499999999997</v>
      </c>
      <c r="U148" s="18">
        <f t="shared" si="18"/>
        <v>189255</v>
      </c>
      <c r="V148" s="72">
        <f>U148/VLOOKUP(A148,'0- Capacité en place'!A:L,12,1)</f>
        <v>0.78919385508406725</v>
      </c>
    </row>
    <row r="149" spans="1:22" x14ac:dyDescent="0.25">
      <c r="A149" s="5">
        <v>45506</v>
      </c>
      <c r="B149" s="140">
        <f t="shared" si="19"/>
        <v>45502</v>
      </c>
      <c r="C149" s="18">
        <v>37982</v>
      </c>
      <c r="D149" s="7">
        <v>18953</v>
      </c>
      <c r="E149" s="7">
        <v>12065</v>
      </c>
      <c r="F149" s="7">
        <v>16467</v>
      </c>
      <c r="G149" s="7">
        <v>3548</v>
      </c>
      <c r="H149" s="8">
        <f t="shared" si="12"/>
        <v>89015</v>
      </c>
      <c r="I149" s="118">
        <f>C149/(VLOOKUP(A149,'0- Capacité en place'!A:C,3,1)*'0- Capacité en place'!$C$4)</f>
        <v>0.95107171474358976</v>
      </c>
      <c r="J149" s="38">
        <f>D149/(VLOOKUP(A149,'0- Capacité en place'!A:D,4,1)*'0- Capacité en place'!$D$4)</f>
        <v>0.63277911324786329</v>
      </c>
      <c r="K149" s="38">
        <f>E149/(VLOOKUP(A149,'0- Capacité en place'!A:E,5,1)*'0- Capacité en place'!$E$4)</f>
        <v>0.60421674679487181</v>
      </c>
      <c r="L149" s="38">
        <f>F149/(VLOOKUP(A149,'0- Capacité en place'!A:F,6,1)*'0- Capacité en place'!$F$4)</f>
        <v>0.82466947115384615</v>
      </c>
      <c r="M149" s="38">
        <f>G149/(VLOOKUP(A149,'0- Capacité en place'!A:G,7,1)*'0- Capacité en place'!$G$4)</f>
        <v>0.35536858974358976</v>
      </c>
      <c r="N149" s="98">
        <f>H149/VLOOKUP(A149,'0- Capacité en place'!A:H,8,1)</f>
        <v>0.74298043536324787</v>
      </c>
      <c r="O149" s="34">
        <v>68565</v>
      </c>
      <c r="P149" s="7">
        <v>29892</v>
      </c>
      <c r="Q149" s="120">
        <f t="shared" si="14"/>
        <v>98457</v>
      </c>
      <c r="R149" s="118">
        <f>O149/(VLOOKUP(A149,'0- Capacité en place'!A:I,9,1)*'0- Capacité en place'!$I$4)</f>
        <v>0.76183333333333336</v>
      </c>
      <c r="S149" s="38">
        <f>P149/(VLOOKUP(A149,'0- Capacité en place'!A:J,10,1)*'0- Capacité en place'!$J$4)</f>
        <v>0.99639999999999995</v>
      </c>
      <c r="T149" s="98">
        <f>Q149/VLOOKUP(A149,'0- Capacité en place'!A:K,11,1)</f>
        <v>0.82047499999999995</v>
      </c>
      <c r="U149" s="18">
        <f t="shared" si="18"/>
        <v>187472</v>
      </c>
      <c r="V149" s="72">
        <f>U149/VLOOKUP(A149,'0- Capacité en place'!A:L,12,1)</f>
        <v>0.78175874032559378</v>
      </c>
    </row>
    <row r="150" spans="1:22" x14ac:dyDescent="0.25">
      <c r="A150" s="5">
        <v>45507</v>
      </c>
      <c r="B150" s="140">
        <f t="shared" si="19"/>
        <v>45502</v>
      </c>
      <c r="C150" s="18">
        <v>38445</v>
      </c>
      <c r="D150" s="7">
        <v>20506</v>
      </c>
      <c r="E150" s="7">
        <v>12345</v>
      </c>
      <c r="F150" s="7">
        <v>15175</v>
      </c>
      <c r="G150" s="7">
        <v>7208</v>
      </c>
      <c r="H150" s="8">
        <f t="shared" si="12"/>
        <v>93679</v>
      </c>
      <c r="I150" s="118">
        <f>C150/(VLOOKUP(A150,'0- Capacité en place'!A:C,3,1)*'0- Capacité en place'!$C$4)</f>
        <v>0.96266526442307687</v>
      </c>
      <c r="J150" s="38">
        <f>D150/(VLOOKUP(A150,'0- Capacité en place'!A:D,4,1)*'0- Capacité en place'!$D$4)</f>
        <v>0.68462873931623935</v>
      </c>
      <c r="K150" s="38">
        <f>E150/(VLOOKUP(A150,'0- Capacité en place'!A:E,5,1)*'0- Capacité en place'!$E$4)</f>
        <v>0.61823918269230771</v>
      </c>
      <c r="L150" s="38">
        <f>F150/(VLOOKUP(A150,'0- Capacité en place'!A:F,6,1)*'0- Capacité en place'!$F$4)</f>
        <v>0.75996594551282048</v>
      </c>
      <c r="M150" s="38">
        <f>G150/(VLOOKUP(A150,'0- Capacité en place'!A:G,7,1)*'0- Capacité en place'!$G$4)</f>
        <v>0.72195512820512819</v>
      </c>
      <c r="N150" s="98">
        <f>H150/VLOOKUP(A150,'0- Capacité en place'!A:H,8,1)</f>
        <v>0.78190938835470081</v>
      </c>
      <c r="O150" s="34">
        <v>66348</v>
      </c>
      <c r="P150" s="7">
        <v>29665</v>
      </c>
      <c r="Q150" s="120">
        <f t="shared" si="14"/>
        <v>96013</v>
      </c>
      <c r="R150" s="118">
        <f>O150/(VLOOKUP(A150,'0- Capacité en place'!A:I,9,1)*'0- Capacité en place'!$I$4)</f>
        <v>0.73719999999999997</v>
      </c>
      <c r="S150" s="38">
        <f>P150/(VLOOKUP(A150,'0- Capacité en place'!A:J,10,1)*'0- Capacité en place'!$J$4)</f>
        <v>0.98883333333333334</v>
      </c>
      <c r="T150" s="98">
        <f>Q150/VLOOKUP(A150,'0- Capacité en place'!A:K,11,1)</f>
        <v>0.80010833333333331</v>
      </c>
      <c r="U150" s="18">
        <f t="shared" si="18"/>
        <v>189692</v>
      </c>
      <c r="V150" s="72">
        <f>U150/VLOOKUP(A150,'0- Capacité en place'!A:L,12,1)</f>
        <v>0.79101614625033356</v>
      </c>
    </row>
    <row r="151" spans="1:22" ht="13" thickBot="1" x14ac:dyDescent="0.3">
      <c r="A151" s="10">
        <v>45508</v>
      </c>
      <c r="B151" s="141">
        <f t="shared" si="19"/>
        <v>45502</v>
      </c>
      <c r="C151" s="95">
        <v>37090</v>
      </c>
      <c r="D151" s="123">
        <v>21682</v>
      </c>
      <c r="E151" s="123">
        <v>11338</v>
      </c>
      <c r="F151" s="123">
        <v>14572</v>
      </c>
      <c r="G151" s="123">
        <v>4519</v>
      </c>
      <c r="H151" s="94">
        <f t="shared" si="12"/>
        <v>89201</v>
      </c>
      <c r="I151" s="142">
        <f>C151/(VLOOKUP(A151,'0- Capacité en place'!A:C,3,1)*'0- Capacité en place'!$C$4)</f>
        <v>0.92873597756410253</v>
      </c>
      <c r="J151" s="143">
        <f>D151/(VLOOKUP(A151,'0- Capacité en place'!A:D,4,1)*'0- Capacité en place'!$D$4)</f>
        <v>0.72389155982905984</v>
      </c>
      <c r="K151" s="143">
        <f>E151/(VLOOKUP(A151,'0- Capacité en place'!A:E,5,1)*'0- Capacité en place'!$E$4)</f>
        <v>0.56780849358974361</v>
      </c>
      <c r="L151" s="143">
        <f>F151/(VLOOKUP(A151,'0- Capacité en place'!A:F,6,1)*'0- Capacité en place'!$F$4)</f>
        <v>0.72976762820512819</v>
      </c>
      <c r="M151" s="143">
        <f>G151/(VLOOKUP(A151,'0- Capacité en place'!A:G,7,1)*'0- Capacité en place'!$G$4)</f>
        <v>0.45262419871794873</v>
      </c>
      <c r="N151" s="144">
        <f>H151/VLOOKUP(A151,'0- Capacité en place'!A:H,8,1)</f>
        <v>0.74453291933760679</v>
      </c>
      <c r="O151" s="158">
        <v>75493</v>
      </c>
      <c r="P151" s="123">
        <v>29392</v>
      </c>
      <c r="Q151" s="166">
        <f t="shared" si="14"/>
        <v>104885</v>
      </c>
      <c r="R151" s="142">
        <f>O151/(VLOOKUP(A151,'0- Capacité en place'!A:I,9,1)*'0- Capacité en place'!$I$4)</f>
        <v>0.83881111111111106</v>
      </c>
      <c r="S151" s="143">
        <f>P151/(VLOOKUP(A151,'0- Capacité en place'!A:J,10,1)*'0- Capacité en place'!$J$4)</f>
        <v>0.97973333333333334</v>
      </c>
      <c r="T151" s="144">
        <f>Q151/VLOOKUP(A151,'0- Capacité en place'!A:K,11,1)</f>
        <v>0.87404166666666672</v>
      </c>
      <c r="U151" s="18">
        <f t="shared" si="18"/>
        <v>194086</v>
      </c>
      <c r="V151" s="145">
        <f>U151/VLOOKUP(A151,'0- Capacité en place'!A:L,12,1)</f>
        <v>0.80933913797704826</v>
      </c>
    </row>
    <row r="152" spans="1:22" x14ac:dyDescent="0.25">
      <c r="A152" s="23">
        <v>45509</v>
      </c>
      <c r="B152" s="24">
        <f t="shared" si="19"/>
        <v>45509</v>
      </c>
      <c r="C152" s="25">
        <v>34495</v>
      </c>
      <c r="D152" s="26">
        <v>20419</v>
      </c>
      <c r="E152" s="26">
        <v>9602</v>
      </c>
      <c r="F152" s="26">
        <v>14853</v>
      </c>
      <c r="G152" s="26">
        <v>6499</v>
      </c>
      <c r="H152" s="27">
        <f t="shared" si="12"/>
        <v>85868</v>
      </c>
      <c r="I152" s="57">
        <f>C152/(VLOOKUP(A152,'0- Capacité en place'!A:C,3,1)*'0- Capacité en place'!$C$4)</f>
        <v>0.86375701121794868</v>
      </c>
      <c r="J152" s="36">
        <f>D152/(VLOOKUP(A152,'0- Capacité en place'!A:D,4,1)*'0- Capacité en place'!$D$4)</f>
        <v>0.68172409188034189</v>
      </c>
      <c r="K152" s="36">
        <f>E152/(VLOOKUP(A152,'0- Capacité en place'!A:E,5,1)*'0- Capacité en place'!$E$4)</f>
        <v>0.48086939102564102</v>
      </c>
      <c r="L152" s="36">
        <f>F152/(VLOOKUP(A152,'0- Capacité en place'!A:F,6,1)*'0- Capacité en place'!$F$4)</f>
        <v>0.74384014423076927</v>
      </c>
      <c r="M152" s="36">
        <f>G152/(VLOOKUP(A152,'0- Capacité en place'!A:G,7,1)*'0- Capacité en place'!$G$4)</f>
        <v>0.65094150641025639</v>
      </c>
      <c r="N152" s="68">
        <f>H152/VLOOKUP(A152,'0- Capacité en place'!A:H,8,1)</f>
        <v>0.71671340811965811</v>
      </c>
      <c r="O152" s="25">
        <v>81095</v>
      </c>
      <c r="P152" s="26">
        <v>29451</v>
      </c>
      <c r="Q152" s="122">
        <f t="shared" ref="Q152:Q173" si="20">SUM(O152:P152)</f>
        <v>110546</v>
      </c>
      <c r="R152" s="57">
        <f>O152/(VLOOKUP(A152,'0- Capacité en place'!A:I,9,1)*'0- Capacité en place'!$I$4)</f>
        <v>0.90105555555555561</v>
      </c>
      <c r="S152" s="36">
        <f>P152/(VLOOKUP(A152,'0- Capacité en place'!A:J,10,1)*'0- Capacité en place'!$J$4)</f>
        <v>0.98170000000000002</v>
      </c>
      <c r="T152" s="68">
        <f>Q152/VLOOKUP(A152,'0- Capacité en place'!A:K,11,1)</f>
        <v>0.92121666666666668</v>
      </c>
      <c r="U152" s="25">
        <f t="shared" ref="U152:U158" si="21">H152+Q152</f>
        <v>196414</v>
      </c>
      <c r="V152" s="74">
        <f>U152/VLOOKUP(A152,'0- Capacité en place'!A:L,12,1)</f>
        <v>0.81904690419001869</v>
      </c>
    </row>
    <row r="153" spans="1:22" x14ac:dyDescent="0.25">
      <c r="A153" s="5">
        <v>45510</v>
      </c>
      <c r="B153" s="21">
        <f t="shared" si="19"/>
        <v>45509</v>
      </c>
      <c r="C153" s="18">
        <v>35867</v>
      </c>
      <c r="D153" s="7">
        <v>19655</v>
      </c>
      <c r="E153" s="7">
        <v>7542</v>
      </c>
      <c r="F153" s="7">
        <v>13455</v>
      </c>
      <c r="G153" s="7">
        <v>5892</v>
      </c>
      <c r="H153" s="8">
        <f t="shared" si="12"/>
        <v>82411</v>
      </c>
      <c r="I153" s="63">
        <f>C153/(VLOOKUP(A153,'0- Capacité en place'!A:C,3,1)*'0- Capacité en place'!$C$4)</f>
        <v>0.89811197916666663</v>
      </c>
      <c r="J153" s="16">
        <f>D153/(VLOOKUP(A153,'0- Capacité en place'!A:D,4,1)*'0- Capacité en place'!$D$4)</f>
        <v>0.65621661324786329</v>
      </c>
      <c r="K153" s="16">
        <f>E153/(VLOOKUP(A153,'0- Capacité en place'!A:E,5,1)*'0- Capacité en place'!$E$4)</f>
        <v>0.37770432692307693</v>
      </c>
      <c r="L153" s="16">
        <f>F153/(VLOOKUP(A153,'0- Capacité en place'!A:F,6,1)*'0- Capacité en place'!$F$4)</f>
        <v>0.673828125</v>
      </c>
      <c r="M153" s="16">
        <f>G153/(VLOOKUP(A153,'0- Capacité en place'!A:G,7,1)*'0- Capacité en place'!$G$4)</f>
        <v>0.39342948717948717</v>
      </c>
      <c r="N153" s="65">
        <f>H153/VLOOKUP(A153,'0- Capacité en place'!A:H,8,1)</f>
        <v>0.66034455128205127</v>
      </c>
      <c r="O153" s="18">
        <v>84241</v>
      </c>
      <c r="P153" s="7">
        <v>29541</v>
      </c>
      <c r="Q153" s="129">
        <f t="shared" si="20"/>
        <v>113782</v>
      </c>
      <c r="R153" s="63">
        <f>O153/(VLOOKUP(A153,'0- Capacité en place'!A:I,9,1)*'0- Capacité en place'!$I$4)</f>
        <v>0.93601111111111113</v>
      </c>
      <c r="S153" s="16">
        <f>P153/(VLOOKUP(A153,'0- Capacité en place'!A:J,10,1)*'0- Capacité en place'!$J$4)</f>
        <v>0.98470000000000002</v>
      </c>
      <c r="T153" s="65">
        <f>Q153/VLOOKUP(A153,'0- Capacité en place'!A:K,11,1)</f>
        <v>0.94818333333333338</v>
      </c>
      <c r="U153" s="18">
        <f t="shared" si="21"/>
        <v>196193</v>
      </c>
      <c r="V153" s="116">
        <f>U153/VLOOKUP(A153,'0- Capacité en place'!A:L,12,1)</f>
        <v>0.80144199346405232</v>
      </c>
    </row>
    <row r="154" spans="1:22" x14ac:dyDescent="0.25">
      <c r="A154" s="5">
        <v>45511</v>
      </c>
      <c r="B154" s="21">
        <f t="shared" si="19"/>
        <v>45509</v>
      </c>
      <c r="C154" s="18">
        <v>35029</v>
      </c>
      <c r="D154" s="7">
        <v>17566</v>
      </c>
      <c r="E154" s="7">
        <v>6940</v>
      </c>
      <c r="F154" s="7">
        <v>13755</v>
      </c>
      <c r="G154" s="7">
        <v>5322</v>
      </c>
      <c r="H154" s="8">
        <f t="shared" ref="H154:H193" si="22">SUM(C154:G154)</f>
        <v>78612</v>
      </c>
      <c r="I154" s="63">
        <f>C154/(VLOOKUP(A154,'0- Capacité en place'!A:C,3,1)*'0- Capacité en place'!$C$4)</f>
        <v>0.87712840544871795</v>
      </c>
      <c r="J154" s="16">
        <f>D154/(VLOOKUP(A154,'0- Capacité en place'!A:D,4,1)*'0- Capacité en place'!$D$4)</f>
        <v>0.58647168803418803</v>
      </c>
      <c r="K154" s="16">
        <f>E154/(VLOOKUP(A154,'0- Capacité en place'!A:E,5,1)*'0- Capacité en place'!$E$4)</f>
        <v>0.34755608974358976</v>
      </c>
      <c r="L154" s="16">
        <f>F154/(VLOOKUP(A154,'0- Capacité en place'!A:F,6,1)*'0- Capacité en place'!$F$4)</f>
        <v>0.68885216346153844</v>
      </c>
      <c r="M154" s="16">
        <f>G154/(VLOOKUP(A154,'0- Capacité en place'!A:G,7,1)*'0- Capacité en place'!$G$4)</f>
        <v>0.35536858974358976</v>
      </c>
      <c r="N154" s="65">
        <f>H154/VLOOKUP(A154,'0- Capacité en place'!A:H,8,1)</f>
        <v>0.6299038461538462</v>
      </c>
      <c r="O154" s="18">
        <v>84802</v>
      </c>
      <c r="P154" s="7">
        <v>29634</v>
      </c>
      <c r="Q154" s="129">
        <f t="shared" si="20"/>
        <v>114436</v>
      </c>
      <c r="R154" s="63">
        <f>O154/(VLOOKUP(A154,'0- Capacité en place'!A:I,9,1)*'0- Capacité en place'!$I$4)</f>
        <v>0.94224444444444444</v>
      </c>
      <c r="S154" s="16">
        <f>P154/(VLOOKUP(A154,'0- Capacité en place'!A:J,10,1)*'0- Capacité en place'!$J$4)</f>
        <v>0.98780000000000001</v>
      </c>
      <c r="T154" s="65">
        <f>Q154/VLOOKUP(A154,'0- Capacité en place'!A:K,11,1)</f>
        <v>0.95363333333333333</v>
      </c>
      <c r="U154" s="18">
        <f t="shared" si="21"/>
        <v>193048</v>
      </c>
      <c r="V154" s="116">
        <f>U154/VLOOKUP(A154,'0- Capacité en place'!A:L,12,1)</f>
        <v>0.78859477124183008</v>
      </c>
    </row>
    <row r="155" spans="1:22" x14ac:dyDescent="0.25">
      <c r="A155" s="5">
        <v>45512</v>
      </c>
      <c r="B155" s="21">
        <f t="shared" si="19"/>
        <v>45509</v>
      </c>
      <c r="C155" s="18">
        <v>36271</v>
      </c>
      <c r="D155" s="7">
        <v>19505</v>
      </c>
      <c r="E155" s="7">
        <v>10021</v>
      </c>
      <c r="F155" s="7">
        <v>13787</v>
      </c>
      <c r="G155" s="7">
        <v>9558</v>
      </c>
      <c r="H155" s="8">
        <f t="shared" si="22"/>
        <v>89142</v>
      </c>
      <c r="I155" s="63">
        <f>C155/(VLOOKUP(A155,'0- Capacité en place'!A:C,3,1)*'0- Capacité en place'!$C$4)</f>
        <v>0.90822816506410253</v>
      </c>
      <c r="J155" s="16">
        <f>D155/(VLOOKUP(A155,'0- Capacité en place'!A:D,4,1)*'0- Capacité en place'!$D$4)</f>
        <v>0.6512086004273504</v>
      </c>
      <c r="K155" s="16">
        <f>E155/(VLOOKUP(A155,'0- Capacité en place'!A:E,5,1)*'0- Capacité en place'!$E$4)</f>
        <v>0.50185296474358976</v>
      </c>
      <c r="L155" s="16">
        <f>F155/(VLOOKUP(A155,'0- Capacité en place'!A:F,6,1)*'0- Capacité en place'!$F$4)</f>
        <v>0.69045472756410253</v>
      </c>
      <c r="M155" s="16">
        <f>G155/(VLOOKUP(A155,'0- Capacité en place'!A:G,7,1)*'0- Capacité en place'!$G$4)</f>
        <v>0.63822115384615385</v>
      </c>
      <c r="N155" s="65">
        <f>H155/VLOOKUP(A155,'0- Capacité en place'!A:H,8,1)</f>
        <v>0.71427884615384618</v>
      </c>
      <c r="O155" s="18">
        <v>85531</v>
      </c>
      <c r="P155" s="7">
        <v>29524</v>
      </c>
      <c r="Q155" s="129">
        <f t="shared" si="20"/>
        <v>115055</v>
      </c>
      <c r="R155" s="63">
        <f>O155/(VLOOKUP(A155,'0- Capacité en place'!A:I,9,1)*'0- Capacité en place'!$I$4)</f>
        <v>0.95034444444444444</v>
      </c>
      <c r="S155" s="16">
        <f>P155/(VLOOKUP(A155,'0- Capacité en place'!A:J,10,1)*'0- Capacité en place'!$J$4)</f>
        <v>0.9841333333333333</v>
      </c>
      <c r="T155" s="65">
        <f>Q155/VLOOKUP(A155,'0- Capacité en place'!A:K,11,1)</f>
        <v>0.95879166666666671</v>
      </c>
      <c r="U155" s="18">
        <f t="shared" si="21"/>
        <v>204197</v>
      </c>
      <c r="V155" s="116">
        <f>U155/VLOOKUP(A155,'0- Capacité en place'!A:L,12,1)</f>
        <v>0.83413807189542488</v>
      </c>
    </row>
    <row r="156" spans="1:22" x14ac:dyDescent="0.25">
      <c r="A156" s="5">
        <v>45513</v>
      </c>
      <c r="B156" s="21">
        <f t="shared" si="19"/>
        <v>45509</v>
      </c>
      <c r="C156" s="18">
        <v>35013</v>
      </c>
      <c r="D156" s="7">
        <v>19759</v>
      </c>
      <c r="E156" s="7">
        <v>9450</v>
      </c>
      <c r="F156" s="7">
        <v>14123</v>
      </c>
      <c r="G156" s="7">
        <v>11168</v>
      </c>
      <c r="H156" s="8">
        <f t="shared" si="22"/>
        <v>89513</v>
      </c>
      <c r="I156" s="63">
        <f>C156/(VLOOKUP(A156,'0- Capacité en place'!A:C,3,1)*'0- Capacité en place'!$C$4)</f>
        <v>0.87672776442307687</v>
      </c>
      <c r="J156" s="16">
        <f>D156/(VLOOKUP(A156,'0- Capacité en place'!A:D,4,1)*'0- Capacité en place'!$D$4)</f>
        <v>0.6596888354700855</v>
      </c>
      <c r="K156" s="16">
        <f>E156/(VLOOKUP(A156,'0- Capacité en place'!A:E,5,1)*'0- Capacité en place'!$E$4)</f>
        <v>0.47325721153846156</v>
      </c>
      <c r="L156" s="16">
        <f>F156/(VLOOKUP(A156,'0- Capacité en place'!A:F,6,1)*'0- Capacité en place'!$F$4)</f>
        <v>0.70728165064102566</v>
      </c>
      <c r="M156" s="16">
        <f>G156/(VLOOKUP(A156,'0- Capacité en place'!A:G,7,1)*'0- Capacité en place'!$G$4)</f>
        <v>0.74572649572649574</v>
      </c>
      <c r="N156" s="65">
        <f>H156/VLOOKUP(A156,'0- Capacité en place'!A:H,8,1)</f>
        <v>0.71725160256410259</v>
      </c>
      <c r="O156" s="18">
        <v>83204</v>
      </c>
      <c r="P156" s="7">
        <v>28870</v>
      </c>
      <c r="Q156" s="129">
        <f t="shared" si="20"/>
        <v>112074</v>
      </c>
      <c r="R156" s="63">
        <f>O156/(VLOOKUP(A156,'0- Capacité en place'!A:I,9,1)*'0- Capacité en place'!$I$4)</f>
        <v>0.92448888888888892</v>
      </c>
      <c r="S156" s="16">
        <f>P156/(VLOOKUP(A156,'0- Capacité en place'!A:J,10,1)*'0- Capacité en place'!$J$4)</f>
        <v>0.96233333333333337</v>
      </c>
      <c r="T156" s="65">
        <f>Q156/VLOOKUP(A156,'0- Capacité en place'!A:K,11,1)</f>
        <v>0.93394999999999995</v>
      </c>
      <c r="U156" s="18">
        <f t="shared" si="21"/>
        <v>201587</v>
      </c>
      <c r="V156" s="116">
        <f>U156/VLOOKUP(A156,'0- Capacité en place'!A:L,12,1)</f>
        <v>0.82347630718954246</v>
      </c>
    </row>
    <row r="157" spans="1:22" x14ac:dyDescent="0.25">
      <c r="A157" s="5">
        <v>45514</v>
      </c>
      <c r="B157" s="21">
        <f t="shared" si="19"/>
        <v>45509</v>
      </c>
      <c r="C157" s="18">
        <v>36601</v>
      </c>
      <c r="D157" s="7">
        <v>19542</v>
      </c>
      <c r="E157" s="7">
        <v>10166</v>
      </c>
      <c r="F157" s="7">
        <v>15312</v>
      </c>
      <c r="G157" s="7">
        <v>8358</v>
      </c>
      <c r="H157" s="8">
        <f t="shared" si="22"/>
        <v>89979</v>
      </c>
      <c r="I157" s="63">
        <f>C157/(VLOOKUP(A157,'0- Capacité en place'!A:C,3,1)*'0- Capacité en place'!$C$4)</f>
        <v>0.91649138621794868</v>
      </c>
      <c r="J157" s="16">
        <f>D157/(VLOOKUP(A157,'0- Capacité en place'!A:D,4,1)*'0- Capacité en place'!$D$4)</f>
        <v>0.65244391025641024</v>
      </c>
      <c r="K157" s="16">
        <f>E157/(VLOOKUP(A157,'0- Capacité en place'!A:E,5,1)*'0- Capacité en place'!$E$4)</f>
        <v>0.50911458333333337</v>
      </c>
      <c r="L157" s="16">
        <f>F157/(VLOOKUP(A157,'0- Capacité en place'!A:F,6,1)*'0- Capacité en place'!$F$4)</f>
        <v>0.76682692307692313</v>
      </c>
      <c r="M157" s="16">
        <f>G157/(VLOOKUP(A157,'0- Capacité en place'!A:G,7,1)*'0- Capacité en place'!$G$4)</f>
        <v>0.55809294871794868</v>
      </c>
      <c r="N157" s="65">
        <f>H157/VLOOKUP(A157,'0- Capacité en place'!A:H,8,1)</f>
        <v>0.72098557692307697</v>
      </c>
      <c r="O157" s="18">
        <v>85177</v>
      </c>
      <c r="P157" s="7">
        <v>29630</v>
      </c>
      <c r="Q157" s="129">
        <f t="shared" si="20"/>
        <v>114807</v>
      </c>
      <c r="R157" s="63">
        <f>O157/(VLOOKUP(A157,'0- Capacité en place'!A:I,9,1)*'0- Capacité en place'!$I$4)</f>
        <v>0.94641111111111109</v>
      </c>
      <c r="S157" s="16">
        <f>P157/(VLOOKUP(A157,'0- Capacité en place'!A:J,10,1)*'0- Capacité en place'!$J$4)</f>
        <v>0.98766666666666669</v>
      </c>
      <c r="T157" s="65">
        <f>Q157/VLOOKUP(A157,'0- Capacité en place'!A:K,11,1)</f>
        <v>0.95672500000000005</v>
      </c>
      <c r="U157" s="18">
        <f t="shared" si="21"/>
        <v>204786</v>
      </c>
      <c r="V157" s="116">
        <f>U157/VLOOKUP(A157,'0- Capacité en place'!A:L,12,1)</f>
        <v>0.83654411764705883</v>
      </c>
    </row>
    <row r="158" spans="1:22" ht="13" thickBot="1" x14ac:dyDescent="0.3">
      <c r="A158" s="10">
        <v>45515</v>
      </c>
      <c r="B158" s="22">
        <f t="shared" si="19"/>
        <v>45509</v>
      </c>
      <c r="C158" s="95">
        <v>36068</v>
      </c>
      <c r="D158" s="123">
        <v>20856</v>
      </c>
      <c r="E158" s="123">
        <v>9628</v>
      </c>
      <c r="F158" s="123">
        <v>15448</v>
      </c>
      <c r="G158" s="123">
        <v>11209</v>
      </c>
      <c r="H158" s="94">
        <f t="shared" si="22"/>
        <v>93209</v>
      </c>
      <c r="I158" s="126">
        <f>C158/(VLOOKUP(A158,'0- Capacité en place'!A:C,3,1)*'0- Capacité en place'!$C$4)</f>
        <v>0.90314503205128205</v>
      </c>
      <c r="J158" s="127">
        <f>D158/(VLOOKUP(A158,'0- Capacité en place'!A:D,4,1)*'0- Capacité en place'!$D$4)</f>
        <v>0.69631410256410253</v>
      </c>
      <c r="K158" s="127">
        <f>E158/(VLOOKUP(A158,'0- Capacité en place'!A:E,5,1)*'0- Capacité en place'!$E$4)</f>
        <v>0.48217147435897434</v>
      </c>
      <c r="L158" s="112">
        <f>F158/(VLOOKUP(A158,'0- Capacité en place'!A:F,6,1)*'0- Capacité en place'!$F$4)</f>
        <v>0.77363782051282048</v>
      </c>
      <c r="M158" s="127">
        <f>G158/(VLOOKUP(A158,'0- Capacité en place'!A:G,7,1)*'0- Capacité en place'!$G$4)</f>
        <v>0.74846420940170943</v>
      </c>
      <c r="N158" s="146">
        <f>H158/VLOOKUP(A158,'0- Capacité en place'!A:H,8,1)</f>
        <v>0.74686698717948719</v>
      </c>
      <c r="O158" s="95">
        <v>85006</v>
      </c>
      <c r="P158" s="123">
        <v>29490</v>
      </c>
      <c r="Q158" s="147">
        <f t="shared" si="20"/>
        <v>114496</v>
      </c>
      <c r="R158" s="126">
        <f>O158/(VLOOKUP(A158,'0- Capacité en place'!A:I,9,1)*'0- Capacité en place'!$I$4)</f>
        <v>0.94451111111111108</v>
      </c>
      <c r="S158" s="127">
        <f>P158/(VLOOKUP(A158,'0- Capacité en place'!A:J,10,1)*'0- Capacité en place'!$J$4)</f>
        <v>0.98299999999999998</v>
      </c>
      <c r="T158" s="146">
        <f>Q158/VLOOKUP(A158,'0- Capacité en place'!A:K,11,1)</f>
        <v>0.95413333333333339</v>
      </c>
      <c r="U158" s="95">
        <f t="shared" si="21"/>
        <v>207705</v>
      </c>
      <c r="V158" s="125">
        <f>U158/VLOOKUP(A158,'0- Capacité en place'!A:L,12,1)</f>
        <v>0.848468137254902</v>
      </c>
    </row>
    <row r="159" spans="1:22" x14ac:dyDescent="0.25">
      <c r="A159" s="85">
        <v>45516</v>
      </c>
      <c r="B159" s="86">
        <f t="shared" si="19"/>
        <v>45516</v>
      </c>
      <c r="C159" s="25">
        <v>36131</v>
      </c>
      <c r="D159" s="26">
        <v>20210</v>
      </c>
      <c r="E159" s="26">
        <v>9928</v>
      </c>
      <c r="F159" s="26">
        <v>16605</v>
      </c>
      <c r="G159" s="26">
        <v>10866</v>
      </c>
      <c r="H159" s="122">
        <f t="shared" si="22"/>
        <v>93740</v>
      </c>
      <c r="I159" s="57">
        <f>C159/(VLOOKUP(A159,'0- Capacité en place'!A:C,3,1)*'0- Capacité en place'!$C$4)</f>
        <v>0.90472255608974361</v>
      </c>
      <c r="J159" s="36">
        <f>D159/(VLOOKUP(A159,'0- Capacité en place'!A:D,4,1)*'0- Capacité en place'!$D$4)</f>
        <v>0.67474626068376065</v>
      </c>
      <c r="K159" s="36">
        <f>E159/(VLOOKUP(A159,'0- Capacité en place'!A:E,5,1)*'0- Capacité en place'!$E$4)</f>
        <v>0.49719551282051283</v>
      </c>
      <c r="L159" s="143">
        <f>F159/(VLOOKUP(A159,'0- Capacité en place'!A:F,6,1)*'0- Capacité en place'!$F$4)</f>
        <v>0.83158052884615385</v>
      </c>
      <c r="M159" s="36">
        <f>G159/(VLOOKUP(A159,'0- Capacité en place'!A:G,7,1)*'0- Capacité en place'!$G$4)</f>
        <v>0.72556089743589747</v>
      </c>
      <c r="N159" s="28">
        <f>H159/VLOOKUP(A159,'0- Capacité en place'!A:H,8,1)</f>
        <v>0.75112179487179487</v>
      </c>
      <c r="O159" s="136">
        <v>84840</v>
      </c>
      <c r="P159" s="26">
        <v>29360</v>
      </c>
      <c r="Q159" s="122">
        <f t="shared" si="20"/>
        <v>114200</v>
      </c>
      <c r="R159" s="57">
        <f>O159/(VLOOKUP(A159,'0- Capacité en place'!A:I,9,1)*'0- Capacité en place'!$I$4)</f>
        <v>0.94266666666666665</v>
      </c>
      <c r="S159" s="36">
        <f>P159/(VLOOKUP(A159,'0- Capacité en place'!A:J,10,1)*'0- Capacité en place'!$J$4)</f>
        <v>0.97866666666666668</v>
      </c>
      <c r="T159" s="68">
        <f>Q159/VLOOKUP(A159,'0- Capacité en place'!A:K,11,1)</f>
        <v>0.95166666666666666</v>
      </c>
      <c r="U159" s="25">
        <f t="shared" ref="U159:U172" si="23">H159+Q159</f>
        <v>207940</v>
      </c>
      <c r="V159" s="74">
        <f>U159/VLOOKUP(A159,'0- Capacité en place'!A:L,12,1)</f>
        <v>0.84942810457516338</v>
      </c>
    </row>
    <row r="160" spans="1:22" x14ac:dyDescent="0.25">
      <c r="A160" s="5">
        <v>45517</v>
      </c>
      <c r="B160" s="21">
        <f t="shared" si="19"/>
        <v>45516</v>
      </c>
      <c r="C160" s="18">
        <v>36213</v>
      </c>
      <c r="D160" s="7">
        <v>21313</v>
      </c>
      <c r="E160" s="7">
        <v>9383</v>
      </c>
      <c r="F160" s="7">
        <v>17550</v>
      </c>
      <c r="G160" s="7">
        <v>10353</v>
      </c>
      <c r="H160" s="129">
        <f t="shared" si="22"/>
        <v>94812</v>
      </c>
      <c r="I160" s="63">
        <f>C160/(VLOOKUP(A160,'0- Capacité en place'!A:C,3,1)*'0- Capacité en place'!$C$4)</f>
        <v>0.90677584134615385</v>
      </c>
      <c r="J160" s="16">
        <f>D160/(VLOOKUP(A160,'0- Capacité en place'!A:D,4,1)*'0- Capacité en place'!$D$4)</f>
        <v>0.71157184829059827</v>
      </c>
      <c r="K160" s="16">
        <f>E160/(VLOOKUP(A160,'0- Capacité en place'!A:E,5,1)*'0- Capacité en place'!$E$4)</f>
        <v>0.46990184294871795</v>
      </c>
      <c r="L160" s="16">
        <f>F160/(VLOOKUP(A160,'0- Capacité en place'!A:F,6,1)*'0- Capacité en place'!$F$4)</f>
        <v>0.87890625</v>
      </c>
      <c r="M160" s="16">
        <f>G160/(VLOOKUP(A160,'0- Capacité en place'!A:G,7,1)*'0- Capacité en place'!$G$4)</f>
        <v>0.69130608974358976</v>
      </c>
      <c r="N160" s="17">
        <f>H160/VLOOKUP(A160,'0- Capacité en place'!A:H,8,1)</f>
        <v>0.75971153846153849</v>
      </c>
      <c r="O160" s="137">
        <v>84593</v>
      </c>
      <c r="P160" s="7">
        <v>29194</v>
      </c>
      <c r="Q160" s="129">
        <f t="shared" si="20"/>
        <v>113787</v>
      </c>
      <c r="R160" s="63">
        <f>O160/(VLOOKUP(A160,'0- Capacité en place'!A:I,9,1)*'0- Capacité en place'!$I$4)</f>
        <v>0.93992222222222221</v>
      </c>
      <c r="S160" s="16">
        <f>P160/(VLOOKUP(A160,'0- Capacité en place'!A:J,10,1)*'0- Capacité en place'!$J$4)</f>
        <v>0.97313333333333329</v>
      </c>
      <c r="T160" s="65">
        <f>Q160/VLOOKUP(A160,'0- Capacité en place'!A:K,11,1)</f>
        <v>0.94822499999999998</v>
      </c>
      <c r="U160" s="18">
        <f t="shared" si="23"/>
        <v>208599</v>
      </c>
      <c r="V160" s="116">
        <f>U160/VLOOKUP(A160,'0- Capacité en place'!A:L,12,1)</f>
        <v>0.85212009803921573</v>
      </c>
    </row>
    <row r="161" spans="1:22" x14ac:dyDescent="0.25">
      <c r="A161" s="5">
        <v>45518</v>
      </c>
      <c r="B161" s="21">
        <f t="shared" si="19"/>
        <v>45516</v>
      </c>
      <c r="C161" s="18">
        <v>34886</v>
      </c>
      <c r="D161" s="7">
        <v>23117</v>
      </c>
      <c r="E161" s="7">
        <v>12230</v>
      </c>
      <c r="F161" s="7">
        <v>18468</v>
      </c>
      <c r="G161" s="7">
        <v>10603</v>
      </c>
      <c r="H161" s="129">
        <f t="shared" si="22"/>
        <v>99304</v>
      </c>
      <c r="I161" s="63">
        <f>C161/(VLOOKUP(A161,'0- Capacité en place'!A:C,3,1)*'0- Capacité en place'!$C$4)</f>
        <v>0.87354767628205132</v>
      </c>
      <c r="J161" s="16">
        <f>D161/(VLOOKUP(A161,'0- Capacité en place'!A:D,4,1)*'0- Capacité en place'!$D$4)</f>
        <v>0.77180154914529919</v>
      </c>
      <c r="K161" s="16">
        <f>E161/(VLOOKUP(A161,'0- Capacité en place'!A:E,5,1)*'0- Capacité en place'!$E$4)</f>
        <v>0.61247996794871795</v>
      </c>
      <c r="L161" s="16">
        <f>F161/(VLOOKUP(A161,'0- Capacité en place'!A:F,6,1)*'0- Capacité en place'!$F$4)</f>
        <v>0.92487980769230771</v>
      </c>
      <c r="M161" s="16">
        <f>G161/(VLOOKUP(A161,'0- Capacité en place'!A:G,7,1)*'0- Capacité en place'!$G$4)</f>
        <v>0.70799946581196582</v>
      </c>
      <c r="N161" s="17">
        <f>H161/VLOOKUP(A161,'0- Capacité en place'!A:H,8,1)</f>
        <v>0.79570512820512818</v>
      </c>
      <c r="O161" s="137">
        <v>78338</v>
      </c>
      <c r="P161" s="7">
        <v>29034</v>
      </c>
      <c r="Q161" s="129">
        <f t="shared" si="20"/>
        <v>107372</v>
      </c>
      <c r="R161" s="63">
        <f>O161/(VLOOKUP(A161,'0- Capacité en place'!A:I,9,1)*'0- Capacité en place'!$I$4)</f>
        <v>0.87042222222222221</v>
      </c>
      <c r="S161" s="16">
        <f>P161/(VLOOKUP(A161,'0- Capacité en place'!A:J,10,1)*'0- Capacité en place'!$J$4)</f>
        <v>0.96779999999999999</v>
      </c>
      <c r="T161" s="65">
        <f>Q161/VLOOKUP(A161,'0- Capacité en place'!A:K,11,1)</f>
        <v>0.89476666666666671</v>
      </c>
      <c r="U161" s="18">
        <f t="shared" si="23"/>
        <v>206676</v>
      </c>
      <c r="V161" s="116">
        <f>U161/VLOOKUP(A161,'0- Capacité en place'!A:L,12,1)</f>
        <v>0.84426470588235292</v>
      </c>
    </row>
    <row r="162" spans="1:22" x14ac:dyDescent="0.25">
      <c r="A162" s="5">
        <v>45519</v>
      </c>
      <c r="B162" s="21">
        <f t="shared" si="19"/>
        <v>45516</v>
      </c>
      <c r="C162" s="18">
        <v>33631</v>
      </c>
      <c r="D162" s="7">
        <v>21746</v>
      </c>
      <c r="E162" s="7">
        <v>12453</v>
      </c>
      <c r="F162" s="7">
        <v>17127</v>
      </c>
      <c r="G162" s="7">
        <v>11100</v>
      </c>
      <c r="H162" s="129">
        <f t="shared" si="22"/>
        <v>96057</v>
      </c>
      <c r="I162" s="63">
        <f>C162/(VLOOKUP(A162,'0- Capacité en place'!A:C,3,1)*'0- Capacité en place'!$C$4)</f>
        <v>0.84212239583333337</v>
      </c>
      <c r="J162" s="16">
        <f>D162/(VLOOKUP(A162,'0- Capacité en place'!A:D,4,1)*'0- Capacité en place'!$D$4)</f>
        <v>0.72602831196581197</v>
      </c>
      <c r="K162" s="16">
        <f>E162/(VLOOKUP(A162,'0- Capacité en place'!A:E,5,1)*'0- Capacité en place'!$E$4)</f>
        <v>0.62364783653846156</v>
      </c>
      <c r="L162" s="16">
        <f>F162/(VLOOKUP(A162,'0- Capacité en place'!A:F,6,1)*'0- Capacité en place'!$F$4)</f>
        <v>0.85772235576923073</v>
      </c>
      <c r="M162" s="16">
        <f>G162/(VLOOKUP(A162,'0- Capacité en place'!A:G,7,1)*'0- Capacité en place'!$G$4)</f>
        <v>0.74118589743589747</v>
      </c>
      <c r="N162" s="17">
        <f>H162/VLOOKUP(A162,'0- Capacité en place'!A:H,8,1)</f>
        <v>0.76968749999999997</v>
      </c>
      <c r="O162" s="137">
        <v>82315</v>
      </c>
      <c r="P162" s="7">
        <v>28119</v>
      </c>
      <c r="Q162" s="129">
        <f t="shared" si="20"/>
        <v>110434</v>
      </c>
      <c r="R162" s="63">
        <f>O162/(VLOOKUP(A162,'0- Capacité en place'!A:I,9,1)*'0- Capacité en place'!$I$4)</f>
        <v>0.91461111111111115</v>
      </c>
      <c r="S162" s="16">
        <f>P162/(VLOOKUP(A162,'0- Capacité en place'!A:J,10,1)*'0- Capacité en place'!$J$4)</f>
        <v>0.93730000000000002</v>
      </c>
      <c r="T162" s="65">
        <f>Q162/VLOOKUP(A162,'0- Capacité en place'!A:K,11,1)</f>
        <v>0.92028333333333334</v>
      </c>
      <c r="U162" s="18">
        <f t="shared" si="23"/>
        <v>206491</v>
      </c>
      <c r="V162" s="116">
        <f>U162/VLOOKUP(A162,'0- Capacité en place'!A:L,12,1)</f>
        <v>0.84350898692810461</v>
      </c>
    </row>
    <row r="163" spans="1:22" x14ac:dyDescent="0.25">
      <c r="A163" s="5">
        <v>45520</v>
      </c>
      <c r="B163" s="21">
        <f t="shared" si="19"/>
        <v>45516</v>
      </c>
      <c r="C163" s="18">
        <v>35199</v>
      </c>
      <c r="D163" s="7">
        <v>19524</v>
      </c>
      <c r="E163" s="7">
        <v>10920</v>
      </c>
      <c r="F163" s="7">
        <v>17119</v>
      </c>
      <c r="G163" s="7">
        <v>11230</v>
      </c>
      <c r="H163" s="129">
        <f t="shared" si="22"/>
        <v>93992</v>
      </c>
      <c r="I163" s="63">
        <f>C163/(VLOOKUP(A163,'0- Capacité en place'!A:C,3,1)*'0- Capacité en place'!$C$4)</f>
        <v>0.88138521634615385</v>
      </c>
      <c r="J163" s="16">
        <f>D163/(VLOOKUP(A163,'0- Capacité en place'!A:D,4,1)*'0- Capacité en place'!$D$4)</f>
        <v>0.65184294871794868</v>
      </c>
      <c r="K163" s="16">
        <f>E163/(VLOOKUP(A163,'0- Capacité en place'!A:E,5,1)*'0- Capacité en place'!$E$4)</f>
        <v>0.546875</v>
      </c>
      <c r="L163" s="16">
        <f>F163/(VLOOKUP(A163,'0- Capacité en place'!A:F,6,1)*'0- Capacité en place'!$F$4)</f>
        <v>0.85732171474358976</v>
      </c>
      <c r="M163" s="16">
        <f>G163/(VLOOKUP(A163,'0- Capacité en place'!A:G,7,1)*'0- Capacité en place'!$G$4)</f>
        <v>0.74986645299145294</v>
      </c>
      <c r="N163" s="17">
        <f>H163/VLOOKUP(A163,'0- Capacité en place'!A:H,8,1)</f>
        <v>0.7531410256410257</v>
      </c>
      <c r="O163" s="137">
        <v>84229</v>
      </c>
      <c r="P163" s="7">
        <v>26869</v>
      </c>
      <c r="Q163" s="129">
        <f t="shared" si="20"/>
        <v>111098</v>
      </c>
      <c r="R163" s="63">
        <f>O163/(VLOOKUP(A163,'0- Capacité en place'!A:I,9,1)*'0- Capacité en place'!$I$4)</f>
        <v>0.93587777777777781</v>
      </c>
      <c r="S163" s="16">
        <f>P163/(VLOOKUP(A163,'0- Capacité en place'!A:J,10,1)*'0- Capacité en place'!$J$4)</f>
        <v>0.89563333333333328</v>
      </c>
      <c r="T163" s="65">
        <f>Q163/VLOOKUP(A163,'0- Capacité en place'!A:K,11,1)</f>
        <v>0.92581666666666662</v>
      </c>
      <c r="U163" s="18">
        <f t="shared" si="23"/>
        <v>205090</v>
      </c>
      <c r="V163" s="116">
        <f>U163/VLOOKUP(A163,'0- Capacité en place'!A:L,12,1)</f>
        <v>0.83778594771241832</v>
      </c>
    </row>
    <row r="164" spans="1:22" x14ac:dyDescent="0.25">
      <c r="A164" s="5">
        <v>45521</v>
      </c>
      <c r="B164" s="21">
        <f t="shared" si="19"/>
        <v>45516</v>
      </c>
      <c r="C164" s="18">
        <v>33567</v>
      </c>
      <c r="D164" s="7">
        <v>20086</v>
      </c>
      <c r="E164" s="7">
        <v>12014</v>
      </c>
      <c r="F164" s="7">
        <v>16517</v>
      </c>
      <c r="G164" s="7">
        <v>10530</v>
      </c>
      <c r="H164" s="129">
        <f t="shared" si="22"/>
        <v>92714</v>
      </c>
      <c r="I164" s="63">
        <f>C164/(VLOOKUP(A164,'0- Capacité en place'!A:C,3,1)*'0- Capacité en place'!$C$4)</f>
        <v>0.84051983173076927</v>
      </c>
      <c r="J164" s="16">
        <f>D164/(VLOOKUP(A164,'0- Capacité en place'!A:D,4,1)*'0- Capacité en place'!$D$4)</f>
        <v>0.67060630341880345</v>
      </c>
      <c r="K164" s="16">
        <f>E164/(VLOOKUP(A164,'0- Capacité en place'!A:E,5,1)*'0- Capacité en place'!$E$4)</f>
        <v>0.60166266025641024</v>
      </c>
      <c r="L164" s="16">
        <f>F164/(VLOOKUP(A164,'0- Capacité en place'!A:F,6,1)*'0- Capacité en place'!$F$4)</f>
        <v>0.82717347756410253</v>
      </c>
      <c r="M164" s="16">
        <f>G164/(VLOOKUP(A164,'0- Capacité en place'!A:G,7,1)*'0- Capacité en place'!$G$4)</f>
        <v>0.703125</v>
      </c>
      <c r="N164" s="17">
        <f>H164/VLOOKUP(A164,'0- Capacité en place'!A:H,8,1)</f>
        <v>0.74290064102564102</v>
      </c>
      <c r="O164" s="137">
        <v>84018</v>
      </c>
      <c r="P164" s="7">
        <v>28717</v>
      </c>
      <c r="Q164" s="129">
        <f t="shared" si="20"/>
        <v>112735</v>
      </c>
      <c r="R164" s="63">
        <f>O164/(VLOOKUP(A164,'0- Capacité en place'!A:I,9,1)*'0- Capacité en place'!$I$4)</f>
        <v>0.93353333333333333</v>
      </c>
      <c r="S164" s="16">
        <f>P164/(VLOOKUP(A164,'0- Capacité en place'!A:J,10,1)*'0- Capacité en place'!$J$4)</f>
        <v>0.95723333333333338</v>
      </c>
      <c r="T164" s="65">
        <f>Q164/VLOOKUP(A164,'0- Capacité en place'!A:K,11,1)</f>
        <v>0.93945833333333328</v>
      </c>
      <c r="U164" s="18">
        <f t="shared" si="23"/>
        <v>205449</v>
      </c>
      <c r="V164" s="116">
        <f>U164/VLOOKUP(A164,'0- Capacité en place'!A:L,12,1)</f>
        <v>0.83925245098039214</v>
      </c>
    </row>
    <row r="165" spans="1:22" ht="13" thickBot="1" x14ac:dyDescent="0.3">
      <c r="A165" s="91">
        <v>45522</v>
      </c>
      <c r="B165" s="92">
        <f t="shared" si="19"/>
        <v>45516</v>
      </c>
      <c r="C165" s="95">
        <v>35547</v>
      </c>
      <c r="D165" s="123">
        <v>21272</v>
      </c>
      <c r="E165" s="123">
        <v>11500</v>
      </c>
      <c r="F165" s="123">
        <v>17950</v>
      </c>
      <c r="G165" s="123">
        <v>10330</v>
      </c>
      <c r="H165" s="147">
        <f t="shared" si="22"/>
        <v>96599</v>
      </c>
      <c r="I165" s="126">
        <f>C165/(VLOOKUP(A165,'0- Capacité en place'!A:C,3,1)*'0- Capacité en place'!$C$4)</f>
        <v>0.89009915865384615</v>
      </c>
      <c r="J165" s="127">
        <f>D165/(VLOOKUP(A165,'0- Capacité en place'!A:D,4,1)*'0- Capacité en place'!$D$4)</f>
        <v>0.71020299145299148</v>
      </c>
      <c r="K165" s="127">
        <f>E165/(VLOOKUP(A165,'0- Capacité en place'!A:E,5,1)*'0- Capacité en place'!$E$4)</f>
        <v>0.57592147435897434</v>
      </c>
      <c r="L165" s="127">
        <f>F165/(VLOOKUP(A165,'0- Capacité en place'!A:F,6,1)*'0- Capacité en place'!$F$4)</f>
        <v>0.89893830128205132</v>
      </c>
      <c r="M165" s="127">
        <f>G165/(VLOOKUP(A165,'0- Capacité en place'!A:G,7,1)*'0- Capacité en place'!$G$4)</f>
        <v>0.68977029914529919</v>
      </c>
      <c r="N165" s="128">
        <f>H165/VLOOKUP(A165,'0- Capacité en place'!A:H,8,1)</f>
        <v>0.77403044871794868</v>
      </c>
      <c r="O165" s="167">
        <v>84112</v>
      </c>
      <c r="P165" s="123">
        <v>28654</v>
      </c>
      <c r="Q165" s="147">
        <f t="shared" si="20"/>
        <v>112766</v>
      </c>
      <c r="R165" s="64">
        <f>O165/(VLOOKUP(A165,'0- Capacité en place'!A:I,9,1)*'0- Capacité en place'!$I$4)</f>
        <v>0.93457777777777773</v>
      </c>
      <c r="S165" s="112">
        <f>P165/(VLOOKUP(A165,'0- Capacité en place'!A:J,10,1)*'0- Capacité en place'!$J$4)</f>
        <v>0.95513333333333328</v>
      </c>
      <c r="T165" s="146">
        <f>Q165/VLOOKUP(A165,'0- Capacité en place'!A:K,11,1)</f>
        <v>0.93971666666666664</v>
      </c>
      <c r="U165" s="95">
        <f t="shared" si="23"/>
        <v>209365</v>
      </c>
      <c r="V165" s="125">
        <f>U165/VLOOKUP(A165,'0- Capacité en place'!A:L,12,1)</f>
        <v>0.85524918300653596</v>
      </c>
    </row>
    <row r="166" spans="1:22" x14ac:dyDescent="0.25">
      <c r="A166" s="23">
        <v>45523</v>
      </c>
      <c r="B166" s="24">
        <f t="shared" si="19"/>
        <v>45523</v>
      </c>
      <c r="C166" s="25">
        <v>32101</v>
      </c>
      <c r="D166" s="26">
        <v>20446</v>
      </c>
      <c r="E166" s="26">
        <v>10442</v>
      </c>
      <c r="F166" s="26">
        <v>16721</v>
      </c>
      <c r="G166" s="26">
        <v>9620</v>
      </c>
      <c r="H166" s="122">
        <f t="shared" si="22"/>
        <v>89330</v>
      </c>
      <c r="I166" s="57">
        <f>C166/(VLOOKUP(A166,'0- Capacité en place'!A:C,3,1)*'0- Capacité en place'!$C$4)</f>
        <v>0.80381109775641024</v>
      </c>
      <c r="J166" s="36">
        <f>D166/(VLOOKUP(A166,'0- Capacité en place'!A:D,4,1)*'0- Capacité en place'!$D$4)</f>
        <v>0.68262553418803418</v>
      </c>
      <c r="K166" s="36">
        <f>E166/(VLOOKUP(A166,'0- Capacité en place'!A:E,5,1)*'0- Capacité en place'!$E$4)</f>
        <v>0.52293669871794868</v>
      </c>
      <c r="L166" s="36">
        <f>F166/(VLOOKUP(A166,'0- Capacité en place'!A:F,6,1)*'0- Capacité en place'!$F$4)</f>
        <v>0.83738982371794868</v>
      </c>
      <c r="M166" s="36">
        <f>G166/(VLOOKUP(A166,'0- Capacité en place'!A:G,7,1)*'0- Capacité en place'!$G$4)</f>
        <v>0.64236111111111116</v>
      </c>
      <c r="N166" s="68">
        <f>H166/VLOOKUP(A166,'0- Capacité en place'!A:H,8,1)</f>
        <v>0.71578525641025637</v>
      </c>
      <c r="O166" s="25">
        <v>83929</v>
      </c>
      <c r="P166" s="26">
        <v>28605</v>
      </c>
      <c r="Q166" s="122">
        <f t="shared" si="20"/>
        <v>112534</v>
      </c>
      <c r="R166" s="151">
        <f>O166/(VLOOKUP(A166,'0- Capacité en place'!A:I,9,1)*'0- Capacité en place'!$I$4)</f>
        <v>0.9325444444444444</v>
      </c>
      <c r="S166" s="108">
        <f>P166/(VLOOKUP(A166,'0- Capacité en place'!A:J,10,1)*'0- Capacité en place'!$J$4)</f>
        <v>0.95350000000000001</v>
      </c>
      <c r="T166" s="28">
        <f>Q166/VLOOKUP(A166,'0- Capacité en place'!A:K,11,1)</f>
        <v>0.9377833333333333</v>
      </c>
      <c r="U166" s="25">
        <f t="shared" si="23"/>
        <v>201864</v>
      </c>
      <c r="V166" s="74">
        <f>U166/VLOOKUP(A166,'0- Capacité en place'!A:L,12,1)</f>
        <v>0.82460784313725488</v>
      </c>
    </row>
    <row r="167" spans="1:22" x14ac:dyDescent="0.25">
      <c r="A167" s="5">
        <v>45524</v>
      </c>
      <c r="B167" s="21">
        <f t="shared" si="19"/>
        <v>45523</v>
      </c>
      <c r="C167" s="18">
        <v>34409</v>
      </c>
      <c r="D167" s="7">
        <v>20289</v>
      </c>
      <c r="E167" s="7">
        <v>10274</v>
      </c>
      <c r="F167" s="7">
        <v>16350</v>
      </c>
      <c r="G167" s="7">
        <v>9540</v>
      </c>
      <c r="H167" s="129">
        <f t="shared" si="22"/>
        <v>90862</v>
      </c>
      <c r="I167" s="63">
        <f>C167/(VLOOKUP(A167,'0- Capacité en place'!A:C,3,1)*'0- Capacité en place'!$C$4)</f>
        <v>0.86160356570512819</v>
      </c>
      <c r="J167" s="16">
        <f>D167/(VLOOKUP(A167,'0- Capacité en place'!A:D,4,1)*'0- Capacité en place'!$D$4)</f>
        <v>0.6773838141025641</v>
      </c>
      <c r="K167" s="16">
        <f>E167/(VLOOKUP(A167,'0- Capacité en place'!A:E,5,1)*'0- Capacité en place'!$E$4)</f>
        <v>0.51452323717948723</v>
      </c>
      <c r="L167" s="16">
        <f>F167/(VLOOKUP(A167,'0- Capacité en place'!A:F,6,1)*'0- Capacité en place'!$F$4)</f>
        <v>0.81881009615384615</v>
      </c>
      <c r="M167" s="16">
        <f>G167/(VLOOKUP(A167,'0- Capacité en place'!A:G,7,1)*'0- Capacité en place'!$G$4)</f>
        <v>0.63701923076923073</v>
      </c>
      <c r="N167" s="65">
        <f>H167/VLOOKUP(A167,'0- Capacité en place'!A:H,8,1)</f>
        <v>0.72806089743589741</v>
      </c>
      <c r="O167" s="18">
        <v>84146</v>
      </c>
      <c r="P167" s="7">
        <v>28710</v>
      </c>
      <c r="Q167" s="129">
        <f t="shared" si="20"/>
        <v>112856</v>
      </c>
      <c r="R167" s="126">
        <f>O167/(VLOOKUP(A167,'0- Capacité en place'!A:I,9,1)*'0- Capacité en place'!$I$4)</f>
        <v>0.93495555555555554</v>
      </c>
      <c r="S167" s="127">
        <f>P167/(VLOOKUP(A167,'0- Capacité en place'!A:J,10,1)*'0- Capacité en place'!$J$4)</f>
        <v>0.95699999999999996</v>
      </c>
      <c r="T167" s="17">
        <f>Q167/VLOOKUP(A167,'0- Capacité en place'!A:K,11,1)</f>
        <v>0.94046666666666667</v>
      </c>
      <c r="U167" s="18">
        <f t="shared" si="23"/>
        <v>203718</v>
      </c>
      <c r="V167" s="116">
        <f>U167/VLOOKUP(A167,'0- Capacité en place'!A:L,12,1)</f>
        <v>0.83218137254901958</v>
      </c>
    </row>
    <row r="168" spans="1:22" x14ac:dyDescent="0.25">
      <c r="A168" s="5">
        <v>45525</v>
      </c>
      <c r="B168" s="21">
        <f t="shared" si="19"/>
        <v>45523</v>
      </c>
      <c r="C168" s="18">
        <v>36118</v>
      </c>
      <c r="D168" s="7">
        <v>18911</v>
      </c>
      <c r="E168" s="7">
        <v>10124</v>
      </c>
      <c r="F168" s="7">
        <v>16518</v>
      </c>
      <c r="G168" s="7">
        <v>10360</v>
      </c>
      <c r="H168" s="129">
        <f t="shared" si="22"/>
        <v>92031</v>
      </c>
      <c r="I168" s="63">
        <f>C168/(VLOOKUP(A168,'0- Capacité en place'!A:C,3,1)*'0- Capacité en place'!$C$4)</f>
        <v>0.90439703525641024</v>
      </c>
      <c r="J168" s="16">
        <f>D168/(VLOOKUP(A168,'0- Capacité en place'!A:D,4,1)*'0- Capacité en place'!$D$4)</f>
        <v>0.63137686965811968</v>
      </c>
      <c r="K168" s="16">
        <f>E168/(VLOOKUP(A168,'0- Capacité en place'!A:E,5,1)*'0- Capacité en place'!$E$4)</f>
        <v>0.50701121794871795</v>
      </c>
      <c r="L168" s="16">
        <f>F168/(VLOOKUP(A168,'0- Capacité en place'!A:F,6,1)*'0- Capacité en place'!$F$4)</f>
        <v>0.82722355769230771</v>
      </c>
      <c r="M168" s="16">
        <f>G168/(VLOOKUP(A168,'0- Capacité en place'!A:G,7,1)*'0- Capacité en place'!$G$4)</f>
        <v>0.69177350427350426</v>
      </c>
      <c r="N168" s="65">
        <f>H168/VLOOKUP(A168,'0- Capacité en place'!A:H,8,1)</f>
        <v>0.73742788461538467</v>
      </c>
      <c r="O168" s="18">
        <v>84116</v>
      </c>
      <c r="P168" s="7">
        <v>28723</v>
      </c>
      <c r="Q168" s="129">
        <f t="shared" si="20"/>
        <v>112839</v>
      </c>
      <c r="R168" s="126">
        <f>O168/(VLOOKUP(A168,'0- Capacité en place'!A:I,9,1)*'0- Capacité en place'!$I$4)</f>
        <v>0.93462222222222224</v>
      </c>
      <c r="S168" s="127">
        <f>P168/(VLOOKUP(A168,'0- Capacité en place'!A:J,10,1)*'0- Capacité en place'!$J$4)</f>
        <v>0.95743333333333336</v>
      </c>
      <c r="T168" s="17">
        <f>Q168/VLOOKUP(A168,'0- Capacité en place'!A:K,11,1)</f>
        <v>0.94032499999999997</v>
      </c>
      <c r="U168" s="18">
        <f t="shared" si="23"/>
        <v>204870</v>
      </c>
      <c r="V168" s="116">
        <f>U168/VLOOKUP(A168,'0- Capacité en place'!A:L,12,1)</f>
        <v>0.83688725490196081</v>
      </c>
    </row>
    <row r="169" spans="1:22" x14ac:dyDescent="0.25">
      <c r="A169" s="5">
        <v>45526</v>
      </c>
      <c r="B169" s="21">
        <f t="shared" si="19"/>
        <v>45523</v>
      </c>
      <c r="C169" s="18">
        <v>36034</v>
      </c>
      <c r="D169" s="7">
        <v>18983</v>
      </c>
      <c r="E169" s="7">
        <v>10248</v>
      </c>
      <c r="F169" s="7">
        <v>14114</v>
      </c>
      <c r="G169" s="7">
        <v>10900</v>
      </c>
      <c r="H169" s="129">
        <f t="shared" si="22"/>
        <v>90279</v>
      </c>
      <c r="I169" s="63">
        <f>C169/(VLOOKUP(A169,'0- Capacité en place'!A:C,3,1)*'0- Capacité en place'!$C$4)</f>
        <v>0.90229366987179482</v>
      </c>
      <c r="J169" s="16">
        <f>D169/(VLOOKUP(A169,'0- Capacité en place'!A:D,4,1)*'0- Capacité en place'!$D$4)</f>
        <v>0.63378071581196582</v>
      </c>
      <c r="K169" s="16">
        <f>E169/(VLOOKUP(A169,'0- Capacité en place'!A:E,5,1)*'0- Capacité en place'!$E$4)</f>
        <v>0.51322115384615385</v>
      </c>
      <c r="L169" s="16">
        <f>F169/(VLOOKUP(A169,'0- Capacité en place'!A:F,6,1)*'0- Capacité en place'!$F$4)</f>
        <v>0.70683092948717952</v>
      </c>
      <c r="M169" s="16">
        <f>G169/(VLOOKUP(A169,'0- Capacité en place'!A:G,7,1)*'0- Capacité en place'!$G$4)</f>
        <v>0.72783119658119655</v>
      </c>
      <c r="N169" s="65">
        <f>H169/VLOOKUP(A169,'0- Capacité en place'!A:H,8,1)</f>
        <v>0.72338942307692311</v>
      </c>
      <c r="O169" s="18">
        <v>84128</v>
      </c>
      <c r="P169" s="7">
        <v>28724</v>
      </c>
      <c r="Q169" s="129">
        <f t="shared" si="20"/>
        <v>112852</v>
      </c>
      <c r="R169" s="126">
        <f>O169/(VLOOKUP(A169,'0- Capacité en place'!A:I,9,1)*'0- Capacité en place'!$I$4)</f>
        <v>0.93475555555555556</v>
      </c>
      <c r="S169" s="127">
        <f>P169/(VLOOKUP(A169,'0- Capacité en place'!A:J,10,1)*'0- Capacité en place'!$J$4)</f>
        <v>0.95746666666666669</v>
      </c>
      <c r="T169" s="17">
        <f>Q169/VLOOKUP(A169,'0- Capacité en place'!A:K,11,1)</f>
        <v>0.94043333333333334</v>
      </c>
      <c r="U169" s="18">
        <f t="shared" si="23"/>
        <v>203131</v>
      </c>
      <c r="V169" s="116">
        <f>U169/VLOOKUP(A169,'0- Capacité en place'!A:L,12,1)</f>
        <v>0.82978349673202612</v>
      </c>
    </row>
    <row r="170" spans="1:22" x14ac:dyDescent="0.25">
      <c r="A170" s="5">
        <v>45527</v>
      </c>
      <c r="B170" s="21">
        <f t="shared" si="19"/>
        <v>45523</v>
      </c>
      <c r="C170" s="18">
        <v>36193</v>
      </c>
      <c r="D170" s="7">
        <v>20174</v>
      </c>
      <c r="E170" s="7">
        <v>10936</v>
      </c>
      <c r="F170" s="7">
        <v>15234</v>
      </c>
      <c r="G170" s="7">
        <v>7548</v>
      </c>
      <c r="H170" s="129">
        <f t="shared" si="22"/>
        <v>90085</v>
      </c>
      <c r="I170" s="63">
        <f>C170/(VLOOKUP(A170,'0- Capacité en place'!A:C,3,1)*'0- Capacité en place'!$C$4)</f>
        <v>0.90627504006410253</v>
      </c>
      <c r="J170" s="16">
        <f>D170/(VLOOKUP(A170,'0- Capacité en place'!A:D,4,1)*'0- Capacité en place'!$D$4)</f>
        <v>0.67354433760683763</v>
      </c>
      <c r="K170" s="16">
        <f>E170/(VLOOKUP(A170,'0- Capacité en place'!A:E,5,1)*'0- Capacité en place'!$E$4)</f>
        <v>0.54767628205128205</v>
      </c>
      <c r="L170" s="16">
        <f>F170/(VLOOKUP(A170,'0- Capacité en place'!A:F,6,1)*'0- Capacité en place'!$F$4)</f>
        <v>0.76292067307692313</v>
      </c>
      <c r="M170" s="16">
        <f>G170/(VLOOKUP(A170,'0- Capacité en place'!A:G,7,1)*'0- Capacité en place'!$G$4)</f>
        <v>0.50400641025641024</v>
      </c>
      <c r="N170" s="65">
        <f>H170/VLOOKUP(A170,'0- Capacité en place'!A:H,8,1)</f>
        <v>0.72183493589743586</v>
      </c>
      <c r="O170" s="18">
        <v>84048</v>
      </c>
      <c r="P170" s="7">
        <v>28728</v>
      </c>
      <c r="Q170" s="129">
        <f t="shared" si="20"/>
        <v>112776</v>
      </c>
      <c r="R170" s="126">
        <f>O170/(VLOOKUP(A170,'0- Capacité en place'!A:I,9,1)*'0- Capacité en place'!$I$4)</f>
        <v>0.93386666666666662</v>
      </c>
      <c r="S170" s="127">
        <f>P170/(VLOOKUP(A170,'0- Capacité en place'!A:J,10,1)*'0- Capacité en place'!$J$4)</f>
        <v>0.95760000000000001</v>
      </c>
      <c r="T170" s="17">
        <f>Q170/VLOOKUP(A170,'0- Capacité en place'!A:K,11,1)</f>
        <v>0.93979999999999997</v>
      </c>
      <c r="U170" s="18">
        <f t="shared" si="23"/>
        <v>202861</v>
      </c>
      <c r="V170" s="116">
        <f>U170/VLOOKUP(A170,'0- Capacité en place'!A:L,12,1)</f>
        <v>0.82868055555555553</v>
      </c>
    </row>
    <row r="171" spans="1:22" x14ac:dyDescent="0.25">
      <c r="A171" s="5">
        <v>45528</v>
      </c>
      <c r="B171" s="21">
        <f t="shared" si="19"/>
        <v>45523</v>
      </c>
      <c r="C171" s="18">
        <v>36170</v>
      </c>
      <c r="D171" s="7">
        <v>20327</v>
      </c>
      <c r="E171" s="7">
        <v>10315</v>
      </c>
      <c r="F171" s="7">
        <v>15780</v>
      </c>
      <c r="G171" s="7">
        <v>7680</v>
      </c>
      <c r="H171" s="129">
        <f t="shared" si="22"/>
        <v>90272</v>
      </c>
      <c r="I171" s="63">
        <f>C171/(VLOOKUP(A171,'0- Capacité en place'!A:C,3,1)*'0- Capacité en place'!$C$4)</f>
        <v>0.90569911858974361</v>
      </c>
      <c r="J171" s="16">
        <f>D171/(VLOOKUP(A171,'0- Capacité en place'!A:D,4,1)*'0- Capacité en place'!$D$4)</f>
        <v>0.67865251068376065</v>
      </c>
      <c r="K171" s="16">
        <f>E171/(VLOOKUP(A171,'0- Capacité en place'!A:E,5,1)*'0- Capacité en place'!$E$4)</f>
        <v>0.51657652243589747</v>
      </c>
      <c r="L171" s="16">
        <f>F171/(VLOOKUP(A171,'0- Capacité en place'!A:F,6,1)*'0- Capacité en place'!$F$4)</f>
        <v>0.79026442307692313</v>
      </c>
      <c r="M171" s="16">
        <f>G171/(VLOOKUP(A171,'0- Capacité en place'!A:G,7,1)*'0- Capacité en place'!$G$4)</f>
        <v>0.51282051282051277</v>
      </c>
      <c r="N171" s="65">
        <f>H171/VLOOKUP(A171,'0- Capacité en place'!A:H,8,1)</f>
        <v>0.72333333333333338</v>
      </c>
      <c r="O171" s="18">
        <v>84095</v>
      </c>
      <c r="P171" s="7">
        <v>28662</v>
      </c>
      <c r="Q171" s="129">
        <f t="shared" si="20"/>
        <v>112757</v>
      </c>
      <c r="R171" s="126">
        <f>O171/(VLOOKUP(A171,'0- Capacité en place'!A:I,9,1)*'0- Capacité en place'!$I$4)</f>
        <v>0.93438888888888894</v>
      </c>
      <c r="S171" s="127">
        <f>P171/(VLOOKUP(A171,'0- Capacité en place'!A:J,10,1)*'0- Capacité en place'!$J$4)</f>
        <v>0.95540000000000003</v>
      </c>
      <c r="T171" s="17">
        <f>Q171/VLOOKUP(A171,'0- Capacité en place'!A:K,11,1)</f>
        <v>0.93964166666666671</v>
      </c>
      <c r="U171" s="18">
        <f t="shared" si="23"/>
        <v>203029</v>
      </c>
      <c r="V171" s="116">
        <f>U171/VLOOKUP(A171,'0- Capacité en place'!A:L,12,1)</f>
        <v>0.82936683006535949</v>
      </c>
    </row>
    <row r="172" spans="1:22" ht="13" thickBot="1" x14ac:dyDescent="0.3">
      <c r="A172" s="10">
        <v>45529</v>
      </c>
      <c r="B172" s="22">
        <f t="shared" si="19"/>
        <v>45523</v>
      </c>
      <c r="C172" s="95">
        <v>36570</v>
      </c>
      <c r="D172" s="123">
        <v>18164</v>
      </c>
      <c r="E172" s="123">
        <v>11928</v>
      </c>
      <c r="F172" s="123">
        <v>17245</v>
      </c>
      <c r="G172" s="123">
        <v>9350</v>
      </c>
      <c r="H172" s="94">
        <f t="shared" si="22"/>
        <v>93257</v>
      </c>
      <c r="I172" s="126">
        <f>C172/(VLOOKUP(A172,'0- Capacité en place'!A:C,3,1)*'0- Capacité en place'!$C$4)</f>
        <v>0.91571514423076927</v>
      </c>
      <c r="J172" s="127">
        <f>D172/(VLOOKUP(A172,'0- Capacité en place'!A:D,4,1)*'0- Capacité en place'!$D$4)</f>
        <v>0.60643696581196582</v>
      </c>
      <c r="K172" s="127">
        <f>E172/(VLOOKUP(A172,'0- Capacité en place'!A:E,5,1)*'0- Capacité en place'!$E$4)</f>
        <v>0.59735576923076927</v>
      </c>
      <c r="L172" s="127">
        <f>F172/(VLOOKUP(A172,'0- Capacité en place'!A:F,6,1)*'0- Capacité en place'!$F$4)</f>
        <v>0.8636318108974359</v>
      </c>
      <c r="M172" s="127">
        <f>G172/(VLOOKUP(A172,'0- Capacité en place'!A:G,7,1)*'0- Capacité en place'!$G$4)</f>
        <v>0.6243322649572649</v>
      </c>
      <c r="N172" s="146">
        <f>H172/VLOOKUP(A172,'0- Capacité en place'!A:H,8,1)</f>
        <v>0.74725160256410261</v>
      </c>
      <c r="O172" s="95">
        <v>83962</v>
      </c>
      <c r="P172" s="123">
        <v>28549</v>
      </c>
      <c r="Q172" s="147">
        <f t="shared" si="20"/>
        <v>112511</v>
      </c>
      <c r="R172" s="126">
        <f>O172/(VLOOKUP(A172,'0- Capacité en place'!A:I,9,1)*'0- Capacité en place'!$I$4)</f>
        <v>0.93291111111111114</v>
      </c>
      <c r="S172" s="127">
        <f>P172/(VLOOKUP(A172,'0- Capacité en place'!A:J,10,1)*'0- Capacité en place'!$J$4)</f>
        <v>0.95163333333333333</v>
      </c>
      <c r="T172" s="128">
        <f>Q172/VLOOKUP(A172,'0- Capacité en place'!A:K,11,1)</f>
        <v>0.93759166666666671</v>
      </c>
      <c r="U172" s="95">
        <f t="shared" si="23"/>
        <v>205768</v>
      </c>
      <c r="V172" s="125">
        <f>U172/VLOOKUP(A172,'0- Capacité en place'!A:L,12,1)</f>
        <v>0.8405555555555555</v>
      </c>
    </row>
    <row r="173" spans="1:22" x14ac:dyDescent="0.25">
      <c r="A173" s="23">
        <v>45530</v>
      </c>
      <c r="B173" s="24">
        <f t="shared" si="19"/>
        <v>45530</v>
      </c>
      <c r="C173" s="25">
        <v>33451</v>
      </c>
      <c r="D173" s="26">
        <v>18922</v>
      </c>
      <c r="E173" s="26">
        <v>13642</v>
      </c>
      <c r="F173" s="26">
        <v>17491</v>
      </c>
      <c r="G173" s="26">
        <v>9543</v>
      </c>
      <c r="H173" s="122">
        <f t="shared" si="22"/>
        <v>93049</v>
      </c>
      <c r="I173" s="57">
        <f>C173/(VLOOKUP(A173,'0- Capacité en place'!A:C,3,1)*'0- Capacité en place'!$C$4)</f>
        <v>0.83761518429487181</v>
      </c>
      <c r="J173" s="36">
        <f>D173/(VLOOKUP(A173,'0- Capacité en place'!A:D,4,1)*'0- Capacité en place'!$D$4)</f>
        <v>0.63174412393162394</v>
      </c>
      <c r="K173" s="36">
        <f>E173/(VLOOKUP(A173,'0- Capacité en place'!A:E,5,1)*'0- Capacité en place'!$E$4)</f>
        <v>0.68319310897435892</v>
      </c>
      <c r="L173" s="36">
        <f>F173/(VLOOKUP(A173,'0- Capacité en place'!A:F,6,1)*'0- Capacité en place'!$F$4)</f>
        <v>0.87595152243589747</v>
      </c>
      <c r="M173" s="36">
        <f>G173/(VLOOKUP(A173,'0- Capacité en place'!A:G,7,1)*'0- Capacité en place'!$G$4)</f>
        <v>0.63721955128205132</v>
      </c>
      <c r="N173" s="28">
        <f>H173/VLOOKUP(A173,'0- Capacité en place'!A:H,8,1)</f>
        <v>0.74558493589743591</v>
      </c>
      <c r="O173" s="25">
        <v>83197</v>
      </c>
      <c r="P173" s="26">
        <v>28391</v>
      </c>
      <c r="Q173" s="122">
        <f t="shared" si="20"/>
        <v>111588</v>
      </c>
      <c r="R173" s="57">
        <f>O173/(VLOOKUP(A173,'0- Capacité en place'!A:I,9,1)*'0- Capacité en place'!$I$4)</f>
        <v>0.92441111111111107</v>
      </c>
      <c r="S173" s="36">
        <f>P173/(VLOOKUP(A173,'0- Capacité en place'!A:J,10,1)*'0- Capacité en place'!$J$4)</f>
        <v>0.94636666666666669</v>
      </c>
      <c r="T173" s="68">
        <f>Q173/VLOOKUP(A173,'0- Capacité en place'!A:K,11,1)</f>
        <v>0.92989999999999995</v>
      </c>
      <c r="U173" s="25">
        <f t="shared" ref="U173" si="24">H173+Q173</f>
        <v>204637</v>
      </c>
      <c r="V173" s="74">
        <f>U173/VLOOKUP(A173,'0- Capacité en place'!A:L,12,1)</f>
        <v>0.83593545751633991</v>
      </c>
    </row>
    <row r="174" spans="1:22" x14ac:dyDescent="0.25">
      <c r="A174" s="5">
        <v>45531</v>
      </c>
      <c r="B174" s="21">
        <f t="shared" si="19"/>
        <v>45530</v>
      </c>
      <c r="C174" s="18">
        <v>35676</v>
      </c>
      <c r="D174" s="7">
        <v>17129</v>
      </c>
      <c r="E174" s="7">
        <v>14079</v>
      </c>
      <c r="F174" s="7">
        <v>16098</v>
      </c>
      <c r="G174" s="7">
        <v>9411</v>
      </c>
      <c r="H174" s="129">
        <f t="shared" si="22"/>
        <v>92393</v>
      </c>
      <c r="I174" s="63">
        <f>C174/(VLOOKUP(A174,'0- Capacité en place'!A:C,3,1)*'0- Capacité en place'!$C$4)</f>
        <v>0.89332932692307687</v>
      </c>
      <c r="J174" s="16">
        <f>D174/(VLOOKUP(A174,'0- Capacité en place'!A:D,4,1)*'0- Capacité en place'!$D$4)</f>
        <v>0.57188167735042739</v>
      </c>
      <c r="K174" s="16">
        <f>E174/(VLOOKUP(A174,'0- Capacité en place'!A:E,5,1)*'0- Capacité en place'!$E$4)</f>
        <v>0.705078125</v>
      </c>
      <c r="L174" s="16">
        <f>F174/(VLOOKUP(A174,'0- Capacité en place'!A:F,6,1)*'0- Capacité en place'!$F$4)</f>
        <v>0.80618990384615385</v>
      </c>
      <c r="M174" s="16">
        <f>G174/(VLOOKUP(A174,'0- Capacité en place'!A:G,7,1)*'0- Capacité en place'!$G$4)</f>
        <v>0.62840544871794868</v>
      </c>
      <c r="N174" s="17">
        <f>H174/VLOOKUP(A174,'0- Capacité en place'!A:H,8,1)</f>
        <v>0.74032852564102569</v>
      </c>
      <c r="O174" s="18">
        <v>81643</v>
      </c>
      <c r="P174" s="7">
        <v>27732</v>
      </c>
      <c r="Q174" s="129">
        <f t="shared" ref="Q174:Q193" si="25">SUM(O174:P174)</f>
        <v>109375</v>
      </c>
      <c r="R174" s="63">
        <f>O174/(VLOOKUP(A174,'0- Capacité en place'!A:I,9,1)*'0- Capacité en place'!$I$4)</f>
        <v>0.90714444444444442</v>
      </c>
      <c r="S174" s="16">
        <f>P174/(VLOOKUP(A174,'0- Capacité en place'!A:J,10,1)*'0- Capacité en place'!$J$4)</f>
        <v>0.9244</v>
      </c>
      <c r="T174" s="65">
        <f>Q174/VLOOKUP(A174,'0- Capacité en place'!A:K,11,1)</f>
        <v>0.91145833333333337</v>
      </c>
      <c r="U174" s="18">
        <f t="shared" ref="U174" si="26">H174+Q174</f>
        <v>201768</v>
      </c>
      <c r="V174" s="116">
        <f>U174/VLOOKUP(A174,'0- Capacité en place'!A:L,12,1)</f>
        <v>0.82421568627450981</v>
      </c>
    </row>
    <row r="175" spans="1:22" x14ac:dyDescent="0.25">
      <c r="A175" s="5">
        <v>45532</v>
      </c>
      <c r="B175" s="21">
        <f t="shared" si="19"/>
        <v>45530</v>
      </c>
      <c r="C175" s="18">
        <v>32510</v>
      </c>
      <c r="D175" s="7">
        <v>19797</v>
      </c>
      <c r="E175" s="7">
        <v>11742</v>
      </c>
      <c r="F175" s="7">
        <v>15935</v>
      </c>
      <c r="G175" s="7">
        <v>9006</v>
      </c>
      <c r="H175" s="129">
        <f t="shared" si="22"/>
        <v>88990</v>
      </c>
      <c r="I175" s="63">
        <f>C175/(VLOOKUP(A175,'0- Capacité en place'!A:C,3,1)*'0- Capacité en place'!$C$4)</f>
        <v>0.81405248397435892</v>
      </c>
      <c r="J175" s="16">
        <f>D175/(VLOOKUP(A175,'0- Capacité en place'!A:D,4,1)*'0- Capacité en place'!$D$4)</f>
        <v>0.66095753205128205</v>
      </c>
      <c r="K175" s="16">
        <f>E175/(VLOOKUP(A175,'0- Capacité en place'!A:E,5,1)*'0- Capacité en place'!$E$4)</f>
        <v>0.58804086538461542</v>
      </c>
      <c r="L175" s="16">
        <f>F175/(VLOOKUP(A175,'0- Capacité en place'!A:F,6,1)*'0- Capacité en place'!$F$4)</f>
        <v>0.79802684294871795</v>
      </c>
      <c r="M175" s="16">
        <f>G175/(VLOOKUP(A175,'0- Capacité en place'!A:G,7,1)*'0- Capacité en place'!$G$4)</f>
        <v>0.60136217948717952</v>
      </c>
      <c r="N175" s="17">
        <f>H175/VLOOKUP(A175,'0- Capacité en place'!A:H,8,1)</f>
        <v>0.7130608974358974</v>
      </c>
      <c r="O175" s="18">
        <v>84052</v>
      </c>
      <c r="P175" s="7">
        <v>28081</v>
      </c>
      <c r="Q175" s="129">
        <f t="shared" si="25"/>
        <v>112133</v>
      </c>
      <c r="R175" s="63">
        <f>O175/(VLOOKUP(A175,'0- Capacité en place'!A:I,9,1)*'0- Capacité en place'!$I$4)</f>
        <v>0.93391111111111114</v>
      </c>
      <c r="S175" s="16">
        <f>P175/(VLOOKUP(A175,'0- Capacité en place'!A:J,10,1)*'0- Capacité en place'!$J$4)</f>
        <v>0.93603333333333338</v>
      </c>
      <c r="T175" s="65">
        <f>Q175/VLOOKUP(A175,'0- Capacité en place'!A:K,11,1)</f>
        <v>0.93444166666666661</v>
      </c>
      <c r="U175" s="18">
        <f t="shared" ref="U175" si="27">H175+Q175</f>
        <v>201123</v>
      </c>
      <c r="V175" s="116">
        <f>U175/VLOOKUP(A175,'0- Capacité en place'!A:L,12,1)</f>
        <v>0.82158088235294113</v>
      </c>
    </row>
    <row r="176" spans="1:22" x14ac:dyDescent="0.25">
      <c r="A176" s="5">
        <v>45533</v>
      </c>
      <c r="B176" s="21">
        <f t="shared" si="19"/>
        <v>45530</v>
      </c>
      <c r="C176" s="18">
        <v>36811</v>
      </c>
      <c r="D176" s="7">
        <v>18360</v>
      </c>
      <c r="E176" s="7">
        <v>13714</v>
      </c>
      <c r="F176" s="7">
        <v>15890</v>
      </c>
      <c r="G176" s="7">
        <v>9676</v>
      </c>
      <c r="H176" s="129">
        <f t="shared" si="22"/>
        <v>94451</v>
      </c>
      <c r="I176" s="63">
        <f>C176/(VLOOKUP(A176,'0- Capacité en place'!A:C,3,1)*'0- Capacité en place'!$C$4)</f>
        <v>0.92174979967948723</v>
      </c>
      <c r="J176" s="16">
        <f>D176/(VLOOKUP(A176,'0- Capacité en place'!A:D,4,1)*'0- Capacité en place'!$D$4)</f>
        <v>0.61298076923076927</v>
      </c>
      <c r="K176" s="16">
        <f>E176/(VLOOKUP(A176,'0- Capacité en place'!A:E,5,1)*'0- Capacité en place'!$E$4)</f>
        <v>0.68679887820512819</v>
      </c>
      <c r="L176" s="16">
        <f>F176/(VLOOKUP(A176,'0- Capacité en place'!A:F,6,1)*'0- Capacité en place'!$F$4)</f>
        <v>0.79577323717948723</v>
      </c>
      <c r="M176" s="16">
        <f>G176/(VLOOKUP(A176,'0- Capacité en place'!A:G,7,1)*'0- Capacité en place'!$G$4)</f>
        <v>0.64610042735042739</v>
      </c>
      <c r="N176" s="17">
        <f>H176/VLOOKUP(A176,'0- Capacité en place'!A:H,8,1)</f>
        <v>0.75681891025641024</v>
      </c>
      <c r="O176" s="18">
        <v>83515</v>
      </c>
      <c r="P176" s="7">
        <v>27814</v>
      </c>
      <c r="Q176" s="129">
        <f t="shared" si="25"/>
        <v>111329</v>
      </c>
      <c r="R176" s="63">
        <f>O176/(VLOOKUP(A176,'0- Capacité en place'!A:I,9,1)*'0- Capacité en place'!$I$4)</f>
        <v>0.92794444444444446</v>
      </c>
      <c r="S176" s="16">
        <f>P176/(VLOOKUP(A176,'0- Capacité en place'!A:J,10,1)*'0- Capacité en place'!$J$4)</f>
        <v>0.92713333333333336</v>
      </c>
      <c r="T176" s="65">
        <f>Q176/VLOOKUP(A176,'0- Capacité en place'!A:K,11,1)</f>
        <v>0.92774166666666669</v>
      </c>
      <c r="U176" s="18">
        <f t="shared" ref="U176" si="28">H176+Q176</f>
        <v>205780</v>
      </c>
      <c r="V176" s="116">
        <f>U176/VLOOKUP(A176,'0- Capacité en place'!A:L,12,1)</f>
        <v>0.8406045751633987</v>
      </c>
    </row>
    <row r="177" spans="1:22" x14ac:dyDescent="0.25">
      <c r="A177" s="5">
        <v>45534</v>
      </c>
      <c r="B177" s="21">
        <f t="shared" si="19"/>
        <v>45530</v>
      </c>
      <c r="C177" s="18">
        <v>37773</v>
      </c>
      <c r="D177" s="7">
        <v>18189</v>
      </c>
      <c r="E177" s="7">
        <v>13519</v>
      </c>
      <c r="F177" s="7">
        <v>15714</v>
      </c>
      <c r="G177" s="7">
        <v>7791</v>
      </c>
      <c r="H177" s="129">
        <f t="shared" si="22"/>
        <v>92986</v>
      </c>
      <c r="I177" s="63">
        <f>C177/(VLOOKUP(A177,'0- Capacité en place'!A:C,3,1)*'0- Capacité en place'!$C$4)</f>
        <v>0.94583834134615385</v>
      </c>
      <c r="J177" s="16">
        <f>D177/(VLOOKUP(A177,'0- Capacité en place'!A:D,4,1)*'0- Capacité en place'!$D$4)</f>
        <v>0.60727163461538458</v>
      </c>
      <c r="K177" s="16">
        <f>E177/(VLOOKUP(A177,'0- Capacité en place'!A:E,5,1)*'0- Capacité en place'!$E$4)</f>
        <v>0.67703325320512819</v>
      </c>
      <c r="L177" s="16">
        <f>F177/(VLOOKUP(A177,'0- Capacité en place'!A:F,6,1)*'0- Capacité en place'!$F$4)</f>
        <v>0.78695913461538458</v>
      </c>
      <c r="M177" s="16">
        <f>G177/(VLOOKUP(A177,'0- Capacité en place'!A:G,7,1)*'0- Capacité en place'!$G$4)</f>
        <v>0.52023237179487181</v>
      </c>
      <c r="N177" s="17">
        <f>H177/VLOOKUP(A177,'0- Capacité en place'!A:H,8,1)</f>
        <v>0.74508012820512826</v>
      </c>
      <c r="O177" s="18">
        <v>83110</v>
      </c>
      <c r="P177" s="7">
        <v>27919</v>
      </c>
      <c r="Q177" s="129">
        <f t="shared" si="25"/>
        <v>111029</v>
      </c>
      <c r="R177" s="63">
        <f>O177/(VLOOKUP(A177,'0- Capacité en place'!A:I,9,1)*'0- Capacité en place'!$I$4)</f>
        <v>0.9234444444444444</v>
      </c>
      <c r="S177" s="16">
        <f>P177/(VLOOKUP(A177,'0- Capacité en place'!A:J,10,1)*'0- Capacité en place'!$J$4)</f>
        <v>0.93063333333333331</v>
      </c>
      <c r="T177" s="65">
        <f>Q177/VLOOKUP(A177,'0- Capacité en place'!A:K,11,1)</f>
        <v>0.92524166666666663</v>
      </c>
      <c r="U177" s="18">
        <f t="shared" ref="U177:U186" si="29">H177+Q177</f>
        <v>204015</v>
      </c>
      <c r="V177" s="116">
        <f>U177/VLOOKUP(A177,'0- Capacité en place'!A:L,12,1)</f>
        <v>0.83339460784313724</v>
      </c>
    </row>
    <row r="178" spans="1:22" x14ac:dyDescent="0.25">
      <c r="A178" s="5">
        <v>45535</v>
      </c>
      <c r="B178" s="21">
        <f t="shared" si="19"/>
        <v>45530</v>
      </c>
      <c r="C178" s="18">
        <v>38250</v>
      </c>
      <c r="D178" s="7">
        <v>18305</v>
      </c>
      <c r="E178" s="7">
        <v>13562</v>
      </c>
      <c r="F178" s="7">
        <v>14765</v>
      </c>
      <c r="G178" s="7">
        <v>9316</v>
      </c>
      <c r="H178" s="129">
        <f t="shared" si="22"/>
        <v>94198</v>
      </c>
      <c r="I178" s="63">
        <f>C178/(VLOOKUP(A178,'0- Capacité en place'!A:C,3,1)*'0- Capacité en place'!$C$4)</f>
        <v>0.95778245192307687</v>
      </c>
      <c r="J178" s="16">
        <f>D178/(VLOOKUP(A178,'0- Capacité en place'!A:D,4,1)*'0- Capacité en place'!$D$4)</f>
        <v>0.61114449786324787</v>
      </c>
      <c r="K178" s="16">
        <f>E178/(VLOOKUP(A178,'0- Capacité en place'!A:E,5,1)*'0- Capacité en place'!$E$4)</f>
        <v>0.67918669871794868</v>
      </c>
      <c r="L178" s="16">
        <f>F178/(VLOOKUP(A178,'0- Capacité en place'!A:F,6,1)*'0- Capacité en place'!$F$4)</f>
        <v>0.73943309294871795</v>
      </c>
      <c r="M178" s="16">
        <f>G178/(VLOOKUP(A178,'0- Capacité en place'!A:G,7,1)*'0- Capacité en place'!$G$4)</f>
        <v>0.62206196581196582</v>
      </c>
      <c r="N178" s="17">
        <f>H178/VLOOKUP(A178,'0- Capacité en place'!A:H,8,1)</f>
        <v>0.75479166666666664</v>
      </c>
      <c r="O178" s="18">
        <v>81491</v>
      </c>
      <c r="P178" s="7">
        <v>27925</v>
      </c>
      <c r="Q178" s="129">
        <f t="shared" si="25"/>
        <v>109416</v>
      </c>
      <c r="R178" s="63">
        <f>O178/(VLOOKUP(A178,'0- Capacité en place'!A:I,9,1)*'0- Capacité en place'!$I$4)</f>
        <v>0.90545555555555557</v>
      </c>
      <c r="S178" s="16">
        <f>P178/(VLOOKUP(A178,'0- Capacité en place'!A:J,10,1)*'0- Capacité en place'!$J$4)</f>
        <v>0.93083333333333329</v>
      </c>
      <c r="T178" s="65">
        <f>Q178/VLOOKUP(A178,'0- Capacité en place'!A:K,11,1)</f>
        <v>0.91180000000000005</v>
      </c>
      <c r="U178" s="18">
        <f t="shared" si="29"/>
        <v>203614</v>
      </c>
      <c r="V178" s="116">
        <f>U178/VLOOKUP(A178,'0- Capacité en place'!A:L,12,1)</f>
        <v>0.83175653594771237</v>
      </c>
    </row>
    <row r="179" spans="1:22" ht="13" thickBot="1" x14ac:dyDescent="0.3">
      <c r="A179" s="10">
        <v>45536</v>
      </c>
      <c r="B179" s="22">
        <f t="shared" si="19"/>
        <v>45530</v>
      </c>
      <c r="C179" s="95">
        <v>37542</v>
      </c>
      <c r="D179" s="123">
        <v>17014</v>
      </c>
      <c r="E179" s="123">
        <v>12672</v>
      </c>
      <c r="F179" s="123">
        <v>15529</v>
      </c>
      <c r="G179" s="123">
        <v>9446</v>
      </c>
      <c r="H179" s="94">
        <f t="shared" si="22"/>
        <v>92203</v>
      </c>
      <c r="I179" s="126">
        <f>C179/(VLOOKUP(A179,'0- Capacité en place'!A:C,3,1)*'0- Capacité en place'!$C$4)</f>
        <v>0.94005408653846156</v>
      </c>
      <c r="J179" s="127">
        <f>D179/(VLOOKUP(A179,'0- Capacité en place'!A:D,4,1)*'0- Capacité en place'!$D$4)</f>
        <v>0.56804220085470081</v>
      </c>
      <c r="K179" s="127">
        <f>E179/(VLOOKUP(A179,'0- Capacité en place'!A:E,5,1)*'0- Capacité en place'!$E$4)</f>
        <v>0.63461538461538458</v>
      </c>
      <c r="L179" s="127">
        <f>F179/(VLOOKUP(A179,'0- Capacité en place'!A:F,6,1)*'0- Capacité en place'!$F$4)</f>
        <v>0.7776943108974359</v>
      </c>
      <c r="M179" s="127">
        <f>G179/(VLOOKUP(A179,'0- Capacité en place'!A:G,7,1)*'0- Capacité en place'!$G$4)</f>
        <v>0.6307425213675214</v>
      </c>
      <c r="N179" s="128">
        <f>H179/VLOOKUP(A179,'0- Capacité en place'!A:H,8,1)</f>
        <v>0.73880608974358974</v>
      </c>
      <c r="O179" s="95">
        <v>69814.98000000001</v>
      </c>
      <c r="P179" s="123">
        <v>28294</v>
      </c>
      <c r="Q179" s="94">
        <f t="shared" si="25"/>
        <v>98108.98000000001</v>
      </c>
      <c r="R179" s="126">
        <f>O179/(VLOOKUP(A179,'0- Capacité en place'!A:I,9,1)*'0- Capacité en place'!$I$4)</f>
        <v>0.77572200000000013</v>
      </c>
      <c r="S179" s="127">
        <f>P179/(VLOOKUP(A179,'0- Capacité en place'!A:J,10,1)*'0- Capacité en place'!$J$4)</f>
        <v>0.94313333333333338</v>
      </c>
      <c r="T179" s="128">
        <f>Q179/VLOOKUP(A179,'0- Capacité en place'!A:K,11,1)</f>
        <v>0.81757483333333347</v>
      </c>
      <c r="U179" s="95">
        <f t="shared" si="29"/>
        <v>190311.98</v>
      </c>
      <c r="V179" s="125">
        <f>U179/VLOOKUP(A179,'0- Capacité en place'!A:L,12,1)</f>
        <v>0.77741821895424845</v>
      </c>
    </row>
    <row r="180" spans="1:22" x14ac:dyDescent="0.25">
      <c r="A180" s="23">
        <v>45537</v>
      </c>
      <c r="B180" s="24">
        <f t="shared" si="19"/>
        <v>45537</v>
      </c>
      <c r="C180" s="25">
        <v>34569</v>
      </c>
      <c r="D180" s="26">
        <v>18177</v>
      </c>
      <c r="E180" s="26">
        <v>12182</v>
      </c>
      <c r="F180" s="26">
        <v>15621</v>
      </c>
      <c r="G180" s="26">
        <v>7950</v>
      </c>
      <c r="H180" s="122">
        <f t="shared" si="22"/>
        <v>88499</v>
      </c>
      <c r="I180" s="57">
        <f>C180/(VLOOKUP(A180,'0- Capacité en place'!A:C,3,1)*'0- Capacité en place'!$C$4)</f>
        <v>0.86560997596153844</v>
      </c>
      <c r="J180" s="36">
        <f>D180/(VLOOKUP(A180,'0- Capacité en place'!A:D,4,1)*'0- Capacité en place'!$D$4)</f>
        <v>0.60687099358974361</v>
      </c>
      <c r="K180" s="36">
        <f>E180/(VLOOKUP(A180,'0- Capacité en place'!A:E,5,1)*'0- Capacité en place'!$E$4)</f>
        <v>0.61007612179487181</v>
      </c>
      <c r="L180" s="36">
        <f>F180/(VLOOKUP(A180,'0- Capacité en place'!A:F,6,1)*'0- Capacité en place'!$F$4)</f>
        <v>0.78230168269230771</v>
      </c>
      <c r="M180" s="36">
        <f>G180/(VLOOKUP(A180,'0- Capacité en place'!A:G,7,1)*'0- Capacité en place'!$G$4)</f>
        <v>0.53084935897435892</v>
      </c>
      <c r="N180" s="68">
        <f>H180/VLOOKUP(A180,'0- Capacité en place'!A:H,8,1)</f>
        <v>0.70912660256410254</v>
      </c>
      <c r="O180" s="25">
        <v>72647</v>
      </c>
      <c r="P180" s="26">
        <v>28159</v>
      </c>
      <c r="Q180" s="122">
        <f t="shared" si="25"/>
        <v>100806</v>
      </c>
      <c r="R180" s="57">
        <f>O180/(VLOOKUP(A180,'0- Capacité en place'!A:I,9,1)*'0- Capacité en place'!$I$4)</f>
        <v>0.80718888888888884</v>
      </c>
      <c r="S180" s="36">
        <f>P180/(VLOOKUP(A180,'0- Capacité en place'!A:J,10,1)*'0- Capacité en place'!$J$4)</f>
        <v>0.93863333333333332</v>
      </c>
      <c r="T180" s="28">
        <f>Q180/VLOOKUP(A180,'0- Capacité en place'!A:K,11,1)</f>
        <v>0.84004999999999996</v>
      </c>
      <c r="U180" s="103">
        <f t="shared" si="29"/>
        <v>189305</v>
      </c>
      <c r="V180" s="74">
        <f>U180/VLOOKUP(A180,'0- Capacité en place'!A:L,12,1)</f>
        <v>0.77330473856209148</v>
      </c>
    </row>
    <row r="181" spans="1:22" x14ac:dyDescent="0.25">
      <c r="A181" s="5">
        <v>45538</v>
      </c>
      <c r="B181" s="21">
        <f t="shared" si="19"/>
        <v>45537</v>
      </c>
      <c r="C181" s="18">
        <v>36089</v>
      </c>
      <c r="D181" s="7">
        <v>18687</v>
      </c>
      <c r="E181" s="7">
        <v>12559</v>
      </c>
      <c r="F181" s="7">
        <v>14670</v>
      </c>
      <c r="G181" s="7">
        <v>8570</v>
      </c>
      <c r="H181" s="129">
        <f t="shared" si="22"/>
        <v>90575</v>
      </c>
      <c r="I181" s="63">
        <f>C181/(VLOOKUP(A181,'0- Capacité en place'!A:C,3,1)*'0- Capacité en place'!$C$4)</f>
        <v>0.9036708733974359</v>
      </c>
      <c r="J181" s="16">
        <f>D181/(VLOOKUP(A181,'0- Capacité en place'!A:D,4,1)*'0- Capacité en place'!$D$4)</f>
        <v>0.62389823717948723</v>
      </c>
      <c r="K181" s="16">
        <f>E181/(VLOOKUP(A181,'0- Capacité en place'!A:E,5,1)*'0- Capacité en place'!$E$4)</f>
        <v>0.62895633012820518</v>
      </c>
      <c r="L181" s="16">
        <f>F181/(VLOOKUP(A181,'0- Capacité en place'!A:F,6,1)*'0- Capacité en place'!$F$4)</f>
        <v>0.73467548076923073</v>
      </c>
      <c r="M181" s="16">
        <f>G181/(VLOOKUP(A181,'0- Capacité en place'!A:G,7,1)*'0- Capacité en place'!$G$4)</f>
        <v>0.57224893162393164</v>
      </c>
      <c r="N181" s="65">
        <f>H181/VLOOKUP(A181,'0- Capacité en place'!A:H,8,1)</f>
        <v>0.72576121794871795</v>
      </c>
      <c r="O181" s="18">
        <v>81821</v>
      </c>
      <c r="P181" s="7">
        <v>27921</v>
      </c>
      <c r="Q181" s="129">
        <f t="shared" si="25"/>
        <v>109742</v>
      </c>
      <c r="R181" s="63">
        <f>O181/(VLOOKUP(A181,'0- Capacité en place'!A:I,9,1)*'0- Capacité en place'!$I$4)</f>
        <v>0.90912222222222228</v>
      </c>
      <c r="S181" s="16">
        <f>P181/(VLOOKUP(A181,'0- Capacité en place'!A:J,10,1)*'0- Capacité en place'!$J$4)</f>
        <v>0.93069999999999997</v>
      </c>
      <c r="T181" s="17">
        <f>Q181/VLOOKUP(A181,'0- Capacité en place'!A:K,11,1)</f>
        <v>0.91451666666666664</v>
      </c>
      <c r="U181" s="95">
        <f t="shared" si="29"/>
        <v>200317</v>
      </c>
      <c r="V181" s="116">
        <f>U181/VLOOKUP(A181,'0- Capacité en place'!A:L,12,1)</f>
        <v>0.81828839869281045</v>
      </c>
    </row>
    <row r="182" spans="1:22" x14ac:dyDescent="0.25">
      <c r="A182" s="5">
        <v>45539</v>
      </c>
      <c r="B182" s="21">
        <f t="shared" si="19"/>
        <v>45537</v>
      </c>
      <c r="C182" s="18">
        <v>36126</v>
      </c>
      <c r="D182" s="7">
        <v>18234</v>
      </c>
      <c r="E182" s="7">
        <v>12001</v>
      </c>
      <c r="F182" s="7">
        <v>15213</v>
      </c>
      <c r="G182" s="7">
        <v>8825</v>
      </c>
      <c r="H182" s="129">
        <f t="shared" si="22"/>
        <v>90399</v>
      </c>
      <c r="I182" s="63">
        <f>C182/(VLOOKUP(A182,'0- Capacité en place'!A:C,3,1)*'0- Capacité en place'!$C$4)</f>
        <v>0.90459735576923073</v>
      </c>
      <c r="J182" s="16">
        <f>D182/(VLOOKUP(A182,'0- Capacité en place'!A:D,4,1)*'0- Capacité en place'!$D$4)</f>
        <v>0.60877403846153844</v>
      </c>
      <c r="K182" s="16">
        <f>E182/(VLOOKUP(A182,'0- Capacité en place'!A:E,5,1)*'0- Capacité en place'!$E$4)</f>
        <v>0.60101161858974361</v>
      </c>
      <c r="L182" s="16">
        <f>F182/(VLOOKUP(A182,'0- Capacité en place'!A:F,6,1)*'0- Capacité en place'!$F$4)</f>
        <v>0.76186899038461542</v>
      </c>
      <c r="M182" s="16">
        <f>G182/(VLOOKUP(A182,'0- Capacité en place'!A:G,7,1)*'0- Capacité en place'!$G$4)</f>
        <v>0.58927617521367526</v>
      </c>
      <c r="N182" s="65">
        <f>H182/VLOOKUP(A182,'0- Capacité en place'!A:H,8,1)</f>
        <v>0.72435096153846157</v>
      </c>
      <c r="O182" s="18">
        <v>65497</v>
      </c>
      <c r="P182" s="7">
        <v>28200</v>
      </c>
      <c r="Q182" s="129">
        <f t="shared" si="25"/>
        <v>93697</v>
      </c>
      <c r="R182" s="63">
        <f>O182/(VLOOKUP(A182,'0- Capacité en place'!A:I,9,1)*'0- Capacité en place'!$I$4)</f>
        <v>0.72774444444444442</v>
      </c>
      <c r="S182" s="16">
        <f>P182/(VLOOKUP(A182,'0- Capacité en place'!A:J,10,1)*'0- Capacité en place'!$J$4)</f>
        <v>0.94</v>
      </c>
      <c r="T182" s="17">
        <f>Q182/VLOOKUP(A182,'0- Capacité en place'!A:K,11,1)</f>
        <v>0.78080833333333333</v>
      </c>
      <c r="U182" s="95">
        <f t="shared" si="29"/>
        <v>184096</v>
      </c>
      <c r="V182" s="116">
        <f>U182/VLOOKUP(A182,'0- Capacité en place'!A:L,12,1)</f>
        <v>0.75202614379084964</v>
      </c>
    </row>
    <row r="183" spans="1:22" x14ac:dyDescent="0.25">
      <c r="A183" s="5">
        <v>45540</v>
      </c>
      <c r="B183" s="21">
        <f t="shared" si="19"/>
        <v>45537</v>
      </c>
      <c r="C183" s="18">
        <v>36191</v>
      </c>
      <c r="D183" s="7">
        <v>20235</v>
      </c>
      <c r="E183" s="7">
        <v>12017</v>
      </c>
      <c r="F183" s="7">
        <v>16314</v>
      </c>
      <c r="G183" s="7">
        <v>6210</v>
      </c>
      <c r="H183" s="129">
        <f t="shared" si="22"/>
        <v>90967</v>
      </c>
      <c r="I183" s="63">
        <f>C183/(VLOOKUP(A183,'0- Capacité en place'!A:C,3,1)*'0- Capacité en place'!$C$4)</f>
        <v>0.90622495993589747</v>
      </c>
      <c r="J183" s="16">
        <f>D183/(VLOOKUP(A183,'0- Capacité en place'!A:D,4,1)*'0- Capacité en place'!$D$4)</f>
        <v>0.67558092948717952</v>
      </c>
      <c r="K183" s="16">
        <f>E183/(VLOOKUP(A183,'0- Capacité en place'!A:E,5,1)*'0- Capacité en place'!$E$4)</f>
        <v>0.60181290064102566</v>
      </c>
      <c r="L183" s="16">
        <f>F183/(VLOOKUP(A183,'0- Capacité en place'!A:F,6,1)*'0- Capacité en place'!$F$4)</f>
        <v>0.81700721153846156</v>
      </c>
      <c r="M183" s="16">
        <f>G183/(VLOOKUP(A183,'0- Capacité en place'!A:G,7,1)*'0- Capacité en place'!$G$4)</f>
        <v>0.41466346153846156</v>
      </c>
      <c r="N183" s="65">
        <f>H183/VLOOKUP(A183,'0- Capacité en place'!A:H,8,1)</f>
        <v>0.72890224358974354</v>
      </c>
      <c r="O183" s="18">
        <v>81320</v>
      </c>
      <c r="P183" s="7">
        <v>28165</v>
      </c>
      <c r="Q183" s="129">
        <f t="shared" si="25"/>
        <v>109485</v>
      </c>
      <c r="R183" s="63">
        <f>O183/(VLOOKUP(A183,'0- Capacité en place'!A:I,9,1)*'0- Capacité en place'!$I$4)</f>
        <v>0.90355555555555556</v>
      </c>
      <c r="S183" s="16">
        <f>P183/(VLOOKUP(A183,'0- Capacité en place'!A:J,10,1)*'0- Capacité en place'!$J$4)</f>
        <v>0.9388333333333333</v>
      </c>
      <c r="T183" s="17">
        <f>Q183/VLOOKUP(A183,'0- Capacité en place'!A:K,11,1)</f>
        <v>0.91237500000000005</v>
      </c>
      <c r="U183" s="95">
        <f t="shared" si="29"/>
        <v>200452</v>
      </c>
      <c r="V183" s="116">
        <f>U183/VLOOKUP(A183,'0- Capacité en place'!A:L,12,1)</f>
        <v>0.8188398692810458</v>
      </c>
    </row>
    <row r="184" spans="1:22" x14ac:dyDescent="0.25">
      <c r="A184" s="5">
        <v>45541</v>
      </c>
      <c r="B184" s="21">
        <f t="shared" si="19"/>
        <v>45537</v>
      </c>
      <c r="C184" s="18">
        <v>37066</v>
      </c>
      <c r="D184" s="7">
        <v>20369</v>
      </c>
      <c r="E184" s="7">
        <v>12340</v>
      </c>
      <c r="F184" s="7">
        <v>15205</v>
      </c>
      <c r="G184" s="7">
        <v>8824</v>
      </c>
      <c r="H184" s="129">
        <f t="shared" si="22"/>
        <v>93804</v>
      </c>
      <c r="I184" s="63">
        <f>C184/(VLOOKUP(A184,'0- Capacité en place'!A:C,3,1)*'0- Capacité en place'!$C$4)</f>
        <v>0.92813501602564108</v>
      </c>
      <c r="J184" s="16">
        <f>D184/(VLOOKUP(A184,'0- Capacité en place'!A:D,4,1)*'0- Capacité en place'!$D$4)</f>
        <v>0.68005475427350426</v>
      </c>
      <c r="K184" s="16">
        <f>E184/(VLOOKUP(A184,'0- Capacité en place'!A:E,5,1)*'0- Capacité en place'!$E$4)</f>
        <v>0.61798878205128205</v>
      </c>
      <c r="L184" s="16">
        <f>F184/(VLOOKUP(A184,'0- Capacité en place'!A:F,6,1)*'0- Capacité en place'!$F$4)</f>
        <v>0.76146834935897434</v>
      </c>
      <c r="M184" s="16">
        <f>G184/(VLOOKUP(A184,'0- Capacité en place'!A:G,7,1)*'0- Capacité en place'!$G$4)</f>
        <v>0.58920940170940173</v>
      </c>
      <c r="N184" s="65">
        <f>H184/VLOOKUP(A184,'0- Capacité en place'!A:H,8,1)</f>
        <v>0.7516346153846154</v>
      </c>
      <c r="O184" s="18">
        <v>81582</v>
      </c>
      <c r="P184" s="7">
        <v>28301</v>
      </c>
      <c r="Q184" s="129">
        <f t="shared" si="25"/>
        <v>109883</v>
      </c>
      <c r="R184" s="63">
        <f>O184/(VLOOKUP(A184,'0- Capacité en place'!A:I,9,1)*'0- Capacité en place'!$I$4)</f>
        <v>0.90646666666666664</v>
      </c>
      <c r="S184" s="16">
        <f>P184/(VLOOKUP(A184,'0- Capacité en place'!A:J,10,1)*'0- Capacité en place'!$J$4)</f>
        <v>0.94336666666666669</v>
      </c>
      <c r="T184" s="17">
        <f>Q184/VLOOKUP(A184,'0- Capacité en place'!A:K,11,1)</f>
        <v>0.91569166666666668</v>
      </c>
      <c r="U184" s="95">
        <f t="shared" si="29"/>
        <v>203687</v>
      </c>
      <c r="V184" s="116">
        <f>U184/VLOOKUP(A184,'0- Capacité en place'!A:L,12,1)</f>
        <v>0.83205473856209156</v>
      </c>
    </row>
    <row r="185" spans="1:22" x14ac:dyDescent="0.25">
      <c r="A185" s="5">
        <v>45542</v>
      </c>
      <c r="B185" s="21">
        <f t="shared" si="19"/>
        <v>45537</v>
      </c>
      <c r="C185" s="18">
        <v>36578</v>
      </c>
      <c r="D185" s="7">
        <v>19507</v>
      </c>
      <c r="E185" s="7">
        <v>10215</v>
      </c>
      <c r="F185" s="7">
        <v>16041</v>
      </c>
      <c r="G185" s="7">
        <v>8966</v>
      </c>
      <c r="H185" s="129">
        <f t="shared" si="22"/>
        <v>91307</v>
      </c>
      <c r="I185" s="63">
        <f>C185/(VLOOKUP(A185,'0- Capacité en place'!A:C,3,1)*'0- Capacité en place'!$C$4)</f>
        <v>0.91591546474358976</v>
      </c>
      <c r="J185" s="16">
        <f>D185/(VLOOKUP(A185,'0- Capacité en place'!A:D,4,1)*'0- Capacité en place'!$D$4)</f>
        <v>0.65127537393162394</v>
      </c>
      <c r="K185" s="16">
        <f>E185/(VLOOKUP(A185,'0- Capacité en place'!A:E,5,1)*'0- Capacité en place'!$E$4)</f>
        <v>0.51156850961538458</v>
      </c>
      <c r="L185" s="16">
        <f>F185/(VLOOKUP(A185,'0- Capacité en place'!A:F,6,1)*'0- Capacité en place'!$F$4)</f>
        <v>0.80333533653846156</v>
      </c>
      <c r="M185" s="16">
        <f>G185/(VLOOKUP(A185,'0- Capacité en place'!A:G,7,1)*'0- Capacité en place'!$G$4)</f>
        <v>0.59869123931623935</v>
      </c>
      <c r="N185" s="65">
        <f>H185/VLOOKUP(A185,'0- Capacité en place'!A:H,8,1)</f>
        <v>0.73162660256410261</v>
      </c>
      <c r="O185" s="18">
        <v>81056</v>
      </c>
      <c r="P185" s="7">
        <v>28132</v>
      </c>
      <c r="Q185" s="129">
        <f t="shared" si="25"/>
        <v>109188</v>
      </c>
      <c r="R185" s="63">
        <f>O185/(VLOOKUP(A185,'0- Capacité en place'!A:I,9,1)*'0- Capacité en place'!$I$4)</f>
        <v>0.90062222222222221</v>
      </c>
      <c r="S185" s="16">
        <f>P185/(VLOOKUP(A185,'0- Capacité en place'!A:J,10,1)*'0- Capacité en place'!$J$4)</f>
        <v>0.93773333333333331</v>
      </c>
      <c r="T185" s="17">
        <f>Q185/VLOOKUP(A185,'0- Capacité en place'!A:K,11,1)</f>
        <v>0.90990000000000004</v>
      </c>
      <c r="U185" s="95">
        <f t="shared" si="29"/>
        <v>200495</v>
      </c>
      <c r="V185" s="116">
        <f>U185/VLOOKUP(A185,'0- Capacité en place'!A:L,12,1)</f>
        <v>0.81901552287581703</v>
      </c>
    </row>
    <row r="186" spans="1:22" ht="13" thickBot="1" x14ac:dyDescent="0.3">
      <c r="A186" s="10">
        <v>45543</v>
      </c>
      <c r="B186" s="22">
        <f t="shared" si="19"/>
        <v>45537</v>
      </c>
      <c r="C186" s="95">
        <v>36344</v>
      </c>
      <c r="D186" s="123">
        <v>20136</v>
      </c>
      <c r="E186" s="123">
        <v>10035</v>
      </c>
      <c r="F186" s="123">
        <v>14157</v>
      </c>
      <c r="G186" s="123">
        <v>9210</v>
      </c>
      <c r="H186" s="147">
        <f t="shared" si="22"/>
        <v>89882</v>
      </c>
      <c r="I186" s="126">
        <f>C186/(VLOOKUP(A186,'0- Capacité en place'!A:C,3,1)*'0- Capacité en place'!$C$4)</f>
        <v>0.91005608974358976</v>
      </c>
      <c r="J186" s="127">
        <f>D186/(VLOOKUP(A186,'0- Capacité en place'!A:D,4,1)*'0- Capacité en place'!$D$4)</f>
        <v>0.67227564102564108</v>
      </c>
      <c r="K186" s="127">
        <f>E186/(VLOOKUP(A186,'0- Capacité en place'!A:E,5,1)*'0- Capacité en place'!$E$4)</f>
        <v>0.50255408653846156</v>
      </c>
      <c r="L186" s="127">
        <f>F186/(VLOOKUP(A186,'0- Capacité en place'!A:F,6,1)*'0- Capacité en place'!$F$4)</f>
        <v>0.708984375</v>
      </c>
      <c r="M186" s="127">
        <f>G186/(VLOOKUP(A186,'0- Capacité en place'!A:G,7,1)*'0- Capacité en place'!$G$4)</f>
        <v>0.61498397435897434</v>
      </c>
      <c r="N186" s="146">
        <f>H186/VLOOKUP(A186,'0- Capacité en place'!A:H,8,1)</f>
        <v>0.72020833333333334</v>
      </c>
      <c r="O186" s="95">
        <v>78626</v>
      </c>
      <c r="P186" s="123">
        <v>28332</v>
      </c>
      <c r="Q186" s="147">
        <f t="shared" si="25"/>
        <v>106958</v>
      </c>
      <c r="R186" s="126">
        <f>O186/(VLOOKUP(A186,'0- Capacité en place'!A:I,9,1)*'0- Capacité en place'!$I$4)</f>
        <v>0.87362222222222219</v>
      </c>
      <c r="S186" s="127">
        <f>P186/(VLOOKUP(A186,'0- Capacité en place'!A:J,10,1)*'0- Capacité en place'!$J$4)</f>
        <v>0.94440000000000002</v>
      </c>
      <c r="T186" s="128">
        <f>Q186/VLOOKUP(A186,'0- Capacité en place'!A:K,11,1)</f>
        <v>0.89131666666666665</v>
      </c>
      <c r="U186" s="95">
        <f t="shared" si="29"/>
        <v>196840</v>
      </c>
      <c r="V186" s="125">
        <f>U186/VLOOKUP(A186,'0- Capacité en place'!A:L,12,1)</f>
        <v>0.80408496732026147</v>
      </c>
    </row>
    <row r="187" spans="1:22" x14ac:dyDescent="0.25">
      <c r="A187" s="23">
        <v>45544</v>
      </c>
      <c r="B187" s="24">
        <f t="shared" si="19"/>
        <v>45544</v>
      </c>
      <c r="C187" s="25">
        <v>36130</v>
      </c>
      <c r="D187" s="26">
        <v>19665</v>
      </c>
      <c r="E187" s="26">
        <v>12545</v>
      </c>
      <c r="F187" s="26">
        <v>15672</v>
      </c>
      <c r="G187" s="26">
        <v>9520</v>
      </c>
      <c r="H187" s="122">
        <f t="shared" si="22"/>
        <v>93532</v>
      </c>
      <c r="I187" s="57">
        <f>C187/(VLOOKUP(A187,'0- Capacité en place'!A:C,3,1)*'0- Capacité en place'!$C$4)</f>
        <v>0.90469751602564108</v>
      </c>
      <c r="J187" s="36">
        <f>D187/(VLOOKUP(A187,'0- Capacité en place'!A:D,4,1)*'0- Capacité en place'!$D$4)</f>
        <v>0.65655048076923073</v>
      </c>
      <c r="K187" s="36">
        <f>E187/(VLOOKUP(A187,'0- Capacité en place'!A:E,5,1)*'0- Capacité en place'!$E$4)</f>
        <v>0.62825520833333337</v>
      </c>
      <c r="L187" s="36">
        <f>F187/(VLOOKUP(A187,'0- Capacité en place'!A:F,6,1)*'0- Capacité en place'!$F$4)</f>
        <v>0.78485576923076927</v>
      </c>
      <c r="M187" s="36">
        <f>G187/(VLOOKUP(A187,'0- Capacité en place'!A:G,7,1)*'0- Capacité en place'!$G$4)</f>
        <v>0.63568376068376065</v>
      </c>
      <c r="N187" s="68">
        <f>H187/VLOOKUP(A187,'0- Capacité en place'!A:H,8,1)</f>
        <v>0.74945512820512816</v>
      </c>
      <c r="O187" s="25">
        <v>80649</v>
      </c>
      <c r="P187" s="26">
        <v>28616</v>
      </c>
      <c r="Q187" s="122">
        <f t="shared" si="25"/>
        <v>109265</v>
      </c>
      <c r="R187" s="57">
        <f>O187/(VLOOKUP(A187,'0- Capacité en place'!A:I,9,1)*'0- Capacité en place'!$I$4)</f>
        <v>0.89610000000000001</v>
      </c>
      <c r="S187" s="36">
        <f>P187/(VLOOKUP(A187,'0- Capacité en place'!A:J,10,1)*'0- Capacité en place'!$J$4)</f>
        <v>0.95386666666666664</v>
      </c>
      <c r="T187" s="68">
        <f>Q187/VLOOKUP(A187,'0- Capacité en place'!A:K,11,1)</f>
        <v>0.91054166666666669</v>
      </c>
      <c r="U187" s="25">
        <f t="shared" ref="U187:U193" si="30">H187+Q187</f>
        <v>202797</v>
      </c>
      <c r="V187" s="74">
        <f>U187/VLOOKUP(A187,'0- Capacité en place'!A:L,12,1)</f>
        <v>0.82841911764705878</v>
      </c>
    </row>
    <row r="188" spans="1:22" x14ac:dyDescent="0.25">
      <c r="A188" s="5">
        <v>45545</v>
      </c>
      <c r="B188" s="21">
        <f t="shared" si="19"/>
        <v>45544</v>
      </c>
      <c r="C188" s="18">
        <v>29479</v>
      </c>
      <c r="D188" s="7">
        <v>18678</v>
      </c>
      <c r="E188" s="7">
        <v>10618</v>
      </c>
      <c r="F188" s="7">
        <v>15228</v>
      </c>
      <c r="G188" s="7">
        <v>920</v>
      </c>
      <c r="H188" s="129">
        <f t="shared" si="22"/>
        <v>74923</v>
      </c>
      <c r="I188" s="63">
        <f>C188/(VLOOKUP(A188,'0- Capacité en place'!A:C,3,1)*'0- Capacité en place'!$C$4)</f>
        <v>0.73815604967948723</v>
      </c>
      <c r="J188" s="16">
        <f>D188/(VLOOKUP(A188,'0- Capacité en place'!A:D,4,1)*'0- Capacité en place'!$D$4)</f>
        <v>0.62359775641025639</v>
      </c>
      <c r="K188" s="16">
        <f>E188/(VLOOKUP(A188,'0- Capacité en place'!A:E,5,1)*'0- Capacité en place'!$E$4)</f>
        <v>0.53175080128205132</v>
      </c>
      <c r="L188" s="16">
        <f>F188/(VLOOKUP(A188,'0- Capacité en place'!A:F,6,1)*'0- Capacité en place'!$F$4)</f>
        <v>0.76262019230769229</v>
      </c>
      <c r="M188" s="16">
        <f>G188/(VLOOKUP(A188,'0- Capacité en place'!A:G,7,1)*'0- Capacité en place'!$G$4)</f>
        <v>6.1431623931623928E-2</v>
      </c>
      <c r="N188" s="65">
        <f>H188/VLOOKUP(A188,'0- Capacité en place'!A:H,8,1)</f>
        <v>0.60034455128205133</v>
      </c>
      <c r="O188" s="18">
        <v>82154</v>
      </c>
      <c r="P188" s="7">
        <v>28567</v>
      </c>
      <c r="Q188" s="129">
        <f t="shared" si="25"/>
        <v>110721</v>
      </c>
      <c r="R188" s="63">
        <f>O188/(VLOOKUP(A188,'0- Capacité en place'!A:I,9,1)*'0- Capacité en place'!$I$4)</f>
        <v>0.9128222222222222</v>
      </c>
      <c r="S188" s="16">
        <f>P188/(VLOOKUP(A188,'0- Capacité en place'!A:J,10,1)*'0- Capacité en place'!$J$4)</f>
        <v>0.95223333333333338</v>
      </c>
      <c r="T188" s="65">
        <f>Q188/VLOOKUP(A188,'0- Capacité en place'!A:K,11,1)</f>
        <v>0.92267500000000002</v>
      </c>
      <c r="U188" s="18">
        <f t="shared" si="30"/>
        <v>185644</v>
      </c>
      <c r="V188" s="116">
        <f>U188/VLOOKUP(A188,'0- Capacité en place'!A:L,12,1)</f>
        <v>0.75834967320261437</v>
      </c>
    </row>
    <row r="189" spans="1:22" x14ac:dyDescent="0.25">
      <c r="A189" s="5">
        <v>45546</v>
      </c>
      <c r="B189" s="21">
        <f t="shared" si="19"/>
        <v>45544</v>
      </c>
      <c r="C189" s="18">
        <v>33234</v>
      </c>
      <c r="D189" s="7">
        <v>17106</v>
      </c>
      <c r="E189" s="7">
        <v>11423</v>
      </c>
      <c r="F189" s="7">
        <v>15226</v>
      </c>
      <c r="G189" s="7">
        <v>4150</v>
      </c>
      <c r="H189" s="129">
        <f t="shared" si="22"/>
        <v>81139</v>
      </c>
      <c r="I189" s="63">
        <f>C189/(VLOOKUP(A189,'0- Capacité en place'!A:C,3,1)*'0- Capacité en place'!$C$4)</f>
        <v>0.83218149038461542</v>
      </c>
      <c r="J189" s="16">
        <f>D189/(VLOOKUP(A189,'0- Capacité en place'!A:D,4,1)*'0- Capacité en place'!$D$4)</f>
        <v>0.57111378205128205</v>
      </c>
      <c r="K189" s="16">
        <f>E189/(VLOOKUP(A189,'0- Capacité en place'!A:E,5,1)*'0- Capacité en place'!$E$4)</f>
        <v>0.57206530448717952</v>
      </c>
      <c r="L189" s="16">
        <f>F189/(VLOOKUP(A189,'0- Capacité en place'!A:F,6,1)*'0- Capacité en place'!$F$4)</f>
        <v>0.76252003205128205</v>
      </c>
      <c r="M189" s="16">
        <f>G189/(VLOOKUP(A189,'0- Capacité en place'!A:G,7,1)*'0- Capacité en place'!$G$4)</f>
        <v>0.27711004273504275</v>
      </c>
      <c r="N189" s="65">
        <f>H189/VLOOKUP(A189,'0- Capacité en place'!A:H,8,1)</f>
        <v>0.65015224358974355</v>
      </c>
      <c r="O189" s="18">
        <v>81845</v>
      </c>
      <c r="P189" s="7">
        <v>28481</v>
      </c>
      <c r="Q189" s="129">
        <f t="shared" si="25"/>
        <v>110326</v>
      </c>
      <c r="R189" s="63">
        <f>O189/(VLOOKUP(A189,'0- Capacité en place'!A:I,9,1)*'0- Capacité en place'!$I$4)</f>
        <v>0.90938888888888891</v>
      </c>
      <c r="S189" s="16">
        <f>P189/(VLOOKUP(A189,'0- Capacité en place'!A:J,10,1)*'0- Capacité en place'!$J$4)</f>
        <v>0.94936666666666669</v>
      </c>
      <c r="T189" s="65">
        <f>Q189/VLOOKUP(A189,'0- Capacité en place'!A:K,11,1)</f>
        <v>0.91938333333333333</v>
      </c>
      <c r="U189" s="18">
        <f t="shared" si="30"/>
        <v>191465</v>
      </c>
      <c r="V189" s="116">
        <f>U189/VLOOKUP(A189,'0- Capacité en place'!A:L,12,1)</f>
        <v>0.78212826797385626</v>
      </c>
    </row>
    <row r="190" spans="1:22" x14ac:dyDescent="0.25">
      <c r="A190" s="5">
        <v>45547</v>
      </c>
      <c r="B190" s="21">
        <f t="shared" si="19"/>
        <v>45544</v>
      </c>
      <c r="C190" s="18">
        <v>34331</v>
      </c>
      <c r="D190" s="7">
        <v>16667</v>
      </c>
      <c r="E190" s="7">
        <v>12388</v>
      </c>
      <c r="F190" s="7">
        <v>14833</v>
      </c>
      <c r="G190" s="7">
        <v>4810</v>
      </c>
      <c r="H190" s="129">
        <f t="shared" si="22"/>
        <v>83029</v>
      </c>
      <c r="I190" s="63">
        <f>C190/(VLOOKUP(A190,'0- Capacité en place'!A:C,3,1)*'0- Capacité en place'!$C$4)</f>
        <v>0.85965044070512819</v>
      </c>
      <c r="J190" s="16">
        <f>D190/(VLOOKUP(A190,'0- Capacité en place'!A:D,4,1)*'0- Capacité en place'!$D$4)</f>
        <v>0.55645699786324787</v>
      </c>
      <c r="K190" s="16">
        <f>E190/(VLOOKUP(A190,'0- Capacité en place'!A:E,5,1)*'0- Capacité en place'!$E$4)</f>
        <v>0.62039262820512819</v>
      </c>
      <c r="L190" s="16">
        <f>F190/(VLOOKUP(A190,'0- Capacité en place'!A:F,6,1)*'0- Capacité en place'!$F$4)</f>
        <v>0.74283854166666663</v>
      </c>
      <c r="M190" s="16">
        <f>G190/(VLOOKUP(A190,'0- Capacité en place'!A:G,7,1)*'0- Capacité en place'!$G$4)</f>
        <v>0.32118055555555558</v>
      </c>
      <c r="N190" s="65">
        <f>H190/VLOOKUP(A190,'0- Capacité en place'!A:H,8,1)</f>
        <v>0.66529647435897432</v>
      </c>
      <c r="O190" s="18">
        <v>81597</v>
      </c>
      <c r="P190" s="7">
        <v>28357</v>
      </c>
      <c r="Q190" s="129">
        <f t="shared" si="25"/>
        <v>109954</v>
      </c>
      <c r="R190" s="63">
        <f>O190/(VLOOKUP(A190,'0- Capacité en place'!A:I,9,1)*'0- Capacité en place'!$I$4)</f>
        <v>0.90663333333333329</v>
      </c>
      <c r="S190" s="16">
        <f>P190/(VLOOKUP(A190,'0- Capacité en place'!A:J,10,1)*'0- Capacité en place'!$J$4)</f>
        <v>0.94523333333333337</v>
      </c>
      <c r="T190" s="65">
        <f>Q190/VLOOKUP(A190,'0- Capacité en place'!A:K,11,1)</f>
        <v>0.91628333333333334</v>
      </c>
      <c r="U190" s="18">
        <f t="shared" si="30"/>
        <v>192983</v>
      </c>
      <c r="V190" s="116">
        <f>U190/VLOOKUP(A190,'0- Capacité en place'!A:L,12,1)</f>
        <v>0.78832924836601304</v>
      </c>
    </row>
    <row r="191" spans="1:22" x14ac:dyDescent="0.25">
      <c r="A191" s="5">
        <v>45548</v>
      </c>
      <c r="B191" s="21">
        <f t="shared" si="19"/>
        <v>45544</v>
      </c>
      <c r="C191" s="18">
        <v>34578</v>
      </c>
      <c r="D191" s="7">
        <v>16619</v>
      </c>
      <c r="E191" s="7">
        <v>13290</v>
      </c>
      <c r="F191" s="7">
        <v>15407</v>
      </c>
      <c r="G191" s="7">
        <v>5720</v>
      </c>
      <c r="H191" s="129">
        <f t="shared" si="22"/>
        <v>85614</v>
      </c>
      <c r="I191" s="63">
        <f>C191/(VLOOKUP(A191,'0- Capacité en place'!A:C,3,1)*'0- Capacité en place'!$C$4)</f>
        <v>0.86583533653846156</v>
      </c>
      <c r="J191" s="16">
        <f>D191/(VLOOKUP(A191,'0- Capacité en place'!A:D,4,1)*'0- Capacité en place'!$D$4)</f>
        <v>0.55485443376068377</v>
      </c>
      <c r="K191" s="16">
        <f>E191/(VLOOKUP(A191,'0- Capacité en place'!A:E,5,1)*'0- Capacité en place'!$E$4)</f>
        <v>0.66556490384615385</v>
      </c>
      <c r="L191" s="16">
        <f>F191/(VLOOKUP(A191,'0- Capacité en place'!A:F,6,1)*'0- Capacité en place'!$F$4)</f>
        <v>0.77158453525641024</v>
      </c>
      <c r="M191" s="16">
        <f>G191/(VLOOKUP(A191,'0- Capacité en place'!A:G,7,1)*'0- Capacité en place'!$G$4)</f>
        <v>0.38194444444444442</v>
      </c>
      <c r="N191" s="65">
        <f>H191/VLOOKUP(A191,'0- Capacité en place'!A:H,8,1)</f>
        <v>0.68600961538461536</v>
      </c>
      <c r="O191" s="18">
        <v>81069</v>
      </c>
      <c r="P191" s="7">
        <v>28112</v>
      </c>
      <c r="Q191" s="129">
        <f t="shared" si="25"/>
        <v>109181</v>
      </c>
      <c r="R191" s="63">
        <f>O191/(VLOOKUP(A191,'0- Capacité en place'!A:I,9,1)*'0- Capacité en place'!$I$4)</f>
        <v>0.90076666666666672</v>
      </c>
      <c r="S191" s="16">
        <f>P191/(VLOOKUP(A191,'0- Capacité en place'!A:J,10,1)*'0- Capacité en place'!$J$4)</f>
        <v>0.93706666666666671</v>
      </c>
      <c r="T191" s="65">
        <f>Q191/VLOOKUP(A191,'0- Capacité en place'!A:K,11,1)</f>
        <v>0.90984166666666666</v>
      </c>
      <c r="U191" s="18">
        <f t="shared" si="30"/>
        <v>194795</v>
      </c>
      <c r="V191" s="116">
        <f>U191/VLOOKUP(A191,'0- Capacité en place'!A:L,12,1)</f>
        <v>0.7957312091503268</v>
      </c>
    </row>
    <row r="192" spans="1:22" x14ac:dyDescent="0.25">
      <c r="A192" s="5">
        <v>45549</v>
      </c>
      <c r="B192" s="21">
        <f t="shared" si="19"/>
        <v>45544</v>
      </c>
      <c r="C192" s="18">
        <v>36200</v>
      </c>
      <c r="D192" s="7">
        <v>17830</v>
      </c>
      <c r="E192" s="7">
        <v>10051</v>
      </c>
      <c r="F192" s="7">
        <v>15605</v>
      </c>
      <c r="G192" s="7">
        <v>5985</v>
      </c>
      <c r="H192" s="129">
        <f t="shared" si="22"/>
        <v>85671</v>
      </c>
      <c r="I192" s="63">
        <f>C192/(VLOOKUP(A192,'0- Capacité en place'!A:C,3,1)*'0- Capacité en place'!$C$4)</f>
        <v>0.90645032051282048</v>
      </c>
      <c r="J192" s="16">
        <f>D192/(VLOOKUP(A192,'0- Capacité en place'!A:D,4,1)*'0- Capacité en place'!$D$4)</f>
        <v>0.59528579059829057</v>
      </c>
      <c r="K192" s="16">
        <f>E192/(VLOOKUP(A192,'0- Capacité en place'!A:E,5,1)*'0- Capacité en place'!$E$4)</f>
        <v>0.50335536858974361</v>
      </c>
      <c r="L192" s="16">
        <f>F192/(VLOOKUP(A192,'0- Capacité en place'!A:F,6,1)*'0- Capacité en place'!$F$4)</f>
        <v>0.78150040064102566</v>
      </c>
      <c r="M192" s="16">
        <f>G192/(VLOOKUP(A192,'0- Capacité en place'!A:G,7,1)*'0- Capacité en place'!$G$4)</f>
        <v>0.39963942307692307</v>
      </c>
      <c r="N192" s="65">
        <f>H192/VLOOKUP(A192,'0- Capacité en place'!A:H,8,1)</f>
        <v>0.68646634615384616</v>
      </c>
      <c r="O192" s="18">
        <v>80958</v>
      </c>
      <c r="P192" s="7">
        <v>28015</v>
      </c>
      <c r="Q192" s="129">
        <f t="shared" si="25"/>
        <v>108973</v>
      </c>
      <c r="R192" s="63">
        <f>O192/(VLOOKUP(A192,'0- Capacité en place'!A:I,9,1)*'0- Capacité en place'!$I$4)</f>
        <v>0.8995333333333333</v>
      </c>
      <c r="S192" s="16">
        <f>P192/(VLOOKUP(A192,'0- Capacité en place'!A:J,10,1)*'0- Capacité en place'!$J$4)</f>
        <v>0.93383333333333329</v>
      </c>
      <c r="T192" s="65">
        <f>Q192/VLOOKUP(A192,'0- Capacité en place'!A:K,11,1)</f>
        <v>0.9081083333333333</v>
      </c>
      <c r="U192" s="18">
        <f t="shared" si="30"/>
        <v>194644</v>
      </c>
      <c r="V192" s="116">
        <f>U192/VLOOKUP(A192,'0- Capacité en place'!A:L,12,1)</f>
        <v>0.79511437908496729</v>
      </c>
    </row>
    <row r="193" spans="1:22" ht="13" thickBot="1" x14ac:dyDescent="0.3">
      <c r="A193" s="10">
        <v>45550</v>
      </c>
      <c r="B193" s="22">
        <f t="shared" si="19"/>
        <v>45544</v>
      </c>
      <c r="C193" s="19">
        <v>35128</v>
      </c>
      <c r="D193" s="11">
        <v>18294</v>
      </c>
      <c r="E193" s="11">
        <v>10126</v>
      </c>
      <c r="F193" s="11">
        <v>15870</v>
      </c>
      <c r="G193" s="11">
        <v>5875</v>
      </c>
      <c r="H193" s="130">
        <f t="shared" si="22"/>
        <v>85293</v>
      </c>
      <c r="I193" s="64">
        <f>C193/(VLOOKUP(A193,'0- Capacité en place'!A:C,3,1)*'0- Capacité en place'!$C$4)</f>
        <v>0.87960737179487181</v>
      </c>
      <c r="J193" s="112">
        <f>D193/(VLOOKUP(A193,'0- Capacité en place'!A:D,4,1)*'0- Capacité en place'!$D$4)</f>
        <v>0.61077724358974361</v>
      </c>
      <c r="K193" s="112">
        <f>E193/(VLOOKUP(A193,'0- Capacité en place'!A:E,5,1)*'0- Capacité en place'!$E$4)</f>
        <v>0.50711137820512819</v>
      </c>
      <c r="L193" s="112">
        <f>F193/(VLOOKUP(A193,'0- Capacité en place'!A:F,6,1)*'0- Capacité en place'!$F$4)</f>
        <v>0.79477163461538458</v>
      </c>
      <c r="M193" s="112">
        <f>G193/(VLOOKUP(A193,'0- Capacité en place'!A:G,7,1)*'0- Capacité en place'!$G$4)</f>
        <v>0.39229433760683763</v>
      </c>
      <c r="N193" s="66">
        <f>H193/VLOOKUP(A193,'0- Capacité en place'!A:H,8,1)</f>
        <v>0.68343750000000003</v>
      </c>
      <c r="O193" s="19">
        <v>80636</v>
      </c>
      <c r="P193" s="11">
        <v>27995</v>
      </c>
      <c r="Q193" s="130">
        <f t="shared" si="25"/>
        <v>108631</v>
      </c>
      <c r="R193" s="64">
        <f>O193/(VLOOKUP(A193,'0- Capacité en place'!A:I,9,1)*'0- Capacité en place'!$I$4)</f>
        <v>0.89595555555555551</v>
      </c>
      <c r="S193" s="112">
        <f>P193/(VLOOKUP(A193,'0- Capacité en place'!A:J,10,1)*'0- Capacité en place'!$J$4)</f>
        <v>0.9331666666666667</v>
      </c>
      <c r="T193" s="66">
        <f>Q193/VLOOKUP(A193,'0- Capacité en place'!A:K,11,1)</f>
        <v>0.90525833333333339</v>
      </c>
      <c r="U193" s="19">
        <f t="shared" si="30"/>
        <v>193924</v>
      </c>
      <c r="V193" s="163">
        <f>U193/VLOOKUP(A193,'0- Capacité en place'!A:L,12,1)</f>
        <v>0.79217320261437907</v>
      </c>
    </row>
    <row r="194" spans="1:22" x14ac:dyDescent="0.25">
      <c r="A194" s="23">
        <v>45551</v>
      </c>
      <c r="B194" s="139">
        <f t="shared" si="19"/>
        <v>45551</v>
      </c>
      <c r="C194" s="90"/>
      <c r="D194" s="97"/>
      <c r="E194" s="97"/>
      <c r="F194" s="97"/>
      <c r="G194" s="97"/>
      <c r="H194" s="89"/>
      <c r="I194" s="90"/>
      <c r="J194" s="97"/>
      <c r="K194" s="97"/>
      <c r="L194" s="97"/>
      <c r="M194" s="97"/>
      <c r="N194" s="98"/>
      <c r="O194" s="159"/>
      <c r="P194" s="97"/>
      <c r="Q194" s="168"/>
      <c r="R194" s="87"/>
      <c r="S194" s="88"/>
      <c r="T194" s="100"/>
      <c r="U194" s="87"/>
      <c r="V194" s="100"/>
    </row>
    <row r="195" spans="1:22" x14ac:dyDescent="0.25">
      <c r="A195" s="5">
        <v>45552</v>
      </c>
      <c r="B195" s="140">
        <f t="shared" si="19"/>
        <v>45551</v>
      </c>
      <c r="C195" s="18"/>
      <c r="D195" s="7"/>
      <c r="E195" s="7"/>
      <c r="F195" s="7"/>
      <c r="G195" s="7"/>
      <c r="H195" s="8"/>
      <c r="I195" s="18"/>
      <c r="J195" s="7"/>
      <c r="K195" s="7"/>
      <c r="L195" s="7"/>
      <c r="M195" s="7"/>
      <c r="N195" s="17"/>
      <c r="O195" s="34"/>
      <c r="P195" s="7"/>
      <c r="Q195" s="120"/>
      <c r="R195" s="50"/>
      <c r="S195" s="1"/>
      <c r="T195" s="6"/>
      <c r="U195" s="50"/>
      <c r="V195" s="6"/>
    </row>
    <row r="196" spans="1:22" x14ac:dyDescent="0.25">
      <c r="A196" s="5">
        <v>45553</v>
      </c>
      <c r="B196" s="140">
        <f t="shared" si="19"/>
        <v>45551</v>
      </c>
      <c r="C196" s="18"/>
      <c r="D196" s="7"/>
      <c r="E196" s="7"/>
      <c r="F196" s="7"/>
      <c r="G196" s="7"/>
      <c r="H196" s="8"/>
      <c r="I196" s="18"/>
      <c r="J196" s="7"/>
      <c r="K196" s="7"/>
      <c r="L196" s="7"/>
      <c r="M196" s="7"/>
      <c r="N196" s="17"/>
      <c r="O196" s="34"/>
      <c r="P196" s="7"/>
      <c r="Q196" s="120"/>
      <c r="R196" s="50"/>
      <c r="S196" s="1"/>
      <c r="T196" s="6"/>
      <c r="U196" s="50"/>
      <c r="V196" s="6"/>
    </row>
    <row r="197" spans="1:22" x14ac:dyDescent="0.25">
      <c r="A197" s="5">
        <v>45554</v>
      </c>
      <c r="B197" s="140">
        <f t="shared" si="19"/>
        <v>45551</v>
      </c>
      <c r="C197" s="18"/>
      <c r="D197" s="7"/>
      <c r="E197" s="7"/>
      <c r="F197" s="7"/>
      <c r="G197" s="7"/>
      <c r="H197" s="8"/>
      <c r="I197" s="18"/>
      <c r="J197" s="7"/>
      <c r="K197" s="7"/>
      <c r="L197" s="7"/>
      <c r="M197" s="7"/>
      <c r="N197" s="17"/>
      <c r="O197" s="34"/>
      <c r="P197" s="7"/>
      <c r="Q197" s="120"/>
      <c r="R197" s="50"/>
      <c r="S197" s="1"/>
      <c r="T197" s="6"/>
      <c r="U197" s="50"/>
      <c r="V197" s="6"/>
    </row>
    <row r="198" spans="1:22" x14ac:dyDescent="0.25">
      <c r="A198" s="5">
        <v>45555</v>
      </c>
      <c r="B198" s="140">
        <f t="shared" si="19"/>
        <v>45551</v>
      </c>
      <c r="C198" s="18"/>
      <c r="D198" s="7"/>
      <c r="E198" s="7"/>
      <c r="F198" s="7"/>
      <c r="G198" s="7"/>
      <c r="H198" s="8"/>
      <c r="I198" s="18"/>
      <c r="J198" s="7"/>
      <c r="K198" s="7"/>
      <c r="L198" s="7"/>
      <c r="M198" s="7"/>
      <c r="N198" s="17"/>
      <c r="O198" s="34"/>
      <c r="P198" s="7"/>
      <c r="Q198" s="120"/>
      <c r="R198" s="50"/>
      <c r="S198" s="1"/>
      <c r="T198" s="6"/>
      <c r="U198" s="50"/>
      <c r="V198" s="6"/>
    </row>
    <row r="199" spans="1:22" x14ac:dyDescent="0.25">
      <c r="A199" s="5">
        <v>45556</v>
      </c>
      <c r="B199" s="140">
        <f t="shared" si="19"/>
        <v>45551</v>
      </c>
      <c r="C199" s="18"/>
      <c r="D199" s="7"/>
      <c r="E199" s="7"/>
      <c r="F199" s="7"/>
      <c r="G199" s="7"/>
      <c r="H199" s="8"/>
      <c r="I199" s="18"/>
      <c r="J199" s="7"/>
      <c r="K199" s="7"/>
      <c r="L199" s="7"/>
      <c r="M199" s="7"/>
      <c r="N199" s="17"/>
      <c r="O199" s="34"/>
      <c r="P199" s="7"/>
      <c r="Q199" s="120"/>
      <c r="R199" s="50"/>
      <c r="S199" s="1"/>
      <c r="T199" s="6"/>
      <c r="U199" s="50"/>
      <c r="V199" s="6"/>
    </row>
    <row r="200" spans="1:22" ht="13" thickBot="1" x14ac:dyDescent="0.3">
      <c r="A200" s="10">
        <v>45557</v>
      </c>
      <c r="B200" s="141">
        <f t="shared" si="19"/>
        <v>45551</v>
      </c>
      <c r="C200" s="19"/>
      <c r="D200" s="11"/>
      <c r="E200" s="11"/>
      <c r="F200" s="11"/>
      <c r="G200" s="11"/>
      <c r="H200" s="13"/>
      <c r="I200" s="19"/>
      <c r="J200" s="11"/>
      <c r="K200" s="11"/>
      <c r="L200" s="11"/>
      <c r="M200" s="11"/>
      <c r="N200" s="20"/>
      <c r="O200" s="35"/>
      <c r="P200" s="11"/>
      <c r="Q200" s="121"/>
      <c r="R200" s="51"/>
      <c r="S200" s="52"/>
      <c r="T200" s="58"/>
      <c r="U200" s="51"/>
      <c r="V200" s="58"/>
    </row>
    <row r="201" spans="1:22" x14ac:dyDescent="0.25">
      <c r="A201" s="23">
        <v>45558</v>
      </c>
      <c r="B201" s="139">
        <f t="shared" si="19"/>
        <v>45558</v>
      </c>
      <c r="C201" s="25"/>
      <c r="D201" s="26"/>
      <c r="E201" s="26"/>
      <c r="F201" s="26"/>
      <c r="G201" s="26"/>
      <c r="H201" s="27"/>
      <c r="I201" s="25"/>
      <c r="J201" s="26"/>
      <c r="K201" s="26"/>
      <c r="L201" s="26"/>
      <c r="M201" s="26"/>
      <c r="N201" s="28"/>
      <c r="O201" s="33"/>
      <c r="P201" s="26"/>
      <c r="Q201" s="119"/>
      <c r="R201" s="81"/>
      <c r="S201" s="82"/>
      <c r="T201" s="165"/>
      <c r="U201" s="81"/>
      <c r="V201" s="165"/>
    </row>
    <row r="202" spans="1:22" x14ac:dyDescent="0.25">
      <c r="A202" s="5">
        <v>45559</v>
      </c>
      <c r="B202" s="140">
        <f t="shared" si="19"/>
        <v>45558</v>
      </c>
      <c r="C202" s="18"/>
      <c r="D202" s="7"/>
      <c r="E202" s="7"/>
      <c r="F202" s="7"/>
      <c r="G202" s="7"/>
      <c r="H202" s="8"/>
      <c r="I202" s="18"/>
      <c r="J202" s="7"/>
      <c r="K202" s="7"/>
      <c r="L202" s="7"/>
      <c r="M202" s="7"/>
      <c r="N202" s="17"/>
      <c r="O202" s="34"/>
      <c r="P202" s="7"/>
      <c r="Q202" s="120"/>
      <c r="R202" s="50"/>
      <c r="S202" s="1"/>
      <c r="T202" s="6"/>
      <c r="U202" s="50"/>
      <c r="V202" s="6"/>
    </row>
    <row r="203" spans="1:22" x14ac:dyDescent="0.25">
      <c r="A203" s="5">
        <v>45560</v>
      </c>
      <c r="B203" s="140">
        <f t="shared" si="19"/>
        <v>45558</v>
      </c>
      <c r="C203" s="18"/>
      <c r="D203" s="7"/>
      <c r="E203" s="7"/>
      <c r="F203" s="7"/>
      <c r="G203" s="7"/>
      <c r="H203" s="8"/>
      <c r="I203" s="18"/>
      <c r="J203" s="7"/>
      <c r="K203" s="7"/>
      <c r="L203" s="7"/>
      <c r="M203" s="7"/>
      <c r="N203" s="17"/>
      <c r="O203" s="34"/>
      <c r="P203" s="7"/>
      <c r="Q203" s="120"/>
      <c r="R203" s="50"/>
      <c r="S203" s="1"/>
      <c r="T203" s="6"/>
      <c r="U203" s="50"/>
      <c r="V203" s="6"/>
    </row>
    <row r="204" spans="1:22" x14ac:dyDescent="0.25">
      <c r="A204" s="5">
        <v>45561</v>
      </c>
      <c r="B204" s="140">
        <f t="shared" si="19"/>
        <v>45558</v>
      </c>
      <c r="C204" s="18"/>
      <c r="D204" s="7"/>
      <c r="E204" s="7"/>
      <c r="F204" s="7"/>
      <c r="G204" s="7"/>
      <c r="H204" s="8"/>
      <c r="I204" s="18"/>
      <c r="J204" s="7"/>
      <c r="K204" s="7"/>
      <c r="L204" s="7"/>
      <c r="M204" s="7"/>
      <c r="N204" s="17"/>
      <c r="O204" s="34"/>
      <c r="P204" s="7"/>
      <c r="Q204" s="120"/>
      <c r="R204" s="50"/>
      <c r="S204" s="1"/>
      <c r="T204" s="6"/>
      <c r="U204" s="50"/>
      <c r="V204" s="6"/>
    </row>
    <row r="205" spans="1:22" x14ac:dyDescent="0.25">
      <c r="A205" s="5">
        <v>45562</v>
      </c>
      <c r="B205" s="140">
        <f t="shared" ref="B205:B268" si="31">B198+7</f>
        <v>45558</v>
      </c>
      <c r="C205" s="18"/>
      <c r="D205" s="7"/>
      <c r="E205" s="7"/>
      <c r="F205" s="7"/>
      <c r="G205" s="7"/>
      <c r="H205" s="8"/>
      <c r="I205" s="18"/>
      <c r="J205" s="7"/>
      <c r="K205" s="7"/>
      <c r="L205" s="7"/>
      <c r="M205" s="7"/>
      <c r="N205" s="17"/>
      <c r="O205" s="34"/>
      <c r="P205" s="7"/>
      <c r="Q205" s="120"/>
      <c r="R205" s="50"/>
      <c r="S205" s="1"/>
      <c r="T205" s="6"/>
      <c r="U205" s="50"/>
      <c r="V205" s="6"/>
    </row>
    <row r="206" spans="1:22" x14ac:dyDescent="0.25">
      <c r="A206" s="5">
        <v>45563</v>
      </c>
      <c r="B206" s="140">
        <f t="shared" si="31"/>
        <v>45558</v>
      </c>
      <c r="C206" s="18"/>
      <c r="D206" s="7"/>
      <c r="E206" s="7"/>
      <c r="F206" s="7"/>
      <c r="G206" s="7"/>
      <c r="H206" s="8"/>
      <c r="I206" s="18"/>
      <c r="J206" s="7"/>
      <c r="K206" s="7"/>
      <c r="L206" s="7"/>
      <c r="M206" s="7"/>
      <c r="N206" s="17"/>
      <c r="O206" s="34"/>
      <c r="P206" s="7"/>
      <c r="Q206" s="120"/>
      <c r="R206" s="50"/>
      <c r="S206" s="1"/>
      <c r="T206" s="6"/>
      <c r="U206" s="50"/>
      <c r="V206" s="6"/>
    </row>
    <row r="207" spans="1:22" ht="13" thickBot="1" x14ac:dyDescent="0.3">
      <c r="A207" s="10">
        <v>45564</v>
      </c>
      <c r="B207" s="141">
        <f t="shared" si="31"/>
        <v>45558</v>
      </c>
      <c r="C207" s="19"/>
      <c r="D207" s="11"/>
      <c r="E207" s="11"/>
      <c r="F207" s="11"/>
      <c r="G207" s="11"/>
      <c r="H207" s="13"/>
      <c r="I207" s="19"/>
      <c r="J207" s="11"/>
      <c r="K207" s="11"/>
      <c r="L207" s="11"/>
      <c r="M207" s="11"/>
      <c r="N207" s="20"/>
      <c r="O207" s="35"/>
      <c r="P207" s="11"/>
      <c r="Q207" s="121"/>
      <c r="R207" s="51"/>
      <c r="S207" s="52"/>
      <c r="T207" s="58"/>
      <c r="U207" s="51"/>
      <c r="V207" s="58"/>
    </row>
    <row r="208" spans="1:22" x14ac:dyDescent="0.25">
      <c r="A208" s="23">
        <v>45565</v>
      </c>
      <c r="B208" s="139">
        <f t="shared" si="31"/>
        <v>45565</v>
      </c>
      <c r="C208" s="25"/>
      <c r="D208" s="26"/>
      <c r="E208" s="26"/>
      <c r="F208" s="26"/>
      <c r="G208" s="26"/>
      <c r="H208" s="27"/>
      <c r="I208" s="25"/>
      <c r="J208" s="26"/>
      <c r="K208" s="26"/>
      <c r="L208" s="26"/>
      <c r="M208" s="26"/>
      <c r="N208" s="28"/>
      <c r="O208" s="33"/>
      <c r="P208" s="26"/>
      <c r="Q208" s="119"/>
      <c r="R208" s="81"/>
      <c r="S208" s="82"/>
      <c r="T208" s="165"/>
      <c r="U208" s="81"/>
      <c r="V208" s="165"/>
    </row>
    <row r="209" spans="1:22" x14ac:dyDescent="0.25">
      <c r="A209" s="5">
        <v>45566</v>
      </c>
      <c r="B209" s="140">
        <f t="shared" si="31"/>
        <v>45565</v>
      </c>
      <c r="C209" s="18"/>
      <c r="D209" s="7"/>
      <c r="E209" s="7"/>
      <c r="F209" s="7"/>
      <c r="G209" s="7"/>
      <c r="H209" s="8"/>
      <c r="I209" s="18"/>
      <c r="J209" s="7"/>
      <c r="K209" s="7"/>
      <c r="L209" s="7"/>
      <c r="M209" s="7"/>
      <c r="N209" s="17"/>
      <c r="O209" s="34"/>
      <c r="P209" s="7"/>
      <c r="Q209" s="120"/>
      <c r="R209" s="50"/>
      <c r="S209" s="1"/>
      <c r="T209" s="6"/>
      <c r="U209" s="50"/>
      <c r="V209" s="6"/>
    </row>
    <row r="210" spans="1:22" x14ac:dyDescent="0.25">
      <c r="A210" s="5">
        <v>45567</v>
      </c>
      <c r="B210" s="140">
        <f t="shared" si="31"/>
        <v>45565</v>
      </c>
      <c r="C210" s="18"/>
      <c r="D210" s="7"/>
      <c r="E210" s="7"/>
      <c r="F210" s="7"/>
      <c r="G210" s="7"/>
      <c r="H210" s="8"/>
      <c r="I210" s="18"/>
      <c r="J210" s="7"/>
      <c r="K210" s="7"/>
      <c r="L210" s="7"/>
      <c r="M210" s="7"/>
      <c r="N210" s="17"/>
      <c r="O210" s="34"/>
      <c r="P210" s="7"/>
      <c r="Q210" s="120"/>
      <c r="R210" s="50"/>
      <c r="S210" s="1"/>
      <c r="T210" s="6"/>
      <c r="U210" s="50"/>
      <c r="V210" s="6"/>
    </row>
    <row r="211" spans="1:22" x14ac:dyDescent="0.25">
      <c r="A211" s="5">
        <v>45568</v>
      </c>
      <c r="B211" s="140">
        <f t="shared" si="31"/>
        <v>45565</v>
      </c>
      <c r="C211" s="18"/>
      <c r="D211" s="7"/>
      <c r="E211" s="7"/>
      <c r="F211" s="7"/>
      <c r="G211" s="7"/>
      <c r="H211" s="8"/>
      <c r="I211" s="18"/>
      <c r="J211" s="7"/>
      <c r="K211" s="7"/>
      <c r="L211" s="7"/>
      <c r="M211" s="7"/>
      <c r="N211" s="17"/>
      <c r="O211" s="34"/>
      <c r="P211" s="7"/>
      <c r="Q211" s="120"/>
      <c r="R211" s="50"/>
      <c r="S211" s="1"/>
      <c r="T211" s="6"/>
      <c r="U211" s="50"/>
      <c r="V211" s="6"/>
    </row>
    <row r="212" spans="1:22" x14ac:dyDescent="0.25">
      <c r="A212" s="5">
        <v>45569</v>
      </c>
      <c r="B212" s="140">
        <f t="shared" si="31"/>
        <v>45565</v>
      </c>
      <c r="C212" s="18"/>
      <c r="D212" s="7"/>
      <c r="E212" s="7"/>
      <c r="F212" s="7"/>
      <c r="G212" s="7"/>
      <c r="H212" s="8"/>
      <c r="I212" s="18"/>
      <c r="J212" s="7"/>
      <c r="K212" s="7"/>
      <c r="L212" s="7"/>
      <c r="M212" s="7"/>
      <c r="N212" s="17"/>
      <c r="O212" s="34"/>
      <c r="P212" s="7"/>
      <c r="Q212" s="120"/>
      <c r="R212" s="50"/>
      <c r="S212" s="1"/>
      <c r="T212" s="6"/>
      <c r="U212" s="50"/>
      <c r="V212" s="6"/>
    </row>
    <row r="213" spans="1:22" x14ac:dyDescent="0.25">
      <c r="A213" s="5">
        <v>45570</v>
      </c>
      <c r="B213" s="140">
        <f t="shared" si="31"/>
        <v>45565</v>
      </c>
      <c r="C213" s="18"/>
      <c r="D213" s="7"/>
      <c r="E213" s="7"/>
      <c r="F213" s="7"/>
      <c r="G213" s="7"/>
      <c r="H213" s="8"/>
      <c r="I213" s="18"/>
      <c r="J213" s="7"/>
      <c r="K213" s="7"/>
      <c r="L213" s="7"/>
      <c r="M213" s="7"/>
      <c r="N213" s="17"/>
      <c r="O213" s="34"/>
      <c r="P213" s="7"/>
      <c r="Q213" s="120"/>
      <c r="R213" s="50"/>
      <c r="S213" s="1"/>
      <c r="T213" s="6"/>
      <c r="U213" s="50"/>
      <c r="V213" s="6"/>
    </row>
    <row r="214" spans="1:22" ht="13" thickBot="1" x14ac:dyDescent="0.3">
      <c r="A214" s="10">
        <v>45571</v>
      </c>
      <c r="B214" s="141">
        <f t="shared" si="31"/>
        <v>45565</v>
      </c>
      <c r="C214" s="19"/>
      <c r="D214" s="11"/>
      <c r="E214" s="11"/>
      <c r="F214" s="11"/>
      <c r="G214" s="11"/>
      <c r="H214" s="13"/>
      <c r="I214" s="19"/>
      <c r="J214" s="11"/>
      <c r="K214" s="11"/>
      <c r="L214" s="11"/>
      <c r="M214" s="11"/>
      <c r="N214" s="20"/>
      <c r="O214" s="35"/>
      <c r="P214" s="11"/>
      <c r="Q214" s="121"/>
      <c r="R214" s="51"/>
      <c r="S214" s="52"/>
      <c r="T214" s="58"/>
      <c r="U214" s="51"/>
      <c r="V214" s="58"/>
    </row>
    <row r="215" spans="1:22" x14ac:dyDescent="0.25">
      <c r="A215" s="85">
        <v>45572</v>
      </c>
      <c r="B215" s="86">
        <f t="shared" si="31"/>
        <v>45572</v>
      </c>
      <c r="C215" s="90"/>
      <c r="D215" s="97"/>
      <c r="E215" s="97"/>
      <c r="F215" s="97"/>
      <c r="G215" s="97"/>
      <c r="H215" s="89"/>
      <c r="I215" s="90"/>
      <c r="J215" s="97"/>
      <c r="K215" s="97"/>
      <c r="L215" s="97"/>
      <c r="M215" s="97"/>
      <c r="N215" s="98"/>
      <c r="O215" s="44"/>
      <c r="P215" s="97"/>
      <c r="Q215" s="44"/>
      <c r="R215" s="87"/>
      <c r="S215" s="88"/>
      <c r="T215" s="99"/>
      <c r="U215" s="87"/>
      <c r="V215" s="100"/>
    </row>
    <row r="216" spans="1:22" x14ac:dyDescent="0.25">
      <c r="A216" s="5">
        <v>45573</v>
      </c>
      <c r="B216" s="21">
        <f t="shared" si="31"/>
        <v>45572</v>
      </c>
      <c r="C216" s="18"/>
      <c r="D216" s="7"/>
      <c r="E216" s="7"/>
      <c r="F216" s="7"/>
      <c r="G216" s="7"/>
      <c r="H216" s="8"/>
      <c r="I216" s="18"/>
      <c r="J216" s="7"/>
      <c r="K216" s="7"/>
      <c r="L216" s="7"/>
      <c r="M216" s="7"/>
      <c r="N216" s="17"/>
      <c r="O216" s="30"/>
      <c r="P216" s="7"/>
      <c r="Q216" s="30"/>
      <c r="R216" s="50"/>
      <c r="S216" s="1"/>
      <c r="T216" s="69"/>
      <c r="U216" s="50"/>
      <c r="V216" s="6"/>
    </row>
    <row r="217" spans="1:22" x14ac:dyDescent="0.25">
      <c r="A217" s="5">
        <v>45574</v>
      </c>
      <c r="B217" s="21">
        <f t="shared" si="31"/>
        <v>45572</v>
      </c>
      <c r="C217" s="18"/>
      <c r="D217" s="7"/>
      <c r="E217" s="7"/>
      <c r="F217" s="7"/>
      <c r="G217" s="7"/>
      <c r="H217" s="8"/>
      <c r="I217" s="18"/>
      <c r="J217" s="7"/>
      <c r="K217" s="7"/>
      <c r="L217" s="7"/>
      <c r="M217" s="7"/>
      <c r="N217" s="17"/>
      <c r="O217" s="30"/>
      <c r="P217" s="7"/>
      <c r="Q217" s="30"/>
      <c r="R217" s="50"/>
      <c r="S217" s="1"/>
      <c r="T217" s="69"/>
      <c r="U217" s="50"/>
      <c r="V217" s="6"/>
    </row>
    <row r="218" spans="1:22" x14ac:dyDescent="0.25">
      <c r="A218" s="5">
        <v>45575</v>
      </c>
      <c r="B218" s="21">
        <f t="shared" si="31"/>
        <v>45572</v>
      </c>
      <c r="C218" s="18"/>
      <c r="D218" s="7"/>
      <c r="E218" s="7"/>
      <c r="F218" s="7"/>
      <c r="G218" s="7"/>
      <c r="H218" s="8"/>
      <c r="I218" s="18"/>
      <c r="J218" s="7"/>
      <c r="K218" s="7"/>
      <c r="L218" s="7"/>
      <c r="M218" s="7"/>
      <c r="N218" s="17"/>
      <c r="O218" s="30"/>
      <c r="P218" s="7"/>
      <c r="Q218" s="30"/>
      <c r="R218" s="50"/>
      <c r="S218" s="1"/>
      <c r="T218" s="69"/>
      <c r="U218" s="50"/>
      <c r="V218" s="6"/>
    </row>
    <row r="219" spans="1:22" x14ac:dyDescent="0.25">
      <c r="A219" s="5">
        <v>45576</v>
      </c>
      <c r="B219" s="21">
        <f t="shared" si="31"/>
        <v>45572</v>
      </c>
      <c r="C219" s="18"/>
      <c r="D219" s="7"/>
      <c r="E219" s="7"/>
      <c r="F219" s="7"/>
      <c r="G219" s="7"/>
      <c r="H219" s="8"/>
      <c r="I219" s="18"/>
      <c r="J219" s="7"/>
      <c r="K219" s="7"/>
      <c r="L219" s="7"/>
      <c r="M219" s="7"/>
      <c r="N219" s="17"/>
      <c r="O219" s="30"/>
      <c r="P219" s="7"/>
      <c r="Q219" s="30"/>
      <c r="R219" s="50"/>
      <c r="S219" s="1"/>
      <c r="T219" s="69"/>
      <c r="U219" s="50"/>
      <c r="V219" s="6"/>
    </row>
    <row r="220" spans="1:22" x14ac:dyDescent="0.25">
      <c r="A220" s="5">
        <v>45577</v>
      </c>
      <c r="B220" s="21">
        <f t="shared" si="31"/>
        <v>45572</v>
      </c>
      <c r="C220" s="18"/>
      <c r="D220" s="7"/>
      <c r="E220" s="7"/>
      <c r="F220" s="7"/>
      <c r="G220" s="7"/>
      <c r="H220" s="8"/>
      <c r="I220" s="18"/>
      <c r="J220" s="7"/>
      <c r="K220" s="7"/>
      <c r="L220" s="7"/>
      <c r="M220" s="7"/>
      <c r="N220" s="17"/>
      <c r="O220" s="30"/>
      <c r="P220" s="7"/>
      <c r="Q220" s="30"/>
      <c r="R220" s="50"/>
      <c r="S220" s="1"/>
      <c r="T220" s="69"/>
      <c r="U220" s="50"/>
      <c r="V220" s="6"/>
    </row>
    <row r="221" spans="1:22" x14ac:dyDescent="0.25">
      <c r="A221" s="5">
        <v>45578</v>
      </c>
      <c r="B221" s="21">
        <f t="shared" si="31"/>
        <v>45572</v>
      </c>
      <c r="C221" s="18"/>
      <c r="D221" s="7"/>
      <c r="E221" s="7"/>
      <c r="F221" s="7"/>
      <c r="G221" s="7"/>
      <c r="H221" s="8"/>
      <c r="I221" s="18"/>
      <c r="J221" s="7"/>
      <c r="K221" s="7"/>
      <c r="L221" s="7"/>
      <c r="M221" s="7"/>
      <c r="N221" s="17"/>
      <c r="O221" s="30"/>
      <c r="P221" s="7"/>
      <c r="Q221" s="30"/>
      <c r="R221" s="50"/>
      <c r="S221" s="1"/>
      <c r="T221" s="69"/>
      <c r="U221" s="50"/>
      <c r="V221" s="6"/>
    </row>
    <row r="222" spans="1:22" x14ac:dyDescent="0.25">
      <c r="A222" s="5">
        <v>45579</v>
      </c>
      <c r="B222" s="21">
        <f t="shared" si="31"/>
        <v>45579</v>
      </c>
      <c r="C222" s="18"/>
      <c r="D222" s="7"/>
      <c r="E222" s="7"/>
      <c r="F222" s="7"/>
      <c r="G222" s="7"/>
      <c r="H222" s="8"/>
      <c r="I222" s="18"/>
      <c r="J222" s="7"/>
      <c r="K222" s="7"/>
      <c r="L222" s="7"/>
      <c r="M222" s="7"/>
      <c r="N222" s="17"/>
      <c r="O222" s="30"/>
      <c r="P222" s="7"/>
      <c r="Q222" s="30"/>
      <c r="R222" s="50"/>
      <c r="S222" s="1"/>
      <c r="T222" s="69"/>
      <c r="U222" s="50"/>
      <c r="V222" s="6"/>
    </row>
    <row r="223" spans="1:22" x14ac:dyDescent="0.25">
      <c r="A223" s="5">
        <v>45580</v>
      </c>
      <c r="B223" s="21">
        <f t="shared" si="31"/>
        <v>45579</v>
      </c>
      <c r="C223" s="18"/>
      <c r="D223" s="7"/>
      <c r="E223" s="7"/>
      <c r="F223" s="7"/>
      <c r="G223" s="7"/>
      <c r="H223" s="8"/>
      <c r="I223" s="18"/>
      <c r="J223" s="7"/>
      <c r="K223" s="7"/>
      <c r="L223" s="7"/>
      <c r="M223" s="7"/>
      <c r="N223" s="17"/>
      <c r="O223" s="30"/>
      <c r="P223" s="7"/>
      <c r="Q223" s="30"/>
      <c r="R223" s="50"/>
      <c r="S223" s="1"/>
      <c r="T223" s="69"/>
      <c r="U223" s="50"/>
      <c r="V223" s="6"/>
    </row>
    <row r="224" spans="1:22" x14ac:dyDescent="0.25">
      <c r="A224" s="5">
        <v>45581</v>
      </c>
      <c r="B224" s="21">
        <f t="shared" si="31"/>
        <v>45579</v>
      </c>
      <c r="C224" s="18"/>
      <c r="D224" s="7"/>
      <c r="E224" s="7"/>
      <c r="F224" s="7"/>
      <c r="G224" s="7"/>
      <c r="H224" s="8"/>
      <c r="I224" s="18"/>
      <c r="J224" s="7"/>
      <c r="K224" s="7"/>
      <c r="L224" s="7"/>
      <c r="M224" s="7"/>
      <c r="N224" s="17"/>
      <c r="O224" s="30"/>
      <c r="P224" s="7"/>
      <c r="Q224" s="30"/>
      <c r="R224" s="50"/>
      <c r="S224" s="1"/>
      <c r="T224" s="69"/>
      <c r="U224" s="50"/>
      <c r="V224" s="6"/>
    </row>
    <row r="225" spans="1:22" x14ac:dyDescent="0.25">
      <c r="A225" s="5">
        <v>45582</v>
      </c>
      <c r="B225" s="21">
        <f t="shared" si="31"/>
        <v>45579</v>
      </c>
      <c r="C225" s="18"/>
      <c r="D225" s="7"/>
      <c r="E225" s="7"/>
      <c r="F225" s="7"/>
      <c r="G225" s="7"/>
      <c r="H225" s="8"/>
      <c r="I225" s="18"/>
      <c r="J225" s="7"/>
      <c r="K225" s="7"/>
      <c r="L225" s="7"/>
      <c r="M225" s="7"/>
      <c r="N225" s="17"/>
      <c r="O225" s="30"/>
      <c r="P225" s="7"/>
      <c r="Q225" s="30"/>
      <c r="R225" s="50"/>
      <c r="S225" s="1"/>
      <c r="T225" s="69"/>
      <c r="U225" s="50"/>
      <c r="V225" s="6"/>
    </row>
    <row r="226" spans="1:22" x14ac:dyDescent="0.25">
      <c r="A226" s="5">
        <v>45583</v>
      </c>
      <c r="B226" s="21">
        <f t="shared" si="31"/>
        <v>45579</v>
      </c>
      <c r="C226" s="18"/>
      <c r="D226" s="7"/>
      <c r="E226" s="7"/>
      <c r="F226" s="7"/>
      <c r="G226" s="7"/>
      <c r="H226" s="8"/>
      <c r="I226" s="18"/>
      <c r="J226" s="7"/>
      <c r="K226" s="7"/>
      <c r="L226" s="7"/>
      <c r="M226" s="7"/>
      <c r="N226" s="17"/>
      <c r="O226" s="30"/>
      <c r="P226" s="7"/>
      <c r="Q226" s="30"/>
      <c r="R226" s="50"/>
      <c r="S226" s="1"/>
      <c r="T226" s="69"/>
      <c r="U226" s="50"/>
      <c r="V226" s="6"/>
    </row>
    <row r="227" spans="1:22" x14ac:dyDescent="0.25">
      <c r="A227" s="5">
        <v>45584</v>
      </c>
      <c r="B227" s="21">
        <f t="shared" si="31"/>
        <v>45579</v>
      </c>
      <c r="C227" s="18"/>
      <c r="D227" s="7"/>
      <c r="E227" s="7"/>
      <c r="F227" s="7"/>
      <c r="G227" s="7"/>
      <c r="H227" s="8"/>
      <c r="I227" s="18"/>
      <c r="J227" s="7"/>
      <c r="K227" s="7"/>
      <c r="L227" s="7"/>
      <c r="M227" s="7"/>
      <c r="N227" s="17"/>
      <c r="O227" s="30"/>
      <c r="P227" s="7"/>
      <c r="Q227" s="30"/>
      <c r="R227" s="50"/>
      <c r="S227" s="1"/>
      <c r="T227" s="69"/>
      <c r="U227" s="50"/>
      <c r="V227" s="6"/>
    </row>
    <row r="228" spans="1:22" x14ac:dyDescent="0.25">
      <c r="A228" s="5">
        <v>45585</v>
      </c>
      <c r="B228" s="21">
        <f t="shared" si="31"/>
        <v>45579</v>
      </c>
      <c r="C228" s="18"/>
      <c r="D228" s="7"/>
      <c r="E228" s="7"/>
      <c r="F228" s="7"/>
      <c r="G228" s="7"/>
      <c r="H228" s="8"/>
      <c r="I228" s="18"/>
      <c r="J228" s="7"/>
      <c r="K228" s="7"/>
      <c r="L228" s="7"/>
      <c r="M228" s="7"/>
      <c r="N228" s="17"/>
      <c r="O228" s="30"/>
      <c r="P228" s="7"/>
      <c r="Q228" s="30"/>
      <c r="R228" s="50"/>
      <c r="S228" s="1"/>
      <c r="T228" s="69"/>
      <c r="U228" s="50"/>
      <c r="V228" s="6"/>
    </row>
    <row r="229" spans="1:22" x14ac:dyDescent="0.25">
      <c r="A229" s="5">
        <v>45586</v>
      </c>
      <c r="B229" s="21">
        <f t="shared" si="31"/>
        <v>45586</v>
      </c>
      <c r="C229" s="18"/>
      <c r="D229" s="7"/>
      <c r="E229" s="7"/>
      <c r="F229" s="7"/>
      <c r="G229" s="7"/>
      <c r="H229" s="8"/>
      <c r="I229" s="18"/>
      <c r="J229" s="7"/>
      <c r="K229" s="7"/>
      <c r="L229" s="7"/>
      <c r="M229" s="7"/>
      <c r="N229" s="17"/>
      <c r="O229" s="30"/>
      <c r="P229" s="7"/>
      <c r="Q229" s="30"/>
      <c r="R229" s="50"/>
      <c r="S229" s="1"/>
      <c r="T229" s="69"/>
      <c r="U229" s="50"/>
      <c r="V229" s="6"/>
    </row>
    <row r="230" spans="1:22" x14ac:dyDescent="0.25">
      <c r="A230" s="5">
        <v>45587</v>
      </c>
      <c r="B230" s="21">
        <f t="shared" si="31"/>
        <v>45586</v>
      </c>
      <c r="C230" s="18"/>
      <c r="D230" s="7"/>
      <c r="E230" s="7"/>
      <c r="F230" s="7"/>
      <c r="G230" s="7"/>
      <c r="H230" s="8"/>
      <c r="I230" s="18"/>
      <c r="J230" s="7"/>
      <c r="K230" s="7"/>
      <c r="L230" s="7"/>
      <c r="M230" s="7"/>
      <c r="N230" s="17"/>
      <c r="O230" s="30"/>
      <c r="P230" s="7"/>
      <c r="Q230" s="30"/>
      <c r="R230" s="50"/>
      <c r="S230" s="1"/>
      <c r="T230" s="69"/>
      <c r="U230" s="50"/>
      <c r="V230" s="6"/>
    </row>
    <row r="231" spans="1:22" x14ac:dyDescent="0.25">
      <c r="A231" s="5">
        <v>45588</v>
      </c>
      <c r="B231" s="21">
        <f t="shared" si="31"/>
        <v>45586</v>
      </c>
      <c r="C231" s="18"/>
      <c r="D231" s="7"/>
      <c r="E231" s="7"/>
      <c r="F231" s="7"/>
      <c r="G231" s="7"/>
      <c r="H231" s="8"/>
      <c r="I231" s="18"/>
      <c r="J231" s="7"/>
      <c r="K231" s="7"/>
      <c r="L231" s="7"/>
      <c r="M231" s="7"/>
      <c r="N231" s="17"/>
      <c r="O231" s="30"/>
      <c r="P231" s="7"/>
      <c r="Q231" s="30"/>
      <c r="R231" s="50"/>
      <c r="S231" s="1"/>
      <c r="T231" s="69"/>
      <c r="U231" s="50"/>
      <c r="V231" s="6"/>
    </row>
    <row r="232" spans="1:22" x14ac:dyDescent="0.25">
      <c r="A232" s="5">
        <v>45589</v>
      </c>
      <c r="B232" s="21">
        <f t="shared" si="31"/>
        <v>45586</v>
      </c>
      <c r="C232" s="18"/>
      <c r="D232" s="7"/>
      <c r="E232" s="7"/>
      <c r="F232" s="7"/>
      <c r="G232" s="7"/>
      <c r="H232" s="8"/>
      <c r="I232" s="18"/>
      <c r="J232" s="7"/>
      <c r="K232" s="7"/>
      <c r="L232" s="7"/>
      <c r="M232" s="7"/>
      <c r="N232" s="17"/>
      <c r="O232" s="30"/>
      <c r="P232" s="7"/>
      <c r="Q232" s="30"/>
      <c r="R232" s="50"/>
      <c r="S232" s="1"/>
      <c r="T232" s="69"/>
      <c r="U232" s="50"/>
      <c r="V232" s="6"/>
    </row>
    <row r="233" spans="1:22" x14ac:dyDescent="0.25">
      <c r="A233" s="5">
        <v>45590</v>
      </c>
      <c r="B233" s="21">
        <f t="shared" si="31"/>
        <v>45586</v>
      </c>
      <c r="C233" s="18"/>
      <c r="D233" s="7"/>
      <c r="E233" s="7"/>
      <c r="F233" s="7"/>
      <c r="G233" s="7"/>
      <c r="H233" s="8"/>
      <c r="I233" s="18"/>
      <c r="J233" s="7"/>
      <c r="K233" s="7"/>
      <c r="L233" s="7"/>
      <c r="M233" s="7"/>
      <c r="N233" s="17"/>
      <c r="O233" s="30"/>
      <c r="P233" s="7"/>
      <c r="Q233" s="30"/>
      <c r="R233" s="50"/>
      <c r="S233" s="1"/>
      <c r="T233" s="69"/>
      <c r="U233" s="50"/>
      <c r="V233" s="6"/>
    </row>
    <row r="234" spans="1:22" x14ac:dyDescent="0.25">
      <c r="A234" s="5">
        <v>45591</v>
      </c>
      <c r="B234" s="21">
        <f t="shared" si="31"/>
        <v>45586</v>
      </c>
      <c r="C234" s="18"/>
      <c r="D234" s="7"/>
      <c r="E234" s="7"/>
      <c r="F234" s="7"/>
      <c r="G234" s="7"/>
      <c r="H234" s="8"/>
      <c r="I234" s="18"/>
      <c r="J234" s="7"/>
      <c r="K234" s="7"/>
      <c r="L234" s="7"/>
      <c r="M234" s="7"/>
      <c r="N234" s="17"/>
      <c r="O234" s="30"/>
      <c r="P234" s="7"/>
      <c r="Q234" s="30"/>
      <c r="R234" s="50"/>
      <c r="S234" s="1"/>
      <c r="T234" s="69"/>
      <c r="U234" s="50"/>
      <c r="V234" s="6"/>
    </row>
    <row r="235" spans="1:22" x14ac:dyDescent="0.25">
      <c r="A235" s="5">
        <v>45592</v>
      </c>
      <c r="B235" s="21">
        <f t="shared" si="31"/>
        <v>45586</v>
      </c>
      <c r="C235" s="18"/>
      <c r="D235" s="7"/>
      <c r="E235" s="7"/>
      <c r="F235" s="7"/>
      <c r="G235" s="7"/>
      <c r="H235" s="8"/>
      <c r="I235" s="18"/>
      <c r="J235" s="7"/>
      <c r="K235" s="7"/>
      <c r="L235" s="7"/>
      <c r="M235" s="7"/>
      <c r="N235" s="17"/>
      <c r="O235" s="30"/>
      <c r="P235" s="7"/>
      <c r="Q235" s="30"/>
      <c r="R235" s="50"/>
      <c r="S235" s="1"/>
      <c r="T235" s="69"/>
      <c r="U235" s="50"/>
      <c r="V235" s="6"/>
    </row>
    <row r="236" spans="1:22" x14ac:dyDescent="0.25">
      <c r="A236" s="5">
        <v>45593</v>
      </c>
      <c r="B236" s="21">
        <f t="shared" si="31"/>
        <v>45593</v>
      </c>
      <c r="C236" s="18"/>
      <c r="D236" s="7"/>
      <c r="E236" s="7"/>
      <c r="F236" s="7"/>
      <c r="G236" s="7"/>
      <c r="H236" s="8"/>
      <c r="I236" s="18"/>
      <c r="J236" s="7"/>
      <c r="K236" s="7"/>
      <c r="L236" s="7"/>
      <c r="M236" s="7"/>
      <c r="N236" s="17"/>
      <c r="O236" s="30"/>
      <c r="P236" s="7"/>
      <c r="Q236" s="30"/>
      <c r="R236" s="50"/>
      <c r="S236" s="1"/>
      <c r="T236" s="69"/>
      <c r="U236" s="50"/>
      <c r="V236" s="6"/>
    </row>
    <row r="237" spans="1:22" x14ac:dyDescent="0.25">
      <c r="A237" s="5">
        <v>45594</v>
      </c>
      <c r="B237" s="21">
        <f t="shared" si="31"/>
        <v>45593</v>
      </c>
      <c r="C237" s="18"/>
      <c r="D237" s="7"/>
      <c r="E237" s="7"/>
      <c r="F237" s="7"/>
      <c r="G237" s="7"/>
      <c r="H237" s="8"/>
      <c r="I237" s="18"/>
      <c r="J237" s="7"/>
      <c r="K237" s="7"/>
      <c r="L237" s="7"/>
      <c r="M237" s="7"/>
      <c r="N237" s="17"/>
      <c r="O237" s="30"/>
      <c r="P237" s="7"/>
      <c r="Q237" s="30"/>
      <c r="R237" s="50"/>
      <c r="S237" s="1"/>
      <c r="T237" s="69"/>
      <c r="U237" s="50"/>
      <c r="V237" s="6"/>
    </row>
    <row r="238" spans="1:22" x14ac:dyDescent="0.25">
      <c r="A238" s="5">
        <v>45595</v>
      </c>
      <c r="B238" s="21">
        <f t="shared" si="31"/>
        <v>45593</v>
      </c>
      <c r="C238" s="18"/>
      <c r="D238" s="7"/>
      <c r="E238" s="7"/>
      <c r="F238" s="7"/>
      <c r="G238" s="7"/>
      <c r="H238" s="8"/>
      <c r="I238" s="18"/>
      <c r="J238" s="7"/>
      <c r="K238" s="7"/>
      <c r="L238" s="7"/>
      <c r="M238" s="7"/>
      <c r="N238" s="17"/>
      <c r="O238" s="30"/>
      <c r="P238" s="7"/>
      <c r="Q238" s="30"/>
      <c r="R238" s="50"/>
      <c r="S238" s="1"/>
      <c r="T238" s="69"/>
      <c r="U238" s="50"/>
      <c r="V238" s="6"/>
    </row>
    <row r="239" spans="1:22" x14ac:dyDescent="0.25">
      <c r="A239" s="5">
        <v>45596</v>
      </c>
      <c r="B239" s="21">
        <f t="shared" si="31"/>
        <v>45593</v>
      </c>
      <c r="C239" s="18"/>
      <c r="D239" s="7"/>
      <c r="E239" s="7"/>
      <c r="F239" s="7"/>
      <c r="G239" s="7"/>
      <c r="H239" s="8"/>
      <c r="I239" s="18"/>
      <c r="J239" s="7"/>
      <c r="K239" s="7"/>
      <c r="L239" s="7"/>
      <c r="M239" s="7"/>
      <c r="N239" s="17"/>
      <c r="O239" s="30"/>
      <c r="P239" s="7"/>
      <c r="Q239" s="30"/>
      <c r="R239" s="50"/>
      <c r="S239" s="1"/>
      <c r="T239" s="69"/>
      <c r="U239" s="50"/>
      <c r="V239" s="6"/>
    </row>
    <row r="240" spans="1:22" x14ac:dyDescent="0.25">
      <c r="A240" s="5">
        <v>45597</v>
      </c>
      <c r="B240" s="21">
        <f t="shared" si="31"/>
        <v>45593</v>
      </c>
      <c r="C240" s="18"/>
      <c r="D240" s="7"/>
      <c r="E240" s="7"/>
      <c r="F240" s="7"/>
      <c r="G240" s="7"/>
      <c r="H240" s="8"/>
      <c r="I240" s="18"/>
      <c r="J240" s="7"/>
      <c r="K240" s="7"/>
      <c r="L240" s="7"/>
      <c r="M240" s="7"/>
      <c r="N240" s="17"/>
      <c r="O240" s="30"/>
      <c r="P240" s="7"/>
      <c r="Q240" s="30"/>
      <c r="R240" s="50"/>
      <c r="S240" s="1"/>
      <c r="T240" s="69"/>
      <c r="U240" s="50"/>
      <c r="V240" s="6"/>
    </row>
    <row r="241" spans="1:22" x14ac:dyDescent="0.25">
      <c r="A241" s="5">
        <v>45598</v>
      </c>
      <c r="B241" s="21">
        <f t="shared" si="31"/>
        <v>45593</v>
      </c>
      <c r="C241" s="18"/>
      <c r="D241" s="7"/>
      <c r="E241" s="7"/>
      <c r="F241" s="7"/>
      <c r="G241" s="7"/>
      <c r="H241" s="8"/>
      <c r="I241" s="18"/>
      <c r="J241" s="7"/>
      <c r="K241" s="7"/>
      <c r="L241" s="7"/>
      <c r="M241" s="7"/>
      <c r="N241" s="17"/>
      <c r="O241" s="30"/>
      <c r="P241" s="7"/>
      <c r="Q241" s="30"/>
      <c r="R241" s="50"/>
      <c r="S241" s="1"/>
      <c r="T241" s="69"/>
      <c r="U241" s="50"/>
      <c r="V241" s="6"/>
    </row>
    <row r="242" spans="1:22" x14ac:dyDescent="0.25">
      <c r="A242" s="5">
        <v>45599</v>
      </c>
      <c r="B242" s="21">
        <f t="shared" si="31"/>
        <v>45593</v>
      </c>
      <c r="C242" s="18"/>
      <c r="D242" s="7"/>
      <c r="E242" s="7"/>
      <c r="F242" s="7"/>
      <c r="G242" s="7"/>
      <c r="H242" s="8"/>
      <c r="I242" s="18"/>
      <c r="J242" s="7"/>
      <c r="K242" s="7"/>
      <c r="L242" s="7"/>
      <c r="M242" s="7"/>
      <c r="N242" s="17"/>
      <c r="O242" s="30"/>
      <c r="P242" s="7"/>
      <c r="Q242" s="30"/>
      <c r="R242" s="50"/>
      <c r="S242" s="1"/>
      <c r="T242" s="69"/>
      <c r="U242" s="50"/>
      <c r="V242" s="6"/>
    </row>
    <row r="243" spans="1:22" x14ac:dyDescent="0.25">
      <c r="A243" s="5">
        <v>45600</v>
      </c>
      <c r="B243" s="21">
        <f t="shared" si="31"/>
        <v>45600</v>
      </c>
      <c r="C243" s="18"/>
      <c r="D243" s="7"/>
      <c r="E243" s="7"/>
      <c r="F243" s="7"/>
      <c r="G243" s="7"/>
      <c r="H243" s="8"/>
      <c r="I243" s="18"/>
      <c r="J243" s="7"/>
      <c r="K243" s="7"/>
      <c r="L243" s="7"/>
      <c r="M243" s="7"/>
      <c r="N243" s="17"/>
      <c r="O243" s="30"/>
      <c r="P243" s="7"/>
      <c r="Q243" s="30"/>
      <c r="R243" s="50"/>
      <c r="S243" s="1"/>
      <c r="T243" s="69"/>
      <c r="U243" s="50"/>
      <c r="V243" s="6"/>
    </row>
    <row r="244" spans="1:22" x14ac:dyDescent="0.25">
      <c r="A244" s="5">
        <v>45601</v>
      </c>
      <c r="B244" s="21">
        <f t="shared" si="31"/>
        <v>45600</v>
      </c>
      <c r="C244" s="18"/>
      <c r="D244" s="7"/>
      <c r="E244" s="7"/>
      <c r="F244" s="7"/>
      <c r="G244" s="7"/>
      <c r="H244" s="8"/>
      <c r="I244" s="18"/>
      <c r="J244" s="7"/>
      <c r="K244" s="7"/>
      <c r="L244" s="7"/>
      <c r="M244" s="7"/>
      <c r="N244" s="17"/>
      <c r="O244" s="30"/>
      <c r="P244" s="7"/>
      <c r="Q244" s="30"/>
      <c r="R244" s="50"/>
      <c r="S244" s="1"/>
      <c r="T244" s="69"/>
      <c r="U244" s="50"/>
      <c r="V244" s="6"/>
    </row>
    <row r="245" spans="1:22" x14ac:dyDescent="0.25">
      <c r="A245" s="5">
        <v>45602</v>
      </c>
      <c r="B245" s="21">
        <f t="shared" si="31"/>
        <v>45600</v>
      </c>
      <c r="C245" s="18"/>
      <c r="D245" s="7"/>
      <c r="E245" s="7"/>
      <c r="F245" s="7"/>
      <c r="G245" s="7"/>
      <c r="H245" s="8"/>
      <c r="I245" s="18"/>
      <c r="J245" s="7"/>
      <c r="K245" s="7"/>
      <c r="L245" s="7"/>
      <c r="M245" s="7"/>
      <c r="N245" s="17"/>
      <c r="O245" s="30"/>
      <c r="P245" s="7"/>
      <c r="Q245" s="30"/>
      <c r="R245" s="50"/>
      <c r="S245" s="1"/>
      <c r="T245" s="69"/>
      <c r="U245" s="50"/>
      <c r="V245" s="6"/>
    </row>
    <row r="246" spans="1:22" x14ac:dyDescent="0.25">
      <c r="A246" s="5">
        <v>45603</v>
      </c>
      <c r="B246" s="21">
        <f t="shared" si="31"/>
        <v>45600</v>
      </c>
      <c r="C246" s="18"/>
      <c r="D246" s="7"/>
      <c r="E246" s="7"/>
      <c r="F246" s="7"/>
      <c r="G246" s="7"/>
      <c r="H246" s="8"/>
      <c r="I246" s="18"/>
      <c r="J246" s="7"/>
      <c r="K246" s="7"/>
      <c r="L246" s="7"/>
      <c r="M246" s="7"/>
      <c r="N246" s="17"/>
      <c r="O246" s="30"/>
      <c r="P246" s="7"/>
      <c r="Q246" s="30"/>
      <c r="R246" s="50"/>
      <c r="S246" s="1"/>
      <c r="T246" s="69"/>
      <c r="U246" s="50"/>
      <c r="V246" s="6"/>
    </row>
    <row r="247" spans="1:22" x14ac:dyDescent="0.25">
      <c r="A247" s="5">
        <v>45604</v>
      </c>
      <c r="B247" s="21">
        <f t="shared" si="31"/>
        <v>45600</v>
      </c>
      <c r="C247" s="18"/>
      <c r="D247" s="7"/>
      <c r="E247" s="7"/>
      <c r="F247" s="7"/>
      <c r="G247" s="7"/>
      <c r="H247" s="8"/>
      <c r="I247" s="18"/>
      <c r="J247" s="7"/>
      <c r="K247" s="7"/>
      <c r="L247" s="7"/>
      <c r="M247" s="7"/>
      <c r="N247" s="17"/>
      <c r="O247" s="30"/>
      <c r="P247" s="7"/>
      <c r="Q247" s="30"/>
      <c r="R247" s="50"/>
      <c r="S247" s="1"/>
      <c r="T247" s="69"/>
      <c r="U247" s="50"/>
      <c r="V247" s="6"/>
    </row>
    <row r="248" spans="1:22" x14ac:dyDescent="0.25">
      <c r="A248" s="5">
        <v>45605</v>
      </c>
      <c r="B248" s="21">
        <f t="shared" si="31"/>
        <v>45600</v>
      </c>
      <c r="C248" s="18"/>
      <c r="D248" s="7"/>
      <c r="E248" s="7"/>
      <c r="F248" s="7"/>
      <c r="G248" s="7"/>
      <c r="H248" s="8"/>
      <c r="I248" s="18"/>
      <c r="J248" s="7"/>
      <c r="K248" s="7"/>
      <c r="L248" s="7"/>
      <c r="M248" s="7"/>
      <c r="N248" s="17"/>
      <c r="O248" s="30"/>
      <c r="P248" s="7"/>
      <c r="Q248" s="30"/>
      <c r="R248" s="50"/>
      <c r="S248" s="1"/>
      <c r="T248" s="69"/>
      <c r="U248" s="50"/>
      <c r="V248" s="6"/>
    </row>
    <row r="249" spans="1:22" x14ac:dyDescent="0.25">
      <c r="A249" s="5">
        <v>45606</v>
      </c>
      <c r="B249" s="21">
        <f t="shared" si="31"/>
        <v>45600</v>
      </c>
      <c r="C249" s="18"/>
      <c r="D249" s="7"/>
      <c r="E249" s="7"/>
      <c r="F249" s="7"/>
      <c r="G249" s="7"/>
      <c r="H249" s="8"/>
      <c r="I249" s="18"/>
      <c r="J249" s="7"/>
      <c r="K249" s="7"/>
      <c r="L249" s="7"/>
      <c r="M249" s="7"/>
      <c r="N249" s="17"/>
      <c r="O249" s="30"/>
      <c r="P249" s="7"/>
      <c r="Q249" s="30"/>
      <c r="R249" s="50"/>
      <c r="S249" s="1"/>
      <c r="T249" s="69"/>
      <c r="U249" s="50"/>
      <c r="V249" s="6"/>
    </row>
    <row r="250" spans="1:22" x14ac:dyDescent="0.25">
      <c r="A250" s="5">
        <v>45607</v>
      </c>
      <c r="B250" s="21">
        <f t="shared" si="31"/>
        <v>45607</v>
      </c>
      <c r="C250" s="18"/>
      <c r="D250" s="7"/>
      <c r="E250" s="7"/>
      <c r="F250" s="7"/>
      <c r="G250" s="7"/>
      <c r="H250" s="8"/>
      <c r="I250" s="18"/>
      <c r="J250" s="7"/>
      <c r="K250" s="7"/>
      <c r="L250" s="7"/>
      <c r="M250" s="7"/>
      <c r="N250" s="17"/>
      <c r="O250" s="30"/>
      <c r="P250" s="7"/>
      <c r="Q250" s="30"/>
      <c r="R250" s="50"/>
      <c r="S250" s="1"/>
      <c r="T250" s="69"/>
      <c r="U250" s="50"/>
      <c r="V250" s="6"/>
    </row>
    <row r="251" spans="1:22" x14ac:dyDescent="0.25">
      <c r="A251" s="5">
        <v>45608</v>
      </c>
      <c r="B251" s="21">
        <f t="shared" si="31"/>
        <v>45607</v>
      </c>
      <c r="C251" s="18"/>
      <c r="D251" s="7"/>
      <c r="E251" s="7"/>
      <c r="F251" s="7"/>
      <c r="G251" s="7"/>
      <c r="H251" s="8"/>
      <c r="I251" s="18"/>
      <c r="J251" s="7"/>
      <c r="K251" s="7"/>
      <c r="L251" s="7"/>
      <c r="M251" s="7"/>
      <c r="N251" s="17"/>
      <c r="O251" s="30"/>
      <c r="P251" s="7"/>
      <c r="Q251" s="30"/>
      <c r="R251" s="50"/>
      <c r="S251" s="1"/>
      <c r="T251" s="69"/>
      <c r="U251" s="50"/>
      <c r="V251" s="6"/>
    </row>
    <row r="252" spans="1:22" x14ac:dyDescent="0.25">
      <c r="A252" s="5">
        <v>45609</v>
      </c>
      <c r="B252" s="21">
        <f t="shared" si="31"/>
        <v>45607</v>
      </c>
      <c r="C252" s="18"/>
      <c r="D252" s="7"/>
      <c r="E252" s="7"/>
      <c r="F252" s="7"/>
      <c r="G252" s="7"/>
      <c r="H252" s="8"/>
      <c r="I252" s="18"/>
      <c r="J252" s="7"/>
      <c r="K252" s="7"/>
      <c r="L252" s="7"/>
      <c r="M252" s="7"/>
      <c r="N252" s="17"/>
      <c r="O252" s="30"/>
      <c r="P252" s="7"/>
      <c r="Q252" s="30"/>
      <c r="R252" s="50"/>
      <c r="S252" s="1"/>
      <c r="T252" s="69"/>
      <c r="U252" s="50"/>
      <c r="V252" s="6"/>
    </row>
    <row r="253" spans="1:22" x14ac:dyDescent="0.25">
      <c r="A253" s="5">
        <v>45610</v>
      </c>
      <c r="B253" s="21">
        <f t="shared" si="31"/>
        <v>45607</v>
      </c>
      <c r="C253" s="18"/>
      <c r="D253" s="7"/>
      <c r="E253" s="7"/>
      <c r="F253" s="7"/>
      <c r="G253" s="7"/>
      <c r="H253" s="8"/>
      <c r="I253" s="18"/>
      <c r="J253" s="7"/>
      <c r="K253" s="7"/>
      <c r="L253" s="7"/>
      <c r="M253" s="7"/>
      <c r="N253" s="17"/>
      <c r="O253" s="30"/>
      <c r="P253" s="7"/>
      <c r="Q253" s="30"/>
      <c r="R253" s="50"/>
      <c r="S253" s="1"/>
      <c r="T253" s="69"/>
      <c r="U253" s="50"/>
      <c r="V253" s="6"/>
    </row>
    <row r="254" spans="1:22" x14ac:dyDescent="0.25">
      <c r="A254" s="5">
        <v>45611</v>
      </c>
      <c r="B254" s="21">
        <f t="shared" si="31"/>
        <v>45607</v>
      </c>
      <c r="C254" s="18"/>
      <c r="D254" s="7"/>
      <c r="E254" s="7"/>
      <c r="F254" s="7"/>
      <c r="G254" s="7"/>
      <c r="H254" s="8"/>
      <c r="I254" s="18"/>
      <c r="J254" s="7"/>
      <c r="K254" s="7"/>
      <c r="L254" s="7"/>
      <c r="M254" s="7"/>
      <c r="N254" s="17"/>
      <c r="O254" s="30"/>
      <c r="P254" s="7"/>
      <c r="Q254" s="30"/>
      <c r="R254" s="50"/>
      <c r="S254" s="1"/>
      <c r="T254" s="69"/>
      <c r="U254" s="50"/>
      <c r="V254" s="6"/>
    </row>
    <row r="255" spans="1:22" x14ac:dyDescent="0.25">
      <c r="A255" s="5">
        <v>45612</v>
      </c>
      <c r="B255" s="21">
        <f t="shared" si="31"/>
        <v>45607</v>
      </c>
      <c r="C255" s="18"/>
      <c r="D255" s="7"/>
      <c r="E255" s="7"/>
      <c r="F255" s="7"/>
      <c r="G255" s="7"/>
      <c r="H255" s="8"/>
      <c r="I255" s="18"/>
      <c r="J255" s="7"/>
      <c r="K255" s="7"/>
      <c r="L255" s="7"/>
      <c r="M255" s="7"/>
      <c r="N255" s="17"/>
      <c r="O255" s="30"/>
      <c r="P255" s="7"/>
      <c r="Q255" s="30"/>
      <c r="R255" s="50"/>
      <c r="S255" s="1"/>
      <c r="T255" s="69"/>
      <c r="U255" s="50"/>
      <c r="V255" s="6"/>
    </row>
    <row r="256" spans="1:22" x14ac:dyDescent="0.25">
      <c r="A256" s="5">
        <v>45613</v>
      </c>
      <c r="B256" s="21">
        <f t="shared" si="31"/>
        <v>45607</v>
      </c>
      <c r="C256" s="18"/>
      <c r="D256" s="7"/>
      <c r="E256" s="7"/>
      <c r="F256" s="7"/>
      <c r="G256" s="7"/>
      <c r="H256" s="8"/>
      <c r="I256" s="18"/>
      <c r="J256" s="7"/>
      <c r="K256" s="7"/>
      <c r="L256" s="7"/>
      <c r="M256" s="7"/>
      <c r="N256" s="17"/>
      <c r="O256" s="30"/>
      <c r="P256" s="7"/>
      <c r="Q256" s="30"/>
      <c r="R256" s="50"/>
      <c r="S256" s="1"/>
      <c r="T256" s="69"/>
      <c r="U256" s="50"/>
      <c r="V256" s="6"/>
    </row>
    <row r="257" spans="1:22" x14ac:dyDescent="0.25">
      <c r="A257" s="5">
        <v>45614</v>
      </c>
      <c r="B257" s="21">
        <f t="shared" si="31"/>
        <v>45614</v>
      </c>
      <c r="C257" s="18"/>
      <c r="D257" s="7"/>
      <c r="E257" s="7"/>
      <c r="F257" s="7"/>
      <c r="G257" s="7"/>
      <c r="H257" s="8"/>
      <c r="I257" s="18"/>
      <c r="J257" s="7"/>
      <c r="K257" s="7"/>
      <c r="L257" s="7"/>
      <c r="M257" s="7"/>
      <c r="N257" s="17"/>
      <c r="O257" s="30"/>
      <c r="P257" s="7"/>
      <c r="Q257" s="30"/>
      <c r="R257" s="50"/>
      <c r="S257" s="1"/>
      <c r="T257" s="69"/>
      <c r="U257" s="50"/>
      <c r="V257" s="6"/>
    </row>
    <row r="258" spans="1:22" x14ac:dyDescent="0.25">
      <c r="A258" s="5">
        <v>45615</v>
      </c>
      <c r="B258" s="21">
        <f t="shared" si="31"/>
        <v>45614</v>
      </c>
      <c r="C258" s="18"/>
      <c r="D258" s="7"/>
      <c r="E258" s="7"/>
      <c r="F258" s="7"/>
      <c r="G258" s="7"/>
      <c r="H258" s="8"/>
      <c r="I258" s="18"/>
      <c r="J258" s="7"/>
      <c r="K258" s="7"/>
      <c r="L258" s="7"/>
      <c r="M258" s="7"/>
      <c r="N258" s="17"/>
      <c r="O258" s="30"/>
      <c r="P258" s="7"/>
      <c r="Q258" s="30"/>
      <c r="R258" s="50"/>
      <c r="S258" s="1"/>
      <c r="T258" s="69"/>
      <c r="U258" s="50"/>
      <c r="V258" s="6"/>
    </row>
    <row r="259" spans="1:22" x14ac:dyDescent="0.25">
      <c r="A259" s="5">
        <v>45616</v>
      </c>
      <c r="B259" s="21">
        <f t="shared" si="31"/>
        <v>45614</v>
      </c>
      <c r="C259" s="18"/>
      <c r="D259" s="7"/>
      <c r="E259" s="7"/>
      <c r="F259" s="7"/>
      <c r="G259" s="7"/>
      <c r="H259" s="8"/>
      <c r="I259" s="18"/>
      <c r="J259" s="7"/>
      <c r="K259" s="7"/>
      <c r="L259" s="7"/>
      <c r="M259" s="7"/>
      <c r="N259" s="17"/>
      <c r="O259" s="30"/>
      <c r="P259" s="7"/>
      <c r="Q259" s="30"/>
      <c r="R259" s="50"/>
      <c r="S259" s="1"/>
      <c r="T259" s="69"/>
      <c r="U259" s="50"/>
      <c r="V259" s="6"/>
    </row>
    <row r="260" spans="1:22" x14ac:dyDescent="0.25">
      <c r="A260" s="5">
        <v>45617</v>
      </c>
      <c r="B260" s="21">
        <f t="shared" si="31"/>
        <v>45614</v>
      </c>
      <c r="C260" s="18"/>
      <c r="D260" s="7"/>
      <c r="E260" s="7"/>
      <c r="F260" s="7"/>
      <c r="G260" s="7"/>
      <c r="H260" s="8"/>
      <c r="I260" s="18"/>
      <c r="J260" s="7"/>
      <c r="K260" s="7"/>
      <c r="L260" s="7"/>
      <c r="M260" s="7"/>
      <c r="N260" s="17"/>
      <c r="O260" s="30"/>
      <c r="P260" s="7"/>
      <c r="Q260" s="30"/>
      <c r="R260" s="50"/>
      <c r="S260" s="1"/>
      <c r="T260" s="69"/>
      <c r="U260" s="50"/>
      <c r="V260" s="6"/>
    </row>
    <row r="261" spans="1:22" x14ac:dyDescent="0.25">
      <c r="A261" s="5">
        <v>45618</v>
      </c>
      <c r="B261" s="21">
        <f t="shared" si="31"/>
        <v>45614</v>
      </c>
      <c r="C261" s="18"/>
      <c r="D261" s="7"/>
      <c r="E261" s="7"/>
      <c r="F261" s="7"/>
      <c r="G261" s="7"/>
      <c r="H261" s="8"/>
      <c r="I261" s="18"/>
      <c r="J261" s="7"/>
      <c r="K261" s="7"/>
      <c r="L261" s="7"/>
      <c r="M261" s="7"/>
      <c r="N261" s="17"/>
      <c r="O261" s="30"/>
      <c r="P261" s="7"/>
      <c r="Q261" s="30"/>
      <c r="R261" s="50"/>
      <c r="S261" s="1"/>
      <c r="T261" s="69"/>
      <c r="U261" s="50"/>
      <c r="V261" s="6"/>
    </row>
    <row r="262" spans="1:22" x14ac:dyDescent="0.25">
      <c r="A262" s="5">
        <v>45619</v>
      </c>
      <c r="B262" s="21">
        <f t="shared" si="31"/>
        <v>45614</v>
      </c>
      <c r="C262" s="18"/>
      <c r="D262" s="7"/>
      <c r="E262" s="7"/>
      <c r="F262" s="7"/>
      <c r="G262" s="7"/>
      <c r="H262" s="8"/>
      <c r="I262" s="18"/>
      <c r="J262" s="7"/>
      <c r="K262" s="7"/>
      <c r="L262" s="7"/>
      <c r="M262" s="7"/>
      <c r="N262" s="17"/>
      <c r="O262" s="30"/>
      <c r="P262" s="7"/>
      <c r="Q262" s="30"/>
      <c r="R262" s="50"/>
      <c r="S262" s="1"/>
      <c r="T262" s="69"/>
      <c r="U262" s="50"/>
      <c r="V262" s="6"/>
    </row>
    <row r="263" spans="1:22" x14ac:dyDescent="0.25">
      <c r="A263" s="5">
        <v>45620</v>
      </c>
      <c r="B263" s="21">
        <f t="shared" si="31"/>
        <v>45614</v>
      </c>
      <c r="C263" s="18"/>
      <c r="D263" s="7"/>
      <c r="E263" s="7"/>
      <c r="F263" s="7"/>
      <c r="G263" s="7"/>
      <c r="H263" s="8"/>
      <c r="I263" s="18"/>
      <c r="J263" s="7"/>
      <c r="K263" s="7"/>
      <c r="L263" s="7"/>
      <c r="M263" s="7"/>
      <c r="N263" s="17"/>
      <c r="O263" s="30"/>
      <c r="P263" s="7"/>
      <c r="Q263" s="30"/>
      <c r="R263" s="50"/>
      <c r="S263" s="1"/>
      <c r="T263" s="69"/>
      <c r="U263" s="50"/>
      <c r="V263" s="6"/>
    </row>
    <row r="264" spans="1:22" x14ac:dyDescent="0.25">
      <c r="A264" s="5">
        <v>45621</v>
      </c>
      <c r="B264" s="21">
        <f t="shared" si="31"/>
        <v>45621</v>
      </c>
      <c r="C264" s="18"/>
      <c r="D264" s="7"/>
      <c r="E264" s="7"/>
      <c r="F264" s="7"/>
      <c r="G264" s="7"/>
      <c r="H264" s="8"/>
      <c r="I264" s="18"/>
      <c r="J264" s="7"/>
      <c r="K264" s="7"/>
      <c r="L264" s="7"/>
      <c r="M264" s="7"/>
      <c r="N264" s="17"/>
      <c r="O264" s="30"/>
      <c r="P264" s="7"/>
      <c r="Q264" s="30"/>
      <c r="R264" s="50"/>
      <c r="S264" s="1"/>
      <c r="T264" s="69"/>
      <c r="U264" s="50"/>
      <c r="V264" s="6"/>
    </row>
    <row r="265" spans="1:22" x14ac:dyDescent="0.25">
      <c r="A265" s="5">
        <v>45622</v>
      </c>
      <c r="B265" s="21">
        <f t="shared" si="31"/>
        <v>45621</v>
      </c>
      <c r="C265" s="18"/>
      <c r="D265" s="7"/>
      <c r="E265" s="7"/>
      <c r="F265" s="7"/>
      <c r="G265" s="7"/>
      <c r="H265" s="8"/>
      <c r="I265" s="18"/>
      <c r="J265" s="7"/>
      <c r="K265" s="7"/>
      <c r="L265" s="7"/>
      <c r="M265" s="7"/>
      <c r="N265" s="17"/>
      <c r="O265" s="30"/>
      <c r="P265" s="7"/>
      <c r="Q265" s="30"/>
      <c r="R265" s="50"/>
      <c r="S265" s="1"/>
      <c r="T265" s="69"/>
      <c r="U265" s="50"/>
      <c r="V265" s="6"/>
    </row>
    <row r="266" spans="1:22" x14ac:dyDescent="0.25">
      <c r="A266" s="5">
        <v>45623</v>
      </c>
      <c r="B266" s="21">
        <f t="shared" si="31"/>
        <v>45621</v>
      </c>
      <c r="C266" s="18"/>
      <c r="D266" s="7"/>
      <c r="E266" s="7"/>
      <c r="F266" s="7"/>
      <c r="G266" s="7"/>
      <c r="H266" s="8"/>
      <c r="I266" s="18"/>
      <c r="J266" s="7"/>
      <c r="K266" s="7"/>
      <c r="L266" s="7"/>
      <c r="M266" s="7"/>
      <c r="N266" s="17"/>
      <c r="O266" s="30"/>
      <c r="P266" s="7"/>
      <c r="Q266" s="30"/>
      <c r="R266" s="50"/>
      <c r="S266" s="1"/>
      <c r="T266" s="69"/>
      <c r="U266" s="50"/>
      <c r="V266" s="6"/>
    </row>
    <row r="267" spans="1:22" x14ac:dyDescent="0.25">
      <c r="A267" s="5">
        <v>45624</v>
      </c>
      <c r="B267" s="21">
        <f t="shared" si="31"/>
        <v>45621</v>
      </c>
      <c r="C267" s="18"/>
      <c r="D267" s="7"/>
      <c r="E267" s="7"/>
      <c r="F267" s="7"/>
      <c r="G267" s="7"/>
      <c r="H267" s="8"/>
      <c r="I267" s="18"/>
      <c r="J267" s="7"/>
      <c r="K267" s="7"/>
      <c r="L267" s="7"/>
      <c r="M267" s="7"/>
      <c r="N267" s="17"/>
      <c r="O267" s="30"/>
      <c r="P267" s="7"/>
      <c r="Q267" s="30"/>
      <c r="R267" s="50"/>
      <c r="S267" s="1"/>
      <c r="T267" s="69"/>
      <c r="U267" s="50"/>
      <c r="V267" s="6"/>
    </row>
    <row r="268" spans="1:22" x14ac:dyDescent="0.25">
      <c r="A268" s="5">
        <v>45625</v>
      </c>
      <c r="B268" s="21">
        <f t="shared" si="31"/>
        <v>45621</v>
      </c>
      <c r="C268" s="18"/>
      <c r="D268" s="7"/>
      <c r="E268" s="7"/>
      <c r="F268" s="7"/>
      <c r="G268" s="7"/>
      <c r="H268" s="8"/>
      <c r="I268" s="18"/>
      <c r="J268" s="7"/>
      <c r="K268" s="7"/>
      <c r="L268" s="7"/>
      <c r="M268" s="7"/>
      <c r="N268" s="17"/>
      <c r="O268" s="30"/>
      <c r="P268" s="7"/>
      <c r="Q268" s="30"/>
      <c r="R268" s="50"/>
      <c r="S268" s="1"/>
      <c r="T268" s="69"/>
      <c r="U268" s="50"/>
      <c r="V268" s="6"/>
    </row>
    <row r="269" spans="1:22" x14ac:dyDescent="0.25">
      <c r="A269" s="5">
        <v>45626</v>
      </c>
      <c r="B269" s="21">
        <f t="shared" ref="B269:B300" si="32">B262+7</f>
        <v>45621</v>
      </c>
      <c r="C269" s="18"/>
      <c r="D269" s="7"/>
      <c r="E269" s="7"/>
      <c r="F269" s="7"/>
      <c r="G269" s="7"/>
      <c r="H269" s="8"/>
      <c r="I269" s="18"/>
      <c r="J269" s="7"/>
      <c r="K269" s="7"/>
      <c r="L269" s="7"/>
      <c r="M269" s="7"/>
      <c r="N269" s="17"/>
      <c r="O269" s="30"/>
      <c r="P269" s="7"/>
      <c r="Q269" s="30"/>
      <c r="R269" s="50"/>
      <c r="S269" s="1"/>
      <c r="T269" s="69"/>
      <c r="U269" s="50"/>
      <c r="V269" s="6"/>
    </row>
    <row r="270" spans="1:22" x14ac:dyDescent="0.25">
      <c r="A270" s="5">
        <v>45627</v>
      </c>
      <c r="B270" s="21">
        <f t="shared" si="32"/>
        <v>45621</v>
      </c>
      <c r="C270" s="18"/>
      <c r="D270" s="7"/>
      <c r="E270" s="7"/>
      <c r="F270" s="7"/>
      <c r="G270" s="7"/>
      <c r="H270" s="8"/>
      <c r="I270" s="18"/>
      <c r="J270" s="7"/>
      <c r="K270" s="7"/>
      <c r="L270" s="7"/>
      <c r="M270" s="7"/>
      <c r="N270" s="17"/>
      <c r="O270" s="30"/>
      <c r="P270" s="7"/>
      <c r="Q270" s="30"/>
      <c r="R270" s="50"/>
      <c r="S270" s="1"/>
      <c r="T270" s="69"/>
      <c r="U270" s="50"/>
      <c r="V270" s="6"/>
    </row>
    <row r="271" spans="1:22" x14ac:dyDescent="0.25">
      <c r="A271" s="5">
        <v>45628</v>
      </c>
      <c r="B271" s="21">
        <f t="shared" si="32"/>
        <v>45628</v>
      </c>
      <c r="C271" s="18"/>
      <c r="D271" s="7"/>
      <c r="E271" s="7"/>
      <c r="F271" s="7"/>
      <c r="G271" s="7"/>
      <c r="H271" s="8"/>
      <c r="I271" s="18"/>
      <c r="J271" s="7"/>
      <c r="K271" s="7"/>
      <c r="L271" s="7"/>
      <c r="M271" s="7"/>
      <c r="N271" s="17"/>
      <c r="O271" s="30"/>
      <c r="P271" s="7"/>
      <c r="Q271" s="30"/>
      <c r="R271" s="50"/>
      <c r="S271" s="1"/>
      <c r="T271" s="69"/>
      <c r="U271" s="50"/>
      <c r="V271" s="6"/>
    </row>
    <row r="272" spans="1:22" x14ac:dyDescent="0.25">
      <c r="A272" s="5">
        <v>45629</v>
      </c>
      <c r="B272" s="21">
        <f t="shared" si="32"/>
        <v>45628</v>
      </c>
      <c r="C272" s="18"/>
      <c r="D272" s="7"/>
      <c r="E272" s="7"/>
      <c r="F272" s="7"/>
      <c r="G272" s="7"/>
      <c r="H272" s="8"/>
      <c r="I272" s="18"/>
      <c r="J272" s="7"/>
      <c r="K272" s="7"/>
      <c r="L272" s="7"/>
      <c r="M272" s="7"/>
      <c r="N272" s="17"/>
      <c r="O272" s="30"/>
      <c r="P272" s="7"/>
      <c r="Q272" s="30"/>
      <c r="R272" s="50"/>
      <c r="S272" s="1"/>
      <c r="T272" s="69"/>
      <c r="U272" s="50"/>
      <c r="V272" s="6"/>
    </row>
    <row r="273" spans="1:22" x14ac:dyDescent="0.25">
      <c r="A273" s="5">
        <v>45630</v>
      </c>
      <c r="B273" s="21">
        <f t="shared" si="32"/>
        <v>45628</v>
      </c>
      <c r="C273" s="18"/>
      <c r="D273" s="7"/>
      <c r="E273" s="7"/>
      <c r="F273" s="7"/>
      <c r="G273" s="7"/>
      <c r="H273" s="8"/>
      <c r="I273" s="18"/>
      <c r="J273" s="7"/>
      <c r="K273" s="7"/>
      <c r="L273" s="7"/>
      <c r="M273" s="7"/>
      <c r="N273" s="17"/>
      <c r="O273" s="30"/>
      <c r="P273" s="7"/>
      <c r="Q273" s="30"/>
      <c r="R273" s="50"/>
      <c r="S273" s="1"/>
      <c r="T273" s="69"/>
      <c r="U273" s="50"/>
      <c r="V273" s="6"/>
    </row>
    <row r="274" spans="1:22" x14ac:dyDescent="0.25">
      <c r="A274" s="5">
        <v>45631</v>
      </c>
      <c r="B274" s="21">
        <f t="shared" si="32"/>
        <v>45628</v>
      </c>
      <c r="C274" s="18"/>
      <c r="D274" s="7"/>
      <c r="E274" s="7"/>
      <c r="F274" s="7"/>
      <c r="G274" s="7"/>
      <c r="H274" s="8"/>
      <c r="I274" s="18"/>
      <c r="J274" s="7"/>
      <c r="K274" s="7"/>
      <c r="L274" s="7"/>
      <c r="M274" s="7"/>
      <c r="N274" s="17"/>
      <c r="O274" s="30"/>
      <c r="P274" s="7"/>
      <c r="Q274" s="30"/>
      <c r="R274" s="50"/>
      <c r="S274" s="1"/>
      <c r="T274" s="69"/>
      <c r="U274" s="50"/>
      <c r="V274" s="6"/>
    </row>
    <row r="275" spans="1:22" x14ac:dyDescent="0.25">
      <c r="A275" s="5">
        <v>45632</v>
      </c>
      <c r="B275" s="21">
        <f t="shared" si="32"/>
        <v>45628</v>
      </c>
      <c r="C275" s="18"/>
      <c r="D275" s="7"/>
      <c r="E275" s="7"/>
      <c r="F275" s="7"/>
      <c r="G275" s="7"/>
      <c r="H275" s="8"/>
      <c r="I275" s="18"/>
      <c r="J275" s="7"/>
      <c r="K275" s="7"/>
      <c r="L275" s="7"/>
      <c r="M275" s="7"/>
      <c r="N275" s="17"/>
      <c r="O275" s="30"/>
      <c r="P275" s="7"/>
      <c r="Q275" s="30"/>
      <c r="R275" s="50"/>
      <c r="S275" s="1"/>
      <c r="T275" s="69"/>
      <c r="U275" s="50"/>
      <c r="V275" s="6"/>
    </row>
    <row r="276" spans="1:22" x14ac:dyDescent="0.25">
      <c r="A276" s="5">
        <v>45633</v>
      </c>
      <c r="B276" s="21">
        <f t="shared" si="32"/>
        <v>45628</v>
      </c>
      <c r="C276" s="18"/>
      <c r="D276" s="7"/>
      <c r="E276" s="7"/>
      <c r="F276" s="7"/>
      <c r="G276" s="7"/>
      <c r="H276" s="8"/>
      <c r="I276" s="18"/>
      <c r="J276" s="7"/>
      <c r="K276" s="7"/>
      <c r="L276" s="7"/>
      <c r="M276" s="7"/>
      <c r="N276" s="17"/>
      <c r="O276" s="30"/>
      <c r="P276" s="7"/>
      <c r="Q276" s="30"/>
      <c r="R276" s="50"/>
      <c r="S276" s="1"/>
      <c r="T276" s="69"/>
      <c r="U276" s="50"/>
      <c r="V276" s="6"/>
    </row>
    <row r="277" spans="1:22" x14ac:dyDescent="0.25">
      <c r="A277" s="5">
        <v>45634</v>
      </c>
      <c r="B277" s="21">
        <f t="shared" si="32"/>
        <v>45628</v>
      </c>
      <c r="C277" s="18"/>
      <c r="D277" s="7"/>
      <c r="E277" s="7"/>
      <c r="F277" s="7"/>
      <c r="G277" s="7"/>
      <c r="H277" s="8"/>
      <c r="I277" s="18"/>
      <c r="J277" s="7"/>
      <c r="K277" s="7"/>
      <c r="L277" s="7"/>
      <c r="M277" s="7"/>
      <c r="N277" s="17"/>
      <c r="O277" s="30"/>
      <c r="P277" s="7"/>
      <c r="Q277" s="30"/>
      <c r="R277" s="50"/>
      <c r="S277" s="1"/>
      <c r="T277" s="69"/>
      <c r="U277" s="50"/>
      <c r="V277" s="6"/>
    </row>
    <row r="278" spans="1:22" x14ac:dyDescent="0.25">
      <c r="A278" s="5">
        <v>45635</v>
      </c>
      <c r="B278" s="21">
        <f t="shared" si="32"/>
        <v>45635</v>
      </c>
      <c r="C278" s="18"/>
      <c r="D278" s="7"/>
      <c r="E278" s="7"/>
      <c r="F278" s="7"/>
      <c r="G278" s="7"/>
      <c r="H278" s="8"/>
      <c r="I278" s="18"/>
      <c r="J278" s="7"/>
      <c r="K278" s="7"/>
      <c r="L278" s="7"/>
      <c r="M278" s="7"/>
      <c r="N278" s="17"/>
      <c r="O278" s="30"/>
      <c r="P278" s="7"/>
      <c r="Q278" s="30"/>
      <c r="R278" s="50"/>
      <c r="S278" s="1"/>
      <c r="T278" s="69"/>
      <c r="U278" s="50"/>
      <c r="V278" s="6"/>
    </row>
    <row r="279" spans="1:22" x14ac:dyDescent="0.25">
      <c r="A279" s="5">
        <v>45636</v>
      </c>
      <c r="B279" s="21">
        <f t="shared" si="32"/>
        <v>45635</v>
      </c>
      <c r="C279" s="18"/>
      <c r="D279" s="7"/>
      <c r="E279" s="7"/>
      <c r="F279" s="7"/>
      <c r="G279" s="7"/>
      <c r="H279" s="8"/>
      <c r="I279" s="18"/>
      <c r="J279" s="7"/>
      <c r="K279" s="7"/>
      <c r="L279" s="7"/>
      <c r="M279" s="7"/>
      <c r="N279" s="17"/>
      <c r="O279" s="30"/>
      <c r="P279" s="7"/>
      <c r="Q279" s="30"/>
      <c r="R279" s="50"/>
      <c r="S279" s="1"/>
      <c r="T279" s="69"/>
      <c r="U279" s="50"/>
      <c r="V279" s="6"/>
    </row>
    <row r="280" spans="1:22" x14ac:dyDescent="0.25">
      <c r="A280" s="5">
        <v>45637</v>
      </c>
      <c r="B280" s="21">
        <f t="shared" si="32"/>
        <v>45635</v>
      </c>
      <c r="C280" s="18"/>
      <c r="D280" s="7"/>
      <c r="E280" s="7"/>
      <c r="F280" s="7"/>
      <c r="G280" s="7"/>
      <c r="H280" s="8"/>
      <c r="I280" s="18"/>
      <c r="J280" s="7"/>
      <c r="K280" s="7"/>
      <c r="L280" s="7"/>
      <c r="M280" s="7"/>
      <c r="N280" s="17"/>
      <c r="O280" s="30"/>
      <c r="P280" s="7"/>
      <c r="Q280" s="30"/>
      <c r="R280" s="50"/>
      <c r="S280" s="1"/>
      <c r="T280" s="69"/>
      <c r="U280" s="50"/>
      <c r="V280" s="6"/>
    </row>
    <row r="281" spans="1:22" x14ac:dyDescent="0.25">
      <c r="A281" s="5">
        <v>45638</v>
      </c>
      <c r="B281" s="21">
        <f t="shared" si="32"/>
        <v>45635</v>
      </c>
      <c r="C281" s="18"/>
      <c r="D281" s="7"/>
      <c r="E281" s="7"/>
      <c r="F281" s="7"/>
      <c r="G281" s="7"/>
      <c r="H281" s="8"/>
      <c r="I281" s="18"/>
      <c r="J281" s="7"/>
      <c r="K281" s="7"/>
      <c r="L281" s="7"/>
      <c r="M281" s="7"/>
      <c r="N281" s="17"/>
      <c r="O281" s="30"/>
      <c r="P281" s="7"/>
      <c r="Q281" s="30"/>
      <c r="R281" s="50"/>
      <c r="S281" s="1"/>
      <c r="T281" s="69"/>
      <c r="U281" s="50"/>
      <c r="V281" s="6"/>
    </row>
    <row r="282" spans="1:22" x14ac:dyDescent="0.25">
      <c r="A282" s="5">
        <v>45639</v>
      </c>
      <c r="B282" s="21">
        <f t="shared" si="32"/>
        <v>45635</v>
      </c>
      <c r="C282" s="18"/>
      <c r="D282" s="7"/>
      <c r="E282" s="7"/>
      <c r="F282" s="7"/>
      <c r="G282" s="7"/>
      <c r="H282" s="8"/>
      <c r="I282" s="18"/>
      <c r="J282" s="7"/>
      <c r="K282" s="7"/>
      <c r="L282" s="7"/>
      <c r="M282" s="7"/>
      <c r="N282" s="17"/>
      <c r="O282" s="30"/>
      <c r="P282" s="7"/>
      <c r="Q282" s="30"/>
      <c r="R282" s="50"/>
      <c r="S282" s="1"/>
      <c r="T282" s="69"/>
      <c r="U282" s="50"/>
      <c r="V282" s="6"/>
    </row>
    <row r="283" spans="1:22" x14ac:dyDescent="0.25">
      <c r="A283" s="5">
        <v>45640</v>
      </c>
      <c r="B283" s="21">
        <f t="shared" si="32"/>
        <v>45635</v>
      </c>
      <c r="C283" s="18"/>
      <c r="D283" s="7"/>
      <c r="E283" s="7"/>
      <c r="F283" s="7"/>
      <c r="G283" s="7"/>
      <c r="H283" s="8"/>
      <c r="I283" s="18"/>
      <c r="J283" s="7"/>
      <c r="K283" s="7"/>
      <c r="L283" s="7"/>
      <c r="M283" s="7"/>
      <c r="N283" s="17"/>
      <c r="O283" s="30"/>
      <c r="P283" s="7"/>
      <c r="Q283" s="30"/>
      <c r="R283" s="50"/>
      <c r="S283" s="1"/>
      <c r="T283" s="69"/>
      <c r="U283" s="50"/>
      <c r="V283" s="6"/>
    </row>
    <row r="284" spans="1:22" x14ac:dyDescent="0.25">
      <c r="A284" s="5">
        <v>45641</v>
      </c>
      <c r="B284" s="21">
        <f t="shared" si="32"/>
        <v>45635</v>
      </c>
      <c r="C284" s="18"/>
      <c r="D284" s="7"/>
      <c r="E284" s="7"/>
      <c r="F284" s="7"/>
      <c r="G284" s="7"/>
      <c r="H284" s="8"/>
      <c r="I284" s="18"/>
      <c r="J284" s="7"/>
      <c r="K284" s="7"/>
      <c r="L284" s="7"/>
      <c r="M284" s="7"/>
      <c r="N284" s="17"/>
      <c r="O284" s="30"/>
      <c r="P284" s="7"/>
      <c r="Q284" s="30"/>
      <c r="R284" s="50"/>
      <c r="S284" s="1"/>
      <c r="T284" s="69"/>
      <c r="U284" s="50"/>
      <c r="V284" s="6"/>
    </row>
    <row r="285" spans="1:22" x14ac:dyDescent="0.25">
      <c r="A285" s="5">
        <v>45642</v>
      </c>
      <c r="B285" s="21">
        <f t="shared" si="32"/>
        <v>45642</v>
      </c>
      <c r="C285" s="18"/>
      <c r="D285" s="7"/>
      <c r="E285" s="7"/>
      <c r="F285" s="7"/>
      <c r="G285" s="7"/>
      <c r="H285" s="8"/>
      <c r="I285" s="18"/>
      <c r="J285" s="7"/>
      <c r="K285" s="7"/>
      <c r="L285" s="7"/>
      <c r="M285" s="7"/>
      <c r="N285" s="17"/>
      <c r="O285" s="30"/>
      <c r="P285" s="7"/>
      <c r="Q285" s="30"/>
      <c r="R285" s="50"/>
      <c r="S285" s="1"/>
      <c r="T285" s="69"/>
      <c r="U285" s="50"/>
      <c r="V285" s="6"/>
    </row>
    <row r="286" spans="1:22" x14ac:dyDescent="0.25">
      <c r="A286" s="5">
        <v>45643</v>
      </c>
      <c r="B286" s="21">
        <f t="shared" si="32"/>
        <v>45642</v>
      </c>
      <c r="C286" s="18"/>
      <c r="D286" s="7"/>
      <c r="E286" s="7"/>
      <c r="F286" s="7"/>
      <c r="G286" s="7"/>
      <c r="H286" s="8"/>
      <c r="I286" s="18"/>
      <c r="J286" s="7"/>
      <c r="K286" s="7"/>
      <c r="L286" s="7"/>
      <c r="M286" s="7"/>
      <c r="N286" s="17"/>
      <c r="O286" s="30"/>
      <c r="P286" s="7"/>
      <c r="Q286" s="30"/>
      <c r="R286" s="50"/>
      <c r="S286" s="1"/>
      <c r="T286" s="69"/>
      <c r="U286" s="50"/>
      <c r="V286" s="6"/>
    </row>
    <row r="287" spans="1:22" x14ac:dyDescent="0.25">
      <c r="A287" s="5">
        <v>45644</v>
      </c>
      <c r="B287" s="21">
        <f t="shared" si="32"/>
        <v>45642</v>
      </c>
      <c r="C287" s="18"/>
      <c r="D287" s="7"/>
      <c r="E287" s="7"/>
      <c r="F287" s="7"/>
      <c r="G287" s="7"/>
      <c r="H287" s="8"/>
      <c r="I287" s="18"/>
      <c r="J287" s="7"/>
      <c r="K287" s="7"/>
      <c r="L287" s="7"/>
      <c r="M287" s="7"/>
      <c r="N287" s="17"/>
      <c r="O287" s="30"/>
      <c r="P287" s="7"/>
      <c r="Q287" s="30"/>
      <c r="R287" s="50"/>
      <c r="S287" s="1"/>
      <c r="T287" s="69"/>
      <c r="U287" s="50"/>
      <c r="V287" s="6"/>
    </row>
    <row r="288" spans="1:22" x14ac:dyDescent="0.25">
      <c r="A288" s="5">
        <v>45645</v>
      </c>
      <c r="B288" s="21">
        <f t="shared" si="32"/>
        <v>45642</v>
      </c>
      <c r="C288" s="18"/>
      <c r="D288" s="7"/>
      <c r="E288" s="7"/>
      <c r="F288" s="7"/>
      <c r="G288" s="7"/>
      <c r="H288" s="8"/>
      <c r="I288" s="18"/>
      <c r="J288" s="7"/>
      <c r="K288" s="7"/>
      <c r="L288" s="7"/>
      <c r="M288" s="7"/>
      <c r="N288" s="17"/>
      <c r="O288" s="30"/>
      <c r="P288" s="7"/>
      <c r="Q288" s="30"/>
      <c r="R288" s="50"/>
      <c r="S288" s="1"/>
      <c r="T288" s="69"/>
      <c r="U288" s="50"/>
      <c r="V288" s="6"/>
    </row>
    <row r="289" spans="1:22" x14ac:dyDescent="0.25">
      <c r="A289" s="5">
        <v>45646</v>
      </c>
      <c r="B289" s="21">
        <f t="shared" si="32"/>
        <v>45642</v>
      </c>
      <c r="C289" s="18"/>
      <c r="D289" s="7"/>
      <c r="E289" s="7"/>
      <c r="F289" s="7"/>
      <c r="G289" s="7"/>
      <c r="H289" s="8"/>
      <c r="I289" s="18"/>
      <c r="J289" s="7"/>
      <c r="K289" s="7"/>
      <c r="L289" s="7"/>
      <c r="M289" s="7"/>
      <c r="N289" s="17"/>
      <c r="O289" s="30"/>
      <c r="P289" s="7"/>
      <c r="Q289" s="30"/>
      <c r="R289" s="50"/>
      <c r="S289" s="1"/>
      <c r="T289" s="69"/>
      <c r="U289" s="50"/>
      <c r="V289" s="6"/>
    </row>
    <row r="290" spans="1:22" x14ac:dyDescent="0.25">
      <c r="A290" s="5">
        <v>45647</v>
      </c>
      <c r="B290" s="21">
        <f t="shared" si="32"/>
        <v>45642</v>
      </c>
      <c r="C290" s="18"/>
      <c r="D290" s="7"/>
      <c r="E290" s="7"/>
      <c r="F290" s="7"/>
      <c r="G290" s="7"/>
      <c r="H290" s="8"/>
      <c r="I290" s="18"/>
      <c r="J290" s="7"/>
      <c r="K290" s="7"/>
      <c r="L290" s="7"/>
      <c r="M290" s="7"/>
      <c r="N290" s="17"/>
      <c r="O290" s="30"/>
      <c r="P290" s="7"/>
      <c r="Q290" s="30"/>
      <c r="R290" s="50"/>
      <c r="S290" s="1"/>
      <c r="T290" s="69"/>
      <c r="U290" s="50"/>
      <c r="V290" s="6"/>
    </row>
    <row r="291" spans="1:22" x14ac:dyDescent="0.25">
      <c r="A291" s="5">
        <v>45648</v>
      </c>
      <c r="B291" s="21">
        <f t="shared" si="32"/>
        <v>45642</v>
      </c>
      <c r="C291" s="18"/>
      <c r="D291" s="7"/>
      <c r="E291" s="7"/>
      <c r="F291" s="7"/>
      <c r="G291" s="7"/>
      <c r="H291" s="8"/>
      <c r="I291" s="18"/>
      <c r="J291" s="7"/>
      <c r="K291" s="7"/>
      <c r="L291" s="7"/>
      <c r="M291" s="7"/>
      <c r="N291" s="17"/>
      <c r="O291" s="30"/>
      <c r="P291" s="7"/>
      <c r="Q291" s="30"/>
      <c r="R291" s="50"/>
      <c r="S291" s="1"/>
      <c r="T291" s="69"/>
      <c r="U291" s="50"/>
      <c r="V291" s="6"/>
    </row>
    <row r="292" spans="1:22" x14ac:dyDescent="0.25">
      <c r="A292" s="5">
        <v>45649</v>
      </c>
      <c r="B292" s="21">
        <f t="shared" si="32"/>
        <v>45649</v>
      </c>
      <c r="C292" s="18"/>
      <c r="D292" s="7"/>
      <c r="E292" s="7"/>
      <c r="F292" s="7"/>
      <c r="G292" s="7"/>
      <c r="H292" s="8"/>
      <c r="I292" s="18"/>
      <c r="J292" s="7"/>
      <c r="K292" s="7"/>
      <c r="L292" s="7"/>
      <c r="M292" s="7"/>
      <c r="N292" s="17"/>
      <c r="O292" s="30"/>
      <c r="P292" s="7"/>
      <c r="Q292" s="30"/>
      <c r="R292" s="50"/>
      <c r="S292" s="1"/>
      <c r="T292" s="69"/>
      <c r="U292" s="50"/>
      <c r="V292" s="6"/>
    </row>
    <row r="293" spans="1:22" x14ac:dyDescent="0.25">
      <c r="A293" s="5">
        <v>45650</v>
      </c>
      <c r="B293" s="21">
        <f t="shared" si="32"/>
        <v>45649</v>
      </c>
      <c r="C293" s="18"/>
      <c r="D293" s="7"/>
      <c r="E293" s="7"/>
      <c r="F293" s="7"/>
      <c r="G293" s="7"/>
      <c r="H293" s="8"/>
      <c r="I293" s="18"/>
      <c r="J293" s="7"/>
      <c r="K293" s="7"/>
      <c r="L293" s="7"/>
      <c r="M293" s="7"/>
      <c r="N293" s="17"/>
      <c r="O293" s="30"/>
      <c r="P293" s="7"/>
      <c r="Q293" s="30"/>
      <c r="R293" s="50"/>
      <c r="S293" s="1"/>
      <c r="T293" s="69"/>
      <c r="U293" s="50"/>
      <c r="V293" s="6"/>
    </row>
    <row r="294" spans="1:22" x14ac:dyDescent="0.25">
      <c r="A294" s="5">
        <v>45651</v>
      </c>
      <c r="B294" s="21">
        <f t="shared" si="32"/>
        <v>45649</v>
      </c>
      <c r="C294" s="18"/>
      <c r="D294" s="7"/>
      <c r="E294" s="7"/>
      <c r="F294" s="7"/>
      <c r="G294" s="7"/>
      <c r="H294" s="8"/>
      <c r="I294" s="18"/>
      <c r="J294" s="7"/>
      <c r="K294" s="7"/>
      <c r="L294" s="7"/>
      <c r="M294" s="7"/>
      <c r="N294" s="17"/>
      <c r="O294" s="30"/>
      <c r="P294" s="7"/>
      <c r="Q294" s="30"/>
      <c r="R294" s="50"/>
      <c r="S294" s="1"/>
      <c r="T294" s="69"/>
      <c r="U294" s="50"/>
      <c r="V294" s="6"/>
    </row>
    <row r="295" spans="1:22" x14ac:dyDescent="0.25">
      <c r="A295" s="5">
        <v>45652</v>
      </c>
      <c r="B295" s="21">
        <f t="shared" si="32"/>
        <v>45649</v>
      </c>
      <c r="C295" s="18"/>
      <c r="D295" s="7"/>
      <c r="E295" s="7"/>
      <c r="F295" s="7"/>
      <c r="G295" s="7"/>
      <c r="H295" s="8"/>
      <c r="I295" s="18"/>
      <c r="J295" s="7"/>
      <c r="K295" s="7"/>
      <c r="L295" s="7"/>
      <c r="M295" s="7"/>
      <c r="N295" s="17"/>
      <c r="O295" s="30"/>
      <c r="P295" s="7"/>
      <c r="Q295" s="30"/>
      <c r="R295" s="50"/>
      <c r="S295" s="1"/>
      <c r="T295" s="69"/>
      <c r="U295" s="50"/>
      <c r="V295" s="6"/>
    </row>
    <row r="296" spans="1:22" x14ac:dyDescent="0.25">
      <c r="A296" s="5">
        <v>45653</v>
      </c>
      <c r="B296" s="21">
        <f t="shared" si="32"/>
        <v>45649</v>
      </c>
      <c r="C296" s="18"/>
      <c r="D296" s="7"/>
      <c r="E296" s="7"/>
      <c r="F296" s="7"/>
      <c r="G296" s="7"/>
      <c r="H296" s="8"/>
      <c r="I296" s="18"/>
      <c r="J296" s="7"/>
      <c r="K296" s="7"/>
      <c r="L296" s="7"/>
      <c r="M296" s="7"/>
      <c r="N296" s="17"/>
      <c r="O296" s="30"/>
      <c r="P296" s="7"/>
      <c r="Q296" s="30"/>
      <c r="R296" s="50"/>
      <c r="S296" s="1"/>
      <c r="T296" s="69"/>
      <c r="U296" s="50"/>
      <c r="V296" s="6"/>
    </row>
    <row r="297" spans="1:22" x14ac:dyDescent="0.25">
      <c r="A297" s="5">
        <v>45654</v>
      </c>
      <c r="B297" s="21">
        <f t="shared" si="32"/>
        <v>45649</v>
      </c>
      <c r="C297" s="18"/>
      <c r="D297" s="7"/>
      <c r="E297" s="7"/>
      <c r="F297" s="7"/>
      <c r="G297" s="7"/>
      <c r="H297" s="8"/>
      <c r="I297" s="18"/>
      <c r="J297" s="7"/>
      <c r="K297" s="7"/>
      <c r="L297" s="7"/>
      <c r="M297" s="7"/>
      <c r="N297" s="17"/>
      <c r="O297" s="30"/>
      <c r="P297" s="7"/>
      <c r="Q297" s="30"/>
      <c r="R297" s="50"/>
      <c r="S297" s="1"/>
      <c r="T297" s="69"/>
      <c r="U297" s="50"/>
      <c r="V297" s="6"/>
    </row>
    <row r="298" spans="1:22" x14ac:dyDescent="0.25">
      <c r="A298" s="5">
        <v>45655</v>
      </c>
      <c r="B298" s="21">
        <f t="shared" si="32"/>
        <v>45649</v>
      </c>
      <c r="C298" s="18"/>
      <c r="D298" s="7"/>
      <c r="E298" s="7"/>
      <c r="F298" s="7"/>
      <c r="G298" s="7"/>
      <c r="H298" s="8"/>
      <c r="I298" s="18"/>
      <c r="J298" s="7"/>
      <c r="K298" s="7"/>
      <c r="L298" s="7"/>
      <c r="M298" s="7"/>
      <c r="N298" s="17"/>
      <c r="O298" s="30"/>
      <c r="P298" s="7"/>
      <c r="Q298" s="30"/>
      <c r="R298" s="50"/>
      <c r="S298" s="1"/>
      <c r="T298" s="69"/>
      <c r="U298" s="50"/>
      <c r="V298" s="6"/>
    </row>
    <row r="299" spans="1:22" x14ac:dyDescent="0.25">
      <c r="A299" s="5">
        <v>45656</v>
      </c>
      <c r="B299" s="21">
        <f t="shared" si="32"/>
        <v>45656</v>
      </c>
      <c r="C299" s="18"/>
      <c r="D299" s="7"/>
      <c r="E299" s="7"/>
      <c r="F299" s="7"/>
      <c r="G299" s="7"/>
      <c r="H299" s="8"/>
      <c r="I299" s="18"/>
      <c r="J299" s="7"/>
      <c r="K299" s="7"/>
      <c r="L299" s="7"/>
      <c r="M299" s="7"/>
      <c r="N299" s="17"/>
      <c r="O299" s="30"/>
      <c r="P299" s="7"/>
      <c r="Q299" s="30"/>
      <c r="R299" s="50"/>
      <c r="S299" s="1"/>
      <c r="T299" s="69"/>
      <c r="U299" s="50"/>
      <c r="V299" s="6"/>
    </row>
    <row r="300" spans="1:22" ht="13" thickBot="1" x14ac:dyDescent="0.3">
      <c r="A300" s="10">
        <v>45657</v>
      </c>
      <c r="B300" s="22">
        <f t="shared" si="32"/>
        <v>45656</v>
      </c>
      <c r="C300" s="19"/>
      <c r="D300" s="11"/>
      <c r="E300" s="11"/>
      <c r="F300" s="11"/>
      <c r="G300" s="11"/>
      <c r="H300" s="13"/>
      <c r="I300" s="19"/>
      <c r="J300" s="11"/>
      <c r="K300" s="11"/>
      <c r="L300" s="11"/>
      <c r="M300" s="11"/>
      <c r="N300" s="20"/>
      <c r="O300" s="31"/>
      <c r="P300" s="11"/>
      <c r="Q300" s="31"/>
      <c r="R300" s="51"/>
      <c r="S300" s="52"/>
      <c r="T300" s="70"/>
      <c r="U300" s="51"/>
      <c r="V300" s="58"/>
    </row>
  </sheetData>
  <mergeCells count="9">
    <mergeCell ref="U1:V1"/>
    <mergeCell ref="U3:U4"/>
    <mergeCell ref="V3:V4"/>
    <mergeCell ref="C1:N1"/>
    <mergeCell ref="C3:H3"/>
    <mergeCell ref="I3:N3"/>
    <mergeCell ref="O1:T1"/>
    <mergeCell ref="O3:Q3"/>
    <mergeCell ref="R3:T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0- Capacité en place</vt:lpstr>
      <vt:lpstr>1- Calcul du TRG journalier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MATRI ASSIA</dc:creator>
  <cp:lastModifiedBy>BOUHLAL Idriss</cp:lastModifiedBy>
  <dcterms:created xsi:type="dcterms:W3CDTF">2024-03-21T09:56:33Z</dcterms:created>
  <dcterms:modified xsi:type="dcterms:W3CDTF">2024-09-18T10:28:12Z</dcterms:modified>
</cp:coreProperties>
</file>