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streamlit_app\DATA\"/>
    </mc:Choice>
  </mc:AlternateContent>
  <xr:revisionPtr revIDLastSave="0" documentId="13_ncr:1_{CB8E1F72-3FD1-4575-BC12-971A3D74775E}" xr6:coauthVersionLast="47" xr6:coauthVersionMax="47" xr10:uidLastSave="{00000000-0000-0000-0000-000000000000}"/>
  <bookViews>
    <workbookView xWindow="-108" yWindow="-108" windowWidth="30936" windowHeight="16896" xr2:uid="{6EE317B6-CC55-42E2-B72E-ED46EF0D1749}"/>
  </bookViews>
  <sheets>
    <sheet name="QT_avant" sheetId="1" r:id="rId1"/>
    <sheet name="QT_PF" sheetId="13" r:id="rId2"/>
    <sheet name="QT_après" sheetId="8" r:id="rId3"/>
    <sheet name="QT_PRO" sheetId="16" r:id="rId4"/>
    <sheet name="ESLI_avant" sheetId="10" r:id="rId5"/>
    <sheet name="ESLI_PF" sheetId="14" r:id="rId6"/>
    <sheet name="ESLI_après" sheetId="9" r:id="rId7"/>
    <sheet name="ESLI_PRO" sheetId="17" r:id="rId8"/>
    <sheet name="ION_avant" sheetId="11" r:id="rId9"/>
    <sheet name="ION_PF" sheetId="15" r:id="rId10"/>
    <sheet name="ION_après" sheetId="12" r:id="rId11"/>
    <sheet name="ION_PRO" sheetId="18" r:id="rId12"/>
  </sheets>
  <definedNames>
    <definedName name="_xlnm._FilterDatabase" localSheetId="3" hidden="1">QT_PRO!$K$1:$K$109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64" i="10"/>
  <c r="B65" i="10" s="1"/>
  <c r="B66" i="10" s="1"/>
  <c r="K2" i="18"/>
  <c r="J2" i="18"/>
  <c r="I2" i="18"/>
  <c r="H2" i="18"/>
  <c r="G2" i="18"/>
  <c r="F2" i="18"/>
  <c r="E2" i="18"/>
  <c r="D2" i="18"/>
  <c r="C2" i="18"/>
  <c r="B4" i="18"/>
  <c r="P2" i="15"/>
  <c r="O2" i="15"/>
  <c r="N2" i="15"/>
  <c r="M2" i="15"/>
  <c r="L2" i="15"/>
  <c r="K2" i="15"/>
  <c r="J2" i="15"/>
  <c r="I2" i="15"/>
  <c r="H2" i="15"/>
  <c r="G2" i="15"/>
  <c r="F3" i="15"/>
  <c r="F4" i="15"/>
  <c r="F5" i="15"/>
  <c r="F6" i="15"/>
  <c r="F7" i="15"/>
  <c r="F2" i="15"/>
  <c r="E3" i="15"/>
  <c r="C77" i="15"/>
  <c r="C76" i="15"/>
  <c r="O72" i="17"/>
  <c r="N2" i="17"/>
  <c r="M2" i="17"/>
  <c r="L109" i="17"/>
  <c r="K11" i="17"/>
  <c r="J2" i="17"/>
  <c r="I3" i="17"/>
  <c r="H2" i="17"/>
  <c r="G22" i="17"/>
  <c r="F2" i="17"/>
  <c r="E23" i="17"/>
  <c r="D4" i="17"/>
  <c r="C2" i="17"/>
  <c r="B2" i="17"/>
  <c r="M17" i="14"/>
  <c r="L96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2" i="14"/>
  <c r="H96" i="14"/>
  <c r="H97" i="14" s="1"/>
  <c r="H98" i="14" s="1"/>
  <c r="K2" i="16"/>
  <c r="J2" i="16"/>
  <c r="I3" i="16"/>
  <c r="I4" i="16"/>
  <c r="I5" i="16"/>
  <c r="I6" i="16"/>
  <c r="I7" i="16"/>
  <c r="I8" i="16"/>
  <c r="I9" i="16"/>
  <c r="I2" i="16"/>
  <c r="H2" i="16"/>
  <c r="G6" i="16"/>
  <c r="F2" i="16"/>
  <c r="E2" i="16"/>
  <c r="D2" i="16"/>
  <c r="C2" i="16"/>
  <c r="B2" i="16"/>
  <c r="H3" i="13"/>
  <c r="H4" i="13"/>
  <c r="H5" i="13"/>
  <c r="H6" i="13"/>
  <c r="H7" i="13"/>
  <c r="H8" i="13"/>
  <c r="H9" i="13"/>
  <c r="H10" i="13"/>
  <c r="H11" i="13"/>
  <c r="H2" i="13"/>
  <c r="G3" i="13"/>
  <c r="G4" i="13"/>
  <c r="G5" i="13"/>
  <c r="G6" i="13"/>
  <c r="G7" i="13"/>
  <c r="G8" i="13"/>
  <c r="G9" i="13"/>
  <c r="G10" i="13"/>
  <c r="G11" i="13"/>
  <c r="G2" i="13"/>
  <c r="D96" i="13"/>
  <c r="D97" i="13" s="1"/>
  <c r="M2" i="12"/>
  <c r="H2" i="12"/>
  <c r="G2" i="12"/>
  <c r="J2" i="11"/>
  <c r="I2" i="11"/>
  <c r="H77" i="11"/>
  <c r="E2" i="11"/>
  <c r="F32" i="10"/>
  <c r="E32" i="10"/>
  <c r="C32" i="10"/>
  <c r="K2" i="9"/>
  <c r="H2" i="9"/>
  <c r="H9" i="8"/>
  <c r="H2" i="8"/>
  <c r="F14" i="8"/>
  <c r="D66" i="8"/>
  <c r="C66" i="8"/>
  <c r="B66" i="8"/>
  <c r="H8" i="8"/>
  <c r="H7" i="8"/>
  <c r="H5" i="8"/>
  <c r="H6" i="8"/>
  <c r="H3" i="8"/>
  <c r="H4" i="8"/>
  <c r="C64" i="10" l="1"/>
  <c r="C65" i="10" s="1"/>
  <c r="E64" i="10"/>
  <c r="E65" i="10" s="1"/>
  <c r="E66" i="10" s="1"/>
  <c r="F64" i="10"/>
  <c r="F65" i="10" s="1"/>
  <c r="B67" i="10"/>
  <c r="C79" i="15"/>
  <c r="C78" i="15"/>
  <c r="C80" i="15" s="1"/>
  <c r="H99" i="14"/>
  <c r="H100" i="14" s="1"/>
  <c r="D98" i="13"/>
  <c r="C66" i="10" l="1"/>
  <c r="C67" i="10" s="1"/>
  <c r="E67" i="10"/>
  <c r="E68" i="10" s="1"/>
  <c r="F66" i="10"/>
  <c r="F67" i="10" s="1"/>
  <c r="B68" i="10"/>
  <c r="C81" i="15"/>
  <c r="C83" i="15" s="1"/>
  <c r="C82" i="15"/>
  <c r="H101" i="14"/>
  <c r="H102" i="14" s="1"/>
  <c r="H103" i="14" s="1"/>
  <c r="D99" i="13"/>
  <c r="C68" i="10" l="1"/>
  <c r="C69" i="10" s="1"/>
  <c r="F68" i="10"/>
  <c r="F69" i="10" s="1"/>
  <c r="F70" i="10" s="1"/>
  <c r="F71" i="10" s="1"/>
  <c r="E69" i="10"/>
  <c r="E70" i="10" s="1"/>
  <c r="B69" i="10"/>
  <c r="B70" i="10" s="1"/>
  <c r="C85" i="15"/>
  <c r="C84" i="15"/>
  <c r="C86" i="15" s="1"/>
  <c r="D100" i="13"/>
  <c r="D101" i="13" s="1"/>
  <c r="C70" i="10" l="1"/>
  <c r="C71" i="10" s="1"/>
  <c r="C72" i="10" s="1"/>
  <c r="F72" i="10"/>
  <c r="E71" i="10"/>
  <c r="B71" i="10"/>
  <c r="C87" i="15"/>
  <c r="C89" i="15" s="1"/>
  <c r="C88" i="15"/>
  <c r="D102" i="13"/>
  <c r="D103" i="13" s="1"/>
  <c r="C73" i="10" l="1"/>
  <c r="C74" i="10" s="1"/>
  <c r="C75" i="10" s="1"/>
  <c r="F73" i="10"/>
  <c r="E72" i="10"/>
  <c r="B72" i="10"/>
  <c r="C90" i="15"/>
  <c r="C92" i="15" s="1"/>
  <c r="C91" i="15"/>
  <c r="C93" i="15" l="1"/>
  <c r="C95" i="15" s="1"/>
  <c r="C76" i="10"/>
  <c r="C77" i="10" s="1"/>
  <c r="C94" i="15"/>
  <c r="F74" i="10"/>
  <c r="E73" i="10"/>
  <c r="B73" i="10"/>
  <c r="B74" i="10" s="1"/>
  <c r="C96" i="15" l="1"/>
  <c r="C78" i="10"/>
  <c r="C79" i="10" s="1"/>
  <c r="F75" i="10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E74" i="10"/>
  <c r="B75" i="10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C98" i="15"/>
  <c r="C97" i="15"/>
  <c r="C99" i="15" s="1"/>
  <c r="C101" i="15" l="1"/>
  <c r="C80" i="10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E75" i="10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C100" i="15"/>
  <c r="C103" i="15" l="1"/>
  <c r="C102" i="15"/>
  <c r="C96" i="10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</calcChain>
</file>

<file path=xl/sharedStrings.xml><?xml version="1.0" encoding="utf-8"?>
<sst xmlns="http://schemas.openxmlformats.org/spreadsheetml/2006/main" count="133" uniqueCount="85">
  <si>
    <t>pH</t>
  </si>
  <si>
    <t>Cond. (mS/cm) à 25° C</t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</si>
  <si>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 xml:space="preserve">2+
</t>
    </r>
    <r>
      <rPr>
        <b/>
        <sz val="14"/>
        <color theme="1"/>
        <rFont val="Calibri"/>
        <family val="2"/>
        <scheme val="minor"/>
      </rPr>
      <t xml:space="preserve"> (mg/l)</t>
    </r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</si>
  <si>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 xml:space="preserve">3+
</t>
    </r>
    <r>
      <rPr>
        <b/>
        <sz val="14"/>
        <color theme="1"/>
        <rFont val="Calibri"/>
        <family val="2"/>
        <scheme val="minor"/>
      </rPr>
      <t xml:space="preserve"> (mg/l)</t>
    </r>
  </si>
  <si>
    <t>TOC
(mg/l)</t>
  </si>
  <si>
    <t>MES (mg/l)</t>
  </si>
  <si>
    <t>date</t>
  </si>
  <si>
    <t>Turb (NTU)Entrée F,G,H,I,J</t>
  </si>
  <si>
    <t>pH Entrée A,B,C,D,E</t>
  </si>
  <si>
    <t>pH Entrée F,G,H,I,J</t>
  </si>
  <si>
    <r>
      <t>Cl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libre (mg/l)</t>
    </r>
  </si>
  <si>
    <r>
      <t>SDI</t>
    </r>
    <r>
      <rPr>
        <b/>
        <vertAlign val="subscript"/>
        <sz val="14"/>
        <color theme="1"/>
        <rFont val="Calibri"/>
        <family val="2"/>
        <scheme val="minor"/>
      </rPr>
      <t>15</t>
    </r>
  </si>
  <si>
    <t>T (°C)</t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</si>
  <si>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 xml:space="preserve">3+
</t>
    </r>
    <r>
      <rPr>
        <b/>
        <sz val="14"/>
        <color theme="1"/>
        <rFont val="Calibri"/>
        <family val="2"/>
        <scheme val="minor"/>
      </rPr>
      <t>(mg/l)</t>
    </r>
  </si>
  <si>
    <t>Fe2+ (mg/l)Entrée A,B,C,D,E</t>
  </si>
  <si>
    <t>Fe2+ (mg/l)Entrée F,G,H,I,J</t>
  </si>
  <si>
    <t>Fe3+ (mg/l)Entrée A,B,C,D,E</t>
  </si>
  <si>
    <t>Fe3+ (mg/l)Entrée F,G,H,I,J</t>
  </si>
  <si>
    <t>SDI15 A,B,C,D</t>
  </si>
  <si>
    <t>SDI15 E,F,G,H</t>
  </si>
  <si>
    <t>Fe3+ (mg/l) A,B,C,D</t>
  </si>
  <si>
    <t>Fe3+ (mg/l) E,F,G,H</t>
  </si>
  <si>
    <t>TOC (mg/l) A,B,C,D</t>
  </si>
  <si>
    <t>TOC (mg/l) E,F,G,H</t>
  </si>
  <si>
    <t>Cl2 libre (mg/l) A,B,C,D</t>
  </si>
  <si>
    <t>Cl2 libre (mg/l) E,F,G,H</t>
  </si>
  <si>
    <t>SDI 15 P1</t>
  </si>
  <si>
    <t>SDI 15 P2</t>
  </si>
  <si>
    <t>Turb P2</t>
  </si>
  <si>
    <t>Turb P1</t>
  </si>
  <si>
    <t>MES</t>
  </si>
  <si>
    <t>Cl2 libre P1</t>
  </si>
  <si>
    <t>Cl2 libre P2</t>
  </si>
  <si>
    <t>Fe2+ ZONE A</t>
  </si>
  <si>
    <t>Fe2+ Zone B</t>
  </si>
  <si>
    <t>Fe2+ Zone C</t>
  </si>
  <si>
    <t>Cl2 libre ZONE A</t>
  </si>
  <si>
    <t>Cl2 libre Zone B</t>
  </si>
  <si>
    <t>Cl2 libre Zone C</t>
  </si>
  <si>
    <t>SDI 15 ZONE A</t>
  </si>
  <si>
    <t xml:space="preserve"> SDI 15 Zone B</t>
  </si>
  <si>
    <t>SDI 15 Zone C</t>
  </si>
  <si>
    <t>Turb Zone B</t>
  </si>
  <si>
    <t>Turb Zone C</t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</si>
  <si>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 xml:space="preserve">2+ </t>
    </r>
    <r>
      <rPr>
        <b/>
        <sz val="14"/>
        <color theme="1"/>
        <rFont val="Calibri"/>
        <family val="2"/>
        <scheme val="minor"/>
      </rPr>
      <t>(mg/l)</t>
    </r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</si>
  <si>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 xml:space="preserve">3+ </t>
    </r>
    <r>
      <rPr>
        <b/>
        <sz val="14"/>
        <color theme="1"/>
        <rFont val="Calibri"/>
        <family val="2"/>
        <scheme val="minor"/>
      </rPr>
      <t>(mg/l)</t>
    </r>
  </si>
  <si>
    <t>Turb HMMF 
A</t>
  </si>
  <si>
    <t>Turb HMMF 
B</t>
  </si>
  <si>
    <t>Turb HMMF 
C</t>
  </si>
  <si>
    <t>Turb HMMF 
D</t>
  </si>
  <si>
    <t>Turb HMMF 
E</t>
  </si>
  <si>
    <t>Turb HMMF 
F</t>
  </si>
  <si>
    <t>Turb HMMF 
G</t>
  </si>
  <si>
    <t>Turb HMMF 
H</t>
  </si>
  <si>
    <t>Turb HMMF 
I</t>
  </si>
  <si>
    <t>Turb HMMF 
J</t>
  </si>
  <si>
    <t xml:space="preserve">Turb Collecteur </t>
  </si>
  <si>
    <t>Cond. (µS/cm) A1</t>
  </si>
  <si>
    <t>Cond. (µS/cm) A2</t>
  </si>
  <si>
    <t>Cond. (µS/cm) A3</t>
  </si>
  <si>
    <t>Cond. (µS/cm) A4</t>
  </si>
  <si>
    <t>Cond. (µS/cm) B1</t>
  </si>
  <si>
    <t>Cond. (µS/cm) B2</t>
  </si>
  <si>
    <t>Cond. (µS/cm) B3</t>
  </si>
  <si>
    <t>Cond. (µS/cm) B4</t>
  </si>
  <si>
    <t>Cond. (µS/cm) C1</t>
  </si>
  <si>
    <t>Cond. (µS/cm) C2</t>
  </si>
  <si>
    <t>Cond. (µS/cm) C3</t>
  </si>
  <si>
    <t>Cond. (µS/cm) C4</t>
  </si>
  <si>
    <t>Cond. (µS/cm) A</t>
  </si>
  <si>
    <t>Cond. (µS/cm) B</t>
  </si>
  <si>
    <t>Cond. (µS/cm) C</t>
  </si>
  <si>
    <t>Cond. (µS/cm) D</t>
  </si>
  <si>
    <t>Cond. (µS/cm) E</t>
  </si>
  <si>
    <t>Cond. (µS/cm) F</t>
  </si>
  <si>
    <t>Cond. (µS/cm) G</t>
  </si>
  <si>
    <t>Cond. (µS/cm) H</t>
  </si>
  <si>
    <t xml:space="preserve"> Cond. (µS/cm) H</t>
  </si>
  <si>
    <t>Turb Zone A</t>
  </si>
  <si>
    <t>Turb (NTU)Entrée A,B,C,D,E</t>
  </si>
  <si>
    <t>Turb</t>
  </si>
  <si>
    <r>
      <t>PO</t>
    </r>
    <r>
      <rPr>
        <b/>
        <vertAlign val="subscript"/>
        <sz val="14"/>
        <color theme="1"/>
        <rFont val="Calibri"/>
        <family val="2"/>
        <scheme val="minor"/>
      </rPr>
      <t>4</t>
    </r>
    <r>
      <rPr>
        <b/>
        <vertAlign val="superscript"/>
        <sz val="14"/>
        <color theme="1"/>
        <rFont val="Calibri"/>
        <family val="2"/>
        <scheme val="minor"/>
      </rPr>
      <t>3-</t>
    </r>
  </si>
  <si>
    <t>TDS</t>
  </si>
  <si>
    <r>
      <t>Fe</t>
    </r>
    <r>
      <rPr>
        <b/>
        <vertAlign val="superscript"/>
        <sz val="14"/>
        <color theme="1"/>
        <rFont val="Calibri"/>
        <family val="2"/>
        <scheme val="minor"/>
      </rPr>
      <t>3+</t>
    </r>
  </si>
  <si>
    <t>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</si>
</sst>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 indent="2"/>
    </xf>
    <xf numFmtId="2" fontId="1" fillId="0" borderId="4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2" borderId="7" xfId="0" applyNumberFormat="1" applyFont="1" applyFill="1" applyBorder="1" applyAlignment="1">
      <alignment horizontal="center" vertical="center" wrapText="1"/>
    </xf>
    <xf numFmtId="165" fontId="2" fillId="2" borderId="7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 wrapText="1"/>
    </xf>
    <xf numFmtId="2" fontId="2" fillId="2" borderId="9" xfId="0" applyNumberFormat="1" applyFont="1" applyFill="1" applyBorder="1" applyAlignment="1">
      <alignment horizontal="center" vertical="center" wrapText="1"/>
    </xf>
    <xf numFmtId="165" fontId="2" fillId="2" borderId="9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165" fontId="6" fillId="3" borderId="2" xfId="0" applyNumberFormat="1" applyFont="1" applyFill="1" applyBorder="1" applyAlignment="1">
      <alignment horizontal="center" vertical="center" wrapText="1"/>
    </xf>
    <xf numFmtId="165" fontId="6" fillId="3" borderId="8" xfId="0" applyNumberFormat="1" applyFont="1" applyFill="1" applyBorder="1" applyAlignment="1">
      <alignment horizontal="center" vertical="center" wrapText="1"/>
    </xf>
    <xf numFmtId="165" fontId="1" fillId="0" borderId="15" xfId="0" applyNumberFormat="1" applyFont="1" applyBorder="1" applyAlignment="1">
      <alignment horizontal="center" vertical="center"/>
    </xf>
    <xf numFmtId="165" fontId="1" fillId="0" borderId="24" xfId="0" applyNumberFormat="1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 vertical="center"/>
    </xf>
    <xf numFmtId="2" fontId="1" fillId="0" borderId="27" xfId="0" applyNumberFormat="1" applyFont="1" applyBorder="1" applyAlignment="1">
      <alignment horizontal="center" vertical="center"/>
    </xf>
    <xf numFmtId="2" fontId="2" fillId="3" borderId="13" xfId="0" applyNumberFormat="1" applyFont="1" applyFill="1" applyBorder="1" applyAlignment="1">
      <alignment horizontal="center" vertical="center" wrapText="1"/>
    </xf>
    <xf numFmtId="2" fontId="2" fillId="3" borderId="26" xfId="0" applyNumberFormat="1" applyFont="1" applyFill="1" applyBorder="1" applyAlignment="1">
      <alignment horizontal="center" vertical="center" wrapText="1"/>
    </xf>
    <xf numFmtId="2" fontId="2" fillId="3" borderId="14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1" fillId="0" borderId="22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DE37-545F-45FC-885E-548A1FA8F33B}">
  <sheetPr>
    <tabColor rgb="FFFF0000"/>
  </sheetPr>
  <dimension ref="A1:H108"/>
  <sheetViews>
    <sheetView tabSelected="1" workbookViewId="0">
      <selection activeCell="G1" sqref="G1"/>
    </sheetView>
  </sheetViews>
  <sheetFormatPr baseColWidth="10" defaultRowHeight="14.4" x14ac:dyDescent="0.3"/>
  <cols>
    <col min="1" max="1" width="17.44140625" customWidth="1"/>
    <col min="2" max="2" width="23.88671875" customWidth="1"/>
  </cols>
  <sheetData>
    <row r="1" spans="1:8" ht="14.4" customHeight="1" x14ac:dyDescent="0.3">
      <c r="A1" s="1" t="s">
        <v>6</v>
      </c>
      <c r="B1" s="1" t="s">
        <v>80</v>
      </c>
      <c r="C1" s="1" t="s">
        <v>0</v>
      </c>
      <c r="D1" s="16" t="s">
        <v>1</v>
      </c>
      <c r="E1" s="2" t="s">
        <v>2</v>
      </c>
      <c r="F1" s="2" t="s">
        <v>3</v>
      </c>
      <c r="G1" s="1" t="s">
        <v>30</v>
      </c>
      <c r="H1" s="17" t="s">
        <v>4</v>
      </c>
    </row>
    <row r="2" spans="1:8" ht="18" x14ac:dyDescent="0.3">
      <c r="A2" s="3">
        <v>45377</v>
      </c>
      <c r="B2" s="4">
        <v>3.16</v>
      </c>
      <c r="C2" s="4">
        <v>7.8</v>
      </c>
      <c r="D2" s="5">
        <v>43.5</v>
      </c>
      <c r="E2" s="5">
        <v>1</v>
      </c>
      <c r="F2" s="6">
        <v>0</v>
      </c>
      <c r="G2" s="4">
        <v>4.2</v>
      </c>
      <c r="H2" s="7">
        <v>1</v>
      </c>
    </row>
    <row r="3" spans="1:8" ht="18" x14ac:dyDescent="0.3">
      <c r="A3" s="3">
        <v>45378</v>
      </c>
      <c r="B3" s="4">
        <v>5.83</v>
      </c>
      <c r="C3" s="4">
        <v>7.65</v>
      </c>
      <c r="D3" s="5">
        <v>46.3</v>
      </c>
      <c r="E3" s="5">
        <v>1</v>
      </c>
      <c r="F3" s="6">
        <v>0</v>
      </c>
      <c r="G3" s="4">
        <v>7.8</v>
      </c>
      <c r="H3" s="7">
        <v>1</v>
      </c>
    </row>
    <row r="4" spans="1:8" ht="18" x14ac:dyDescent="0.3">
      <c r="A4" s="8">
        <v>45379</v>
      </c>
      <c r="B4" s="4">
        <v>9.57</v>
      </c>
      <c r="C4" s="4">
        <v>7.9</v>
      </c>
      <c r="D4" s="5">
        <v>45.2</v>
      </c>
      <c r="E4" s="5">
        <v>1</v>
      </c>
      <c r="F4" s="6">
        <v>0</v>
      </c>
      <c r="G4" s="4">
        <v>12.6</v>
      </c>
      <c r="H4" s="7">
        <v>1</v>
      </c>
    </row>
    <row r="5" spans="1:8" ht="18" x14ac:dyDescent="0.3">
      <c r="A5" s="8">
        <v>45380</v>
      </c>
      <c r="B5" s="4">
        <v>11.03</v>
      </c>
      <c r="C5" s="4">
        <v>9.9</v>
      </c>
      <c r="D5" s="5">
        <v>45.4</v>
      </c>
      <c r="E5" s="5">
        <v>1</v>
      </c>
      <c r="F5" s="6">
        <v>0</v>
      </c>
      <c r="G5" s="4">
        <v>13.7</v>
      </c>
      <c r="H5" s="7">
        <v>1</v>
      </c>
    </row>
    <row r="6" spans="1:8" ht="18" x14ac:dyDescent="0.3">
      <c r="A6" s="8">
        <v>45381</v>
      </c>
      <c r="B6" s="4">
        <v>11.6</v>
      </c>
      <c r="C6" s="4">
        <v>7.9</v>
      </c>
      <c r="D6" s="5">
        <v>47</v>
      </c>
      <c r="E6" s="5">
        <v>1</v>
      </c>
      <c r="F6" s="6">
        <v>0</v>
      </c>
      <c r="G6" s="4">
        <v>15.1</v>
      </c>
      <c r="H6" s="7">
        <v>1</v>
      </c>
    </row>
    <row r="7" spans="1:8" ht="18" x14ac:dyDescent="0.3">
      <c r="A7" s="8">
        <v>45382</v>
      </c>
      <c r="B7" s="4">
        <v>10.6</v>
      </c>
      <c r="C7" s="4">
        <v>7.9</v>
      </c>
      <c r="D7" s="5">
        <v>49.2</v>
      </c>
      <c r="E7" s="5">
        <v>1</v>
      </c>
      <c r="F7" s="6">
        <v>0</v>
      </c>
      <c r="G7" s="4">
        <v>13.8</v>
      </c>
      <c r="H7" s="7">
        <v>1</v>
      </c>
    </row>
    <row r="8" spans="1:8" ht="18" x14ac:dyDescent="0.3">
      <c r="A8" s="8">
        <v>45383</v>
      </c>
      <c r="B8" s="4">
        <v>10.199999999999999</v>
      </c>
      <c r="C8" s="4">
        <v>7.8</v>
      </c>
      <c r="D8" s="5">
        <v>51.6</v>
      </c>
      <c r="E8" s="5">
        <v>1</v>
      </c>
      <c r="F8" s="6">
        <v>0</v>
      </c>
      <c r="G8" s="4">
        <v>17.600000000000001</v>
      </c>
      <c r="H8" s="7">
        <v>1</v>
      </c>
    </row>
    <row r="9" spans="1:8" ht="18" x14ac:dyDescent="0.3">
      <c r="A9" s="8">
        <v>45384</v>
      </c>
      <c r="B9" s="4">
        <v>2.29</v>
      </c>
      <c r="C9" s="4">
        <v>8</v>
      </c>
      <c r="D9" s="5">
        <v>56.3</v>
      </c>
      <c r="E9" s="5">
        <v>1</v>
      </c>
      <c r="F9" s="6">
        <v>0</v>
      </c>
      <c r="G9" s="4">
        <v>3.4</v>
      </c>
      <c r="H9" s="7">
        <v>1</v>
      </c>
    </row>
    <row r="10" spans="1:8" ht="18" x14ac:dyDescent="0.3">
      <c r="A10" s="8">
        <v>45385</v>
      </c>
      <c r="B10" s="4">
        <v>1.94</v>
      </c>
      <c r="C10" s="4">
        <v>7.9</v>
      </c>
      <c r="D10" s="5">
        <v>57.1</v>
      </c>
      <c r="E10" s="5">
        <v>1</v>
      </c>
      <c r="F10" s="6">
        <v>0</v>
      </c>
      <c r="G10" s="4">
        <v>2.6</v>
      </c>
      <c r="H10" s="7">
        <v>1</v>
      </c>
    </row>
    <row r="11" spans="1:8" ht="18" x14ac:dyDescent="0.3">
      <c r="A11" s="8">
        <v>45386</v>
      </c>
      <c r="B11" s="4">
        <v>1.1499999999999999</v>
      </c>
      <c r="C11" s="4">
        <v>7.9</v>
      </c>
      <c r="D11" s="5">
        <v>48.9</v>
      </c>
      <c r="E11" s="5">
        <v>1</v>
      </c>
      <c r="F11" s="6">
        <v>0</v>
      </c>
      <c r="G11" s="4">
        <v>1.5</v>
      </c>
      <c r="H11" s="7">
        <v>1</v>
      </c>
    </row>
    <row r="12" spans="1:8" ht="18" x14ac:dyDescent="0.3">
      <c r="A12" s="8">
        <v>45387</v>
      </c>
      <c r="B12" s="4">
        <v>5.15</v>
      </c>
      <c r="C12" s="4">
        <v>7.7</v>
      </c>
      <c r="D12" s="5">
        <v>56.4</v>
      </c>
      <c r="E12" s="5">
        <v>1</v>
      </c>
      <c r="F12" s="6">
        <v>0</v>
      </c>
      <c r="G12" s="4">
        <v>6.4</v>
      </c>
      <c r="H12" s="7">
        <v>1</v>
      </c>
    </row>
    <row r="13" spans="1:8" ht="18" x14ac:dyDescent="0.3">
      <c r="A13" s="8">
        <v>45388</v>
      </c>
      <c r="B13" s="4">
        <v>2.11</v>
      </c>
      <c r="C13" s="4">
        <v>7.9</v>
      </c>
      <c r="D13" s="5">
        <v>53</v>
      </c>
      <c r="E13" s="5">
        <v>1</v>
      </c>
      <c r="F13" s="6">
        <v>0</v>
      </c>
      <c r="G13" s="4">
        <v>3.6</v>
      </c>
      <c r="H13" s="7">
        <v>1</v>
      </c>
    </row>
    <row r="14" spans="1:8" ht="18" x14ac:dyDescent="0.3">
      <c r="A14" s="8">
        <v>45389</v>
      </c>
      <c r="B14" s="4">
        <v>4.2</v>
      </c>
      <c r="C14" s="4">
        <v>7.9</v>
      </c>
      <c r="D14" s="5">
        <v>42.3</v>
      </c>
      <c r="E14" s="5">
        <v>1</v>
      </c>
      <c r="F14" s="6">
        <v>1.0999999999999999E-2</v>
      </c>
      <c r="G14" s="4">
        <v>5.4</v>
      </c>
      <c r="H14" s="7">
        <v>1</v>
      </c>
    </row>
    <row r="15" spans="1:8" ht="18" x14ac:dyDescent="0.3">
      <c r="A15" s="8">
        <v>45390</v>
      </c>
      <c r="B15" s="4">
        <v>9.58</v>
      </c>
      <c r="C15" s="4">
        <v>7.9</v>
      </c>
      <c r="D15" s="5">
        <v>45.8</v>
      </c>
      <c r="E15" s="5">
        <v>1</v>
      </c>
      <c r="F15" s="6">
        <v>1.4999999999999999E-2</v>
      </c>
      <c r="G15" s="4">
        <v>11.2</v>
      </c>
      <c r="H15" s="7">
        <v>1</v>
      </c>
    </row>
    <row r="16" spans="1:8" ht="18" x14ac:dyDescent="0.3">
      <c r="A16" s="8">
        <v>45391</v>
      </c>
      <c r="B16" s="4">
        <v>3.5</v>
      </c>
      <c r="C16" s="4">
        <v>7.8</v>
      </c>
      <c r="D16" s="5">
        <v>44.2</v>
      </c>
      <c r="E16" s="5">
        <v>1</v>
      </c>
      <c r="F16" s="6">
        <v>0</v>
      </c>
      <c r="G16" s="4">
        <v>4.5999999999999996</v>
      </c>
      <c r="H16" s="7">
        <v>1</v>
      </c>
    </row>
    <row r="17" spans="1:8" ht="18" x14ac:dyDescent="0.3">
      <c r="A17" s="8">
        <v>45392</v>
      </c>
      <c r="B17" s="4">
        <v>8.1</v>
      </c>
      <c r="C17" s="4">
        <v>7.9</v>
      </c>
      <c r="D17" s="5">
        <v>48.9</v>
      </c>
      <c r="E17" s="5">
        <v>1</v>
      </c>
      <c r="F17" s="6">
        <v>2.1999999999999999E-2</v>
      </c>
      <c r="G17" s="4">
        <v>10.8</v>
      </c>
      <c r="H17" s="7">
        <v>1</v>
      </c>
    </row>
    <row r="18" spans="1:8" ht="18" x14ac:dyDescent="0.3">
      <c r="A18" s="8">
        <v>45393</v>
      </c>
      <c r="B18" s="4">
        <v>6.26</v>
      </c>
      <c r="C18" s="4">
        <v>7.7</v>
      </c>
      <c r="D18" s="5">
        <v>47.4</v>
      </c>
      <c r="E18" s="5">
        <v>1</v>
      </c>
      <c r="F18" s="6">
        <v>1.7000000000000001E-2</v>
      </c>
      <c r="G18" s="4">
        <v>7.7</v>
      </c>
      <c r="H18" s="7">
        <v>1</v>
      </c>
    </row>
    <row r="19" spans="1:8" ht="18" x14ac:dyDescent="0.3">
      <c r="A19" s="8">
        <v>45394</v>
      </c>
      <c r="B19" s="4">
        <v>2.11</v>
      </c>
      <c r="C19" s="4">
        <v>7.8</v>
      </c>
      <c r="D19" s="5">
        <v>45.6</v>
      </c>
      <c r="E19" s="5">
        <v>1</v>
      </c>
      <c r="F19" s="6">
        <v>0</v>
      </c>
      <c r="G19" s="4">
        <v>3.8</v>
      </c>
      <c r="H19" s="7">
        <v>1</v>
      </c>
    </row>
    <row r="20" spans="1:8" ht="18" x14ac:dyDescent="0.3">
      <c r="A20" s="8">
        <v>45395</v>
      </c>
      <c r="B20" s="4">
        <v>3.5</v>
      </c>
      <c r="C20" s="4">
        <v>7.7</v>
      </c>
      <c r="D20" s="5">
        <v>48.5</v>
      </c>
      <c r="E20" s="5">
        <v>1</v>
      </c>
      <c r="F20" s="6">
        <v>1.2999999999999999E-2</v>
      </c>
      <c r="G20" s="4">
        <v>4.5999999999999996</v>
      </c>
      <c r="H20" s="7">
        <v>1</v>
      </c>
    </row>
    <row r="21" spans="1:8" ht="18" x14ac:dyDescent="0.3">
      <c r="A21" s="8">
        <v>45396</v>
      </c>
      <c r="B21" s="4">
        <v>5.62</v>
      </c>
      <c r="C21" s="4">
        <v>7.7</v>
      </c>
      <c r="D21" s="5">
        <v>48.2</v>
      </c>
      <c r="E21" s="5">
        <v>1</v>
      </c>
      <c r="F21" s="6">
        <v>0.02</v>
      </c>
      <c r="G21" s="4">
        <v>7.4</v>
      </c>
      <c r="H21" s="7">
        <v>1</v>
      </c>
    </row>
    <row r="22" spans="1:8" ht="18" x14ac:dyDescent="0.3">
      <c r="A22" s="8">
        <v>45397</v>
      </c>
      <c r="B22" s="4">
        <v>1.9</v>
      </c>
      <c r="C22" s="4">
        <v>7.9</v>
      </c>
      <c r="D22" s="5">
        <v>51.6</v>
      </c>
      <c r="E22" s="5">
        <v>1</v>
      </c>
      <c r="F22" s="6">
        <v>0</v>
      </c>
      <c r="G22" s="4">
        <v>2.6</v>
      </c>
      <c r="H22" s="7">
        <v>1</v>
      </c>
    </row>
    <row r="23" spans="1:8" ht="18" x14ac:dyDescent="0.3">
      <c r="A23" s="8">
        <v>45398</v>
      </c>
      <c r="B23" s="4">
        <v>2.2200000000000002</v>
      </c>
      <c r="C23" s="4">
        <v>7.95</v>
      </c>
      <c r="D23" s="5">
        <v>52</v>
      </c>
      <c r="E23" s="5">
        <v>1</v>
      </c>
      <c r="F23" s="6">
        <v>0</v>
      </c>
      <c r="G23" s="4">
        <v>3.4</v>
      </c>
      <c r="H23" s="7">
        <v>1</v>
      </c>
    </row>
    <row r="24" spans="1:8" ht="18" x14ac:dyDescent="0.3">
      <c r="A24" s="8">
        <v>45399</v>
      </c>
      <c r="B24" s="4">
        <v>1.1599999999999999</v>
      </c>
      <c r="C24" s="4">
        <v>7.93</v>
      </c>
      <c r="D24" s="5">
        <v>50.66</v>
      </c>
      <c r="E24" s="5">
        <v>1</v>
      </c>
      <c r="F24" s="6">
        <v>0</v>
      </c>
      <c r="G24" s="4">
        <v>2.97</v>
      </c>
      <c r="H24" s="7">
        <v>1</v>
      </c>
    </row>
    <row r="25" spans="1:8" ht="18" x14ac:dyDescent="0.3">
      <c r="A25" s="8">
        <v>45400</v>
      </c>
      <c r="B25" s="4">
        <v>0.91</v>
      </c>
      <c r="C25" s="4">
        <v>7.84</v>
      </c>
      <c r="D25" s="5">
        <v>51.26</v>
      </c>
      <c r="E25" s="5">
        <v>1</v>
      </c>
      <c r="F25" s="4">
        <v>0.02</v>
      </c>
      <c r="G25" s="4">
        <v>2</v>
      </c>
      <c r="H25" s="7">
        <v>1</v>
      </c>
    </row>
    <row r="26" spans="1:8" ht="18" x14ac:dyDescent="0.3">
      <c r="A26" s="8">
        <v>45401</v>
      </c>
      <c r="B26" s="4">
        <v>1.21</v>
      </c>
      <c r="C26" s="4">
        <v>7.9</v>
      </c>
      <c r="D26" s="5">
        <v>49.68</v>
      </c>
      <c r="E26" s="5">
        <v>1</v>
      </c>
      <c r="F26" s="6">
        <v>0</v>
      </c>
      <c r="G26" s="4">
        <v>1.6</v>
      </c>
      <c r="H26" s="7">
        <v>1</v>
      </c>
    </row>
    <row r="27" spans="1:8" ht="18" x14ac:dyDescent="0.3">
      <c r="A27" s="8">
        <v>45402</v>
      </c>
      <c r="B27" s="4">
        <v>0.87</v>
      </c>
      <c r="C27" s="4">
        <v>8</v>
      </c>
      <c r="D27" s="5">
        <v>49.6</v>
      </c>
      <c r="E27" s="5">
        <v>1</v>
      </c>
      <c r="F27" s="6">
        <v>0</v>
      </c>
      <c r="G27" s="4">
        <v>1</v>
      </c>
      <c r="H27" s="7">
        <v>1</v>
      </c>
    </row>
    <row r="28" spans="1:8" ht="18" x14ac:dyDescent="0.3">
      <c r="A28" s="8">
        <v>45403</v>
      </c>
      <c r="B28" s="4">
        <v>1.1399999999999999</v>
      </c>
      <c r="C28" s="4">
        <v>8</v>
      </c>
      <c r="D28" s="5">
        <v>50.6</v>
      </c>
      <c r="E28" s="5">
        <v>1</v>
      </c>
      <c r="F28" s="6">
        <v>0</v>
      </c>
      <c r="G28" s="4">
        <v>1.4</v>
      </c>
      <c r="H28" s="7">
        <v>1</v>
      </c>
    </row>
    <row r="29" spans="1:8" ht="18" x14ac:dyDescent="0.3">
      <c r="A29" s="8">
        <v>45404</v>
      </c>
      <c r="B29" s="4">
        <v>1.8</v>
      </c>
      <c r="C29" s="4">
        <v>8</v>
      </c>
      <c r="D29" s="5">
        <v>50.4</v>
      </c>
      <c r="E29" s="5">
        <v>1</v>
      </c>
      <c r="F29" s="6">
        <v>0</v>
      </c>
      <c r="G29" s="9">
        <v>2.2000000000000002</v>
      </c>
      <c r="H29" s="7">
        <v>1</v>
      </c>
    </row>
    <row r="30" spans="1:8" ht="18" x14ac:dyDescent="0.3">
      <c r="A30" s="8">
        <v>45405</v>
      </c>
      <c r="B30" s="4">
        <v>1.7</v>
      </c>
      <c r="C30" s="4">
        <v>7.8</v>
      </c>
      <c r="D30" s="5">
        <v>50.3</v>
      </c>
      <c r="E30" s="5">
        <v>1</v>
      </c>
      <c r="F30" s="6">
        <v>0</v>
      </c>
      <c r="G30" s="4">
        <v>2.1</v>
      </c>
      <c r="H30" s="7">
        <v>1</v>
      </c>
    </row>
    <row r="31" spans="1:8" ht="18" x14ac:dyDescent="0.3">
      <c r="A31" s="8">
        <v>45406</v>
      </c>
      <c r="B31" s="4">
        <v>2.12</v>
      </c>
      <c r="C31" s="4">
        <v>7.5</v>
      </c>
      <c r="D31" s="5">
        <v>50.1</v>
      </c>
      <c r="E31" s="5">
        <v>1</v>
      </c>
      <c r="F31" s="6">
        <v>0</v>
      </c>
      <c r="G31" s="4">
        <v>3.4</v>
      </c>
      <c r="H31" s="7">
        <v>1</v>
      </c>
    </row>
    <row r="32" spans="1:8" ht="18" x14ac:dyDescent="0.3">
      <c r="A32" s="8">
        <v>45407</v>
      </c>
      <c r="B32" s="4">
        <v>0.86</v>
      </c>
      <c r="C32" s="4">
        <v>7.52</v>
      </c>
      <c r="D32" s="5">
        <v>50.5</v>
      </c>
      <c r="E32" s="5">
        <v>1</v>
      </c>
      <c r="F32" s="6">
        <v>2.1999999999999999E-2</v>
      </c>
      <c r="G32" s="4">
        <v>1.4</v>
      </c>
      <c r="H32" s="7">
        <v>1</v>
      </c>
    </row>
    <row r="33" spans="1:8" ht="18" x14ac:dyDescent="0.3">
      <c r="A33" s="8">
        <v>45408</v>
      </c>
      <c r="B33" s="4">
        <v>1.18</v>
      </c>
      <c r="C33" s="4">
        <v>7.6</v>
      </c>
      <c r="D33" s="5">
        <v>50.8</v>
      </c>
      <c r="E33" s="5">
        <v>1</v>
      </c>
      <c r="F33" s="6">
        <v>2.1999999999999999E-2</v>
      </c>
      <c r="G33" s="4">
        <v>2.2000000000000002</v>
      </c>
      <c r="H33" s="7">
        <v>1</v>
      </c>
    </row>
    <row r="34" spans="1:8" ht="18" x14ac:dyDescent="0.3">
      <c r="A34" s="8">
        <v>45409</v>
      </c>
      <c r="B34" s="4">
        <v>0.77</v>
      </c>
      <c r="C34" s="4">
        <v>7.7</v>
      </c>
      <c r="D34" s="5">
        <v>50.2</v>
      </c>
      <c r="E34" s="5">
        <v>1</v>
      </c>
      <c r="F34" s="5">
        <v>1.2999999999999999E-2</v>
      </c>
      <c r="G34" s="4">
        <v>1</v>
      </c>
      <c r="H34" s="7">
        <v>1</v>
      </c>
    </row>
    <row r="35" spans="1:8" ht="18" x14ac:dyDescent="0.3">
      <c r="A35" s="8">
        <v>45410</v>
      </c>
      <c r="B35" s="4">
        <v>1.5</v>
      </c>
      <c r="C35" s="4">
        <v>7.9</v>
      </c>
      <c r="D35" s="5">
        <v>47.9</v>
      </c>
      <c r="E35" s="5">
        <v>1</v>
      </c>
      <c r="F35" s="6">
        <v>0</v>
      </c>
      <c r="G35" s="4">
        <v>1.9</v>
      </c>
      <c r="H35" s="7">
        <v>1</v>
      </c>
    </row>
    <row r="36" spans="1:8" ht="18" x14ac:dyDescent="0.3">
      <c r="A36" s="8">
        <v>45411</v>
      </c>
      <c r="B36" s="4">
        <v>6.51</v>
      </c>
      <c r="C36" s="4">
        <v>7.8</v>
      </c>
      <c r="D36" s="5">
        <v>49.2</v>
      </c>
      <c r="E36" s="5">
        <v>1</v>
      </c>
      <c r="F36" s="6">
        <v>6.3E-2</v>
      </c>
      <c r="G36" s="4">
        <v>8.4</v>
      </c>
      <c r="H36" s="7">
        <v>1</v>
      </c>
    </row>
    <row r="37" spans="1:8" ht="18" x14ac:dyDescent="0.3">
      <c r="A37" s="8">
        <v>45412</v>
      </c>
      <c r="B37" s="4">
        <v>3.14</v>
      </c>
      <c r="C37" s="4">
        <v>7.5</v>
      </c>
      <c r="D37" s="5">
        <v>47.6</v>
      </c>
      <c r="E37" s="5">
        <v>1</v>
      </c>
      <c r="F37" s="6">
        <v>0</v>
      </c>
      <c r="G37" s="4">
        <v>4.0999999999999996</v>
      </c>
      <c r="H37" s="7">
        <v>1</v>
      </c>
    </row>
    <row r="38" spans="1:8" ht="18" x14ac:dyDescent="0.3">
      <c r="A38" s="8">
        <v>45413</v>
      </c>
      <c r="B38" s="4">
        <v>1.53</v>
      </c>
      <c r="C38" s="4">
        <v>7.9</v>
      </c>
      <c r="D38" s="5">
        <v>49.8</v>
      </c>
      <c r="E38" s="5">
        <v>1</v>
      </c>
      <c r="F38" s="6">
        <v>0</v>
      </c>
      <c r="G38" s="4">
        <v>2</v>
      </c>
      <c r="H38" s="7">
        <v>1</v>
      </c>
    </row>
    <row r="39" spans="1:8" ht="18" x14ac:dyDescent="0.3">
      <c r="A39" s="8">
        <v>45414</v>
      </c>
      <c r="B39" s="4">
        <v>1.27</v>
      </c>
      <c r="C39" s="4">
        <v>7.9</v>
      </c>
      <c r="D39" s="5">
        <v>50.1</v>
      </c>
      <c r="E39" s="5">
        <v>1</v>
      </c>
      <c r="F39" s="6">
        <v>0</v>
      </c>
      <c r="G39" s="4">
        <v>2.2000000000000002</v>
      </c>
      <c r="H39" s="7">
        <v>1</v>
      </c>
    </row>
    <row r="40" spans="1:8" ht="18" x14ac:dyDescent="0.3">
      <c r="A40" s="8">
        <v>45415</v>
      </c>
      <c r="B40" s="4">
        <v>2.78</v>
      </c>
      <c r="C40" s="4">
        <v>7.6</v>
      </c>
      <c r="D40" s="5">
        <v>49.2</v>
      </c>
      <c r="E40" s="5">
        <v>1</v>
      </c>
      <c r="F40" s="6">
        <v>0</v>
      </c>
      <c r="G40" s="4">
        <v>2.42</v>
      </c>
      <c r="H40" s="7">
        <v>1</v>
      </c>
    </row>
    <row r="41" spans="1:8" ht="18" x14ac:dyDescent="0.3">
      <c r="A41" s="8">
        <v>45416</v>
      </c>
      <c r="B41" s="4">
        <v>2.5</v>
      </c>
      <c r="C41" s="4">
        <v>7.64</v>
      </c>
      <c r="D41" s="5">
        <v>49.32</v>
      </c>
      <c r="E41" s="5">
        <v>1</v>
      </c>
      <c r="F41" s="6">
        <v>2.8000000000000001E-2</v>
      </c>
      <c r="G41" s="4">
        <v>2.2999999999999998</v>
      </c>
      <c r="H41" s="7">
        <v>1</v>
      </c>
    </row>
    <row r="42" spans="1:8" ht="18" x14ac:dyDescent="0.3">
      <c r="A42" s="8">
        <v>45417</v>
      </c>
      <c r="B42" s="4">
        <v>1.49</v>
      </c>
      <c r="C42" s="4">
        <v>7.6</v>
      </c>
      <c r="D42" s="5">
        <v>50.2</v>
      </c>
      <c r="E42" s="5">
        <v>1</v>
      </c>
      <c r="F42" s="13">
        <v>3.5999999999999997E-2</v>
      </c>
      <c r="G42" s="4">
        <v>1.9</v>
      </c>
      <c r="H42" s="7">
        <v>1</v>
      </c>
    </row>
    <row r="43" spans="1:8" ht="18" x14ac:dyDescent="0.3">
      <c r="A43" s="8">
        <v>45418</v>
      </c>
      <c r="B43" s="4">
        <v>0.32</v>
      </c>
      <c r="C43" s="4">
        <v>7.8</v>
      </c>
      <c r="D43" s="5">
        <v>49.3</v>
      </c>
      <c r="E43" s="5">
        <v>1</v>
      </c>
      <c r="F43" s="6">
        <v>0.03</v>
      </c>
      <c r="G43" s="4">
        <v>0.6</v>
      </c>
      <c r="H43" s="7">
        <v>1</v>
      </c>
    </row>
    <row r="44" spans="1:8" ht="18" x14ac:dyDescent="0.3">
      <c r="A44" s="8">
        <v>45419</v>
      </c>
      <c r="B44" s="4">
        <v>1.1499999999999999</v>
      </c>
      <c r="C44" s="4">
        <v>8.1999999999999993</v>
      </c>
      <c r="D44" s="5">
        <v>50.3</v>
      </c>
      <c r="E44" s="5">
        <v>1</v>
      </c>
      <c r="F44" s="6">
        <v>0</v>
      </c>
      <c r="G44" s="14">
        <v>1.4</v>
      </c>
      <c r="H44" s="7">
        <v>1</v>
      </c>
    </row>
    <row r="45" spans="1:8" ht="18" x14ac:dyDescent="0.3">
      <c r="A45" s="8">
        <v>45420</v>
      </c>
      <c r="B45" s="4">
        <v>0.75</v>
      </c>
      <c r="C45" s="4">
        <v>7.8</v>
      </c>
      <c r="D45" s="5">
        <v>50.1</v>
      </c>
      <c r="E45" s="5">
        <v>1</v>
      </c>
      <c r="F45" s="6">
        <v>0</v>
      </c>
      <c r="G45" s="4">
        <v>1</v>
      </c>
      <c r="H45" s="7">
        <v>1</v>
      </c>
    </row>
    <row r="46" spans="1:8" ht="18" x14ac:dyDescent="0.3">
      <c r="A46" s="8">
        <v>45421</v>
      </c>
      <c r="B46" s="4">
        <v>0.85</v>
      </c>
      <c r="C46" s="4">
        <v>8.1</v>
      </c>
      <c r="D46" s="5">
        <v>49.57</v>
      </c>
      <c r="E46" s="5">
        <v>1</v>
      </c>
      <c r="F46" s="6">
        <v>0</v>
      </c>
      <c r="G46" s="4">
        <v>1.4</v>
      </c>
      <c r="H46" s="7">
        <v>1</v>
      </c>
    </row>
    <row r="47" spans="1:8" ht="18" x14ac:dyDescent="0.3">
      <c r="A47" s="8">
        <v>45422</v>
      </c>
      <c r="B47" s="4">
        <v>1.1000000000000001</v>
      </c>
      <c r="C47" s="4">
        <v>8.4</v>
      </c>
      <c r="D47" s="5">
        <v>49.3</v>
      </c>
      <c r="E47" s="5">
        <v>1</v>
      </c>
      <c r="F47" s="6">
        <v>0</v>
      </c>
      <c r="G47" s="4">
        <v>2</v>
      </c>
      <c r="H47" s="7">
        <v>1</v>
      </c>
    </row>
    <row r="48" spans="1:8" ht="18" x14ac:dyDescent="0.3">
      <c r="A48" s="8">
        <v>45423</v>
      </c>
      <c r="B48" s="4">
        <v>1.79</v>
      </c>
      <c r="C48" s="4">
        <v>7.9</v>
      </c>
      <c r="D48" s="5">
        <v>49.4</v>
      </c>
      <c r="E48" s="5">
        <v>1</v>
      </c>
      <c r="F48" s="6">
        <v>0</v>
      </c>
      <c r="G48" s="4">
        <v>2.8</v>
      </c>
      <c r="H48" s="7">
        <v>1</v>
      </c>
    </row>
    <row r="49" spans="1:8" ht="18" x14ac:dyDescent="0.3">
      <c r="A49" s="8">
        <v>45424</v>
      </c>
      <c r="B49" s="4">
        <v>0.96</v>
      </c>
      <c r="C49" s="4">
        <v>8.1999999999999993</v>
      </c>
      <c r="D49" s="5">
        <v>50.5</v>
      </c>
      <c r="E49" s="5">
        <v>1</v>
      </c>
      <c r="F49" s="6">
        <v>0</v>
      </c>
      <c r="G49" s="15">
        <v>1.2</v>
      </c>
      <c r="H49" s="7">
        <v>1</v>
      </c>
    </row>
    <row r="50" spans="1:8" ht="18" x14ac:dyDescent="0.3">
      <c r="A50" s="8">
        <v>45425</v>
      </c>
      <c r="B50" s="4">
        <v>1.17</v>
      </c>
      <c r="C50" s="4">
        <v>7.9</v>
      </c>
      <c r="D50" s="5">
        <v>49.8</v>
      </c>
      <c r="E50" s="5">
        <v>1</v>
      </c>
      <c r="F50" s="6">
        <v>0</v>
      </c>
      <c r="G50" s="4">
        <v>1.6</v>
      </c>
      <c r="H50" s="7">
        <v>1</v>
      </c>
    </row>
    <row r="51" spans="1:8" ht="18" x14ac:dyDescent="0.3">
      <c r="A51" s="8">
        <v>45426</v>
      </c>
      <c r="B51" s="4">
        <v>1.9</v>
      </c>
      <c r="C51" s="4">
        <v>7.8</v>
      </c>
      <c r="D51" s="5">
        <v>50</v>
      </c>
      <c r="E51" s="5">
        <v>1</v>
      </c>
      <c r="F51" s="6">
        <v>0</v>
      </c>
      <c r="G51" s="4">
        <v>2.4</v>
      </c>
      <c r="H51" s="7">
        <v>1</v>
      </c>
    </row>
    <row r="52" spans="1:8" ht="18" x14ac:dyDescent="0.3">
      <c r="A52" s="8">
        <v>45427</v>
      </c>
      <c r="B52" s="4">
        <v>5.93</v>
      </c>
      <c r="C52" s="4">
        <v>7.8</v>
      </c>
      <c r="D52" s="5">
        <v>49.5</v>
      </c>
      <c r="E52" s="5">
        <v>1</v>
      </c>
      <c r="F52" s="6">
        <v>0</v>
      </c>
      <c r="G52" s="4">
        <v>7.6</v>
      </c>
      <c r="H52" s="7">
        <v>1</v>
      </c>
    </row>
    <row r="53" spans="1:8" ht="18" x14ac:dyDescent="0.3">
      <c r="A53" s="8">
        <v>45428</v>
      </c>
      <c r="B53" s="4">
        <v>5.71</v>
      </c>
      <c r="C53" s="4">
        <v>7.6</v>
      </c>
      <c r="D53" s="5">
        <v>49.7</v>
      </c>
      <c r="E53" s="5">
        <v>1</v>
      </c>
      <c r="F53" s="6">
        <v>1.7999999999999999E-2</v>
      </c>
      <c r="G53" s="4">
        <v>7.4</v>
      </c>
      <c r="H53" s="7">
        <v>1</v>
      </c>
    </row>
    <row r="54" spans="1:8" ht="18" x14ac:dyDescent="0.3">
      <c r="A54" s="8">
        <v>45429</v>
      </c>
      <c r="B54" s="4">
        <v>7.86</v>
      </c>
      <c r="C54" s="4">
        <v>7.7</v>
      </c>
      <c r="D54" s="5">
        <v>49.23</v>
      </c>
      <c r="E54" s="5">
        <v>1</v>
      </c>
      <c r="F54" s="6">
        <v>0</v>
      </c>
      <c r="G54" s="4">
        <v>10.6</v>
      </c>
      <c r="H54" s="7">
        <v>1</v>
      </c>
    </row>
    <row r="55" spans="1:8" ht="18" x14ac:dyDescent="0.3">
      <c r="A55" s="8">
        <v>45430</v>
      </c>
      <c r="B55" s="4">
        <v>6.9</v>
      </c>
      <c r="C55" s="4">
        <v>7.8</v>
      </c>
      <c r="D55" s="5">
        <v>49.9</v>
      </c>
      <c r="E55" s="5">
        <v>1</v>
      </c>
      <c r="F55" s="6">
        <v>0</v>
      </c>
      <c r="G55" s="4">
        <v>9.4</v>
      </c>
      <c r="H55" s="7">
        <v>1</v>
      </c>
    </row>
    <row r="56" spans="1:8" ht="18" x14ac:dyDescent="0.3">
      <c r="A56" s="8">
        <v>45431</v>
      </c>
      <c r="B56" s="4">
        <v>8.1</v>
      </c>
      <c r="C56" s="4">
        <v>7.8</v>
      </c>
      <c r="D56" s="5">
        <v>49.8</v>
      </c>
      <c r="E56" s="5">
        <v>1</v>
      </c>
      <c r="F56" s="6">
        <v>0</v>
      </c>
      <c r="G56" s="4">
        <v>10.4</v>
      </c>
      <c r="H56" s="7">
        <v>1</v>
      </c>
    </row>
    <row r="57" spans="1:8" ht="18" x14ac:dyDescent="0.3">
      <c r="A57" s="8">
        <v>45432</v>
      </c>
      <c r="B57" s="4">
        <v>3.58</v>
      </c>
      <c r="C57" s="4">
        <v>7.9</v>
      </c>
      <c r="D57" s="5">
        <v>48.51</v>
      </c>
      <c r="E57" s="5">
        <v>1</v>
      </c>
      <c r="F57" s="6">
        <v>1.2E-2</v>
      </c>
      <c r="G57" s="4">
        <v>4.5999999999999996</v>
      </c>
      <c r="H57" s="7">
        <v>1</v>
      </c>
    </row>
    <row r="58" spans="1:8" ht="18" x14ac:dyDescent="0.3">
      <c r="A58" s="8">
        <v>45433</v>
      </c>
      <c r="B58" s="4">
        <v>1.94</v>
      </c>
      <c r="C58" s="4">
        <v>7.7</v>
      </c>
      <c r="D58" s="5">
        <v>49.7</v>
      </c>
      <c r="E58" s="5">
        <v>1</v>
      </c>
      <c r="F58" s="6">
        <v>0</v>
      </c>
      <c r="G58" s="4">
        <v>2.8</v>
      </c>
      <c r="H58" s="7">
        <v>1</v>
      </c>
    </row>
    <row r="59" spans="1:8" ht="18" x14ac:dyDescent="0.3">
      <c r="A59" s="8">
        <v>45434</v>
      </c>
      <c r="B59" s="4">
        <v>2.3199999999999998</v>
      </c>
      <c r="C59" s="4">
        <v>7.7</v>
      </c>
      <c r="D59" s="5">
        <v>49.88</v>
      </c>
      <c r="E59" s="5">
        <v>1</v>
      </c>
      <c r="F59" s="6">
        <v>0</v>
      </c>
      <c r="G59" s="4">
        <v>3</v>
      </c>
      <c r="H59" s="7">
        <v>1</v>
      </c>
    </row>
    <row r="60" spans="1:8" ht="18" x14ac:dyDescent="0.3">
      <c r="A60" s="8">
        <v>45435</v>
      </c>
      <c r="B60" s="4">
        <v>4.9000000000000004</v>
      </c>
      <c r="C60" s="4">
        <v>7.7</v>
      </c>
      <c r="D60" s="5">
        <v>48.8</v>
      </c>
      <c r="E60" s="5">
        <v>1</v>
      </c>
      <c r="F60" s="6">
        <v>0</v>
      </c>
      <c r="G60" s="15">
        <v>6.4</v>
      </c>
      <c r="H60" s="7">
        <v>1</v>
      </c>
    </row>
    <row r="61" spans="1:8" ht="18" x14ac:dyDescent="0.3">
      <c r="A61" s="8">
        <v>45436</v>
      </c>
      <c r="B61" s="4">
        <v>6.9</v>
      </c>
      <c r="C61" s="4">
        <v>7.9</v>
      </c>
      <c r="D61" s="5">
        <v>49.2</v>
      </c>
      <c r="E61" s="5">
        <v>1</v>
      </c>
      <c r="F61" s="6">
        <v>0</v>
      </c>
      <c r="G61" s="4">
        <v>9</v>
      </c>
      <c r="H61" s="7">
        <v>1</v>
      </c>
    </row>
    <row r="62" spans="1:8" ht="18" x14ac:dyDescent="0.3">
      <c r="A62" s="8">
        <v>45437</v>
      </c>
      <c r="B62" s="4">
        <v>5.89</v>
      </c>
      <c r="C62" s="4">
        <v>8</v>
      </c>
      <c r="D62" s="5">
        <v>49.2</v>
      </c>
      <c r="E62" s="5">
        <v>1</v>
      </c>
      <c r="F62" s="6">
        <v>0</v>
      </c>
      <c r="G62" s="4">
        <v>7.8</v>
      </c>
      <c r="H62" s="7">
        <v>1</v>
      </c>
    </row>
    <row r="63" spans="1:8" ht="18" x14ac:dyDescent="0.3">
      <c r="A63" s="8">
        <v>45438</v>
      </c>
      <c r="B63" s="4">
        <v>4.5199999999999996</v>
      </c>
      <c r="C63" s="4">
        <v>7.5</v>
      </c>
      <c r="D63" s="5">
        <v>50.12</v>
      </c>
      <c r="E63" s="5">
        <v>1</v>
      </c>
      <c r="F63" s="6">
        <v>0</v>
      </c>
      <c r="G63" s="4">
        <v>5.2</v>
      </c>
      <c r="H63" s="7">
        <v>1</v>
      </c>
    </row>
    <row r="64" spans="1:8" ht="18" x14ac:dyDescent="0.3">
      <c r="A64" s="8">
        <v>45439</v>
      </c>
      <c r="B64" s="4">
        <v>3.2</v>
      </c>
      <c r="C64" s="4">
        <v>8</v>
      </c>
      <c r="D64" s="5">
        <v>48.5</v>
      </c>
      <c r="E64" s="5">
        <v>1</v>
      </c>
      <c r="F64" s="6">
        <v>0</v>
      </c>
      <c r="G64" s="4">
        <v>4.2</v>
      </c>
      <c r="H64" s="7">
        <v>1</v>
      </c>
    </row>
    <row r="65" spans="1:8" ht="18" x14ac:dyDescent="0.3">
      <c r="A65" s="8">
        <v>45440</v>
      </c>
      <c r="B65" s="4">
        <v>5.0999999999999996</v>
      </c>
      <c r="C65" s="4">
        <v>8</v>
      </c>
      <c r="D65" s="5">
        <v>48.7</v>
      </c>
      <c r="E65" s="5">
        <v>1</v>
      </c>
      <c r="F65" s="6">
        <v>0</v>
      </c>
      <c r="G65" s="4">
        <v>6.1</v>
      </c>
      <c r="H65" s="7">
        <v>1</v>
      </c>
    </row>
    <row r="66" spans="1:8" ht="18" x14ac:dyDescent="0.3">
      <c r="A66" s="8">
        <v>45441</v>
      </c>
      <c r="B66" s="4">
        <v>3.03</v>
      </c>
      <c r="C66" s="4">
        <v>7.8</v>
      </c>
      <c r="D66" s="5">
        <v>49.5</v>
      </c>
      <c r="E66" s="5">
        <v>1</v>
      </c>
      <c r="F66" s="6">
        <v>0</v>
      </c>
      <c r="G66" s="4">
        <v>4</v>
      </c>
      <c r="H66" s="7">
        <v>1</v>
      </c>
    </row>
    <row r="67" spans="1:8" ht="18" x14ac:dyDescent="0.3">
      <c r="A67" s="8">
        <v>45442</v>
      </c>
      <c r="B67" s="4">
        <v>2.88</v>
      </c>
      <c r="C67" s="4">
        <v>7.9</v>
      </c>
      <c r="D67" s="5">
        <v>49.5</v>
      </c>
      <c r="E67" s="5">
        <v>1</v>
      </c>
      <c r="F67" s="6">
        <v>0</v>
      </c>
      <c r="G67" s="4">
        <v>3.8</v>
      </c>
      <c r="H67" s="7">
        <v>1</v>
      </c>
    </row>
    <row r="68" spans="1:8" ht="18" x14ac:dyDescent="0.3">
      <c r="A68" s="8">
        <v>45443</v>
      </c>
      <c r="B68" s="4">
        <v>3.01</v>
      </c>
      <c r="C68" s="4">
        <v>7.9</v>
      </c>
      <c r="D68" s="5">
        <v>50.34</v>
      </c>
      <c r="E68" s="5">
        <v>1</v>
      </c>
      <c r="F68" s="6">
        <v>0</v>
      </c>
      <c r="G68" s="4">
        <v>4</v>
      </c>
      <c r="H68" s="7">
        <v>1</v>
      </c>
    </row>
    <row r="69" spans="1:8" ht="18" x14ac:dyDescent="0.3">
      <c r="A69" s="8">
        <v>45444</v>
      </c>
      <c r="B69" s="4">
        <v>0.95</v>
      </c>
      <c r="C69" s="4">
        <v>7.9</v>
      </c>
      <c r="D69" s="5">
        <v>48.5</v>
      </c>
      <c r="E69" s="5">
        <v>1</v>
      </c>
      <c r="F69" s="6">
        <v>0</v>
      </c>
      <c r="G69" s="4">
        <v>1.4</v>
      </c>
      <c r="H69" s="7">
        <v>1</v>
      </c>
    </row>
    <row r="70" spans="1:8" ht="18" x14ac:dyDescent="0.3">
      <c r="A70" s="8">
        <v>45445</v>
      </c>
      <c r="B70" s="4">
        <v>6.1</v>
      </c>
      <c r="C70" s="4">
        <v>8.1</v>
      </c>
      <c r="D70" s="5">
        <v>50.1</v>
      </c>
      <c r="E70" s="5">
        <v>1</v>
      </c>
      <c r="F70" s="6">
        <v>0</v>
      </c>
      <c r="G70" s="4">
        <v>7.8</v>
      </c>
      <c r="H70" s="7">
        <v>1</v>
      </c>
    </row>
    <row r="71" spans="1:8" ht="18" x14ac:dyDescent="0.3">
      <c r="A71" s="8">
        <v>45446</v>
      </c>
      <c r="B71" s="4">
        <v>7.28</v>
      </c>
      <c r="C71" s="4">
        <v>7.9</v>
      </c>
      <c r="D71" s="5">
        <v>50.6</v>
      </c>
      <c r="E71" s="5">
        <v>1</v>
      </c>
      <c r="F71" s="6">
        <v>2.5999999999999999E-2</v>
      </c>
      <c r="G71" s="4">
        <v>8.6</v>
      </c>
      <c r="H71" s="7">
        <v>1</v>
      </c>
    </row>
    <row r="72" spans="1:8" ht="18" x14ac:dyDescent="0.3">
      <c r="A72" s="8">
        <v>45447</v>
      </c>
      <c r="B72" s="4">
        <v>1.07</v>
      </c>
      <c r="C72" s="4">
        <v>7.9</v>
      </c>
      <c r="D72" s="5">
        <v>49.86</v>
      </c>
      <c r="E72" s="5">
        <v>1</v>
      </c>
      <c r="F72" s="6">
        <v>0</v>
      </c>
      <c r="G72" s="4">
        <v>1.4</v>
      </c>
      <c r="H72" s="7">
        <v>1</v>
      </c>
    </row>
    <row r="73" spans="1:8" ht="18" x14ac:dyDescent="0.3">
      <c r="A73" s="8">
        <v>45448</v>
      </c>
      <c r="B73" s="4">
        <v>2.96</v>
      </c>
      <c r="C73" s="4">
        <v>8.1999999999999993</v>
      </c>
      <c r="D73" s="5">
        <v>50</v>
      </c>
      <c r="E73" s="5">
        <v>1</v>
      </c>
      <c r="F73" s="6">
        <v>1.4E-2</v>
      </c>
      <c r="G73" s="4">
        <v>3.8</v>
      </c>
      <c r="H73" s="7">
        <v>1</v>
      </c>
    </row>
    <row r="74" spans="1:8" ht="18" x14ac:dyDescent="0.3">
      <c r="A74" s="8">
        <v>45449</v>
      </c>
      <c r="B74" s="4">
        <v>3.15</v>
      </c>
      <c r="C74" s="4">
        <v>8</v>
      </c>
      <c r="D74" s="5">
        <v>49.5</v>
      </c>
      <c r="E74" s="5">
        <v>1</v>
      </c>
      <c r="F74" s="6">
        <v>3.5000000000000003E-2</v>
      </c>
      <c r="G74" s="4">
        <v>4.2</v>
      </c>
      <c r="H74" s="7">
        <v>1</v>
      </c>
    </row>
    <row r="75" spans="1:8" ht="18" x14ac:dyDescent="0.3">
      <c r="A75" s="8">
        <v>45450</v>
      </c>
      <c r="B75" s="4">
        <v>2.88</v>
      </c>
      <c r="C75" s="4">
        <v>8</v>
      </c>
      <c r="D75" s="5">
        <v>49.8</v>
      </c>
      <c r="E75" s="5">
        <v>1</v>
      </c>
      <c r="F75" s="4">
        <v>0</v>
      </c>
      <c r="G75" s="4">
        <v>3.6</v>
      </c>
      <c r="H75" s="7">
        <v>1</v>
      </c>
    </row>
    <row r="76" spans="1:8" ht="18" x14ac:dyDescent="0.3">
      <c r="A76" s="8">
        <v>45451</v>
      </c>
      <c r="B76" s="4">
        <v>2.7</v>
      </c>
      <c r="C76" s="4">
        <v>8</v>
      </c>
      <c r="D76" s="5">
        <v>51</v>
      </c>
      <c r="E76" s="5">
        <v>1</v>
      </c>
      <c r="F76" s="4">
        <v>0</v>
      </c>
      <c r="G76" s="4">
        <v>3.8</v>
      </c>
      <c r="H76" s="7">
        <v>1</v>
      </c>
    </row>
    <row r="77" spans="1:8" ht="18" x14ac:dyDescent="0.3">
      <c r="A77" s="8">
        <v>45452</v>
      </c>
      <c r="B77" s="4">
        <v>1</v>
      </c>
      <c r="C77" s="4">
        <v>8</v>
      </c>
      <c r="D77" s="5">
        <v>49.5</v>
      </c>
      <c r="E77" s="5">
        <v>1</v>
      </c>
      <c r="F77" s="4">
        <v>0</v>
      </c>
      <c r="G77" s="4">
        <v>1.4</v>
      </c>
      <c r="H77" s="7">
        <v>1</v>
      </c>
    </row>
    <row r="78" spans="1:8" ht="18" x14ac:dyDescent="0.3">
      <c r="A78" s="8">
        <v>45453</v>
      </c>
      <c r="B78" s="4">
        <v>5.05</v>
      </c>
      <c r="C78" s="4">
        <v>8</v>
      </c>
      <c r="D78" s="5">
        <v>49.4</v>
      </c>
      <c r="E78" s="5">
        <v>1</v>
      </c>
      <c r="F78" s="4">
        <v>0</v>
      </c>
      <c r="G78" s="4">
        <v>6.4</v>
      </c>
      <c r="H78" s="7">
        <v>1</v>
      </c>
    </row>
    <row r="79" spans="1:8" ht="18" x14ac:dyDescent="0.3">
      <c r="A79" s="8">
        <v>45454</v>
      </c>
      <c r="B79" s="4">
        <v>1.52</v>
      </c>
      <c r="C79" s="4">
        <v>8.1</v>
      </c>
      <c r="D79" s="5">
        <v>49.9</v>
      </c>
      <c r="E79" s="5">
        <v>1</v>
      </c>
      <c r="F79" s="4">
        <v>0</v>
      </c>
      <c r="G79" s="4">
        <v>2</v>
      </c>
      <c r="H79" s="7">
        <v>1</v>
      </c>
    </row>
    <row r="80" spans="1:8" ht="18" x14ac:dyDescent="0.3">
      <c r="A80" s="8">
        <v>45455</v>
      </c>
      <c r="B80" s="4">
        <v>4.88</v>
      </c>
      <c r="C80" s="4">
        <v>8</v>
      </c>
      <c r="D80" s="5">
        <v>49.3</v>
      </c>
      <c r="E80" s="5">
        <v>1</v>
      </c>
      <c r="F80" s="4">
        <v>0</v>
      </c>
      <c r="G80" s="4">
        <v>6.4</v>
      </c>
      <c r="H80" s="7">
        <v>1</v>
      </c>
    </row>
    <row r="81" spans="1:8" ht="18" x14ac:dyDescent="0.3">
      <c r="A81" s="8">
        <v>45456</v>
      </c>
      <c r="B81" s="4">
        <v>5.0999999999999996</v>
      </c>
      <c r="C81" s="4">
        <v>7.6</v>
      </c>
      <c r="D81" s="5">
        <v>50.8</v>
      </c>
      <c r="E81" s="5">
        <v>1</v>
      </c>
      <c r="F81" s="4">
        <v>0</v>
      </c>
      <c r="G81" s="4">
        <v>6.6</v>
      </c>
      <c r="H81" s="7">
        <v>1</v>
      </c>
    </row>
    <row r="82" spans="1:8" ht="18" x14ac:dyDescent="0.3">
      <c r="A82" s="8">
        <v>45457</v>
      </c>
      <c r="B82" s="4">
        <v>6.87</v>
      </c>
      <c r="C82" s="4">
        <v>7.6</v>
      </c>
      <c r="D82" s="5">
        <v>50</v>
      </c>
      <c r="E82" s="5">
        <v>1</v>
      </c>
      <c r="F82" s="4">
        <v>0</v>
      </c>
      <c r="G82" s="4">
        <v>8.8000000000000007</v>
      </c>
      <c r="H82" s="7">
        <v>1</v>
      </c>
    </row>
    <row r="83" spans="1:8" ht="18" x14ac:dyDescent="0.3">
      <c r="A83" s="8">
        <v>45458</v>
      </c>
      <c r="B83" s="4">
        <v>6.27</v>
      </c>
      <c r="C83" s="4">
        <v>8</v>
      </c>
      <c r="D83" s="5">
        <v>49</v>
      </c>
      <c r="E83" s="5">
        <v>1</v>
      </c>
      <c r="F83" s="4">
        <v>0</v>
      </c>
      <c r="G83" s="4">
        <v>8.1999999999999993</v>
      </c>
      <c r="H83" s="7">
        <v>1</v>
      </c>
    </row>
    <row r="84" spans="1:8" ht="18" x14ac:dyDescent="0.3">
      <c r="A84" s="8">
        <v>45459</v>
      </c>
      <c r="B84" s="4">
        <v>1.48</v>
      </c>
      <c r="C84" s="4">
        <v>7.9</v>
      </c>
      <c r="D84" s="5">
        <v>50.1</v>
      </c>
      <c r="E84" s="5">
        <v>1</v>
      </c>
      <c r="F84" s="4">
        <v>0</v>
      </c>
      <c r="G84" s="4">
        <v>2</v>
      </c>
      <c r="H84" s="7">
        <v>1</v>
      </c>
    </row>
    <row r="85" spans="1:8" ht="18" x14ac:dyDescent="0.3">
      <c r="A85" s="8">
        <v>45460</v>
      </c>
      <c r="B85" s="4">
        <v>4.7</v>
      </c>
      <c r="C85" s="4">
        <v>8</v>
      </c>
      <c r="D85" s="5">
        <v>49.6</v>
      </c>
      <c r="E85" s="5">
        <v>1</v>
      </c>
      <c r="F85" s="4">
        <v>0</v>
      </c>
      <c r="G85" s="4">
        <v>6.1</v>
      </c>
      <c r="H85" s="7">
        <v>1</v>
      </c>
    </row>
    <row r="86" spans="1:8" ht="18" x14ac:dyDescent="0.3">
      <c r="A86" s="8">
        <v>45461</v>
      </c>
      <c r="B86" s="4">
        <v>3.17</v>
      </c>
      <c r="C86" s="4">
        <v>7.8</v>
      </c>
      <c r="D86" s="5">
        <v>49.4</v>
      </c>
      <c r="E86" s="5">
        <v>1</v>
      </c>
      <c r="F86" s="4">
        <v>0</v>
      </c>
      <c r="G86" s="4">
        <v>4.5999999999999996</v>
      </c>
      <c r="H86" s="7">
        <v>1</v>
      </c>
    </row>
    <row r="87" spans="1:8" ht="18" x14ac:dyDescent="0.3">
      <c r="A87" s="8">
        <v>45462</v>
      </c>
      <c r="B87" s="4">
        <v>2.06</v>
      </c>
      <c r="C87" s="4">
        <v>7.7</v>
      </c>
      <c r="D87" s="5">
        <v>49.46</v>
      </c>
      <c r="E87" s="5">
        <v>1</v>
      </c>
      <c r="F87" s="4">
        <v>0</v>
      </c>
      <c r="G87" s="4">
        <v>3.4</v>
      </c>
      <c r="H87" s="7">
        <v>1</v>
      </c>
    </row>
    <row r="88" spans="1:8" ht="18" x14ac:dyDescent="0.3">
      <c r="A88" s="8">
        <v>45463</v>
      </c>
      <c r="B88" s="4">
        <v>7.04</v>
      </c>
      <c r="C88" s="4">
        <v>7.8</v>
      </c>
      <c r="D88" s="5">
        <v>50.42</v>
      </c>
      <c r="E88" s="5">
        <v>1</v>
      </c>
      <c r="F88" s="4">
        <v>0</v>
      </c>
      <c r="G88" s="4">
        <v>10.6</v>
      </c>
      <c r="H88" s="7">
        <v>1</v>
      </c>
    </row>
    <row r="89" spans="1:8" ht="18" x14ac:dyDescent="0.3">
      <c r="A89" s="8">
        <v>45464</v>
      </c>
      <c r="B89" s="4">
        <v>7.44</v>
      </c>
      <c r="C89" s="4">
        <v>7.9</v>
      </c>
      <c r="D89" s="5">
        <v>50.01</v>
      </c>
      <c r="E89" s="5">
        <v>1</v>
      </c>
      <c r="F89" s="4">
        <v>0</v>
      </c>
      <c r="G89" s="4">
        <v>7.2</v>
      </c>
      <c r="H89" s="7">
        <v>1</v>
      </c>
    </row>
    <row r="90" spans="1:8" ht="18" x14ac:dyDescent="0.3">
      <c r="A90" s="8">
        <v>45465</v>
      </c>
      <c r="B90" s="4">
        <v>2</v>
      </c>
      <c r="C90" s="4">
        <v>7.8</v>
      </c>
      <c r="D90" s="5">
        <v>48.8</v>
      </c>
      <c r="E90" s="5">
        <v>1</v>
      </c>
      <c r="F90" s="4">
        <v>0</v>
      </c>
      <c r="G90" s="4">
        <v>3.4</v>
      </c>
      <c r="H90" s="7">
        <v>1</v>
      </c>
    </row>
    <row r="91" spans="1:8" ht="18" x14ac:dyDescent="0.3">
      <c r="A91" s="8">
        <v>45466</v>
      </c>
      <c r="B91" s="4">
        <v>6.59</v>
      </c>
      <c r="C91" s="4">
        <v>7.8</v>
      </c>
      <c r="D91" s="5">
        <v>50</v>
      </c>
      <c r="E91" s="5">
        <v>1</v>
      </c>
      <c r="F91" s="4">
        <v>0</v>
      </c>
      <c r="G91" s="4">
        <v>8.6</v>
      </c>
      <c r="H91" s="7">
        <v>1</v>
      </c>
    </row>
    <row r="92" spans="1:8" ht="18" x14ac:dyDescent="0.3">
      <c r="A92" s="8">
        <v>45467</v>
      </c>
      <c r="B92" s="4">
        <v>6.1</v>
      </c>
      <c r="C92" s="4">
        <v>7.8</v>
      </c>
      <c r="D92" s="5">
        <v>49.5</v>
      </c>
      <c r="E92" s="5">
        <v>1</v>
      </c>
      <c r="F92" s="4">
        <v>0</v>
      </c>
      <c r="G92" s="4">
        <v>8</v>
      </c>
      <c r="H92" s="7">
        <v>1</v>
      </c>
    </row>
    <row r="93" spans="1:8" ht="18" x14ac:dyDescent="0.3">
      <c r="A93" s="8">
        <v>45468</v>
      </c>
      <c r="B93" s="4">
        <v>1.1499999999999999</v>
      </c>
      <c r="C93" s="4">
        <v>7.7</v>
      </c>
      <c r="D93" s="5">
        <v>50</v>
      </c>
      <c r="E93" s="5">
        <v>1</v>
      </c>
      <c r="F93" s="4">
        <v>0</v>
      </c>
      <c r="G93" s="4">
        <v>2</v>
      </c>
      <c r="H93" s="7">
        <v>1</v>
      </c>
    </row>
    <row r="94" spans="1:8" ht="18" x14ac:dyDescent="0.3">
      <c r="A94" s="8">
        <v>45469</v>
      </c>
      <c r="B94" s="4">
        <v>2.2999999999999998</v>
      </c>
      <c r="C94" s="4">
        <v>7.8</v>
      </c>
      <c r="D94" s="5">
        <v>50</v>
      </c>
      <c r="E94" s="5">
        <v>1</v>
      </c>
      <c r="F94" s="4">
        <v>0</v>
      </c>
      <c r="G94" s="4">
        <v>3.6</v>
      </c>
      <c r="H94" s="7">
        <v>1</v>
      </c>
    </row>
    <row r="95" spans="1:8" ht="18" x14ac:dyDescent="0.3">
      <c r="A95" s="8">
        <v>45470</v>
      </c>
      <c r="B95" s="4">
        <v>7.13</v>
      </c>
      <c r="C95" s="4">
        <v>8</v>
      </c>
      <c r="D95" s="5">
        <v>50.25</v>
      </c>
      <c r="E95" s="5">
        <v>1</v>
      </c>
      <c r="F95" s="4">
        <v>0</v>
      </c>
      <c r="G95" s="4">
        <v>9</v>
      </c>
      <c r="H95" s="7">
        <v>1</v>
      </c>
    </row>
    <row r="96" spans="1:8" ht="18" x14ac:dyDescent="0.3">
      <c r="A96" s="8">
        <v>45471</v>
      </c>
      <c r="B96" s="4">
        <v>2.5099999999999998</v>
      </c>
      <c r="C96" s="4">
        <v>7.8</v>
      </c>
      <c r="D96" s="5">
        <v>55.7</v>
      </c>
      <c r="E96" s="5">
        <v>1</v>
      </c>
      <c r="F96" s="4">
        <v>0</v>
      </c>
      <c r="G96" s="4">
        <v>5.04</v>
      </c>
      <c r="H96" s="7">
        <v>1</v>
      </c>
    </row>
    <row r="97" spans="1:8" ht="18" x14ac:dyDescent="0.3">
      <c r="A97" s="8">
        <v>45472</v>
      </c>
      <c r="B97" s="4">
        <v>7.5</v>
      </c>
      <c r="C97" s="4">
        <v>8</v>
      </c>
      <c r="D97" s="5">
        <v>51.8</v>
      </c>
      <c r="E97" s="5">
        <v>1</v>
      </c>
      <c r="F97" s="4">
        <v>0</v>
      </c>
      <c r="G97" s="4">
        <v>5.04</v>
      </c>
      <c r="H97" s="7">
        <v>1</v>
      </c>
    </row>
    <row r="98" spans="1:8" ht="18" x14ac:dyDescent="0.3">
      <c r="A98" s="8">
        <v>45473</v>
      </c>
      <c r="B98" s="4">
        <v>2.5</v>
      </c>
      <c r="C98" s="4">
        <v>7.9</v>
      </c>
      <c r="D98" s="5">
        <v>51.3</v>
      </c>
      <c r="E98" s="5">
        <v>1</v>
      </c>
      <c r="F98" s="4">
        <v>0</v>
      </c>
      <c r="G98" s="4">
        <v>5.04</v>
      </c>
      <c r="H98" s="7">
        <v>1</v>
      </c>
    </row>
    <row r="99" spans="1:8" ht="18" x14ac:dyDescent="0.3">
      <c r="A99" s="8">
        <v>45474</v>
      </c>
      <c r="B99" s="4">
        <v>2.78</v>
      </c>
      <c r="C99" s="4">
        <v>7.6</v>
      </c>
      <c r="D99" s="5">
        <v>50.1</v>
      </c>
      <c r="E99" s="5">
        <v>1</v>
      </c>
      <c r="F99" s="4">
        <v>0</v>
      </c>
      <c r="G99" s="4">
        <v>5.04</v>
      </c>
      <c r="H99" s="7">
        <v>1</v>
      </c>
    </row>
    <row r="100" spans="1:8" ht="18" x14ac:dyDescent="0.3">
      <c r="A100" s="8">
        <v>45475</v>
      </c>
      <c r="B100" s="4">
        <v>4.7</v>
      </c>
      <c r="C100" s="4">
        <v>7.9</v>
      </c>
      <c r="D100" s="5">
        <v>49.4</v>
      </c>
      <c r="E100" s="5">
        <v>1</v>
      </c>
      <c r="F100" s="4">
        <v>0</v>
      </c>
      <c r="G100" s="4">
        <v>5.04</v>
      </c>
      <c r="H100" s="7">
        <v>1</v>
      </c>
    </row>
    <row r="101" spans="1:8" ht="18" x14ac:dyDescent="0.3">
      <c r="A101" s="8">
        <v>45476</v>
      </c>
      <c r="B101" s="4">
        <v>4.24</v>
      </c>
      <c r="C101" s="4">
        <v>7.8</v>
      </c>
      <c r="D101" s="5">
        <v>50.1</v>
      </c>
      <c r="E101" s="5">
        <v>1</v>
      </c>
      <c r="F101" s="4">
        <v>0</v>
      </c>
      <c r="G101" s="4">
        <v>5.04</v>
      </c>
      <c r="H101" s="7">
        <v>1</v>
      </c>
    </row>
    <row r="102" spans="1:8" ht="18" x14ac:dyDescent="0.3">
      <c r="A102" s="8">
        <v>45477</v>
      </c>
      <c r="B102" s="4">
        <v>2.02</v>
      </c>
      <c r="C102" s="4">
        <v>8</v>
      </c>
      <c r="D102" s="5">
        <v>54.9</v>
      </c>
      <c r="E102" s="5">
        <v>1</v>
      </c>
      <c r="F102" s="4">
        <v>0</v>
      </c>
      <c r="G102" s="4">
        <v>5.04</v>
      </c>
      <c r="H102" s="7">
        <v>1</v>
      </c>
    </row>
    <row r="103" spans="1:8" ht="18" x14ac:dyDescent="0.3">
      <c r="A103" s="8">
        <v>45478</v>
      </c>
      <c r="B103" s="4">
        <v>1.53</v>
      </c>
      <c r="C103" s="4">
        <v>7.9</v>
      </c>
      <c r="D103" s="5">
        <v>53.8</v>
      </c>
      <c r="E103" s="5">
        <v>1</v>
      </c>
      <c r="F103" s="4">
        <v>0</v>
      </c>
      <c r="G103" s="4">
        <v>5.04</v>
      </c>
      <c r="H103" s="7">
        <v>1</v>
      </c>
    </row>
    <row r="104" spans="1:8" ht="18" x14ac:dyDescent="0.3">
      <c r="A104" s="8">
        <v>45479</v>
      </c>
      <c r="B104" s="4">
        <v>4.95</v>
      </c>
      <c r="C104" s="4">
        <v>8</v>
      </c>
      <c r="D104" s="5">
        <v>53.8</v>
      </c>
      <c r="E104" s="5">
        <v>1</v>
      </c>
      <c r="F104" s="4">
        <v>3.0000000000000001E-3</v>
      </c>
      <c r="G104" s="4">
        <v>6.4</v>
      </c>
      <c r="H104" s="7">
        <v>1</v>
      </c>
    </row>
    <row r="105" spans="1:8" ht="18" x14ac:dyDescent="0.3">
      <c r="A105" s="8">
        <v>45480</v>
      </c>
      <c r="B105" s="4">
        <v>2.31</v>
      </c>
      <c r="C105" s="4">
        <v>8</v>
      </c>
      <c r="D105" s="5">
        <v>53.9</v>
      </c>
      <c r="E105" s="5">
        <v>1</v>
      </c>
      <c r="F105" s="4">
        <v>0</v>
      </c>
      <c r="G105" s="4">
        <v>3.2</v>
      </c>
      <c r="H105" s="7">
        <v>1</v>
      </c>
    </row>
    <row r="106" spans="1:8" ht="18" x14ac:dyDescent="0.3">
      <c r="A106" s="8">
        <v>45481</v>
      </c>
      <c r="B106" s="4">
        <v>1.96</v>
      </c>
      <c r="C106" s="4">
        <v>7.3</v>
      </c>
      <c r="D106" s="5">
        <v>53.9</v>
      </c>
      <c r="E106" s="5">
        <v>1</v>
      </c>
      <c r="F106" s="4">
        <v>0</v>
      </c>
      <c r="G106" s="4">
        <v>2.5</v>
      </c>
      <c r="H106" s="4">
        <v>0</v>
      </c>
    </row>
    <row r="107" spans="1:8" ht="18" x14ac:dyDescent="0.3">
      <c r="A107" s="8">
        <v>45482</v>
      </c>
      <c r="B107" s="4">
        <v>1.27</v>
      </c>
      <c r="C107" s="4">
        <v>7.35</v>
      </c>
      <c r="D107" s="5">
        <v>56.6</v>
      </c>
      <c r="E107" s="5">
        <v>1</v>
      </c>
      <c r="F107" s="4">
        <v>0</v>
      </c>
      <c r="G107" s="4">
        <v>2</v>
      </c>
      <c r="H107" s="4">
        <v>1</v>
      </c>
    </row>
    <row r="108" spans="1:8" ht="18" x14ac:dyDescent="0.3">
      <c r="A108" s="8">
        <v>45483</v>
      </c>
      <c r="B108" s="4">
        <v>7</v>
      </c>
      <c r="C108" s="4">
        <v>7.6</v>
      </c>
      <c r="D108" s="5">
        <v>53.6</v>
      </c>
      <c r="E108" s="5">
        <v>1</v>
      </c>
      <c r="F108" s="4">
        <v>0</v>
      </c>
      <c r="G108" s="4">
        <v>9</v>
      </c>
      <c r="H108" s="4">
        <v>1</v>
      </c>
    </row>
  </sheetData>
  <conditionalFormatting sqref="A2:A108">
    <cfRule type="cellIs" dxfId="18" priority="1" operator="equal">
      <formula>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CC61-1153-4A93-980D-537A001D83F7}">
  <sheetPr>
    <tabColor rgb="FF00B050"/>
  </sheetPr>
  <dimension ref="A1:P108"/>
  <sheetViews>
    <sheetView workbookViewId="0"/>
  </sheetViews>
  <sheetFormatPr baseColWidth="10" defaultRowHeight="14.4" x14ac:dyDescent="0.3"/>
  <cols>
    <col min="1" max="1" width="15" customWidth="1"/>
    <col min="6" max="6" width="12.6640625" customWidth="1"/>
    <col min="7" max="7" width="22.44140625" customWidth="1"/>
    <col min="8" max="8" width="18.88671875" customWidth="1"/>
    <col min="9" max="9" width="21.5546875" customWidth="1"/>
    <col min="10" max="10" width="15.5546875" customWidth="1"/>
    <col min="11" max="11" width="16.88671875" customWidth="1"/>
    <col min="12" max="12" width="20.44140625" customWidth="1"/>
    <col min="13" max="13" width="20.88671875" customWidth="1"/>
    <col min="14" max="14" width="20.5546875" customWidth="1"/>
    <col min="15" max="15" width="19.77734375" customWidth="1"/>
    <col min="16" max="16" width="18.44140625" customWidth="1"/>
  </cols>
  <sheetData>
    <row r="1" spans="1:16" ht="28.8" customHeight="1" x14ac:dyDescent="0.3">
      <c r="A1" s="51" t="s">
        <v>6</v>
      </c>
      <c r="B1" s="51" t="s">
        <v>44</v>
      </c>
      <c r="C1" s="50" t="s">
        <v>45</v>
      </c>
      <c r="D1" s="50" t="s">
        <v>10</v>
      </c>
      <c r="E1" s="65" t="s">
        <v>5</v>
      </c>
      <c r="F1" s="65" t="s">
        <v>56</v>
      </c>
      <c r="G1" s="65" t="s">
        <v>46</v>
      </c>
      <c r="H1" s="65" t="s">
        <v>47</v>
      </c>
      <c r="I1" s="65" t="s">
        <v>48</v>
      </c>
      <c r="J1" s="65" t="s">
        <v>49</v>
      </c>
      <c r="K1" s="65" t="s">
        <v>50</v>
      </c>
      <c r="L1" s="65" t="s">
        <v>51</v>
      </c>
      <c r="M1" s="65" t="s">
        <v>52</v>
      </c>
      <c r="N1" s="65" t="s">
        <v>53</v>
      </c>
      <c r="O1" s="65" t="s">
        <v>54</v>
      </c>
      <c r="P1" s="65" t="s">
        <v>55</v>
      </c>
    </row>
    <row r="2" spans="1:16" ht="18" x14ac:dyDescent="0.3">
      <c r="A2" s="8">
        <v>45377</v>
      </c>
      <c r="B2" s="6">
        <v>1</v>
      </c>
      <c r="C2" s="6">
        <v>3.1E-2</v>
      </c>
      <c r="D2" s="14">
        <v>0</v>
      </c>
      <c r="E2" s="14">
        <v>0.4</v>
      </c>
      <c r="F2" s="4">
        <f>AVERAGEA(F8:F108)</f>
        <v>0.33504950495049501</v>
      </c>
      <c r="G2" s="4">
        <f>AVERAGEA(G4:G7,G9:G13,G15:G22,G25:G26,G28:G33,G35:G53,G55:G66,G68,G70:G99,G101:G103,G104:G108)</f>
        <v>0.30684210526315786</v>
      </c>
      <c r="H2" s="4">
        <f>AVERAGEA(H4:H26,H28:H108)</f>
        <v>0.28134615384615391</v>
      </c>
      <c r="I2" s="4">
        <f>AVERAGEA(I4:I26,I28:I44,I46:I58,I60:I101,I103:I104,I106:I108)</f>
        <v>0.30185000000000012</v>
      </c>
      <c r="J2" s="4">
        <f>AVERAGEA(J4:J47,J49:J51,J53:J54,J56:J57,J59:J84,J86:J108)</f>
        <v>0.31930000000000003</v>
      </c>
      <c r="K2" s="4">
        <f>AVERAGEA(K5:K14,K16:K31,K34:K52,K54:K100,K102:K108)</f>
        <v>0.314141414141414</v>
      </c>
      <c r="L2" s="4">
        <f>AVERAGEA(L6:L13,L15:L20,L24:L26,L29:L44,L46:L53,L55:L99,L101:L104,L106:L107)</f>
        <v>0.42282608695652185</v>
      </c>
      <c r="M2" s="4">
        <f>AVERAGEA(M4:M10,M12:M26,M28:M48,M50:M59,M61:M63,M64,M66:M70,M71:M93,M95:M99,M101:M108)</f>
        <v>0.51368367346938804</v>
      </c>
      <c r="N2" s="4">
        <f>AVERAGEA(N4:N26,N28:N81,N83:N105,N107:N108)</f>
        <v>0.57039215686274514</v>
      </c>
      <c r="O2" s="4">
        <f>AVERAGEA(O4:O15,O17:O19,O21:O108)</f>
        <v>0.55660194174757294</v>
      </c>
      <c r="P2" s="4">
        <f>AVERAGEA(P5:P10,P12:P51,P53:P72,P74:P92,P94:P108)</f>
        <v>0.79010000000000002</v>
      </c>
    </row>
    <row r="3" spans="1:16" ht="18" x14ac:dyDescent="0.3">
      <c r="A3" s="8">
        <v>45378</v>
      </c>
      <c r="B3" s="6">
        <v>1</v>
      </c>
      <c r="C3" s="6">
        <v>2E-3</v>
      </c>
      <c r="D3" s="14">
        <v>0</v>
      </c>
      <c r="E3" s="14">
        <f>AVERAGEA(E2,E4:E95,E104:E108)</f>
        <v>0.63408163265306117</v>
      </c>
      <c r="F3" s="4">
        <f t="shared" ref="F3:F7" si="0">AVERAGEA(F9:F109)</f>
        <v>0.32220000000000004</v>
      </c>
      <c r="G3" s="4">
        <v>0.31</v>
      </c>
      <c r="H3" s="4">
        <v>0.28000000000000003</v>
      </c>
      <c r="I3" s="4">
        <v>0.3</v>
      </c>
      <c r="J3" s="4">
        <v>0.32</v>
      </c>
      <c r="K3" s="4">
        <v>0.31</v>
      </c>
      <c r="L3" s="4">
        <v>0.42</v>
      </c>
      <c r="M3" s="4">
        <v>0.51</v>
      </c>
      <c r="N3" s="4">
        <v>0.56999999999999995</v>
      </c>
      <c r="O3" s="4">
        <v>0.56000000000000005</v>
      </c>
      <c r="P3" s="4">
        <v>0.79</v>
      </c>
    </row>
    <row r="4" spans="1:16" ht="18" x14ac:dyDescent="0.3">
      <c r="A4" s="8">
        <v>45379</v>
      </c>
      <c r="B4" s="6">
        <v>1</v>
      </c>
      <c r="C4" s="6">
        <v>6.0000000000000001E-3</v>
      </c>
      <c r="D4" s="14">
        <v>0</v>
      </c>
      <c r="E4" s="14">
        <v>0.6</v>
      </c>
      <c r="F4" s="4">
        <f t="shared" si="0"/>
        <v>0.31777777777777777</v>
      </c>
      <c r="G4" s="4">
        <v>0.3</v>
      </c>
      <c r="H4" s="4">
        <v>0.39</v>
      </c>
      <c r="I4" s="4">
        <v>1.18</v>
      </c>
      <c r="J4" s="4">
        <v>0.61</v>
      </c>
      <c r="K4" s="4">
        <v>0.31</v>
      </c>
      <c r="L4" s="4">
        <v>0.42</v>
      </c>
      <c r="M4" s="4">
        <v>0.26</v>
      </c>
      <c r="N4" s="4">
        <v>0.18</v>
      </c>
      <c r="O4" s="4">
        <v>0.24</v>
      </c>
      <c r="P4" s="4">
        <v>0.79</v>
      </c>
    </row>
    <row r="5" spans="1:16" ht="18" x14ac:dyDescent="0.3">
      <c r="A5" s="8">
        <v>45380</v>
      </c>
      <c r="B5" s="6">
        <v>1</v>
      </c>
      <c r="C5" s="6">
        <v>2.1000000000000001E-2</v>
      </c>
      <c r="D5" s="14">
        <v>0</v>
      </c>
      <c r="E5" s="14">
        <v>0.8</v>
      </c>
      <c r="F5" s="4">
        <f t="shared" si="0"/>
        <v>0.31642857142857145</v>
      </c>
      <c r="G5" s="4">
        <v>0.22</v>
      </c>
      <c r="H5" s="4">
        <v>0.24</v>
      </c>
      <c r="I5" s="4">
        <v>0.26</v>
      </c>
      <c r="J5" s="4">
        <v>0.46</v>
      </c>
      <c r="K5" s="4">
        <v>0.71</v>
      </c>
      <c r="L5" s="4">
        <v>0.42</v>
      </c>
      <c r="M5" s="4">
        <v>10.7</v>
      </c>
      <c r="N5" s="4">
        <v>12.7</v>
      </c>
      <c r="O5" s="4">
        <v>10.3</v>
      </c>
      <c r="P5" s="4">
        <v>10.7</v>
      </c>
    </row>
    <row r="6" spans="1:16" ht="18" x14ac:dyDescent="0.3">
      <c r="A6" s="8">
        <v>45381</v>
      </c>
      <c r="B6" s="6">
        <v>1</v>
      </c>
      <c r="C6" s="6">
        <v>2.1000000000000001E-2</v>
      </c>
      <c r="D6" s="14">
        <v>0</v>
      </c>
      <c r="E6" s="14">
        <v>0.8</v>
      </c>
      <c r="F6" s="4">
        <f t="shared" si="0"/>
        <v>0.31144329896907219</v>
      </c>
      <c r="G6" s="4">
        <v>0.94</v>
      </c>
      <c r="H6" s="4">
        <v>0.41</v>
      </c>
      <c r="I6" s="4">
        <v>0.98</v>
      </c>
      <c r="J6" s="4">
        <v>0.85</v>
      </c>
      <c r="K6" s="4">
        <v>0.75</v>
      </c>
      <c r="L6" s="4">
        <v>10.5</v>
      </c>
      <c r="M6" s="4">
        <v>9.82</v>
      </c>
      <c r="N6" s="4">
        <v>9.74</v>
      </c>
      <c r="O6" s="4">
        <v>9.57</v>
      </c>
      <c r="P6" s="4">
        <v>10.8</v>
      </c>
    </row>
    <row r="7" spans="1:16" ht="18" x14ac:dyDescent="0.3">
      <c r="A7" s="8">
        <v>45382</v>
      </c>
      <c r="B7" s="6">
        <v>1</v>
      </c>
      <c r="C7" s="6">
        <v>3.5999999999999997E-2</v>
      </c>
      <c r="D7" s="4">
        <v>0</v>
      </c>
      <c r="E7" s="14">
        <v>0.6</v>
      </c>
      <c r="F7" s="4">
        <f t="shared" si="0"/>
        <v>0.31104166666666672</v>
      </c>
      <c r="G7" s="4">
        <v>0.34</v>
      </c>
      <c r="H7" s="4">
        <v>0.27</v>
      </c>
      <c r="I7" s="4">
        <v>0.19</v>
      </c>
      <c r="J7" s="4">
        <v>0.41</v>
      </c>
      <c r="K7" s="4">
        <v>0.54</v>
      </c>
      <c r="L7" s="4">
        <v>0.67</v>
      </c>
      <c r="M7" s="4">
        <v>0.7</v>
      </c>
      <c r="N7" s="4">
        <v>0.62</v>
      </c>
      <c r="O7" s="4">
        <v>0.26</v>
      </c>
      <c r="P7" s="4">
        <v>1.43</v>
      </c>
    </row>
    <row r="8" spans="1:16" ht="18" x14ac:dyDescent="0.3">
      <c r="A8" s="8">
        <v>45383</v>
      </c>
      <c r="B8" s="6">
        <v>1</v>
      </c>
      <c r="C8" s="6">
        <v>2.1100000000000001E-2</v>
      </c>
      <c r="D8" s="14">
        <v>0</v>
      </c>
      <c r="E8" s="14">
        <v>0.7</v>
      </c>
      <c r="F8" s="66">
        <v>1.62</v>
      </c>
      <c r="G8" s="9">
        <v>0.31</v>
      </c>
      <c r="H8" s="9">
        <v>0.9</v>
      </c>
      <c r="I8" s="9">
        <v>1.51</v>
      </c>
      <c r="J8" s="9">
        <v>1.63</v>
      </c>
      <c r="K8" s="9">
        <v>2.6</v>
      </c>
      <c r="L8" s="9">
        <v>1.1499999999999999</v>
      </c>
      <c r="M8" s="9">
        <v>0.69</v>
      </c>
      <c r="N8" s="9">
        <v>0.77</v>
      </c>
      <c r="O8" s="9">
        <v>0.25</v>
      </c>
      <c r="P8" s="4">
        <v>1.39</v>
      </c>
    </row>
    <row r="9" spans="1:16" ht="18" x14ac:dyDescent="0.3">
      <c r="A9" s="8">
        <v>45384</v>
      </c>
      <c r="B9" s="6">
        <v>1</v>
      </c>
      <c r="C9" s="6">
        <v>1.4E-2</v>
      </c>
      <c r="D9" s="14">
        <v>0</v>
      </c>
      <c r="E9" s="4">
        <v>0.8</v>
      </c>
      <c r="F9" s="14">
        <v>0.76</v>
      </c>
      <c r="G9" s="4">
        <v>0.4</v>
      </c>
      <c r="H9" s="4">
        <v>0.28999999999999998</v>
      </c>
      <c r="I9" s="4">
        <v>0.47</v>
      </c>
      <c r="J9" s="4">
        <v>0.48</v>
      </c>
      <c r="K9" s="4">
        <v>0.54</v>
      </c>
      <c r="L9" s="4">
        <v>0.42</v>
      </c>
      <c r="M9" s="4">
        <v>0.37</v>
      </c>
      <c r="N9" s="4">
        <v>0.54</v>
      </c>
      <c r="O9" s="4">
        <v>0.8</v>
      </c>
      <c r="P9" s="4">
        <v>1.08</v>
      </c>
    </row>
    <row r="10" spans="1:16" ht="18" x14ac:dyDescent="0.3">
      <c r="A10" s="8">
        <v>45385</v>
      </c>
      <c r="B10" s="6">
        <v>1</v>
      </c>
      <c r="C10" s="6">
        <v>0</v>
      </c>
      <c r="D10" s="14">
        <v>0</v>
      </c>
      <c r="E10" s="14">
        <v>0.6</v>
      </c>
      <c r="F10" s="14">
        <v>0.45</v>
      </c>
      <c r="G10" s="4">
        <v>0.36</v>
      </c>
      <c r="H10" s="4">
        <v>0.57999999999999996</v>
      </c>
      <c r="I10" s="4">
        <v>0.19</v>
      </c>
      <c r="J10" s="4">
        <v>0.31</v>
      </c>
      <c r="K10" s="4">
        <v>0.41</v>
      </c>
      <c r="L10" s="4">
        <v>0.25</v>
      </c>
      <c r="M10" s="4">
        <v>0.22</v>
      </c>
      <c r="N10" s="4">
        <v>0.22</v>
      </c>
      <c r="O10" s="4">
        <v>0.38</v>
      </c>
      <c r="P10" s="4">
        <v>0.61</v>
      </c>
    </row>
    <row r="11" spans="1:16" ht="18" x14ac:dyDescent="0.3">
      <c r="A11" s="8">
        <v>45386</v>
      </c>
      <c r="B11" s="6">
        <v>1</v>
      </c>
      <c r="C11" s="6">
        <v>0</v>
      </c>
      <c r="D11" s="4">
        <v>0</v>
      </c>
      <c r="E11" s="14">
        <v>1.04</v>
      </c>
      <c r="F11" s="14">
        <v>0.8</v>
      </c>
      <c r="G11" s="4">
        <v>0.39</v>
      </c>
      <c r="H11" s="4">
        <v>0.45</v>
      </c>
      <c r="I11" s="4">
        <v>0.31</v>
      </c>
      <c r="J11" s="4">
        <v>0.44</v>
      </c>
      <c r="K11" s="4">
        <v>0.32</v>
      </c>
      <c r="L11" s="4">
        <v>0.26</v>
      </c>
      <c r="M11" s="4">
        <v>0.51</v>
      </c>
      <c r="N11" s="4">
        <v>0.98</v>
      </c>
      <c r="O11" s="4">
        <v>0.12</v>
      </c>
      <c r="P11" s="4">
        <v>0.79</v>
      </c>
    </row>
    <row r="12" spans="1:16" ht="18" x14ac:dyDescent="0.3">
      <c r="A12" s="8">
        <v>45387</v>
      </c>
      <c r="B12" s="6">
        <v>1</v>
      </c>
      <c r="C12" s="6">
        <v>0</v>
      </c>
      <c r="D12" s="4">
        <v>0</v>
      </c>
      <c r="E12" s="4">
        <v>0.8</v>
      </c>
      <c r="F12" s="14">
        <v>0.35</v>
      </c>
      <c r="G12" s="4">
        <v>0.19</v>
      </c>
      <c r="H12" s="4">
        <v>0.19</v>
      </c>
      <c r="I12" s="4">
        <v>0.19</v>
      </c>
      <c r="J12" s="4">
        <v>0.19</v>
      </c>
      <c r="K12" s="4">
        <v>0.19</v>
      </c>
      <c r="L12" s="4">
        <v>0.19</v>
      </c>
      <c r="M12" s="4">
        <v>0.19</v>
      </c>
      <c r="N12" s="4">
        <v>0.19</v>
      </c>
      <c r="O12" s="4">
        <v>0.19</v>
      </c>
      <c r="P12" s="4">
        <v>0.19</v>
      </c>
    </row>
    <row r="13" spans="1:16" ht="18" x14ac:dyDescent="0.3">
      <c r="A13" s="8">
        <v>45388</v>
      </c>
      <c r="B13" s="6">
        <v>1</v>
      </c>
      <c r="C13" s="6">
        <v>0</v>
      </c>
      <c r="D13" s="4">
        <v>0</v>
      </c>
      <c r="E13" s="14">
        <v>0.4</v>
      </c>
      <c r="F13" s="14">
        <v>0.59</v>
      </c>
      <c r="G13" s="4">
        <v>0.23</v>
      </c>
      <c r="H13" s="4">
        <v>0.11</v>
      </c>
      <c r="I13" s="4">
        <v>0.24</v>
      </c>
      <c r="J13" s="4">
        <v>0.09</v>
      </c>
      <c r="K13" s="4">
        <v>0.18</v>
      </c>
      <c r="L13" s="4">
        <v>0.89</v>
      </c>
      <c r="M13" s="4">
        <v>0.53</v>
      </c>
      <c r="N13" s="4">
        <v>0.5</v>
      </c>
      <c r="O13" s="4">
        <v>0.6</v>
      </c>
      <c r="P13" s="4">
        <v>0.92</v>
      </c>
    </row>
    <row r="14" spans="1:16" ht="18" x14ac:dyDescent="0.3">
      <c r="A14" s="8">
        <v>45389</v>
      </c>
      <c r="B14" s="6">
        <v>1</v>
      </c>
      <c r="C14" s="6">
        <v>0</v>
      </c>
      <c r="D14" s="4">
        <v>0</v>
      </c>
      <c r="E14" s="14">
        <v>0.5</v>
      </c>
      <c r="F14" s="67">
        <v>0.4</v>
      </c>
      <c r="G14" s="11">
        <v>0.31</v>
      </c>
      <c r="H14" s="11">
        <v>0.35</v>
      </c>
      <c r="I14" s="11">
        <v>0.32</v>
      </c>
      <c r="J14" s="11">
        <v>0.2</v>
      </c>
      <c r="K14" s="11">
        <v>0.26</v>
      </c>
      <c r="L14" s="11">
        <v>0.42</v>
      </c>
      <c r="M14" s="11">
        <v>0.3</v>
      </c>
      <c r="N14" s="11">
        <v>0.2</v>
      </c>
      <c r="O14" s="11">
        <v>0.48</v>
      </c>
      <c r="P14" s="4">
        <v>0.37</v>
      </c>
    </row>
    <row r="15" spans="1:16" ht="18" x14ac:dyDescent="0.3">
      <c r="A15" s="8">
        <v>45390</v>
      </c>
      <c r="B15" s="6">
        <v>1</v>
      </c>
      <c r="C15" s="68">
        <v>2.4E-2</v>
      </c>
      <c r="D15" s="4">
        <v>0</v>
      </c>
      <c r="E15" s="14">
        <v>0.7</v>
      </c>
      <c r="F15" s="4">
        <v>0.51</v>
      </c>
      <c r="G15" s="4">
        <v>0.14000000000000001</v>
      </c>
      <c r="H15" s="4">
        <v>0.15</v>
      </c>
      <c r="I15" s="4">
        <v>0.24</v>
      </c>
      <c r="J15" s="4">
        <v>0.3</v>
      </c>
      <c r="K15" s="4">
        <v>0.31</v>
      </c>
      <c r="L15" s="4">
        <v>0.15</v>
      </c>
      <c r="M15" s="4">
        <v>0.34</v>
      </c>
      <c r="N15" s="4">
        <v>0.12</v>
      </c>
      <c r="O15" s="4">
        <v>0.52</v>
      </c>
      <c r="P15" s="4">
        <v>1.61</v>
      </c>
    </row>
    <row r="16" spans="1:16" ht="18" x14ac:dyDescent="0.3">
      <c r="A16" s="8">
        <v>45391</v>
      </c>
      <c r="B16" s="6">
        <v>1</v>
      </c>
      <c r="C16" s="6">
        <v>0</v>
      </c>
      <c r="D16" s="4">
        <v>0</v>
      </c>
      <c r="E16" s="4">
        <v>0.4</v>
      </c>
      <c r="F16" s="4">
        <v>0.14000000000000001</v>
      </c>
      <c r="G16" s="4">
        <v>0.17</v>
      </c>
      <c r="H16" s="4">
        <v>0.15</v>
      </c>
      <c r="I16" s="4">
        <v>0.23</v>
      </c>
      <c r="J16" s="4">
        <v>0.12</v>
      </c>
      <c r="K16" s="4">
        <v>0.14000000000000001</v>
      </c>
      <c r="L16" s="4">
        <v>0.2</v>
      </c>
      <c r="M16" s="4">
        <v>0.21</v>
      </c>
      <c r="N16" s="4">
        <v>0.23</v>
      </c>
      <c r="O16" s="4">
        <v>0.56000000000000005</v>
      </c>
      <c r="P16" s="4">
        <v>0.4</v>
      </c>
    </row>
    <row r="17" spans="1:16" ht="18" x14ac:dyDescent="0.3">
      <c r="A17" s="8">
        <v>45392</v>
      </c>
      <c r="B17" s="6">
        <v>1</v>
      </c>
      <c r="C17" s="6">
        <v>2.1000000000000001E-2</v>
      </c>
      <c r="D17" s="4">
        <v>0</v>
      </c>
      <c r="E17" s="4">
        <v>0.4</v>
      </c>
      <c r="F17" s="4">
        <v>0.3</v>
      </c>
      <c r="G17" s="4">
        <v>0.6</v>
      </c>
      <c r="H17" s="4">
        <v>0.09</v>
      </c>
      <c r="I17" s="4">
        <v>0.53</v>
      </c>
      <c r="J17" s="4">
        <v>0.14000000000000001</v>
      </c>
      <c r="K17" s="4">
        <v>0.25</v>
      </c>
      <c r="L17" s="4">
        <v>1.02</v>
      </c>
      <c r="M17" s="4">
        <v>0.44</v>
      </c>
      <c r="N17" s="4">
        <v>0.2</v>
      </c>
      <c r="O17" s="4">
        <v>0.13</v>
      </c>
      <c r="P17" s="4">
        <v>1.33</v>
      </c>
    </row>
    <row r="18" spans="1:16" ht="18" x14ac:dyDescent="0.3">
      <c r="A18" s="8">
        <v>45393</v>
      </c>
      <c r="B18" s="6">
        <v>1</v>
      </c>
      <c r="C18" s="6">
        <v>4.9000000000000002E-2</v>
      </c>
      <c r="D18" s="4">
        <v>0</v>
      </c>
      <c r="E18" s="4">
        <v>0.6</v>
      </c>
      <c r="F18" s="4">
        <v>0.42</v>
      </c>
      <c r="G18" s="4">
        <v>0.13</v>
      </c>
      <c r="H18" s="4">
        <v>0.21</v>
      </c>
      <c r="I18" s="4">
        <v>0.24</v>
      </c>
      <c r="J18" s="4">
        <v>0.31</v>
      </c>
      <c r="K18" s="4">
        <v>0.48</v>
      </c>
      <c r="L18" s="4">
        <v>0.39</v>
      </c>
      <c r="M18" s="4">
        <v>0.42</v>
      </c>
      <c r="N18" s="4">
        <v>0.15</v>
      </c>
      <c r="O18" s="4">
        <v>1.1200000000000001</v>
      </c>
      <c r="P18" s="4">
        <v>2.0299999999999998</v>
      </c>
    </row>
    <row r="19" spans="1:16" ht="18" x14ac:dyDescent="0.3">
      <c r="A19" s="8">
        <v>45394</v>
      </c>
      <c r="B19" s="6">
        <v>1</v>
      </c>
      <c r="C19" s="6">
        <v>5.8000000000000003E-2</v>
      </c>
      <c r="D19" s="4">
        <v>0</v>
      </c>
      <c r="E19" s="4">
        <v>0.4</v>
      </c>
      <c r="F19" s="4">
        <v>0.12</v>
      </c>
      <c r="G19" s="4">
        <v>0.1</v>
      </c>
      <c r="H19" s="4">
        <v>0.15</v>
      </c>
      <c r="I19" s="4">
        <v>0.23</v>
      </c>
      <c r="J19" s="4">
        <v>0.21</v>
      </c>
      <c r="K19" s="4">
        <v>0.11</v>
      </c>
      <c r="L19" s="4">
        <v>0.28999999999999998</v>
      </c>
      <c r="M19" s="4">
        <v>0.34</v>
      </c>
      <c r="N19" s="4">
        <v>0.11</v>
      </c>
      <c r="O19" s="4">
        <v>0.12</v>
      </c>
      <c r="P19" s="4">
        <v>0.42</v>
      </c>
    </row>
    <row r="20" spans="1:16" ht="18" x14ac:dyDescent="0.3">
      <c r="A20" s="8">
        <v>45395</v>
      </c>
      <c r="B20" s="6">
        <v>1</v>
      </c>
      <c r="C20" s="6">
        <v>0.03</v>
      </c>
      <c r="D20" s="4">
        <v>0</v>
      </c>
      <c r="E20" s="14">
        <v>0.6</v>
      </c>
      <c r="F20" s="4">
        <v>0.7</v>
      </c>
      <c r="G20" s="4">
        <v>0.3</v>
      </c>
      <c r="H20" s="4">
        <v>0.23</v>
      </c>
      <c r="I20" s="4">
        <v>0.35</v>
      </c>
      <c r="J20" s="4">
        <v>0.2</v>
      </c>
      <c r="K20" s="4">
        <v>0.12</v>
      </c>
      <c r="L20" s="4">
        <v>0.3</v>
      </c>
      <c r="M20" s="4">
        <v>0.2</v>
      </c>
      <c r="N20" s="4">
        <v>0.18</v>
      </c>
      <c r="O20" s="4">
        <v>0.56000000000000005</v>
      </c>
      <c r="P20" s="4">
        <v>0.92</v>
      </c>
    </row>
    <row r="21" spans="1:16" ht="18" x14ac:dyDescent="0.3">
      <c r="A21" s="8">
        <v>45396</v>
      </c>
      <c r="B21" s="6">
        <v>1</v>
      </c>
      <c r="C21" s="6">
        <v>0</v>
      </c>
      <c r="D21" s="4">
        <v>0</v>
      </c>
      <c r="E21" s="14">
        <v>0.7</v>
      </c>
      <c r="F21" s="4">
        <v>0.35</v>
      </c>
      <c r="G21" s="4">
        <v>0.11</v>
      </c>
      <c r="H21" s="4">
        <v>0.09</v>
      </c>
      <c r="I21" s="4">
        <v>1.4999999999999999E-2</v>
      </c>
      <c r="J21" s="4">
        <v>0.42</v>
      </c>
      <c r="K21" s="4">
        <v>0.08</v>
      </c>
      <c r="L21" s="4">
        <v>0.42</v>
      </c>
      <c r="M21" s="4">
        <v>0.31</v>
      </c>
      <c r="N21" s="4">
        <v>0.3</v>
      </c>
      <c r="O21" s="4">
        <v>0.52</v>
      </c>
      <c r="P21" s="4">
        <v>1.0900000000000001</v>
      </c>
    </row>
    <row r="22" spans="1:16" ht="18" x14ac:dyDescent="0.3">
      <c r="A22" s="8">
        <v>45397</v>
      </c>
      <c r="B22" s="6">
        <v>1</v>
      </c>
      <c r="C22" s="6">
        <v>0</v>
      </c>
      <c r="D22" s="4">
        <v>0</v>
      </c>
      <c r="E22" s="14">
        <v>0.6</v>
      </c>
      <c r="F22" s="14">
        <v>0.3</v>
      </c>
      <c r="G22" s="4">
        <v>0.21</v>
      </c>
      <c r="H22" s="4">
        <v>0.12</v>
      </c>
      <c r="I22" s="4">
        <v>7.0000000000000007E-2</v>
      </c>
      <c r="J22" s="4">
        <v>0.35</v>
      </c>
      <c r="K22" s="4">
        <v>0.16</v>
      </c>
      <c r="L22" s="4">
        <v>0.42</v>
      </c>
      <c r="M22" s="4">
        <v>0.24</v>
      </c>
      <c r="N22" s="4">
        <v>0.19</v>
      </c>
      <c r="O22" s="4">
        <v>0.43</v>
      </c>
      <c r="P22" s="4">
        <v>1.1100000000000001</v>
      </c>
    </row>
    <row r="23" spans="1:16" ht="18" x14ac:dyDescent="0.3">
      <c r="A23" s="8">
        <v>45398</v>
      </c>
      <c r="B23" s="6">
        <v>1</v>
      </c>
      <c r="C23" s="6">
        <v>0</v>
      </c>
      <c r="D23" s="4">
        <v>0</v>
      </c>
      <c r="E23" s="14">
        <v>0.6</v>
      </c>
      <c r="F23" s="14">
        <v>0.35</v>
      </c>
      <c r="G23" s="4">
        <v>0.31</v>
      </c>
      <c r="H23" s="4">
        <v>7.0000000000000007E-2</v>
      </c>
      <c r="I23" s="4">
        <v>0.09</v>
      </c>
      <c r="J23" s="4">
        <v>0.1</v>
      </c>
      <c r="K23" s="4">
        <v>7.0000000000000007E-2</v>
      </c>
      <c r="L23" s="4">
        <v>0.42</v>
      </c>
      <c r="M23" s="4">
        <v>0.17</v>
      </c>
      <c r="N23" s="4">
        <v>0.11</v>
      </c>
      <c r="O23" s="4">
        <v>0.2</v>
      </c>
      <c r="P23" s="4">
        <v>1.24</v>
      </c>
    </row>
    <row r="24" spans="1:16" ht="18" x14ac:dyDescent="0.3">
      <c r="A24" s="8">
        <v>45399</v>
      </c>
      <c r="B24" s="6">
        <v>1</v>
      </c>
      <c r="C24" s="6">
        <v>4.1000000000000002E-2</v>
      </c>
      <c r="D24" s="4">
        <v>0</v>
      </c>
      <c r="E24" s="14">
        <v>0.7</v>
      </c>
      <c r="F24" s="14">
        <v>0.41</v>
      </c>
      <c r="G24" s="4">
        <v>0.31</v>
      </c>
      <c r="H24" s="4">
        <v>7.0000000000000007E-2</v>
      </c>
      <c r="I24" s="4">
        <v>0.41</v>
      </c>
      <c r="J24" s="4">
        <v>0.09</v>
      </c>
      <c r="K24" s="4">
        <v>0.12</v>
      </c>
      <c r="L24" s="4">
        <v>0.09</v>
      </c>
      <c r="M24" s="4">
        <v>0.12</v>
      </c>
      <c r="N24" s="4">
        <v>0.82</v>
      </c>
      <c r="O24" s="4">
        <v>0.25</v>
      </c>
      <c r="P24" s="4">
        <v>2.0699999999999998</v>
      </c>
    </row>
    <row r="25" spans="1:16" ht="18" x14ac:dyDescent="0.3">
      <c r="A25" s="8">
        <v>45400</v>
      </c>
      <c r="B25" s="6">
        <v>1</v>
      </c>
      <c r="C25" s="6">
        <v>2.3E-2</v>
      </c>
      <c r="D25" s="4">
        <v>0</v>
      </c>
      <c r="E25" s="4">
        <v>0.5</v>
      </c>
      <c r="F25" s="14">
        <v>0.17</v>
      </c>
      <c r="G25" s="4">
        <v>0.22</v>
      </c>
      <c r="H25" s="4">
        <v>0.18</v>
      </c>
      <c r="I25" s="4">
        <v>0.45</v>
      </c>
      <c r="J25" s="4">
        <v>0.12</v>
      </c>
      <c r="K25" s="4">
        <v>0.11</v>
      </c>
      <c r="L25" s="4">
        <v>0.16</v>
      </c>
      <c r="M25" s="4">
        <v>0.22</v>
      </c>
      <c r="N25" s="4">
        <v>0.3</v>
      </c>
      <c r="O25" s="4">
        <v>0.22</v>
      </c>
      <c r="P25" s="4">
        <v>0.56999999999999995</v>
      </c>
    </row>
    <row r="26" spans="1:16" ht="18" x14ac:dyDescent="0.3">
      <c r="A26" s="8">
        <v>45401</v>
      </c>
      <c r="B26" s="6">
        <v>1</v>
      </c>
      <c r="C26" s="6">
        <v>0.14499999999999999</v>
      </c>
      <c r="D26" s="4">
        <v>0</v>
      </c>
      <c r="E26" s="4">
        <v>0.8</v>
      </c>
      <c r="F26" s="14">
        <v>0.23</v>
      </c>
      <c r="G26" s="4">
        <v>0.24</v>
      </c>
      <c r="H26" s="4">
        <v>0.56999999999999995</v>
      </c>
      <c r="I26" s="4">
        <v>0.33</v>
      </c>
      <c r="J26" s="4">
        <v>0.13</v>
      </c>
      <c r="K26" s="4">
        <v>0.33</v>
      </c>
      <c r="L26" s="4">
        <v>0.13</v>
      </c>
      <c r="M26" s="4">
        <v>0.15</v>
      </c>
      <c r="N26" s="4">
        <v>0.42</v>
      </c>
      <c r="O26" s="4">
        <v>0.28000000000000003</v>
      </c>
      <c r="P26" s="4">
        <v>0.23</v>
      </c>
    </row>
    <row r="27" spans="1:16" ht="18" x14ac:dyDescent="0.3">
      <c r="A27" s="8">
        <v>45402</v>
      </c>
      <c r="B27" s="6">
        <v>1</v>
      </c>
      <c r="C27" s="6">
        <v>7.4999999999999997E-2</v>
      </c>
      <c r="D27" s="4">
        <v>0</v>
      </c>
      <c r="E27" s="14">
        <v>1.2</v>
      </c>
      <c r="F27" s="14">
        <v>0.42</v>
      </c>
      <c r="G27" s="4">
        <v>0.31</v>
      </c>
      <c r="H27" s="4">
        <v>0.28000000000000003</v>
      </c>
      <c r="I27" s="4">
        <v>0.3</v>
      </c>
      <c r="J27" s="4">
        <v>7.0000000000000007E-2</v>
      </c>
      <c r="K27" s="4">
        <v>0.14000000000000001</v>
      </c>
      <c r="L27" s="4">
        <v>0.42</v>
      </c>
      <c r="M27" s="4">
        <v>0.51</v>
      </c>
      <c r="N27" s="4">
        <v>0.56999999999999995</v>
      </c>
      <c r="O27" s="4">
        <v>1.84</v>
      </c>
      <c r="P27" s="4">
        <v>2.38</v>
      </c>
    </row>
    <row r="28" spans="1:16" ht="18" x14ac:dyDescent="0.3">
      <c r="A28" s="8">
        <v>45403</v>
      </c>
      <c r="B28" s="6">
        <v>1</v>
      </c>
      <c r="C28" s="6">
        <v>2.7E-2</v>
      </c>
      <c r="D28" s="4">
        <v>0</v>
      </c>
      <c r="E28" s="4">
        <v>1.4</v>
      </c>
      <c r="F28" s="14">
        <v>0.92</v>
      </c>
      <c r="G28" s="4">
        <v>0.35</v>
      </c>
      <c r="H28" s="4">
        <v>0.38</v>
      </c>
      <c r="I28" s="4">
        <v>0.34</v>
      </c>
      <c r="J28" s="4">
        <v>0.3</v>
      </c>
      <c r="K28" s="4">
        <v>0.21</v>
      </c>
      <c r="L28" s="4">
        <v>0.42</v>
      </c>
      <c r="M28" s="4">
        <v>0.4</v>
      </c>
      <c r="N28" s="4">
        <v>0.6</v>
      </c>
      <c r="O28" s="4">
        <v>0.55000000000000004</v>
      </c>
      <c r="P28" s="4">
        <v>0.6</v>
      </c>
    </row>
    <row r="29" spans="1:16" ht="18" x14ac:dyDescent="0.3">
      <c r="A29" s="3">
        <v>45404</v>
      </c>
      <c r="B29" s="6">
        <v>1</v>
      </c>
      <c r="C29" s="10">
        <v>0</v>
      </c>
      <c r="D29" s="9">
        <v>0</v>
      </c>
      <c r="E29" s="9">
        <v>0.7</v>
      </c>
      <c r="F29" s="66">
        <v>0.27</v>
      </c>
      <c r="G29" s="9">
        <v>0.23</v>
      </c>
      <c r="H29" s="9">
        <v>0.24</v>
      </c>
      <c r="I29" s="9">
        <v>0.34</v>
      </c>
      <c r="J29" s="9">
        <v>0.14000000000000001</v>
      </c>
      <c r="K29" s="9">
        <v>0.37</v>
      </c>
      <c r="L29" s="9">
        <v>0.24</v>
      </c>
      <c r="M29" s="9">
        <v>0.12</v>
      </c>
      <c r="N29" s="9">
        <v>0.22</v>
      </c>
      <c r="O29" s="9">
        <v>0.19</v>
      </c>
      <c r="P29" s="4">
        <v>0.53</v>
      </c>
    </row>
    <row r="30" spans="1:16" ht="18" x14ac:dyDescent="0.3">
      <c r="A30" s="3">
        <v>45405</v>
      </c>
      <c r="B30" s="6">
        <v>1</v>
      </c>
      <c r="C30" s="6">
        <v>0</v>
      </c>
      <c r="D30" s="4">
        <v>0</v>
      </c>
      <c r="E30" s="14">
        <v>0.9</v>
      </c>
      <c r="F30" s="14">
        <v>0.24</v>
      </c>
      <c r="G30" s="4">
        <v>0.66</v>
      </c>
      <c r="H30" s="4">
        <v>0.23</v>
      </c>
      <c r="I30" s="4">
        <v>0.31</v>
      </c>
      <c r="J30" s="4">
        <v>0.23</v>
      </c>
      <c r="K30" s="4">
        <v>0.22</v>
      </c>
      <c r="L30" s="4">
        <v>0.21</v>
      </c>
      <c r="M30" s="4">
        <v>0.34</v>
      </c>
      <c r="N30" s="4">
        <v>0.11</v>
      </c>
      <c r="O30" s="4">
        <v>0.65</v>
      </c>
      <c r="P30" s="4">
        <v>0.38</v>
      </c>
    </row>
    <row r="31" spans="1:16" ht="18" x14ac:dyDescent="0.3">
      <c r="A31" s="3">
        <v>45406</v>
      </c>
      <c r="B31" s="6">
        <v>1</v>
      </c>
      <c r="C31" s="6">
        <v>0</v>
      </c>
      <c r="D31" s="4">
        <v>0</v>
      </c>
      <c r="E31" s="4">
        <v>0.6</v>
      </c>
      <c r="F31" s="14">
        <v>0.31</v>
      </c>
      <c r="G31" s="4">
        <v>0.26</v>
      </c>
      <c r="H31" s="4">
        <v>0.27</v>
      </c>
      <c r="I31" s="4">
        <v>0.1</v>
      </c>
      <c r="J31" s="4">
        <v>0.13</v>
      </c>
      <c r="K31" s="4">
        <v>0.15</v>
      </c>
      <c r="L31" s="4">
        <v>0.26</v>
      </c>
      <c r="M31" s="4">
        <v>0.34</v>
      </c>
      <c r="N31" s="4">
        <v>0.43</v>
      </c>
      <c r="O31" s="4">
        <v>0.47</v>
      </c>
      <c r="P31" s="4">
        <v>0.49</v>
      </c>
    </row>
    <row r="32" spans="1:16" ht="18" x14ac:dyDescent="0.3">
      <c r="A32" s="3">
        <v>45407</v>
      </c>
      <c r="B32" s="6">
        <v>1</v>
      </c>
      <c r="C32" s="6">
        <v>8.0000000000000002E-3</v>
      </c>
      <c r="D32" s="4">
        <v>0</v>
      </c>
      <c r="E32" s="4">
        <v>0.8</v>
      </c>
      <c r="F32" s="14">
        <v>0.41</v>
      </c>
      <c r="G32" s="4">
        <v>0.25</v>
      </c>
      <c r="H32" s="4">
        <v>0.17</v>
      </c>
      <c r="I32" s="4">
        <v>0.1</v>
      </c>
      <c r="J32" s="4">
        <v>0.13</v>
      </c>
      <c r="K32" s="4">
        <v>0.31</v>
      </c>
      <c r="L32" s="4">
        <v>0.11</v>
      </c>
      <c r="M32" s="4">
        <v>0.12</v>
      </c>
      <c r="N32" s="4">
        <v>0.11</v>
      </c>
      <c r="O32" s="4">
        <v>0.1</v>
      </c>
      <c r="P32" s="4">
        <v>0.23</v>
      </c>
    </row>
    <row r="33" spans="1:16" ht="18" x14ac:dyDescent="0.3">
      <c r="A33" s="3">
        <v>45408</v>
      </c>
      <c r="B33" s="6">
        <v>1</v>
      </c>
      <c r="C33" s="6">
        <v>0</v>
      </c>
      <c r="D33" s="4">
        <v>0</v>
      </c>
      <c r="E33" s="4">
        <v>0.6</v>
      </c>
      <c r="F33" s="14">
        <v>0.34</v>
      </c>
      <c r="G33" s="4">
        <v>0.12</v>
      </c>
      <c r="H33" s="4">
        <v>0.27</v>
      </c>
      <c r="I33" s="4">
        <v>0.1</v>
      </c>
      <c r="J33" s="4">
        <v>0.15</v>
      </c>
      <c r="K33" s="4">
        <v>0.31</v>
      </c>
      <c r="L33" s="4">
        <v>0.31</v>
      </c>
      <c r="M33" s="4">
        <v>0.17</v>
      </c>
      <c r="N33" s="4">
        <v>0.17</v>
      </c>
      <c r="O33" s="4">
        <v>0.21</v>
      </c>
      <c r="P33" s="4">
        <v>0.22</v>
      </c>
    </row>
    <row r="34" spans="1:16" ht="18" x14ac:dyDescent="0.3">
      <c r="A34" s="3">
        <v>45409</v>
      </c>
      <c r="B34" s="6">
        <v>1</v>
      </c>
      <c r="C34" s="6">
        <v>0</v>
      </c>
      <c r="D34" s="4">
        <v>0</v>
      </c>
      <c r="E34" s="14">
        <v>0.7</v>
      </c>
      <c r="F34" s="14">
        <v>0.28000000000000003</v>
      </c>
      <c r="G34" s="4">
        <v>0.31</v>
      </c>
      <c r="H34" s="4">
        <v>0.23</v>
      </c>
      <c r="I34" s="4">
        <v>0.1</v>
      </c>
      <c r="J34" s="4">
        <v>0.44</v>
      </c>
      <c r="K34" s="4">
        <v>0.13</v>
      </c>
      <c r="L34" s="4">
        <v>0.18</v>
      </c>
      <c r="M34" s="4">
        <v>0.36</v>
      </c>
      <c r="N34" s="4">
        <v>0.28000000000000003</v>
      </c>
      <c r="O34" s="4">
        <v>0.14000000000000001</v>
      </c>
      <c r="P34" s="4">
        <v>0.33</v>
      </c>
    </row>
    <row r="35" spans="1:16" ht="18" x14ac:dyDescent="0.3">
      <c r="A35" s="3">
        <v>45410</v>
      </c>
      <c r="B35" s="6">
        <v>1</v>
      </c>
      <c r="C35" s="54">
        <v>4.7E-2</v>
      </c>
      <c r="D35" s="4">
        <v>0</v>
      </c>
      <c r="E35" s="14">
        <v>0.5</v>
      </c>
      <c r="F35" s="67">
        <v>0.18</v>
      </c>
      <c r="G35" s="11">
        <v>0.17</v>
      </c>
      <c r="H35" s="11">
        <v>0.89</v>
      </c>
      <c r="I35" s="11">
        <v>0.2</v>
      </c>
      <c r="J35" s="11">
        <v>0.38</v>
      </c>
      <c r="K35" s="11">
        <v>0.49</v>
      </c>
      <c r="L35" s="11">
        <v>0.18</v>
      </c>
      <c r="M35" s="11">
        <v>0.1</v>
      </c>
      <c r="N35" s="11">
        <v>0.57999999999999996</v>
      </c>
      <c r="O35" s="11">
        <v>0.9</v>
      </c>
      <c r="P35" s="4">
        <v>0.68</v>
      </c>
    </row>
    <row r="36" spans="1:16" ht="18" x14ac:dyDescent="0.3">
      <c r="A36" s="3">
        <v>45411</v>
      </c>
      <c r="B36" s="6">
        <v>1</v>
      </c>
      <c r="C36" s="6">
        <v>0</v>
      </c>
      <c r="D36" s="4">
        <v>0</v>
      </c>
      <c r="E36" s="4">
        <v>0.4</v>
      </c>
      <c r="F36" s="4">
        <v>0.42</v>
      </c>
      <c r="G36" s="14">
        <v>0.27</v>
      </c>
      <c r="H36" s="14">
        <v>0.21</v>
      </c>
      <c r="I36" s="14">
        <v>0.39</v>
      </c>
      <c r="J36" s="14">
        <v>0.26</v>
      </c>
      <c r="K36" s="14">
        <v>0.46</v>
      </c>
      <c r="L36" s="14">
        <v>0.23</v>
      </c>
      <c r="M36" s="14">
        <v>0.41</v>
      </c>
      <c r="N36" s="14">
        <v>0.8</v>
      </c>
      <c r="O36" s="14">
        <v>0.6</v>
      </c>
      <c r="P36" s="4">
        <v>1.23</v>
      </c>
    </row>
    <row r="37" spans="1:16" ht="18" x14ac:dyDescent="0.3">
      <c r="A37" s="3">
        <v>45412</v>
      </c>
      <c r="B37" s="6">
        <v>1</v>
      </c>
      <c r="C37" s="6">
        <v>0</v>
      </c>
      <c r="D37" s="4">
        <v>0</v>
      </c>
      <c r="E37" s="4">
        <v>0.3</v>
      </c>
      <c r="F37" s="4">
        <v>0.26</v>
      </c>
      <c r="G37" s="14">
        <v>0.16</v>
      </c>
      <c r="H37" s="14">
        <v>0.16</v>
      </c>
      <c r="I37" s="14">
        <v>0.15</v>
      </c>
      <c r="J37" s="14">
        <v>0.18</v>
      </c>
      <c r="K37" s="14">
        <v>0.21</v>
      </c>
      <c r="L37" s="14">
        <v>0.1</v>
      </c>
      <c r="M37" s="14">
        <v>0.16</v>
      </c>
      <c r="N37" s="14">
        <v>0.39</v>
      </c>
      <c r="O37" s="14">
        <v>0.32</v>
      </c>
      <c r="P37" s="4">
        <v>0.35</v>
      </c>
    </row>
    <row r="38" spans="1:16" ht="18" x14ac:dyDescent="0.3">
      <c r="A38" s="3">
        <v>45413</v>
      </c>
      <c r="B38" s="6">
        <v>1</v>
      </c>
      <c r="C38" s="6">
        <v>0</v>
      </c>
      <c r="D38" s="4">
        <v>0</v>
      </c>
      <c r="E38" s="14">
        <v>0.3</v>
      </c>
      <c r="F38" s="4">
        <v>0.2</v>
      </c>
      <c r="G38" s="14">
        <v>0.13</v>
      </c>
      <c r="H38" s="14">
        <v>0.31</v>
      </c>
      <c r="I38" s="14">
        <v>0.26</v>
      </c>
      <c r="J38" s="14">
        <v>0.22</v>
      </c>
      <c r="K38" s="14">
        <v>0.3</v>
      </c>
      <c r="L38" s="14">
        <v>0.17</v>
      </c>
      <c r="M38" s="14">
        <v>0.39</v>
      </c>
      <c r="N38" s="14">
        <v>1.3</v>
      </c>
      <c r="O38" s="14">
        <v>0.35</v>
      </c>
      <c r="P38" s="4">
        <v>0.63</v>
      </c>
    </row>
    <row r="39" spans="1:16" ht="18" x14ac:dyDescent="0.3">
      <c r="A39" s="3">
        <v>45414</v>
      </c>
      <c r="B39" s="6">
        <v>1</v>
      </c>
      <c r="C39" s="6">
        <v>0</v>
      </c>
      <c r="D39" s="4">
        <v>0</v>
      </c>
      <c r="E39" s="14">
        <v>0.5</v>
      </c>
      <c r="F39" s="4">
        <v>0.18</v>
      </c>
      <c r="G39" s="14">
        <v>0.17</v>
      </c>
      <c r="H39" s="14">
        <v>0.23</v>
      </c>
      <c r="I39" s="14">
        <v>0.2</v>
      </c>
      <c r="J39" s="14">
        <v>0.23</v>
      </c>
      <c r="K39" s="14">
        <v>0.33</v>
      </c>
      <c r="L39" s="14">
        <v>0.21</v>
      </c>
      <c r="M39" s="14">
        <v>0.12</v>
      </c>
      <c r="N39" s="14">
        <v>0.24</v>
      </c>
      <c r="O39" s="14">
        <v>0.21</v>
      </c>
      <c r="P39" s="4">
        <v>0.97</v>
      </c>
    </row>
    <row r="40" spans="1:16" ht="18" x14ac:dyDescent="0.3">
      <c r="A40" s="3">
        <v>45415</v>
      </c>
      <c r="B40" s="6">
        <v>1</v>
      </c>
      <c r="C40" s="6">
        <v>8.4000000000000005E-2</v>
      </c>
      <c r="D40" s="4">
        <v>0</v>
      </c>
      <c r="E40" s="4">
        <v>0.6</v>
      </c>
      <c r="F40" s="4">
        <v>0.46</v>
      </c>
      <c r="G40" s="14">
        <v>0.17</v>
      </c>
      <c r="H40" s="14">
        <v>0.28000000000000003</v>
      </c>
      <c r="I40" s="14">
        <v>0.26</v>
      </c>
      <c r="J40" s="14">
        <v>0.19</v>
      </c>
      <c r="K40" s="14">
        <v>0.51</v>
      </c>
      <c r="L40" s="14">
        <v>0.49</v>
      </c>
      <c r="M40" s="14">
        <v>0.7</v>
      </c>
      <c r="N40" s="14">
        <v>0.61</v>
      </c>
      <c r="O40" s="14">
        <v>0.32</v>
      </c>
      <c r="P40" s="4">
        <v>0.8</v>
      </c>
    </row>
    <row r="41" spans="1:16" ht="18" x14ac:dyDescent="0.3">
      <c r="A41" s="3">
        <v>45416</v>
      </c>
      <c r="B41" s="6">
        <v>1</v>
      </c>
      <c r="C41" s="6">
        <v>1.9E-2</v>
      </c>
      <c r="D41" s="4">
        <v>0</v>
      </c>
      <c r="E41" s="14">
        <v>0.4</v>
      </c>
      <c r="F41" s="4">
        <v>0.26</v>
      </c>
      <c r="G41" s="14">
        <v>0.32</v>
      </c>
      <c r="H41" s="14">
        <v>0.42</v>
      </c>
      <c r="I41" s="14">
        <v>0.32</v>
      </c>
      <c r="J41" s="14">
        <v>0.28999999999999998</v>
      </c>
      <c r="K41" s="14">
        <v>0.36</v>
      </c>
      <c r="L41" s="14">
        <v>0.18</v>
      </c>
      <c r="M41" s="14">
        <v>0.67</v>
      </c>
      <c r="N41" s="14">
        <v>0.44</v>
      </c>
      <c r="O41" s="14">
        <v>0.46</v>
      </c>
      <c r="P41" s="4">
        <v>1.02</v>
      </c>
    </row>
    <row r="42" spans="1:16" ht="18" x14ac:dyDescent="0.3">
      <c r="A42" s="3">
        <v>45417</v>
      </c>
      <c r="B42" s="6">
        <v>1</v>
      </c>
      <c r="C42" s="6">
        <v>0</v>
      </c>
      <c r="D42" s="4">
        <v>0</v>
      </c>
      <c r="E42" s="14">
        <v>0.6</v>
      </c>
      <c r="F42" s="4">
        <v>0.49</v>
      </c>
      <c r="G42" s="14">
        <v>0.2</v>
      </c>
      <c r="H42" s="14">
        <v>0.35</v>
      </c>
      <c r="I42" s="14">
        <v>0.19</v>
      </c>
      <c r="J42" s="14">
        <v>0.36</v>
      </c>
      <c r="K42" s="14">
        <v>0.56000000000000005</v>
      </c>
      <c r="L42" s="14">
        <v>0.12</v>
      </c>
      <c r="M42" s="14">
        <v>0.4</v>
      </c>
      <c r="N42" s="14">
        <v>0.23</v>
      </c>
      <c r="O42" s="14">
        <v>0.4</v>
      </c>
      <c r="P42" s="4">
        <v>0.75</v>
      </c>
    </row>
    <row r="43" spans="1:16" ht="18" x14ac:dyDescent="0.3">
      <c r="A43" s="40">
        <v>45418</v>
      </c>
      <c r="B43" s="6">
        <v>1</v>
      </c>
      <c r="C43" s="6">
        <v>1.6E-2</v>
      </c>
      <c r="D43" s="4">
        <v>0</v>
      </c>
      <c r="E43" s="69">
        <v>1.2</v>
      </c>
      <c r="F43" s="4">
        <v>0.97</v>
      </c>
      <c r="G43" s="14">
        <v>0.23</v>
      </c>
      <c r="H43" s="14">
        <v>0.18</v>
      </c>
      <c r="I43" s="14">
        <v>0.18</v>
      </c>
      <c r="J43" s="14">
        <v>0.96</v>
      </c>
      <c r="K43" s="14">
        <v>0.25</v>
      </c>
      <c r="L43" s="14">
        <v>0.26</v>
      </c>
      <c r="M43" s="14">
        <v>0.46</v>
      </c>
      <c r="N43" s="14">
        <v>0.28000000000000003</v>
      </c>
      <c r="O43" s="14">
        <v>1.5</v>
      </c>
      <c r="P43" s="4">
        <v>2.4700000000000002</v>
      </c>
    </row>
    <row r="44" spans="1:16" ht="18" x14ac:dyDescent="0.3">
      <c r="A44" s="3">
        <v>45419</v>
      </c>
      <c r="B44" s="6">
        <v>1</v>
      </c>
      <c r="C44" s="6">
        <v>0</v>
      </c>
      <c r="D44" s="4">
        <v>0</v>
      </c>
      <c r="E44" s="69">
        <v>0.6</v>
      </c>
      <c r="F44" s="4">
        <v>0.25</v>
      </c>
      <c r="G44" s="14">
        <v>0.11</v>
      </c>
      <c r="H44" s="14">
        <v>0.1</v>
      </c>
      <c r="I44" s="14">
        <v>0.24</v>
      </c>
      <c r="J44" s="14">
        <v>0.1</v>
      </c>
      <c r="K44" s="14">
        <v>0.18</v>
      </c>
      <c r="L44" s="14">
        <v>0.39</v>
      </c>
      <c r="M44" s="14">
        <v>0.26</v>
      </c>
      <c r="N44" s="14">
        <v>0.15</v>
      </c>
      <c r="O44" s="14">
        <v>0.22</v>
      </c>
      <c r="P44" s="4">
        <v>0.95</v>
      </c>
    </row>
    <row r="45" spans="1:16" ht="18" x14ac:dyDescent="0.3">
      <c r="A45" s="3">
        <v>45420</v>
      </c>
      <c r="B45" s="6">
        <v>1</v>
      </c>
      <c r="C45" s="6">
        <v>0</v>
      </c>
      <c r="D45" s="4">
        <v>0</v>
      </c>
      <c r="E45" s="70">
        <v>0.4</v>
      </c>
      <c r="F45" s="4">
        <v>0.49</v>
      </c>
      <c r="G45" s="14">
        <v>0.18</v>
      </c>
      <c r="H45" s="14">
        <v>0.25</v>
      </c>
      <c r="I45" s="14">
        <v>0.3</v>
      </c>
      <c r="J45" s="14">
        <v>1.4</v>
      </c>
      <c r="K45" s="14">
        <v>0.22</v>
      </c>
      <c r="L45" s="14">
        <v>0.42</v>
      </c>
      <c r="M45" s="14">
        <v>0.25</v>
      </c>
      <c r="N45" s="14">
        <v>0.22</v>
      </c>
      <c r="O45" s="14">
        <v>0.3</v>
      </c>
      <c r="P45" s="4">
        <v>0.57999999999999996</v>
      </c>
    </row>
    <row r="46" spans="1:16" ht="18" x14ac:dyDescent="0.3">
      <c r="A46" s="3">
        <v>45421</v>
      </c>
      <c r="B46" s="6">
        <v>1</v>
      </c>
      <c r="C46" s="6">
        <v>0</v>
      </c>
      <c r="D46" s="4">
        <v>0</v>
      </c>
      <c r="E46" s="69">
        <v>0.8</v>
      </c>
      <c r="F46" s="4">
        <v>0.38</v>
      </c>
      <c r="G46" s="14">
        <v>0.16</v>
      </c>
      <c r="H46" s="14">
        <v>0.18</v>
      </c>
      <c r="I46" s="14">
        <v>0.22</v>
      </c>
      <c r="J46" s="14">
        <v>0.37</v>
      </c>
      <c r="K46" s="14">
        <v>0.15</v>
      </c>
      <c r="L46" s="14">
        <v>0.3</v>
      </c>
      <c r="M46" s="14">
        <v>0.21</v>
      </c>
      <c r="N46" s="14">
        <v>0.17</v>
      </c>
      <c r="O46" s="14">
        <v>0.24</v>
      </c>
      <c r="P46" s="4">
        <v>0.62</v>
      </c>
    </row>
    <row r="47" spans="1:16" ht="18" x14ac:dyDescent="0.3">
      <c r="A47" s="3">
        <v>45422</v>
      </c>
      <c r="B47" s="6">
        <v>1</v>
      </c>
      <c r="C47" s="6">
        <v>0</v>
      </c>
      <c r="D47" s="4">
        <v>0</v>
      </c>
      <c r="E47" s="69">
        <v>0.7</v>
      </c>
      <c r="F47" s="4">
        <v>0.28000000000000003</v>
      </c>
      <c r="G47" s="14">
        <v>0.13</v>
      </c>
      <c r="H47" s="14">
        <v>0.21</v>
      </c>
      <c r="I47" s="14">
        <v>0.18</v>
      </c>
      <c r="J47" s="14">
        <v>0.45</v>
      </c>
      <c r="K47" s="14">
        <v>0.2</v>
      </c>
      <c r="L47" s="14">
        <v>0.21</v>
      </c>
      <c r="M47" s="14">
        <v>0.35</v>
      </c>
      <c r="N47" s="14">
        <v>0.56000000000000005</v>
      </c>
      <c r="O47" s="14">
        <v>0.31</v>
      </c>
      <c r="P47" s="4">
        <v>0.75</v>
      </c>
    </row>
    <row r="48" spans="1:16" ht="18" x14ac:dyDescent="0.3">
      <c r="A48" s="3">
        <v>45423</v>
      </c>
      <c r="B48" s="6">
        <v>1</v>
      </c>
      <c r="C48" s="6">
        <v>0</v>
      </c>
      <c r="D48" s="4">
        <v>0</v>
      </c>
      <c r="E48" s="69">
        <v>0.8</v>
      </c>
      <c r="F48" s="4">
        <v>0.56000000000000005</v>
      </c>
      <c r="G48" s="14">
        <v>1</v>
      </c>
      <c r="H48" s="14">
        <v>1.01</v>
      </c>
      <c r="I48" s="14">
        <v>0.8</v>
      </c>
      <c r="J48" s="14">
        <v>0.32</v>
      </c>
      <c r="K48" s="14">
        <v>0.45</v>
      </c>
      <c r="L48" s="14">
        <v>0.32</v>
      </c>
      <c r="M48" s="14">
        <v>0.26</v>
      </c>
      <c r="N48" s="14">
        <v>1.0900000000000001</v>
      </c>
      <c r="O48" s="14">
        <v>0.24</v>
      </c>
      <c r="P48" s="4">
        <v>0.46</v>
      </c>
    </row>
    <row r="49" spans="1:16" ht="18" x14ac:dyDescent="0.3">
      <c r="A49" s="3">
        <v>45424</v>
      </c>
      <c r="B49" s="6">
        <v>1</v>
      </c>
      <c r="C49" s="6">
        <v>0</v>
      </c>
      <c r="D49" s="4">
        <v>0</v>
      </c>
      <c r="E49" s="71">
        <v>0.9</v>
      </c>
      <c r="F49" s="4">
        <v>0.13</v>
      </c>
      <c r="G49" s="14">
        <v>0.24</v>
      </c>
      <c r="H49" s="14">
        <v>0.32</v>
      </c>
      <c r="I49" s="14">
        <v>0.19</v>
      </c>
      <c r="J49" s="14">
        <v>0.48</v>
      </c>
      <c r="K49" s="14">
        <v>0.53</v>
      </c>
      <c r="L49" s="14">
        <v>0.22</v>
      </c>
      <c r="M49" s="14">
        <v>0.51</v>
      </c>
      <c r="N49" s="14">
        <v>0.33</v>
      </c>
      <c r="O49" s="14">
        <v>0.12</v>
      </c>
      <c r="P49" s="4">
        <v>0.37</v>
      </c>
    </row>
    <row r="50" spans="1:16" ht="18" x14ac:dyDescent="0.3">
      <c r="A50" s="40">
        <v>45425</v>
      </c>
      <c r="B50" s="6">
        <v>1</v>
      </c>
      <c r="C50" s="10">
        <v>0</v>
      </c>
      <c r="D50" s="9">
        <v>0</v>
      </c>
      <c r="E50" s="66">
        <v>1.1000000000000001</v>
      </c>
      <c r="F50" s="66">
        <v>0.35</v>
      </c>
      <c r="G50" s="66">
        <v>0.59</v>
      </c>
      <c r="H50" s="66">
        <v>0.7</v>
      </c>
      <c r="I50" s="66">
        <v>0.53</v>
      </c>
      <c r="J50" s="66">
        <v>0.8</v>
      </c>
      <c r="K50" s="66">
        <v>0.28000000000000003</v>
      </c>
      <c r="L50" s="66">
        <v>0.3</v>
      </c>
      <c r="M50" s="66">
        <v>0.45</v>
      </c>
      <c r="N50" s="66">
        <v>0.19</v>
      </c>
      <c r="O50" s="66">
        <v>0.77</v>
      </c>
      <c r="P50" s="4">
        <v>0.18</v>
      </c>
    </row>
    <row r="51" spans="1:16" ht="18" x14ac:dyDescent="0.3">
      <c r="A51" s="3">
        <v>45426</v>
      </c>
      <c r="B51" s="6">
        <v>1</v>
      </c>
      <c r="C51" s="6">
        <v>0</v>
      </c>
      <c r="D51" s="4">
        <v>0</v>
      </c>
      <c r="E51" s="14">
        <v>0.8</v>
      </c>
      <c r="F51" s="14">
        <v>0.25</v>
      </c>
      <c r="G51" s="14">
        <v>0.12</v>
      </c>
      <c r="H51" s="14">
        <v>0.12</v>
      </c>
      <c r="I51" s="14">
        <v>0.24</v>
      </c>
      <c r="J51" s="14">
        <v>0.18</v>
      </c>
      <c r="K51" s="14">
        <v>0.19</v>
      </c>
      <c r="L51" s="14">
        <v>0.24</v>
      </c>
      <c r="M51" s="14">
        <v>0.31</v>
      </c>
      <c r="N51" s="14">
        <v>0.12</v>
      </c>
      <c r="O51" s="14">
        <v>0.25</v>
      </c>
      <c r="P51" s="4">
        <v>0.23</v>
      </c>
    </row>
    <row r="52" spans="1:16" ht="18" x14ac:dyDescent="0.3">
      <c r="A52" s="3">
        <v>45427</v>
      </c>
      <c r="B52" s="6">
        <v>1</v>
      </c>
      <c r="C52" s="6">
        <v>0</v>
      </c>
      <c r="D52" s="4">
        <v>0</v>
      </c>
      <c r="E52" s="14">
        <v>0.8</v>
      </c>
      <c r="F52" s="14">
        <v>0.28999999999999998</v>
      </c>
      <c r="G52" s="14">
        <v>0.89</v>
      </c>
      <c r="H52" s="14">
        <v>0.26</v>
      </c>
      <c r="I52" s="14">
        <v>0.34</v>
      </c>
      <c r="J52" s="14">
        <v>0.32</v>
      </c>
      <c r="K52" s="14">
        <v>0.61</v>
      </c>
      <c r="L52" s="14">
        <v>0.14000000000000001</v>
      </c>
      <c r="M52" s="14">
        <v>0.33</v>
      </c>
      <c r="N52" s="14">
        <v>0.47</v>
      </c>
      <c r="O52" s="14">
        <v>0.7</v>
      </c>
      <c r="P52" s="4">
        <v>0.79</v>
      </c>
    </row>
    <row r="53" spans="1:16" ht="18" x14ac:dyDescent="0.3">
      <c r="A53" s="3">
        <v>45428</v>
      </c>
      <c r="B53" s="6">
        <v>1</v>
      </c>
      <c r="C53" s="6">
        <v>0</v>
      </c>
      <c r="D53" s="4">
        <v>0</v>
      </c>
      <c r="E53" s="14">
        <v>0.6</v>
      </c>
      <c r="F53" s="14">
        <v>0.45</v>
      </c>
      <c r="G53" s="14">
        <v>0.3</v>
      </c>
      <c r="H53" s="14">
        <v>0.33</v>
      </c>
      <c r="I53" s="14">
        <v>0.21</v>
      </c>
      <c r="J53" s="14">
        <v>0.35</v>
      </c>
      <c r="K53" s="14">
        <v>0.31</v>
      </c>
      <c r="L53" s="14">
        <v>0.21</v>
      </c>
      <c r="M53" s="14">
        <v>0.47</v>
      </c>
      <c r="N53" s="14">
        <v>0.55000000000000004</v>
      </c>
      <c r="O53" s="14">
        <v>0.41</v>
      </c>
      <c r="P53" s="4">
        <v>1</v>
      </c>
    </row>
    <row r="54" spans="1:16" ht="18" x14ac:dyDescent="0.3">
      <c r="A54" s="3">
        <v>45429</v>
      </c>
      <c r="B54" s="6">
        <v>1</v>
      </c>
      <c r="C54" s="6">
        <v>0</v>
      </c>
      <c r="D54" s="4">
        <v>0</v>
      </c>
      <c r="E54" s="14">
        <v>1</v>
      </c>
      <c r="F54" s="14">
        <v>0.39</v>
      </c>
      <c r="G54" s="14">
        <v>0.31</v>
      </c>
      <c r="H54" s="14">
        <v>0.21</v>
      </c>
      <c r="I54" s="14">
        <v>0.24</v>
      </c>
      <c r="J54" s="14">
        <v>0.38</v>
      </c>
      <c r="K54" s="14">
        <v>0.17</v>
      </c>
      <c r="L54" s="14">
        <v>0.42</v>
      </c>
      <c r="M54" s="14">
        <v>0.32</v>
      </c>
      <c r="N54" s="14">
        <v>0.43</v>
      </c>
      <c r="O54" s="14">
        <v>0.36</v>
      </c>
      <c r="P54" s="4">
        <v>0.3</v>
      </c>
    </row>
    <row r="55" spans="1:16" ht="18" x14ac:dyDescent="0.3">
      <c r="A55" s="3">
        <v>45430</v>
      </c>
      <c r="B55" s="6">
        <v>1</v>
      </c>
      <c r="C55" s="6">
        <v>0</v>
      </c>
      <c r="D55" s="4">
        <v>0</v>
      </c>
      <c r="E55" s="14">
        <v>0.8</v>
      </c>
      <c r="F55" s="14">
        <v>0.4</v>
      </c>
      <c r="G55" s="14">
        <v>0.43</v>
      </c>
      <c r="H55" s="14">
        <v>0.26</v>
      </c>
      <c r="I55" s="14">
        <v>0.3</v>
      </c>
      <c r="J55" s="14">
        <v>0.32</v>
      </c>
      <c r="K55" s="14">
        <v>0.19</v>
      </c>
      <c r="L55" s="14">
        <v>0.15</v>
      </c>
      <c r="M55" s="14">
        <v>0.38</v>
      </c>
      <c r="N55" s="14">
        <v>0.5</v>
      </c>
      <c r="O55" s="14">
        <v>0.27</v>
      </c>
      <c r="P55" s="4">
        <v>0.34</v>
      </c>
    </row>
    <row r="56" spans="1:16" ht="18" x14ac:dyDescent="0.3">
      <c r="A56" s="8">
        <v>45431</v>
      </c>
      <c r="B56" s="6">
        <v>1</v>
      </c>
      <c r="C56" s="6">
        <v>9.8000000000000004E-2</v>
      </c>
      <c r="D56" s="4">
        <v>0</v>
      </c>
      <c r="E56" s="14">
        <v>0.6</v>
      </c>
      <c r="F56" s="67">
        <v>0.28999999999999998</v>
      </c>
      <c r="G56" s="67">
        <v>0.31</v>
      </c>
      <c r="H56" s="67">
        <v>0.18</v>
      </c>
      <c r="I56" s="67">
        <v>0.22</v>
      </c>
      <c r="J56" s="67">
        <v>0.41</v>
      </c>
      <c r="K56" s="67">
        <v>0.25</v>
      </c>
      <c r="L56" s="67">
        <v>0.19</v>
      </c>
      <c r="M56" s="67">
        <v>0.27</v>
      </c>
      <c r="N56" s="67">
        <v>0.44</v>
      </c>
      <c r="O56" s="67">
        <v>0.37</v>
      </c>
      <c r="P56" s="4">
        <v>0.52</v>
      </c>
    </row>
    <row r="57" spans="1:16" ht="18" x14ac:dyDescent="0.3">
      <c r="A57" s="40">
        <v>45432</v>
      </c>
      <c r="B57" s="6">
        <v>1</v>
      </c>
      <c r="C57" s="6">
        <v>0</v>
      </c>
      <c r="D57" s="4">
        <v>0</v>
      </c>
      <c r="E57" s="14">
        <v>0.7</v>
      </c>
      <c r="F57" s="4">
        <v>0.33</v>
      </c>
      <c r="G57" s="14">
        <v>0.36</v>
      </c>
      <c r="H57" s="14">
        <v>0.26</v>
      </c>
      <c r="I57" s="14">
        <v>0.47</v>
      </c>
      <c r="J57" s="14">
        <v>0.35</v>
      </c>
      <c r="K57" s="14">
        <v>0.54</v>
      </c>
      <c r="L57" s="14">
        <v>0.48</v>
      </c>
      <c r="M57" s="14">
        <v>0.87</v>
      </c>
      <c r="N57" s="14">
        <v>0.39</v>
      </c>
      <c r="O57" s="14">
        <v>0.38</v>
      </c>
      <c r="P57" s="4">
        <v>0.93</v>
      </c>
    </row>
    <row r="58" spans="1:16" ht="18" x14ac:dyDescent="0.3">
      <c r="A58" s="3">
        <v>45433</v>
      </c>
      <c r="B58" s="6">
        <v>1</v>
      </c>
      <c r="C58" s="6">
        <v>9.5000000000000001E-2</v>
      </c>
      <c r="D58" s="4">
        <v>0</v>
      </c>
      <c r="E58" s="14">
        <v>0.8</v>
      </c>
      <c r="F58" s="4">
        <v>0.3</v>
      </c>
      <c r="G58" s="14">
        <v>0.23</v>
      </c>
      <c r="H58" s="14">
        <v>0.14000000000000001</v>
      </c>
      <c r="I58" s="14">
        <v>0.3</v>
      </c>
      <c r="J58" s="14">
        <v>0.32</v>
      </c>
      <c r="K58" s="14">
        <v>0.27</v>
      </c>
      <c r="L58" s="14">
        <v>0.78</v>
      </c>
      <c r="M58" s="14">
        <v>0.311</v>
      </c>
      <c r="N58" s="14">
        <v>0.17</v>
      </c>
      <c r="O58" s="14">
        <v>0.89</v>
      </c>
      <c r="P58" s="4">
        <v>0.4</v>
      </c>
    </row>
    <row r="59" spans="1:16" ht="18" x14ac:dyDescent="0.3">
      <c r="A59" s="3">
        <v>45434</v>
      </c>
      <c r="B59" s="6">
        <v>1</v>
      </c>
      <c r="C59" s="6">
        <v>2.7E-2</v>
      </c>
      <c r="D59" s="4">
        <v>0</v>
      </c>
      <c r="E59" s="14">
        <v>0.6</v>
      </c>
      <c r="F59" s="4">
        <v>0.25</v>
      </c>
      <c r="G59" s="14">
        <v>0.31</v>
      </c>
      <c r="H59" s="14">
        <v>0.22</v>
      </c>
      <c r="I59" s="14">
        <v>0.3</v>
      </c>
      <c r="J59" s="14">
        <v>0.27</v>
      </c>
      <c r="K59" s="14">
        <v>0.28999999999999998</v>
      </c>
      <c r="L59" s="14">
        <v>0.55000000000000004</v>
      </c>
      <c r="M59" s="14">
        <v>0.53</v>
      </c>
      <c r="N59" s="14">
        <v>0.25</v>
      </c>
      <c r="O59" s="14">
        <v>0.44</v>
      </c>
      <c r="P59" s="4">
        <v>0.31</v>
      </c>
    </row>
    <row r="60" spans="1:16" ht="18" x14ac:dyDescent="0.3">
      <c r="A60" s="3">
        <v>45435</v>
      </c>
      <c r="B60" s="6">
        <v>1</v>
      </c>
      <c r="C60" s="6">
        <v>0.01</v>
      </c>
      <c r="D60" s="4">
        <v>0</v>
      </c>
      <c r="E60" s="15">
        <v>0.5</v>
      </c>
      <c r="F60" s="4">
        <v>0.12</v>
      </c>
      <c r="G60" s="14">
        <v>0.24</v>
      </c>
      <c r="H60" s="14">
        <v>0.36</v>
      </c>
      <c r="I60" s="14">
        <v>0.55000000000000004</v>
      </c>
      <c r="J60" s="14">
        <v>0.42</v>
      </c>
      <c r="K60" s="14">
        <v>0.33</v>
      </c>
      <c r="L60" s="14">
        <v>0.37</v>
      </c>
      <c r="M60" s="14">
        <v>0.51</v>
      </c>
      <c r="N60" s="14">
        <v>0.4</v>
      </c>
      <c r="O60" s="14">
        <v>0.19</v>
      </c>
      <c r="P60" s="4">
        <v>0.26</v>
      </c>
    </row>
    <row r="61" spans="1:16" ht="18" x14ac:dyDescent="0.3">
      <c r="A61" s="3">
        <v>45436</v>
      </c>
      <c r="B61" s="6">
        <v>1</v>
      </c>
      <c r="C61" s="6">
        <v>0</v>
      </c>
      <c r="D61" s="4">
        <v>0</v>
      </c>
      <c r="E61" s="14">
        <v>0.7</v>
      </c>
      <c r="F61" s="4">
        <v>0.17</v>
      </c>
      <c r="G61" s="14">
        <v>0.73</v>
      </c>
      <c r="H61" s="14">
        <v>0.41</v>
      </c>
      <c r="I61" s="14">
        <v>0.48</v>
      </c>
      <c r="J61" s="14">
        <v>0.35</v>
      </c>
      <c r="K61" s="14">
        <v>0.2</v>
      </c>
      <c r="L61" s="14">
        <v>0.33</v>
      </c>
      <c r="M61" s="14">
        <v>0.26</v>
      </c>
      <c r="N61" s="14">
        <v>0.22</v>
      </c>
      <c r="O61" s="14">
        <v>0.8</v>
      </c>
      <c r="P61" s="4">
        <v>0.43</v>
      </c>
    </row>
    <row r="62" spans="1:16" ht="18" x14ac:dyDescent="0.3">
      <c r="A62" s="3">
        <v>45437</v>
      </c>
      <c r="B62" s="6">
        <v>1</v>
      </c>
      <c r="C62" s="6">
        <v>0</v>
      </c>
      <c r="D62" s="4">
        <v>0</v>
      </c>
      <c r="E62" s="14">
        <v>0.5</v>
      </c>
      <c r="F62" s="4">
        <v>0.12</v>
      </c>
      <c r="G62" s="14">
        <v>0.15</v>
      </c>
      <c r="H62" s="14">
        <v>0.28999999999999998</v>
      </c>
      <c r="I62" s="14">
        <v>0.12</v>
      </c>
      <c r="J62" s="14">
        <v>0.15</v>
      </c>
      <c r="K62" s="14">
        <v>0.61</v>
      </c>
      <c r="L62" s="14">
        <v>0.16</v>
      </c>
      <c r="M62" s="14">
        <v>0.27</v>
      </c>
      <c r="N62" s="14">
        <v>0.18</v>
      </c>
      <c r="O62" s="14">
        <v>0.8</v>
      </c>
      <c r="P62" s="4">
        <v>0.35</v>
      </c>
    </row>
    <row r="63" spans="1:16" ht="18" x14ac:dyDescent="0.3">
      <c r="A63" s="3">
        <v>45438</v>
      </c>
      <c r="B63" s="6">
        <v>1</v>
      </c>
      <c r="C63" s="6">
        <v>0</v>
      </c>
      <c r="D63" s="4">
        <v>0</v>
      </c>
      <c r="E63" s="14">
        <v>0.6</v>
      </c>
      <c r="F63" s="4">
        <v>0.08</v>
      </c>
      <c r="G63" s="14">
        <v>0.12</v>
      </c>
      <c r="H63" s="14">
        <v>0.18</v>
      </c>
      <c r="I63" s="14">
        <v>0.25</v>
      </c>
      <c r="J63" s="14">
        <v>0.19</v>
      </c>
      <c r="K63" s="14">
        <v>0.09</v>
      </c>
      <c r="L63" s="14">
        <v>0.31</v>
      </c>
      <c r="M63" s="14">
        <v>0.16</v>
      </c>
      <c r="N63" s="14">
        <v>0.18</v>
      </c>
      <c r="O63" s="14">
        <v>0.22</v>
      </c>
      <c r="P63" s="4">
        <v>0.11</v>
      </c>
    </row>
    <row r="64" spans="1:16" ht="18" x14ac:dyDescent="0.3">
      <c r="A64" s="47">
        <v>45439</v>
      </c>
      <c r="B64" s="6">
        <v>1</v>
      </c>
      <c r="C64" s="6">
        <v>0</v>
      </c>
      <c r="D64" s="4">
        <v>0</v>
      </c>
      <c r="E64" s="14">
        <v>0.4</v>
      </c>
      <c r="F64" s="4">
        <v>0.14000000000000001</v>
      </c>
      <c r="G64" s="14">
        <v>0.21</v>
      </c>
      <c r="H64" s="14">
        <v>0.31</v>
      </c>
      <c r="I64" s="14">
        <v>0.24</v>
      </c>
      <c r="J64" s="14">
        <v>0.23</v>
      </c>
      <c r="K64" s="14">
        <v>0.16</v>
      </c>
      <c r="L64" s="14">
        <v>0.28000000000000003</v>
      </c>
      <c r="M64" s="14">
        <v>0.12</v>
      </c>
      <c r="N64" s="14">
        <v>0.26</v>
      </c>
      <c r="O64" s="14">
        <v>0.2</v>
      </c>
      <c r="P64" s="4">
        <v>0.75</v>
      </c>
    </row>
    <row r="65" spans="1:16" ht="18" x14ac:dyDescent="0.3">
      <c r="A65" s="3">
        <v>45440</v>
      </c>
      <c r="B65" s="6">
        <v>1</v>
      </c>
      <c r="C65" s="6">
        <v>0</v>
      </c>
      <c r="D65" s="4">
        <v>0</v>
      </c>
      <c r="E65" s="14">
        <v>0.2</v>
      </c>
      <c r="F65" s="4">
        <v>0.11</v>
      </c>
      <c r="G65" s="14">
        <v>0.39</v>
      </c>
      <c r="H65" s="14">
        <v>0.24</v>
      </c>
      <c r="I65" s="14">
        <v>0.18</v>
      </c>
      <c r="J65" s="14">
        <v>0.2</v>
      </c>
      <c r="K65" s="14">
        <v>0.32</v>
      </c>
      <c r="L65" s="14">
        <v>0.15</v>
      </c>
      <c r="M65" s="14">
        <v>0.15</v>
      </c>
      <c r="N65" s="14">
        <v>0.19</v>
      </c>
      <c r="O65" s="14">
        <v>0.31</v>
      </c>
      <c r="P65" s="4">
        <v>0.34</v>
      </c>
    </row>
    <row r="66" spans="1:16" ht="18" x14ac:dyDescent="0.3">
      <c r="A66" s="3">
        <v>45441</v>
      </c>
      <c r="B66" s="6">
        <v>1</v>
      </c>
      <c r="C66" s="6">
        <v>0</v>
      </c>
      <c r="D66" s="4">
        <v>0</v>
      </c>
      <c r="E66" s="14">
        <v>0.6</v>
      </c>
      <c r="F66" s="4">
        <v>0.37</v>
      </c>
      <c r="G66" s="14">
        <v>0.22</v>
      </c>
      <c r="H66" s="14">
        <v>0.4</v>
      </c>
      <c r="I66" s="14">
        <v>0.19</v>
      </c>
      <c r="J66" s="14">
        <v>0.27</v>
      </c>
      <c r="K66" s="14">
        <v>0.37</v>
      </c>
      <c r="L66" s="14">
        <v>0.3</v>
      </c>
      <c r="M66" s="14">
        <v>0.17</v>
      </c>
      <c r="N66" s="14">
        <v>0.23</v>
      </c>
      <c r="O66" s="14">
        <v>0.31</v>
      </c>
      <c r="P66" s="4">
        <v>0.38</v>
      </c>
    </row>
    <row r="67" spans="1:16" ht="18" x14ac:dyDescent="0.3">
      <c r="A67" s="3">
        <v>45442</v>
      </c>
      <c r="B67" s="6">
        <v>1</v>
      </c>
      <c r="C67" s="6">
        <v>0</v>
      </c>
      <c r="D67" s="4">
        <v>0</v>
      </c>
      <c r="E67" s="14">
        <v>0.4</v>
      </c>
      <c r="F67" s="4">
        <v>0.12</v>
      </c>
      <c r="G67" s="14">
        <v>0.31</v>
      </c>
      <c r="H67" s="14">
        <v>0.25</v>
      </c>
      <c r="I67" s="14">
        <v>0.23</v>
      </c>
      <c r="J67" s="14">
        <v>0.18</v>
      </c>
      <c r="K67" s="14">
        <v>0.33</v>
      </c>
      <c r="L67" s="14">
        <v>0.19</v>
      </c>
      <c r="M67" s="14">
        <v>0.14000000000000001</v>
      </c>
      <c r="N67" s="14">
        <v>0.16</v>
      </c>
      <c r="O67" s="14">
        <v>0.17</v>
      </c>
      <c r="P67" s="4">
        <v>0.22</v>
      </c>
    </row>
    <row r="68" spans="1:16" ht="18" x14ac:dyDescent="0.3">
      <c r="A68" s="3">
        <v>45443</v>
      </c>
      <c r="B68" s="6">
        <v>1</v>
      </c>
      <c r="C68" s="6">
        <v>0</v>
      </c>
      <c r="D68" s="4">
        <v>0</v>
      </c>
      <c r="E68" s="14">
        <v>0.6</v>
      </c>
      <c r="F68" s="4">
        <v>0.14000000000000001</v>
      </c>
      <c r="G68" s="14">
        <v>0.64</v>
      </c>
      <c r="H68" s="14">
        <v>0.36</v>
      </c>
      <c r="I68" s="14">
        <v>0.35</v>
      </c>
      <c r="J68" s="14">
        <v>0.27</v>
      </c>
      <c r="K68" s="14">
        <v>0.74</v>
      </c>
      <c r="L68" s="14">
        <v>1</v>
      </c>
      <c r="M68" s="14">
        <v>0.73</v>
      </c>
      <c r="N68" s="14">
        <v>0.42</v>
      </c>
      <c r="O68" s="14">
        <v>0.18</v>
      </c>
      <c r="P68" s="4">
        <v>0.44</v>
      </c>
    </row>
    <row r="69" spans="1:16" ht="18" x14ac:dyDescent="0.3">
      <c r="A69" s="3">
        <v>45444</v>
      </c>
      <c r="B69" s="6">
        <v>1</v>
      </c>
      <c r="C69" s="6">
        <v>0</v>
      </c>
      <c r="D69" s="4">
        <v>0</v>
      </c>
      <c r="E69" s="14">
        <v>0.5</v>
      </c>
      <c r="F69" s="4">
        <v>0.32</v>
      </c>
      <c r="G69" s="14">
        <v>0.31</v>
      </c>
      <c r="H69" s="14">
        <v>0.3</v>
      </c>
      <c r="I69" s="14">
        <v>0.36</v>
      </c>
      <c r="J69" s="14">
        <v>0.4</v>
      </c>
      <c r="K69" s="14">
        <v>0.22</v>
      </c>
      <c r="L69" s="14">
        <v>0.42</v>
      </c>
      <c r="M69" s="14">
        <v>0.25</v>
      </c>
      <c r="N69" s="14">
        <v>0.4</v>
      </c>
      <c r="O69" s="14">
        <v>0.32</v>
      </c>
      <c r="P69" s="4">
        <v>0.33</v>
      </c>
    </row>
    <row r="70" spans="1:16" ht="18" x14ac:dyDescent="0.3">
      <c r="A70" s="3">
        <v>45445</v>
      </c>
      <c r="B70" s="6">
        <v>1</v>
      </c>
      <c r="C70" s="6">
        <v>0</v>
      </c>
      <c r="D70" s="4">
        <v>0</v>
      </c>
      <c r="E70" s="14">
        <v>0.6</v>
      </c>
      <c r="F70" s="4">
        <v>0.3</v>
      </c>
      <c r="G70" s="14">
        <v>0.36</v>
      </c>
      <c r="H70" s="14">
        <v>0.48</v>
      </c>
      <c r="I70" s="14">
        <v>0.12</v>
      </c>
      <c r="J70" s="14">
        <v>0.16</v>
      </c>
      <c r="K70" s="14">
        <v>0.32</v>
      </c>
      <c r="L70" s="14">
        <v>0.61</v>
      </c>
      <c r="M70" s="14">
        <v>0.34</v>
      </c>
      <c r="N70" s="14">
        <v>0.54</v>
      </c>
      <c r="O70" s="14">
        <v>0.22</v>
      </c>
      <c r="P70" s="4">
        <v>0.3</v>
      </c>
    </row>
    <row r="71" spans="1:16" ht="18" x14ac:dyDescent="0.3">
      <c r="A71" s="3">
        <v>45446</v>
      </c>
      <c r="B71" s="6">
        <v>1</v>
      </c>
      <c r="C71" s="6">
        <v>0</v>
      </c>
      <c r="D71" s="4">
        <v>0</v>
      </c>
      <c r="E71" s="14">
        <v>0.5</v>
      </c>
      <c r="F71" s="66">
        <v>0.26</v>
      </c>
      <c r="G71" s="66">
        <v>0.16</v>
      </c>
      <c r="H71" s="66">
        <v>0.17</v>
      </c>
      <c r="I71" s="66">
        <v>0.14000000000000001</v>
      </c>
      <c r="J71" s="66">
        <v>0.19</v>
      </c>
      <c r="K71" s="66">
        <v>0.27</v>
      </c>
      <c r="L71" s="66">
        <v>0.42</v>
      </c>
      <c r="M71" s="66">
        <v>0.21</v>
      </c>
      <c r="N71" s="66">
        <v>0.35</v>
      </c>
      <c r="O71" s="66">
        <v>0.18</v>
      </c>
      <c r="P71" s="4">
        <v>0.38</v>
      </c>
    </row>
    <row r="72" spans="1:16" ht="18" x14ac:dyDescent="0.3">
      <c r="A72" s="3">
        <v>45447</v>
      </c>
      <c r="B72" s="6">
        <v>1</v>
      </c>
      <c r="C72" s="6">
        <v>0</v>
      </c>
      <c r="D72" s="4">
        <v>0</v>
      </c>
      <c r="E72" s="14">
        <v>0.8</v>
      </c>
      <c r="F72" s="14">
        <v>0.23</v>
      </c>
      <c r="G72" s="14">
        <v>0.11</v>
      </c>
      <c r="H72" s="14">
        <v>0.22</v>
      </c>
      <c r="I72" s="14">
        <v>0.17</v>
      </c>
      <c r="J72" s="14">
        <v>0.21</v>
      </c>
      <c r="K72" s="14">
        <v>0.18</v>
      </c>
      <c r="L72" s="14">
        <v>0.35</v>
      </c>
      <c r="M72" s="14">
        <v>0.25</v>
      </c>
      <c r="N72" s="14">
        <v>0.27</v>
      </c>
      <c r="O72" s="14">
        <v>0.19</v>
      </c>
      <c r="P72" s="4">
        <v>0.31</v>
      </c>
    </row>
    <row r="73" spans="1:16" ht="18" x14ac:dyDescent="0.3">
      <c r="A73" s="3">
        <v>45448</v>
      </c>
      <c r="B73" s="6">
        <v>1</v>
      </c>
      <c r="C73" s="6">
        <v>0</v>
      </c>
      <c r="D73" s="4">
        <v>0</v>
      </c>
      <c r="E73" s="14">
        <v>0.6</v>
      </c>
      <c r="F73" s="14">
        <v>0.37</v>
      </c>
      <c r="G73" s="14">
        <v>1</v>
      </c>
      <c r="H73" s="14">
        <v>0.34</v>
      </c>
      <c r="I73" s="14">
        <v>0.35</v>
      </c>
      <c r="J73" s="14">
        <v>0.23</v>
      </c>
      <c r="K73" s="14">
        <v>0.28999999999999998</v>
      </c>
      <c r="L73" s="14">
        <v>0.39</v>
      </c>
      <c r="M73" s="14">
        <v>0.31</v>
      </c>
      <c r="N73" s="14">
        <v>0.21</v>
      </c>
      <c r="O73" s="14">
        <v>0.33</v>
      </c>
      <c r="P73" s="4">
        <v>0.79</v>
      </c>
    </row>
    <row r="74" spans="1:16" ht="18" x14ac:dyDescent="0.3">
      <c r="A74" s="3">
        <v>45449</v>
      </c>
      <c r="B74" s="6">
        <v>1</v>
      </c>
      <c r="C74" s="6">
        <v>0</v>
      </c>
      <c r="D74" s="4">
        <v>0</v>
      </c>
      <c r="E74" s="14">
        <v>0.6</v>
      </c>
      <c r="F74" s="14">
        <v>0.28999999999999998</v>
      </c>
      <c r="G74" s="14">
        <v>0.32</v>
      </c>
      <c r="H74" s="14">
        <v>0.26</v>
      </c>
      <c r="I74" s="14">
        <v>0.25</v>
      </c>
      <c r="J74" s="14">
        <v>0.38</v>
      </c>
      <c r="K74" s="14">
        <v>0.27</v>
      </c>
      <c r="L74" s="14">
        <v>0.38</v>
      </c>
      <c r="M74" s="14">
        <v>0.32</v>
      </c>
      <c r="N74" s="14">
        <v>0.28000000000000003</v>
      </c>
      <c r="O74" s="14">
        <v>0.37</v>
      </c>
      <c r="P74" s="4">
        <v>0.5</v>
      </c>
    </row>
    <row r="75" spans="1:16" ht="18" x14ac:dyDescent="0.3">
      <c r="A75" s="3">
        <v>45450</v>
      </c>
      <c r="B75" s="6">
        <v>1</v>
      </c>
      <c r="C75" s="6">
        <v>0</v>
      </c>
      <c r="D75" s="4">
        <v>0</v>
      </c>
      <c r="E75" s="14">
        <v>0.4</v>
      </c>
      <c r="F75" s="14">
        <v>0.31</v>
      </c>
      <c r="G75" s="14">
        <v>0.28000000000000003</v>
      </c>
      <c r="H75" s="14">
        <v>0.31</v>
      </c>
      <c r="I75" s="14">
        <v>0.21</v>
      </c>
      <c r="J75" s="14">
        <v>0.28000000000000003</v>
      </c>
      <c r="K75" s="14">
        <v>0.22</v>
      </c>
      <c r="L75" s="14">
        <v>0.33</v>
      </c>
      <c r="M75" s="14">
        <v>0.35</v>
      </c>
      <c r="N75" s="14">
        <v>0.22</v>
      </c>
      <c r="O75" s="14">
        <v>0.31</v>
      </c>
      <c r="P75" s="4">
        <v>0.37</v>
      </c>
    </row>
    <row r="76" spans="1:16" ht="18" x14ac:dyDescent="0.3">
      <c r="A76" s="3">
        <v>45451</v>
      </c>
      <c r="B76" s="6">
        <v>1</v>
      </c>
      <c r="C76" s="14">
        <f>AVERAGEA(C2:C74)</f>
        <v>1.4371232876712327E-2</v>
      </c>
      <c r="D76" s="4">
        <v>0</v>
      </c>
      <c r="E76" s="14">
        <v>0.7</v>
      </c>
      <c r="F76" s="14">
        <v>0.13</v>
      </c>
      <c r="G76" s="14">
        <v>0.33</v>
      </c>
      <c r="H76" s="14">
        <v>0.2</v>
      </c>
      <c r="I76" s="14">
        <v>0.27</v>
      </c>
      <c r="J76" s="14">
        <v>0.26</v>
      </c>
      <c r="K76" s="14">
        <v>0.26</v>
      </c>
      <c r="L76" s="14">
        <v>0.24</v>
      </c>
      <c r="M76" s="14">
        <v>0.3</v>
      </c>
      <c r="N76" s="14">
        <v>0.27</v>
      </c>
      <c r="O76" s="14">
        <v>0.21</v>
      </c>
      <c r="P76" s="4">
        <v>0.32</v>
      </c>
    </row>
    <row r="77" spans="1:16" ht="18" x14ac:dyDescent="0.3">
      <c r="A77" s="3">
        <v>45452</v>
      </c>
      <c r="B77" s="6">
        <v>1</v>
      </c>
      <c r="C77" s="14">
        <f t="shared" ref="C77:C103" si="1">AVERAGEA(C3:C75)</f>
        <v>1.3946575342465753E-2</v>
      </c>
      <c r="D77" s="4">
        <v>0</v>
      </c>
      <c r="E77" s="4">
        <v>0.5</v>
      </c>
      <c r="F77" s="67">
        <v>0.25</v>
      </c>
      <c r="G77" s="67">
        <v>0.15</v>
      </c>
      <c r="H77" s="67">
        <v>0.12</v>
      </c>
      <c r="I77" s="67">
        <v>0.21</v>
      </c>
      <c r="J77" s="67">
        <v>0.18</v>
      </c>
      <c r="K77" s="67">
        <v>0.18</v>
      </c>
      <c r="L77" s="67">
        <v>0.23</v>
      </c>
      <c r="M77" s="67">
        <v>0.17</v>
      </c>
      <c r="N77" s="67">
        <v>0.2</v>
      </c>
      <c r="O77" s="67">
        <v>0.14000000000000001</v>
      </c>
      <c r="P77" s="4">
        <v>0.15</v>
      </c>
    </row>
    <row r="78" spans="1:16" ht="18" x14ac:dyDescent="0.3">
      <c r="A78" s="3">
        <v>45453</v>
      </c>
      <c r="B78" s="6">
        <v>1</v>
      </c>
      <c r="C78" s="14">
        <f t="shared" si="1"/>
        <v>1.4116044285982361E-2</v>
      </c>
      <c r="D78" s="4">
        <v>0</v>
      </c>
      <c r="E78" s="14">
        <v>0.8</v>
      </c>
      <c r="F78" s="4">
        <v>0.18</v>
      </c>
      <c r="G78" s="14">
        <v>0.12</v>
      </c>
      <c r="H78" s="14">
        <v>0.14000000000000001</v>
      </c>
      <c r="I78" s="14">
        <v>0.24</v>
      </c>
      <c r="J78" s="14">
        <v>0.16</v>
      </c>
      <c r="K78" s="14">
        <v>0.15</v>
      </c>
      <c r="L78" s="14">
        <v>0.19</v>
      </c>
      <c r="M78" s="14">
        <v>0.21</v>
      </c>
      <c r="N78" s="14">
        <v>0.25</v>
      </c>
      <c r="O78" s="14">
        <v>0.17</v>
      </c>
      <c r="P78" s="4">
        <v>0.12</v>
      </c>
    </row>
    <row r="79" spans="1:16" ht="18" x14ac:dyDescent="0.3">
      <c r="A79" s="3">
        <v>45454</v>
      </c>
      <c r="B79" s="6">
        <v>1</v>
      </c>
      <c r="C79" s="14">
        <f t="shared" si="1"/>
        <v>1.4224901482454493E-2</v>
      </c>
      <c r="D79" s="4">
        <v>0</v>
      </c>
      <c r="E79" s="14">
        <v>0.6</v>
      </c>
      <c r="F79" s="4">
        <v>0.28000000000000003</v>
      </c>
      <c r="G79" s="14">
        <v>0.56000000000000005</v>
      </c>
      <c r="H79" s="14">
        <v>0.19</v>
      </c>
      <c r="I79" s="14">
        <v>0.22</v>
      </c>
      <c r="J79" s="14">
        <v>0.19</v>
      </c>
      <c r="K79" s="14">
        <v>0.3</v>
      </c>
      <c r="L79" s="14">
        <v>0.25</v>
      </c>
      <c r="M79" s="14">
        <v>0.24</v>
      </c>
      <c r="N79" s="14">
        <v>0.39</v>
      </c>
      <c r="O79" s="14">
        <v>0.34</v>
      </c>
      <c r="P79" s="4">
        <v>0.28999999999999998</v>
      </c>
    </row>
    <row r="80" spans="1:16" ht="18" x14ac:dyDescent="0.3">
      <c r="A80" s="3">
        <v>45455</v>
      </c>
      <c r="B80" s="6">
        <v>1</v>
      </c>
      <c r="C80" s="14">
        <f t="shared" si="1"/>
        <v>1.4130600719248773E-2</v>
      </c>
      <c r="D80" s="4">
        <v>0</v>
      </c>
      <c r="E80" s="14">
        <v>0.8</v>
      </c>
      <c r="F80" s="4">
        <v>0.41</v>
      </c>
      <c r="G80" s="14">
        <v>0.28999999999999998</v>
      </c>
      <c r="H80" s="14">
        <v>0.4</v>
      </c>
      <c r="I80" s="14">
        <v>0.67</v>
      </c>
      <c r="J80" s="14">
        <v>0.73</v>
      </c>
      <c r="K80" s="14">
        <v>0.38</v>
      </c>
      <c r="L80" s="14">
        <v>0.37</v>
      </c>
      <c r="M80" s="14">
        <v>0.17</v>
      </c>
      <c r="N80" s="14">
        <v>0.64</v>
      </c>
      <c r="O80" s="14">
        <v>0.17</v>
      </c>
      <c r="P80" s="4">
        <v>0.41</v>
      </c>
    </row>
    <row r="81" spans="1:16" ht="18" x14ac:dyDescent="0.3">
      <c r="A81" s="3">
        <v>45456</v>
      </c>
      <c r="B81" s="6">
        <v>1</v>
      </c>
      <c r="C81" s="14">
        <f t="shared" si="1"/>
        <v>1.4037791150515275E-2</v>
      </c>
      <c r="D81" s="4">
        <v>0</v>
      </c>
      <c r="E81" s="14">
        <v>0.6</v>
      </c>
      <c r="F81" s="4">
        <v>0.32</v>
      </c>
      <c r="G81" s="14">
        <v>0.22</v>
      </c>
      <c r="H81" s="14">
        <v>0.35</v>
      </c>
      <c r="I81" s="14">
        <v>0.37</v>
      </c>
      <c r="J81" s="14">
        <v>0.45</v>
      </c>
      <c r="K81" s="14">
        <v>0.26</v>
      </c>
      <c r="L81" s="14">
        <v>0.28000000000000003</v>
      </c>
      <c r="M81" s="14">
        <v>0.19</v>
      </c>
      <c r="N81" s="14">
        <v>0.55000000000000004</v>
      </c>
      <c r="O81" s="14">
        <v>0.21</v>
      </c>
      <c r="P81" s="4">
        <v>0.32</v>
      </c>
    </row>
    <row r="82" spans="1:16" ht="18" x14ac:dyDescent="0.3">
      <c r="A82" s="3">
        <v>45457</v>
      </c>
      <c r="B82" s="6">
        <v>1</v>
      </c>
      <c r="C82" s="14">
        <f t="shared" si="1"/>
        <v>1.3738210338450189E-2</v>
      </c>
      <c r="D82" s="4">
        <v>0</v>
      </c>
      <c r="E82" s="14">
        <v>0.8</v>
      </c>
      <c r="F82" s="4">
        <v>0.33</v>
      </c>
      <c r="G82" s="14">
        <v>0.51</v>
      </c>
      <c r="H82" s="14">
        <v>0.54</v>
      </c>
      <c r="I82" s="14">
        <v>0.21</v>
      </c>
      <c r="J82" s="14">
        <v>0.25</v>
      </c>
      <c r="K82" s="14">
        <v>0.27</v>
      </c>
      <c r="L82" s="14">
        <v>0.2</v>
      </c>
      <c r="M82" s="14">
        <v>0.38</v>
      </c>
      <c r="N82" s="14">
        <v>0.56999999999999995</v>
      </c>
      <c r="O82" s="14">
        <v>0.36</v>
      </c>
      <c r="P82" s="4">
        <v>0.47</v>
      </c>
    </row>
    <row r="83" spans="1:16" ht="18" x14ac:dyDescent="0.3">
      <c r="A83" s="3">
        <v>45458</v>
      </c>
      <c r="B83" s="6">
        <v>1</v>
      </c>
      <c r="C83" s="14">
        <f t="shared" si="1"/>
        <v>1.3641467751470947E-2</v>
      </c>
      <c r="D83" s="4">
        <v>0</v>
      </c>
      <c r="E83" s="14">
        <v>0.4</v>
      </c>
      <c r="F83" s="4">
        <v>0.18</v>
      </c>
      <c r="G83" s="14">
        <v>0.28000000000000003</v>
      </c>
      <c r="H83" s="14">
        <v>0.28999999999999998</v>
      </c>
      <c r="I83" s="14">
        <v>0.15</v>
      </c>
      <c r="J83" s="14">
        <v>0.23</v>
      </c>
      <c r="K83" s="14">
        <v>0.28000000000000003</v>
      </c>
      <c r="L83" s="14">
        <v>0.19</v>
      </c>
      <c r="M83" s="14">
        <v>0.3</v>
      </c>
      <c r="N83" s="14">
        <v>0.24</v>
      </c>
      <c r="O83" s="14">
        <v>0.19</v>
      </c>
      <c r="P83" s="4">
        <v>0.22</v>
      </c>
    </row>
    <row r="84" spans="1:16" ht="18" x14ac:dyDescent="0.3">
      <c r="A84" s="3">
        <v>45459</v>
      </c>
      <c r="B84" s="6">
        <v>1</v>
      </c>
      <c r="C84" s="14">
        <f t="shared" si="1"/>
        <v>1.3637881591723688E-2</v>
      </c>
      <c r="D84" s="4">
        <v>0</v>
      </c>
      <c r="E84" s="4">
        <v>0.2</v>
      </c>
      <c r="F84" s="4">
        <v>0.27</v>
      </c>
      <c r="G84" s="14">
        <v>0.15</v>
      </c>
      <c r="H84" s="14">
        <v>0.18</v>
      </c>
      <c r="I84" s="14">
        <v>0.17</v>
      </c>
      <c r="J84" s="14">
        <v>0.21</v>
      </c>
      <c r="K84" s="14">
        <v>0.2</v>
      </c>
      <c r="L84" s="14">
        <v>0.14000000000000001</v>
      </c>
      <c r="M84" s="14">
        <v>0.14000000000000001</v>
      </c>
      <c r="N84" s="14">
        <v>0.18</v>
      </c>
      <c r="O84" s="14">
        <v>0.12</v>
      </c>
      <c r="P84" s="4">
        <v>0.15</v>
      </c>
    </row>
    <row r="85" spans="1:16" ht="18" x14ac:dyDescent="0.3">
      <c r="A85" s="3">
        <v>45460</v>
      </c>
      <c r="B85" s="6">
        <v>1</v>
      </c>
      <c r="C85" s="14">
        <f t="shared" si="1"/>
        <v>1.3824751012976715E-2</v>
      </c>
      <c r="D85" s="4">
        <v>0</v>
      </c>
      <c r="E85" s="69">
        <v>0.6</v>
      </c>
      <c r="F85" s="4">
        <v>0.31</v>
      </c>
      <c r="G85" s="14">
        <v>0.22</v>
      </c>
      <c r="H85" s="14">
        <v>0.18</v>
      </c>
      <c r="I85" s="14">
        <v>0.35</v>
      </c>
      <c r="J85" s="14">
        <v>0.32</v>
      </c>
      <c r="K85" s="14">
        <v>0.31</v>
      </c>
      <c r="L85" s="14">
        <v>0.27</v>
      </c>
      <c r="M85" s="14">
        <v>0.25</v>
      </c>
      <c r="N85" s="14">
        <v>0.27</v>
      </c>
      <c r="O85" s="14">
        <v>0.28999999999999998</v>
      </c>
      <c r="P85" s="4">
        <v>0.31</v>
      </c>
    </row>
    <row r="86" spans="1:16" ht="18" x14ac:dyDescent="0.3">
      <c r="A86" s="3">
        <v>45461</v>
      </c>
      <c r="B86" s="6">
        <v>1</v>
      </c>
      <c r="C86" s="14">
        <f t="shared" si="1"/>
        <v>1.4011571308753752E-2</v>
      </c>
      <c r="D86" s="4">
        <v>0</v>
      </c>
      <c r="E86" s="69">
        <v>0.4</v>
      </c>
      <c r="F86" s="4">
        <v>0.28000000000000003</v>
      </c>
      <c r="G86" s="14">
        <v>0.2</v>
      </c>
      <c r="H86" s="14">
        <v>0.24</v>
      </c>
      <c r="I86" s="14">
        <v>0.19</v>
      </c>
      <c r="J86" s="14">
        <v>0.26</v>
      </c>
      <c r="K86" s="14">
        <v>0.18</v>
      </c>
      <c r="L86" s="14">
        <v>0.21</v>
      </c>
      <c r="M86" s="14">
        <v>0.28000000000000003</v>
      </c>
      <c r="N86" s="14">
        <v>0.32</v>
      </c>
      <c r="O86" s="14">
        <v>0.16</v>
      </c>
      <c r="P86" s="4">
        <v>0.26</v>
      </c>
    </row>
    <row r="87" spans="1:16" ht="18" x14ac:dyDescent="0.3">
      <c r="A87" s="3">
        <v>45462</v>
      </c>
      <c r="B87" s="6">
        <v>1</v>
      </c>
      <c r="C87" s="14">
        <f t="shared" si="1"/>
        <v>1.4200951459616449E-2</v>
      </c>
      <c r="D87" s="4">
        <v>0</v>
      </c>
      <c r="E87" s="69">
        <v>0.8</v>
      </c>
      <c r="F87" s="4">
        <v>0.42</v>
      </c>
      <c r="G87" s="14">
        <v>0.43</v>
      </c>
      <c r="H87" s="14">
        <v>0.28000000000000003</v>
      </c>
      <c r="I87" s="14">
        <v>0.19</v>
      </c>
      <c r="J87" s="14">
        <v>0.24</v>
      </c>
      <c r="K87" s="14">
        <v>0.21</v>
      </c>
      <c r="L87" s="14">
        <v>0.25</v>
      </c>
      <c r="M87" s="14">
        <v>0.3</v>
      </c>
      <c r="N87" s="14">
        <v>0.32</v>
      </c>
      <c r="O87" s="14">
        <v>0.4</v>
      </c>
      <c r="P87" s="4">
        <v>0.46</v>
      </c>
    </row>
    <row r="88" spans="1:16" ht="18" x14ac:dyDescent="0.3">
      <c r="A88" s="3">
        <v>45463</v>
      </c>
      <c r="B88" s="6">
        <v>1</v>
      </c>
      <c r="C88" s="14">
        <f t="shared" si="1"/>
        <v>1.4392890792613076E-2</v>
      </c>
      <c r="D88" s="4">
        <v>0</v>
      </c>
      <c r="E88" s="69">
        <v>0.6</v>
      </c>
      <c r="F88" s="4">
        <v>0.38</v>
      </c>
      <c r="G88" s="14">
        <v>0.59</v>
      </c>
      <c r="H88" s="14">
        <v>0.36</v>
      </c>
      <c r="I88" s="14">
        <v>0.28000000000000003</v>
      </c>
      <c r="J88" s="14">
        <v>0.23</v>
      </c>
      <c r="K88" s="14">
        <v>0.2</v>
      </c>
      <c r="L88" s="14">
        <v>0.34</v>
      </c>
      <c r="M88" s="14">
        <v>0.36</v>
      </c>
      <c r="N88" s="14">
        <v>0.3</v>
      </c>
      <c r="O88" s="14">
        <v>0.24</v>
      </c>
      <c r="P88" s="4">
        <v>0.31</v>
      </c>
    </row>
    <row r="89" spans="1:16" ht="18" x14ac:dyDescent="0.3">
      <c r="A89" s="3">
        <v>45464</v>
      </c>
      <c r="B89" s="6">
        <v>1</v>
      </c>
      <c r="C89" s="14">
        <f t="shared" si="1"/>
        <v>1.4587424374251657E-2</v>
      </c>
      <c r="D89" s="4">
        <v>0</v>
      </c>
      <c r="E89" s="69">
        <v>0.8</v>
      </c>
      <c r="F89" s="4">
        <v>0.53</v>
      </c>
      <c r="G89" s="14">
        <v>0.56999999999999995</v>
      </c>
      <c r="H89" s="14">
        <v>0.16</v>
      </c>
      <c r="I89" s="14">
        <v>0.35</v>
      </c>
      <c r="J89" s="14">
        <v>0.28999999999999998</v>
      </c>
      <c r="K89" s="14">
        <v>0.4</v>
      </c>
      <c r="L89" s="14">
        <v>0.4</v>
      </c>
      <c r="M89" s="14">
        <v>0.39</v>
      </c>
      <c r="N89" s="14">
        <v>0.6</v>
      </c>
      <c r="O89" s="14">
        <v>0.59</v>
      </c>
      <c r="P89" s="4">
        <v>0.44</v>
      </c>
    </row>
    <row r="90" spans="1:16" ht="18" x14ac:dyDescent="0.3">
      <c r="A90" s="3">
        <v>45465</v>
      </c>
      <c r="B90" s="6">
        <v>1</v>
      </c>
      <c r="C90" s="14">
        <f t="shared" si="1"/>
        <v>1.4455820138534026E-2</v>
      </c>
      <c r="D90" s="4">
        <v>0</v>
      </c>
      <c r="E90" s="69">
        <v>0.6</v>
      </c>
      <c r="F90" s="4">
        <v>0.32</v>
      </c>
      <c r="G90" s="14">
        <v>0.37</v>
      </c>
      <c r="H90" s="14">
        <v>0.42</v>
      </c>
      <c r="I90" s="14">
        <v>0.23</v>
      </c>
      <c r="J90" s="14">
        <v>0.39</v>
      </c>
      <c r="K90" s="14">
        <v>0.31</v>
      </c>
      <c r="L90" s="14">
        <v>0.22</v>
      </c>
      <c r="M90" s="14">
        <v>0.28000000000000003</v>
      </c>
      <c r="N90" s="14">
        <v>0.35</v>
      </c>
      <c r="O90" s="14">
        <v>0.28999999999999998</v>
      </c>
      <c r="P90" s="4">
        <v>0.38</v>
      </c>
    </row>
    <row r="91" spans="1:16" ht="18" x14ac:dyDescent="0.3">
      <c r="A91" s="3">
        <v>45466</v>
      </c>
      <c r="B91" s="6">
        <v>1</v>
      </c>
      <c r="C91" s="14">
        <f t="shared" si="1"/>
        <v>1.4655647869688159E-2</v>
      </c>
      <c r="D91" s="4">
        <v>0</v>
      </c>
      <c r="E91" s="69">
        <v>0.5</v>
      </c>
      <c r="F91" s="4">
        <v>0.15</v>
      </c>
      <c r="G91" s="14">
        <v>0.23</v>
      </c>
      <c r="H91" s="14">
        <v>0.32</v>
      </c>
      <c r="I91" s="14">
        <v>0.33</v>
      </c>
      <c r="J91" s="14">
        <v>0.4</v>
      </c>
      <c r="K91" s="14">
        <v>0.26</v>
      </c>
      <c r="L91" s="14">
        <v>0.19</v>
      </c>
      <c r="M91" s="14">
        <v>0.25</v>
      </c>
      <c r="N91" s="14">
        <v>0.28000000000000003</v>
      </c>
      <c r="O91" s="14">
        <v>0.24</v>
      </c>
      <c r="P91" s="4">
        <v>0.4</v>
      </c>
    </row>
    <row r="92" spans="1:16" ht="18" x14ac:dyDescent="0.3">
      <c r="A92" s="3">
        <v>45467</v>
      </c>
      <c r="B92" s="6">
        <v>1</v>
      </c>
      <c r="C92" s="14">
        <f t="shared" si="1"/>
        <v>1.4566001570216021E-2</v>
      </c>
      <c r="D92" s="4">
        <v>0</v>
      </c>
      <c r="E92" s="14">
        <v>0.6</v>
      </c>
      <c r="F92" s="4">
        <v>0.27</v>
      </c>
      <c r="G92" s="14">
        <v>0.37</v>
      </c>
      <c r="H92" s="14">
        <v>0.35</v>
      </c>
      <c r="I92" s="14">
        <v>0.28000000000000003</v>
      </c>
      <c r="J92" s="14">
        <v>0.31</v>
      </c>
      <c r="K92" s="14">
        <v>0.33</v>
      </c>
      <c r="L92" s="4">
        <v>0.25</v>
      </c>
      <c r="M92" s="14">
        <v>0.36</v>
      </c>
      <c r="N92" s="14">
        <v>0.3</v>
      </c>
      <c r="O92" s="14">
        <v>0.32</v>
      </c>
      <c r="P92" s="4">
        <v>0.28000000000000003</v>
      </c>
    </row>
    <row r="93" spans="1:16" ht="18" x14ac:dyDescent="0.3">
      <c r="A93" s="3">
        <v>45468</v>
      </c>
      <c r="B93" s="6">
        <v>1</v>
      </c>
      <c r="C93" s="14">
        <f t="shared" si="1"/>
        <v>1.4095530993088462E-2</v>
      </c>
      <c r="D93" s="4">
        <v>0</v>
      </c>
      <c r="E93" s="14">
        <v>0.4</v>
      </c>
      <c r="F93" s="4">
        <v>0.3</v>
      </c>
      <c r="G93" s="14">
        <v>0.34</v>
      </c>
      <c r="H93" s="14">
        <v>0.28999999999999998</v>
      </c>
      <c r="I93" s="14">
        <v>0.3</v>
      </c>
      <c r="J93" s="14">
        <v>0.3</v>
      </c>
      <c r="K93" s="14">
        <v>0.23</v>
      </c>
      <c r="L93" s="14">
        <v>0.27</v>
      </c>
      <c r="M93" s="14">
        <v>0.31</v>
      </c>
      <c r="N93" s="14">
        <v>0.25</v>
      </c>
      <c r="O93" s="14">
        <v>0.28999999999999998</v>
      </c>
      <c r="P93" s="4">
        <v>0.3</v>
      </c>
    </row>
    <row r="94" spans="1:16" ht="18" x14ac:dyDescent="0.3">
      <c r="A94" s="3">
        <v>45469</v>
      </c>
      <c r="B94" s="6">
        <v>1</v>
      </c>
      <c r="C94" s="14">
        <f t="shared" si="1"/>
        <v>1.3500544713228408E-2</v>
      </c>
      <c r="D94" s="4">
        <v>0</v>
      </c>
      <c r="E94" s="14">
        <v>0.2</v>
      </c>
      <c r="F94" s="4">
        <v>0.19</v>
      </c>
      <c r="G94" s="14">
        <v>0.22</v>
      </c>
      <c r="H94" s="14">
        <v>0.25</v>
      </c>
      <c r="I94" s="14">
        <v>0.32</v>
      </c>
      <c r="J94" s="14">
        <v>0.33</v>
      </c>
      <c r="K94" s="14">
        <v>0.24</v>
      </c>
      <c r="L94" s="14">
        <v>0.28000000000000003</v>
      </c>
      <c r="M94" s="4">
        <v>0.51</v>
      </c>
      <c r="N94" s="14">
        <v>0.19</v>
      </c>
      <c r="O94" s="14">
        <v>0.28000000000000003</v>
      </c>
      <c r="P94" s="4">
        <v>0.32</v>
      </c>
    </row>
    <row r="95" spans="1:16" ht="18" x14ac:dyDescent="0.3">
      <c r="A95" s="3">
        <v>45470</v>
      </c>
      <c r="B95" s="6">
        <v>1</v>
      </c>
      <c r="C95" s="14">
        <f t="shared" si="1"/>
        <v>1.3282675274777568E-2</v>
      </c>
      <c r="D95" s="4">
        <v>0</v>
      </c>
      <c r="E95" s="14">
        <v>0.8</v>
      </c>
      <c r="F95" s="4">
        <v>0.49</v>
      </c>
      <c r="G95" s="14">
        <v>0.28000000000000003</v>
      </c>
      <c r="H95" s="14">
        <v>0.37</v>
      </c>
      <c r="I95" s="14">
        <v>0.23</v>
      </c>
      <c r="J95" s="14">
        <v>0.7</v>
      </c>
      <c r="K95" s="14">
        <v>0.33</v>
      </c>
      <c r="L95" s="14">
        <v>0.6</v>
      </c>
      <c r="M95" s="14">
        <v>0.25</v>
      </c>
      <c r="N95" s="14">
        <v>0.35</v>
      </c>
      <c r="O95" s="14">
        <v>0.88</v>
      </c>
      <c r="P95" s="4">
        <v>0.74</v>
      </c>
    </row>
    <row r="96" spans="1:16" ht="18" x14ac:dyDescent="0.3">
      <c r="A96" s="3">
        <v>45471</v>
      </c>
      <c r="B96" s="6">
        <v>1</v>
      </c>
      <c r="C96" s="14">
        <f t="shared" si="1"/>
        <v>1.346761424345193E-2</v>
      </c>
      <c r="D96" s="4">
        <v>0</v>
      </c>
      <c r="E96" s="14">
        <v>0.63</v>
      </c>
      <c r="F96" s="4">
        <v>0.22</v>
      </c>
      <c r="G96" s="14">
        <v>0.23</v>
      </c>
      <c r="H96" s="14">
        <v>0.17</v>
      </c>
      <c r="I96" s="14">
        <v>0.48</v>
      </c>
      <c r="J96" s="14">
        <v>0.31</v>
      </c>
      <c r="K96" s="14">
        <v>0.23</v>
      </c>
      <c r="L96" s="14">
        <v>0.25</v>
      </c>
      <c r="M96" s="14">
        <v>0.32</v>
      </c>
      <c r="N96" s="14">
        <v>0.34</v>
      </c>
      <c r="O96" s="14">
        <v>0.68</v>
      </c>
      <c r="P96" s="4">
        <v>0.32</v>
      </c>
    </row>
    <row r="97" spans="1:16" ht="18" x14ac:dyDescent="0.3">
      <c r="A97" s="49">
        <v>45472</v>
      </c>
      <c r="B97" s="6">
        <v>1</v>
      </c>
      <c r="C97" s="14">
        <f t="shared" si="1"/>
        <v>1.36495686992708E-2</v>
      </c>
      <c r="D97" s="4">
        <v>0</v>
      </c>
      <c r="E97" s="14">
        <v>0.63</v>
      </c>
      <c r="F97" s="4">
        <v>0.32</v>
      </c>
      <c r="G97" s="14">
        <v>0.39</v>
      </c>
      <c r="H97" s="14">
        <v>0.26</v>
      </c>
      <c r="I97" s="14">
        <v>0.24</v>
      </c>
      <c r="J97" s="14">
        <v>0.22</v>
      </c>
      <c r="K97" s="14">
        <v>0.35</v>
      </c>
      <c r="L97" s="14">
        <v>0.19</v>
      </c>
      <c r="M97" s="14">
        <v>0.56000000000000005</v>
      </c>
      <c r="N97" s="14">
        <v>0.87</v>
      </c>
      <c r="O97" s="14">
        <v>0.28999999999999998</v>
      </c>
      <c r="P97" s="4">
        <v>0.43</v>
      </c>
    </row>
    <row r="98" spans="1:16" ht="18" x14ac:dyDescent="0.3">
      <c r="A98" s="3">
        <v>45473</v>
      </c>
      <c r="B98" s="6">
        <v>1</v>
      </c>
      <c r="C98" s="14">
        <f t="shared" si="1"/>
        <v>1.3834056565619457E-2</v>
      </c>
      <c r="D98" s="4">
        <v>0</v>
      </c>
      <c r="E98" s="14">
        <v>0.63</v>
      </c>
      <c r="F98" s="4">
        <v>0.25</v>
      </c>
      <c r="G98" s="14">
        <v>0.22</v>
      </c>
      <c r="H98" s="14">
        <v>0.18</v>
      </c>
      <c r="I98" s="14">
        <v>0.31</v>
      </c>
      <c r="J98" s="14">
        <v>0.28000000000000003</v>
      </c>
      <c r="K98" s="14">
        <v>0.23</v>
      </c>
      <c r="L98" s="14">
        <v>0.22</v>
      </c>
      <c r="M98" s="14">
        <v>0.35</v>
      </c>
      <c r="N98" s="14">
        <v>0.52</v>
      </c>
      <c r="O98" s="14">
        <v>0.33</v>
      </c>
      <c r="P98" s="4">
        <v>0.37</v>
      </c>
    </row>
    <row r="99" spans="1:16" ht="18" x14ac:dyDescent="0.3">
      <c r="A99" s="40">
        <v>45474</v>
      </c>
      <c r="B99" s="6">
        <v>1</v>
      </c>
      <c r="C99" s="14">
        <f t="shared" si="1"/>
        <v>1.3459393123143711E-2</v>
      </c>
      <c r="D99" s="4">
        <v>0</v>
      </c>
      <c r="E99" s="14">
        <v>0.63</v>
      </c>
      <c r="F99" s="4">
        <v>0.2</v>
      </c>
      <c r="G99" s="14">
        <v>0.22</v>
      </c>
      <c r="H99" s="14">
        <v>0.18</v>
      </c>
      <c r="I99" s="14">
        <v>0.34</v>
      </c>
      <c r="J99" s="14">
        <v>0.25</v>
      </c>
      <c r="K99" s="14">
        <v>0.12</v>
      </c>
      <c r="L99" s="14">
        <v>0.19</v>
      </c>
      <c r="M99" s="14">
        <v>0.23</v>
      </c>
      <c r="N99" s="14">
        <v>0.28000000000000003</v>
      </c>
      <c r="O99" s="14">
        <v>0.32</v>
      </c>
      <c r="P99" s="4">
        <v>0.42</v>
      </c>
    </row>
    <row r="100" spans="1:16" ht="18" x14ac:dyDescent="0.3">
      <c r="A100" s="3">
        <v>45475</v>
      </c>
      <c r="B100" s="6">
        <v>1</v>
      </c>
      <c r="C100" s="14">
        <f t="shared" si="1"/>
        <v>1.3333832254179594E-2</v>
      </c>
      <c r="D100" s="4">
        <v>0</v>
      </c>
      <c r="E100" s="14">
        <v>0.63</v>
      </c>
      <c r="F100" s="4">
        <v>0.22</v>
      </c>
      <c r="G100" s="14">
        <v>0.31</v>
      </c>
      <c r="H100" s="14">
        <v>0.48</v>
      </c>
      <c r="I100" s="14">
        <v>0.38</v>
      </c>
      <c r="J100" s="14">
        <v>0.24</v>
      </c>
      <c r="K100" s="14">
        <v>0.15</v>
      </c>
      <c r="L100" s="14">
        <v>0.42</v>
      </c>
      <c r="M100" s="14">
        <v>0.51</v>
      </c>
      <c r="N100" s="14">
        <v>0.28000000000000003</v>
      </c>
      <c r="O100" s="14">
        <v>0.42</v>
      </c>
      <c r="P100" s="4">
        <v>0.28000000000000003</v>
      </c>
    </row>
    <row r="101" spans="1:16" ht="18" x14ac:dyDescent="0.3">
      <c r="A101" s="3">
        <v>45476</v>
      </c>
      <c r="B101" s="6">
        <v>1</v>
      </c>
      <c r="C101" s="14">
        <f t="shared" si="1"/>
        <v>1.1531906132578824E-2</v>
      </c>
      <c r="D101" s="4">
        <v>0</v>
      </c>
      <c r="E101" s="14">
        <v>0.63</v>
      </c>
      <c r="F101" s="4">
        <v>0.2</v>
      </c>
      <c r="G101" s="14">
        <v>0.28999999999999998</v>
      </c>
      <c r="H101" s="14">
        <v>0.22</v>
      </c>
      <c r="I101" s="14">
        <v>0.31</v>
      </c>
      <c r="J101" s="14">
        <v>0.18</v>
      </c>
      <c r="K101" s="14">
        <v>0.31</v>
      </c>
      <c r="L101" s="14">
        <v>0.28000000000000003</v>
      </c>
      <c r="M101" s="14">
        <v>0.2</v>
      </c>
      <c r="N101" s="14">
        <v>0.2</v>
      </c>
      <c r="O101" s="14">
        <v>0.17</v>
      </c>
      <c r="P101" s="4">
        <v>0.15</v>
      </c>
    </row>
    <row r="102" spans="1:16" ht="18" x14ac:dyDescent="0.3">
      <c r="A102" s="3">
        <v>45477</v>
      </c>
      <c r="B102" s="6">
        <v>1</v>
      </c>
      <c r="C102" s="14">
        <f t="shared" si="1"/>
        <v>1.0687164108663473E-2</v>
      </c>
      <c r="D102" s="4">
        <v>0</v>
      </c>
      <c r="E102" s="14">
        <v>0.63</v>
      </c>
      <c r="F102" s="4">
        <v>0.27</v>
      </c>
      <c r="G102" s="14">
        <v>0.38</v>
      </c>
      <c r="H102" s="14">
        <v>0.17</v>
      </c>
      <c r="I102" s="14">
        <v>0.3</v>
      </c>
      <c r="J102" s="14">
        <v>0.5</v>
      </c>
      <c r="K102" s="14">
        <v>0.41</v>
      </c>
      <c r="L102" s="14">
        <v>0.27</v>
      </c>
      <c r="M102" s="14">
        <v>0.23</v>
      </c>
      <c r="N102" s="14">
        <v>0.2</v>
      </c>
      <c r="O102" s="14">
        <v>0.25</v>
      </c>
      <c r="P102" s="4">
        <v>0.4</v>
      </c>
    </row>
    <row r="103" spans="1:16" ht="18" x14ac:dyDescent="0.3">
      <c r="A103" s="3">
        <v>45478</v>
      </c>
      <c r="B103" s="6">
        <v>1</v>
      </c>
      <c r="C103" s="14">
        <f t="shared" si="1"/>
        <v>1.0475272411849486E-2</v>
      </c>
      <c r="D103" s="4">
        <v>0</v>
      </c>
      <c r="E103" s="14">
        <v>0.63</v>
      </c>
      <c r="F103" s="4">
        <v>0.28000000000000003</v>
      </c>
      <c r="G103" s="14">
        <v>0.22</v>
      </c>
      <c r="H103" s="14">
        <v>0.19</v>
      </c>
      <c r="I103" s="14">
        <v>0.41</v>
      </c>
      <c r="J103" s="14">
        <v>0.21</v>
      </c>
      <c r="K103" s="14">
        <v>0.4</v>
      </c>
      <c r="L103" s="14">
        <v>0.28000000000000003</v>
      </c>
      <c r="M103" s="14">
        <v>0.28000000000000003</v>
      </c>
      <c r="N103" s="14">
        <v>0.35</v>
      </c>
      <c r="O103" s="14">
        <v>0.2</v>
      </c>
      <c r="P103" s="4">
        <v>0.39</v>
      </c>
    </row>
    <row r="104" spans="1:16" ht="18" x14ac:dyDescent="0.3">
      <c r="A104" s="3">
        <v>45479</v>
      </c>
      <c r="B104" s="6">
        <v>1</v>
      </c>
      <c r="C104" s="6">
        <v>0</v>
      </c>
      <c r="D104" s="4">
        <v>0</v>
      </c>
      <c r="E104" s="14">
        <v>0.6</v>
      </c>
      <c r="F104" s="4">
        <v>0.21</v>
      </c>
      <c r="G104" s="14">
        <v>0.37</v>
      </c>
      <c r="H104" s="14">
        <v>0.26</v>
      </c>
      <c r="I104" s="14">
        <v>0.31</v>
      </c>
      <c r="J104" s="14">
        <v>0.28000000000000003</v>
      </c>
      <c r="K104" s="14">
        <v>0.32</v>
      </c>
      <c r="L104" s="14">
        <v>0.23</v>
      </c>
      <c r="M104" s="14">
        <v>0.38</v>
      </c>
      <c r="N104" s="14">
        <v>0.3</v>
      </c>
      <c r="O104" s="14">
        <v>0.34</v>
      </c>
      <c r="P104" s="4">
        <v>0.32</v>
      </c>
    </row>
    <row r="105" spans="1:16" ht="18" x14ac:dyDescent="0.3">
      <c r="A105" s="3">
        <v>45480</v>
      </c>
      <c r="B105" s="6">
        <v>1</v>
      </c>
      <c r="C105" s="6">
        <v>0</v>
      </c>
      <c r="D105" s="4">
        <v>0</v>
      </c>
      <c r="E105" s="14">
        <v>0.8</v>
      </c>
      <c r="F105" s="4">
        <v>0.26</v>
      </c>
      <c r="G105" s="14">
        <v>0.27</v>
      </c>
      <c r="H105" s="14">
        <v>0.22</v>
      </c>
      <c r="I105" s="14">
        <v>0.3</v>
      </c>
      <c r="J105" s="14">
        <v>0.19</v>
      </c>
      <c r="K105" s="14">
        <v>0.27</v>
      </c>
      <c r="L105" s="14">
        <v>0.42</v>
      </c>
      <c r="M105" s="14">
        <v>0.28999999999999998</v>
      </c>
      <c r="N105" s="14">
        <v>0.46</v>
      </c>
      <c r="O105" s="14">
        <v>0.23</v>
      </c>
      <c r="P105" s="4">
        <v>0.5</v>
      </c>
    </row>
    <row r="106" spans="1:16" ht="18" x14ac:dyDescent="0.3">
      <c r="A106" s="3">
        <v>45481</v>
      </c>
      <c r="B106" s="6">
        <v>1</v>
      </c>
      <c r="C106" s="6">
        <v>0</v>
      </c>
      <c r="D106" s="4">
        <v>0</v>
      </c>
      <c r="E106" s="14">
        <v>0.9</v>
      </c>
      <c r="F106" s="4">
        <v>0.52</v>
      </c>
      <c r="G106" s="14">
        <v>0.14000000000000001</v>
      </c>
      <c r="H106" s="14">
        <v>0.16</v>
      </c>
      <c r="I106" s="14">
        <v>0.23</v>
      </c>
      <c r="J106" s="14">
        <v>0.35</v>
      </c>
      <c r="K106" s="14">
        <v>0.4</v>
      </c>
      <c r="L106" s="14">
        <v>0.66</v>
      </c>
      <c r="M106" s="14">
        <v>0.36</v>
      </c>
      <c r="N106" s="14">
        <v>0.56999999999999995</v>
      </c>
      <c r="O106" s="14">
        <v>0.23</v>
      </c>
      <c r="P106" s="4">
        <v>0.72</v>
      </c>
    </row>
    <row r="107" spans="1:16" ht="18" x14ac:dyDescent="0.3">
      <c r="A107" s="3">
        <v>45482</v>
      </c>
      <c r="B107" s="6">
        <v>1</v>
      </c>
      <c r="C107" s="6">
        <v>0</v>
      </c>
      <c r="D107" s="4">
        <v>0</v>
      </c>
      <c r="E107" s="4">
        <v>0.5</v>
      </c>
      <c r="F107" s="4">
        <v>0.12</v>
      </c>
      <c r="G107" s="14">
        <v>0.21</v>
      </c>
      <c r="H107" s="14">
        <v>0.25</v>
      </c>
      <c r="I107" s="14">
        <v>0.18</v>
      </c>
      <c r="J107" s="14">
        <v>0.2</v>
      </c>
      <c r="K107" s="14">
        <v>0.13</v>
      </c>
      <c r="L107" s="14">
        <v>0.18</v>
      </c>
      <c r="M107" s="14">
        <v>0.19</v>
      </c>
      <c r="N107" s="14">
        <v>0.88</v>
      </c>
      <c r="O107" s="14">
        <v>0.19</v>
      </c>
      <c r="P107" s="4">
        <v>0.2</v>
      </c>
    </row>
    <row r="108" spans="1:16" ht="18" x14ac:dyDescent="0.3">
      <c r="A108" s="3">
        <v>45483</v>
      </c>
      <c r="B108" s="6">
        <v>1</v>
      </c>
      <c r="C108" s="6">
        <v>0</v>
      </c>
      <c r="D108" s="4">
        <v>0</v>
      </c>
      <c r="E108" s="4">
        <v>0.4</v>
      </c>
      <c r="F108" s="4">
        <v>0.36</v>
      </c>
      <c r="G108" s="14">
        <v>0.21</v>
      </c>
      <c r="H108" s="14">
        <v>0.18</v>
      </c>
      <c r="I108" s="14">
        <v>0.2</v>
      </c>
      <c r="J108" s="14">
        <v>0.14000000000000001</v>
      </c>
      <c r="K108" s="14">
        <v>0.21</v>
      </c>
      <c r="L108" s="14">
        <v>0.42</v>
      </c>
      <c r="M108" s="14">
        <v>0.17</v>
      </c>
      <c r="N108" s="14">
        <v>0.15</v>
      </c>
      <c r="O108" s="14">
        <v>0.23</v>
      </c>
      <c r="P108" s="4">
        <v>0.18</v>
      </c>
    </row>
  </sheetData>
  <conditionalFormatting sqref="A2:A108">
    <cfRule type="cellIs" dxfId="5" priority="1" operator="equal">
      <formula>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68E91-2B84-4122-8E6E-FFD60FED6AF4}">
  <sheetPr>
    <tabColor rgb="FF00B050"/>
  </sheetPr>
  <dimension ref="A1:M108"/>
  <sheetViews>
    <sheetView workbookViewId="0">
      <selection activeCell="C1" sqref="C1"/>
    </sheetView>
  </sheetViews>
  <sheetFormatPr baseColWidth="10" defaultRowHeight="14.4" x14ac:dyDescent="0.3"/>
  <cols>
    <col min="1" max="1" width="18.33203125" customWidth="1"/>
    <col min="6" max="6" width="16.33203125" customWidth="1"/>
    <col min="7" max="7" width="17.6640625" customWidth="1"/>
    <col min="8" max="8" width="18.109375" customWidth="1"/>
    <col min="11" max="11" width="25.6640625" customWidth="1"/>
  </cols>
  <sheetData>
    <row r="1" spans="1:13" ht="18" customHeight="1" x14ac:dyDescent="0.3">
      <c r="A1" s="21" t="s">
        <v>6</v>
      </c>
      <c r="B1" s="19" t="s">
        <v>0</v>
      </c>
      <c r="C1" s="20" t="s">
        <v>80</v>
      </c>
      <c r="D1" s="20" t="s">
        <v>81</v>
      </c>
      <c r="E1" s="34" t="s">
        <v>24</v>
      </c>
      <c r="F1" s="19" t="s">
        <v>25</v>
      </c>
      <c r="G1" s="34" t="s">
        <v>18</v>
      </c>
      <c r="H1" s="19" t="s">
        <v>19</v>
      </c>
      <c r="I1" s="35" t="s">
        <v>20</v>
      </c>
      <c r="J1" s="36" t="s">
        <v>21</v>
      </c>
      <c r="K1" s="34" t="s">
        <v>22</v>
      </c>
      <c r="L1" s="19" t="s">
        <v>23</v>
      </c>
      <c r="M1" s="37" t="s">
        <v>82</v>
      </c>
    </row>
    <row r="2" spans="1:13" ht="18" x14ac:dyDescent="0.3">
      <c r="A2" s="3">
        <v>45377</v>
      </c>
      <c r="B2" s="14">
        <v>7.6</v>
      </c>
      <c r="C2" s="4">
        <v>0.36</v>
      </c>
      <c r="D2" s="4">
        <v>5.4</v>
      </c>
      <c r="E2" s="4">
        <v>0</v>
      </c>
      <c r="F2" s="4">
        <v>0</v>
      </c>
      <c r="G2" s="4">
        <f>AVERAGEA(G11:G15,G17:G41,G49:G108)</f>
        <v>4.3704444444444439</v>
      </c>
      <c r="H2" s="4">
        <f>AVERAGEA(H6:H7,H11:H42,H49:H108)</f>
        <v>4.3688297872340423</v>
      </c>
      <c r="I2" s="6">
        <v>0</v>
      </c>
      <c r="J2" s="6">
        <v>0</v>
      </c>
      <c r="K2" s="7">
        <v>1</v>
      </c>
      <c r="L2" s="7">
        <v>1</v>
      </c>
      <c r="M2" s="24">
        <f>AVERAGEA(M8:M108)</f>
        <v>36563.059405940592</v>
      </c>
    </row>
    <row r="3" spans="1:13" ht="18" x14ac:dyDescent="0.3">
      <c r="A3" s="3">
        <v>45378</v>
      </c>
      <c r="B3" s="14">
        <v>7.85</v>
      </c>
      <c r="C3" s="4">
        <v>0.81</v>
      </c>
      <c r="D3" s="4">
        <v>4.66</v>
      </c>
      <c r="E3" s="4">
        <v>0</v>
      </c>
      <c r="F3" s="4">
        <v>0</v>
      </c>
      <c r="G3" s="4">
        <v>4.37</v>
      </c>
      <c r="H3" s="4">
        <v>4.37</v>
      </c>
      <c r="I3" s="6">
        <v>4.0000000000000001E-3</v>
      </c>
      <c r="J3" s="6">
        <v>1.7000000000000001E-2</v>
      </c>
      <c r="K3" s="7">
        <v>1</v>
      </c>
      <c r="L3" s="7">
        <v>1</v>
      </c>
      <c r="M3" s="24">
        <v>36563</v>
      </c>
    </row>
    <row r="4" spans="1:13" ht="18" x14ac:dyDescent="0.3">
      <c r="A4" s="8">
        <v>45379</v>
      </c>
      <c r="B4" s="14">
        <v>7.78</v>
      </c>
      <c r="C4" s="4">
        <v>0.62</v>
      </c>
      <c r="D4" s="4">
        <v>4.12</v>
      </c>
      <c r="E4" s="4">
        <v>0</v>
      </c>
      <c r="F4" s="4">
        <v>0</v>
      </c>
      <c r="G4" s="4">
        <v>4.37</v>
      </c>
      <c r="H4" s="4">
        <v>4.37</v>
      </c>
      <c r="I4" s="6">
        <v>8.9999999999999993E-3</v>
      </c>
      <c r="J4" s="6">
        <v>6.0000000000000001E-3</v>
      </c>
      <c r="K4" s="7">
        <v>1</v>
      </c>
      <c r="L4" s="7">
        <v>1</v>
      </c>
      <c r="M4" s="24">
        <v>36563</v>
      </c>
    </row>
    <row r="5" spans="1:13" ht="18" x14ac:dyDescent="0.3">
      <c r="A5" s="8">
        <v>45380</v>
      </c>
      <c r="B5" s="14">
        <v>7.8</v>
      </c>
      <c r="C5" s="4">
        <v>0.51</v>
      </c>
      <c r="D5" s="4">
        <v>4.42</v>
      </c>
      <c r="E5" s="4">
        <v>0</v>
      </c>
      <c r="F5" s="4">
        <v>0</v>
      </c>
      <c r="G5" s="4">
        <v>4.37</v>
      </c>
      <c r="H5" s="4">
        <v>4.37</v>
      </c>
      <c r="I5" s="6">
        <v>0</v>
      </c>
      <c r="J5" s="6">
        <v>0</v>
      </c>
      <c r="K5" s="7">
        <v>1</v>
      </c>
      <c r="L5" s="7">
        <v>1</v>
      </c>
      <c r="M5" s="24">
        <v>36563</v>
      </c>
    </row>
    <row r="6" spans="1:13" ht="18" x14ac:dyDescent="0.3">
      <c r="A6" s="8">
        <v>45381</v>
      </c>
      <c r="B6" s="14">
        <v>7.82</v>
      </c>
      <c r="C6" s="4">
        <v>1.72</v>
      </c>
      <c r="D6" s="4">
        <v>4.72</v>
      </c>
      <c r="E6" s="4">
        <v>0</v>
      </c>
      <c r="F6" s="4">
        <v>0</v>
      </c>
      <c r="G6" s="4">
        <v>4.37</v>
      </c>
      <c r="H6" s="4">
        <v>5.5</v>
      </c>
      <c r="I6" s="6">
        <v>6.2E-2</v>
      </c>
      <c r="J6" s="6">
        <v>2.1000000000000001E-2</v>
      </c>
      <c r="K6" s="7">
        <v>1</v>
      </c>
      <c r="L6" s="7">
        <v>1</v>
      </c>
      <c r="M6" s="24">
        <v>36563</v>
      </c>
    </row>
    <row r="7" spans="1:13" ht="18" x14ac:dyDescent="0.3">
      <c r="A7" s="8">
        <v>45382</v>
      </c>
      <c r="B7" s="14">
        <v>7.84</v>
      </c>
      <c r="C7" s="4">
        <v>1.8</v>
      </c>
      <c r="D7" s="4">
        <v>6.38</v>
      </c>
      <c r="E7" s="4">
        <v>0</v>
      </c>
      <c r="F7" s="4">
        <v>0</v>
      </c>
      <c r="G7" s="4">
        <v>4.37</v>
      </c>
      <c r="H7" s="4">
        <v>6.1</v>
      </c>
      <c r="I7" s="6">
        <v>4.9000000000000002E-2</v>
      </c>
      <c r="J7" s="6">
        <v>4.1000000000000002E-2</v>
      </c>
      <c r="K7" s="7">
        <v>1</v>
      </c>
      <c r="L7" s="7">
        <v>1</v>
      </c>
      <c r="M7" s="24">
        <v>36563</v>
      </c>
    </row>
    <row r="8" spans="1:13" ht="18" x14ac:dyDescent="0.3">
      <c r="A8" s="8">
        <v>45383</v>
      </c>
      <c r="B8" s="14">
        <v>7.88</v>
      </c>
      <c r="C8" s="4">
        <v>1.84</v>
      </c>
      <c r="D8" s="4">
        <v>3.64</v>
      </c>
      <c r="E8" s="4">
        <v>0</v>
      </c>
      <c r="F8" s="4">
        <v>0</v>
      </c>
      <c r="G8" s="4">
        <v>4.37</v>
      </c>
      <c r="H8" s="4">
        <v>4.37</v>
      </c>
      <c r="I8" s="6">
        <v>0.03</v>
      </c>
      <c r="J8" s="6">
        <v>2.9000000000000001E-2</v>
      </c>
      <c r="K8" s="7">
        <v>1</v>
      </c>
      <c r="L8" s="7">
        <v>1</v>
      </c>
      <c r="M8" s="24">
        <v>36352</v>
      </c>
    </row>
    <row r="9" spans="1:13" ht="18" x14ac:dyDescent="0.3">
      <c r="A9" s="8">
        <v>45384</v>
      </c>
      <c r="B9" s="14">
        <v>7.9</v>
      </c>
      <c r="C9" s="4">
        <v>0.7</v>
      </c>
      <c r="D9" s="4">
        <v>3</v>
      </c>
      <c r="E9" s="4">
        <v>0</v>
      </c>
      <c r="F9" s="4">
        <v>0</v>
      </c>
      <c r="G9" s="4">
        <v>4.37</v>
      </c>
      <c r="H9" s="4">
        <v>4.37</v>
      </c>
      <c r="I9" s="6">
        <v>0</v>
      </c>
      <c r="J9" s="6">
        <v>0</v>
      </c>
      <c r="K9" s="7">
        <v>1</v>
      </c>
      <c r="L9" s="7">
        <v>1</v>
      </c>
      <c r="M9" s="24">
        <v>35008</v>
      </c>
    </row>
    <row r="10" spans="1:13" ht="18" x14ac:dyDescent="0.3">
      <c r="A10" s="8">
        <v>45385</v>
      </c>
      <c r="B10" s="14">
        <v>7.9</v>
      </c>
      <c r="C10" s="4">
        <v>0.53</v>
      </c>
      <c r="D10" s="4">
        <v>3.84</v>
      </c>
      <c r="E10" s="4">
        <v>0</v>
      </c>
      <c r="F10" s="4">
        <v>0</v>
      </c>
      <c r="G10" s="4">
        <v>4.37</v>
      </c>
      <c r="H10" s="4">
        <v>4.37</v>
      </c>
      <c r="I10" s="6">
        <v>0</v>
      </c>
      <c r="J10" s="6">
        <v>0</v>
      </c>
      <c r="K10" s="7">
        <v>1</v>
      </c>
      <c r="L10" s="7">
        <v>1</v>
      </c>
      <c r="M10" s="24">
        <v>35776</v>
      </c>
    </row>
    <row r="11" spans="1:13" ht="18" x14ac:dyDescent="0.3">
      <c r="A11" s="8">
        <v>45386</v>
      </c>
      <c r="B11" s="14">
        <v>7.9</v>
      </c>
      <c r="C11" s="4">
        <v>0.57999999999999996</v>
      </c>
      <c r="D11" s="4">
        <v>3.3</v>
      </c>
      <c r="E11" s="4">
        <v>0</v>
      </c>
      <c r="F11" s="4">
        <v>0</v>
      </c>
      <c r="G11" s="4">
        <v>4.9000000000000004</v>
      </c>
      <c r="H11" s="4">
        <v>3.13</v>
      </c>
      <c r="I11" s="6">
        <v>0</v>
      </c>
      <c r="J11" s="6">
        <v>0</v>
      </c>
      <c r="K11" s="7">
        <v>1</v>
      </c>
      <c r="L11" s="7">
        <v>1</v>
      </c>
      <c r="M11" s="24">
        <v>31232</v>
      </c>
    </row>
    <row r="12" spans="1:13" ht="18" x14ac:dyDescent="0.3">
      <c r="A12" s="8">
        <v>45387</v>
      </c>
      <c r="B12" s="14">
        <v>7.65</v>
      </c>
      <c r="C12" s="4">
        <v>0.39</v>
      </c>
      <c r="D12" s="4">
        <v>5.9</v>
      </c>
      <c r="E12" s="4">
        <v>0</v>
      </c>
      <c r="F12" s="4">
        <v>0</v>
      </c>
      <c r="G12" s="4">
        <v>4.5</v>
      </c>
      <c r="H12" s="4">
        <v>3.9</v>
      </c>
      <c r="I12" s="6">
        <v>0.437</v>
      </c>
      <c r="J12" s="6">
        <v>0</v>
      </c>
      <c r="K12" s="7">
        <v>1</v>
      </c>
      <c r="L12" s="7">
        <v>1</v>
      </c>
      <c r="M12" s="24">
        <v>35520</v>
      </c>
    </row>
    <row r="13" spans="1:13" ht="18" x14ac:dyDescent="0.3">
      <c r="A13" s="8">
        <v>45388</v>
      </c>
      <c r="B13" s="14">
        <v>7.9</v>
      </c>
      <c r="C13" s="4">
        <v>0.39</v>
      </c>
      <c r="D13" s="4">
        <v>3.1</v>
      </c>
      <c r="E13" s="4">
        <v>0</v>
      </c>
      <c r="F13" s="4">
        <v>0</v>
      </c>
      <c r="G13" s="4">
        <v>4.63</v>
      </c>
      <c r="H13" s="4">
        <v>3.5</v>
      </c>
      <c r="I13" s="6">
        <v>0</v>
      </c>
      <c r="J13" s="6">
        <v>0</v>
      </c>
      <c r="K13" s="7">
        <v>1</v>
      </c>
      <c r="L13" s="7">
        <v>1</v>
      </c>
      <c r="M13" s="24">
        <v>31936</v>
      </c>
    </row>
    <row r="14" spans="1:13" ht="18" x14ac:dyDescent="0.3">
      <c r="A14" s="8">
        <v>45389</v>
      </c>
      <c r="B14" s="14">
        <v>7.9</v>
      </c>
      <c r="C14" s="4">
        <v>0.2</v>
      </c>
      <c r="D14" s="4">
        <v>3.71</v>
      </c>
      <c r="E14" s="4">
        <v>0</v>
      </c>
      <c r="F14" s="4">
        <v>0</v>
      </c>
      <c r="G14" s="4">
        <v>4.3600000000000003</v>
      </c>
      <c r="H14" s="4">
        <v>4.21</v>
      </c>
      <c r="I14" s="6">
        <v>0</v>
      </c>
      <c r="J14" s="6">
        <v>0</v>
      </c>
      <c r="K14" s="7">
        <v>1</v>
      </c>
      <c r="L14" s="7">
        <v>1</v>
      </c>
      <c r="M14" s="24">
        <v>26592</v>
      </c>
    </row>
    <row r="15" spans="1:13" ht="18" x14ac:dyDescent="0.3">
      <c r="A15" s="8">
        <v>45390</v>
      </c>
      <c r="B15" s="14">
        <v>7.8</v>
      </c>
      <c r="C15" s="4">
        <v>0.38</v>
      </c>
      <c r="D15" s="4">
        <v>3.27</v>
      </c>
      <c r="E15" s="4">
        <v>0</v>
      </c>
      <c r="F15" s="4">
        <v>0</v>
      </c>
      <c r="G15" s="4">
        <v>4.9000000000000004</v>
      </c>
      <c r="H15" s="4">
        <v>4.41</v>
      </c>
      <c r="I15" s="6">
        <v>0</v>
      </c>
      <c r="J15" s="6">
        <v>0</v>
      </c>
      <c r="K15" s="7">
        <v>1</v>
      </c>
      <c r="L15" s="7">
        <v>1</v>
      </c>
      <c r="M15" s="24">
        <v>33600</v>
      </c>
    </row>
    <row r="16" spans="1:13" ht="18" x14ac:dyDescent="0.3">
      <c r="A16" s="8">
        <v>45391</v>
      </c>
      <c r="B16" s="14">
        <v>7.8</v>
      </c>
      <c r="C16" s="4">
        <v>0.3</v>
      </c>
      <c r="D16" s="4">
        <v>2.78</v>
      </c>
      <c r="E16" s="4">
        <v>0</v>
      </c>
      <c r="F16" s="4">
        <v>0</v>
      </c>
      <c r="G16" s="4">
        <v>4.37</v>
      </c>
      <c r="H16" s="4">
        <v>4.33</v>
      </c>
      <c r="I16" s="6">
        <v>0</v>
      </c>
      <c r="J16" s="6">
        <v>0</v>
      </c>
      <c r="K16" s="7">
        <v>1</v>
      </c>
      <c r="L16" s="7">
        <v>1</v>
      </c>
      <c r="M16" s="24">
        <v>32890</v>
      </c>
    </row>
    <row r="17" spans="1:13" ht="18" x14ac:dyDescent="0.3">
      <c r="A17" s="8">
        <v>45392</v>
      </c>
      <c r="B17" s="14">
        <v>7.8</v>
      </c>
      <c r="C17" s="4">
        <v>0.34</v>
      </c>
      <c r="D17" s="4">
        <v>2.86</v>
      </c>
      <c r="E17" s="4">
        <v>0</v>
      </c>
      <c r="F17" s="4">
        <v>0</v>
      </c>
      <c r="G17" s="4">
        <v>4.5</v>
      </c>
      <c r="H17" s="4">
        <v>3.96</v>
      </c>
      <c r="I17" s="6">
        <v>0</v>
      </c>
      <c r="J17" s="6">
        <v>0</v>
      </c>
      <c r="K17" s="7">
        <v>1</v>
      </c>
      <c r="L17" s="7">
        <v>1</v>
      </c>
      <c r="M17" s="24">
        <v>33123</v>
      </c>
    </row>
    <row r="18" spans="1:13" ht="18" x14ac:dyDescent="0.3">
      <c r="A18" s="8">
        <v>45393</v>
      </c>
      <c r="B18" s="14">
        <v>7.2</v>
      </c>
      <c r="C18" s="4">
        <v>0.45</v>
      </c>
      <c r="D18" s="4">
        <v>3.1</v>
      </c>
      <c r="E18" s="4">
        <v>0</v>
      </c>
      <c r="F18" s="4">
        <v>0</v>
      </c>
      <c r="G18" s="4">
        <v>4.26</v>
      </c>
      <c r="H18" s="4">
        <v>4.66</v>
      </c>
      <c r="I18" s="6">
        <v>0</v>
      </c>
      <c r="J18" s="6">
        <v>1.2999999999999999E-2</v>
      </c>
      <c r="K18" s="7">
        <v>1</v>
      </c>
      <c r="L18" s="7">
        <v>1</v>
      </c>
      <c r="M18" s="24">
        <v>32032</v>
      </c>
    </row>
    <row r="19" spans="1:13" ht="18" x14ac:dyDescent="0.3">
      <c r="A19" s="8">
        <v>45394</v>
      </c>
      <c r="B19" s="14">
        <v>7.5</v>
      </c>
      <c r="C19" s="4">
        <v>0.74</v>
      </c>
      <c r="D19" s="4">
        <v>3.37</v>
      </c>
      <c r="E19" s="4">
        <v>0</v>
      </c>
      <c r="F19" s="4">
        <v>0</v>
      </c>
      <c r="G19" s="4">
        <v>3.97</v>
      </c>
      <c r="H19" s="4">
        <v>4.34</v>
      </c>
      <c r="I19" s="6">
        <v>0</v>
      </c>
      <c r="J19" s="6">
        <v>2.8000000000000001E-2</v>
      </c>
      <c r="K19" s="7">
        <v>1</v>
      </c>
      <c r="L19" s="7">
        <v>1</v>
      </c>
      <c r="M19" s="24">
        <v>34459</v>
      </c>
    </row>
    <row r="20" spans="1:13" ht="18" x14ac:dyDescent="0.3">
      <c r="A20" s="8">
        <v>45395</v>
      </c>
      <c r="B20" s="14">
        <v>7.6</v>
      </c>
      <c r="C20" s="4">
        <v>0.3</v>
      </c>
      <c r="D20" s="4">
        <v>6.05</v>
      </c>
      <c r="E20" s="4">
        <v>0</v>
      </c>
      <c r="F20" s="4">
        <v>0</v>
      </c>
      <c r="G20" s="4">
        <v>3.5</v>
      </c>
      <c r="H20" s="4">
        <v>4.0199999999999996</v>
      </c>
      <c r="I20" s="6">
        <v>5.5E-2</v>
      </c>
      <c r="J20" s="6">
        <v>7.4999999999999997E-2</v>
      </c>
      <c r="K20" s="7">
        <v>1</v>
      </c>
      <c r="L20" s="7">
        <v>1</v>
      </c>
      <c r="M20" s="24">
        <v>32320</v>
      </c>
    </row>
    <row r="21" spans="1:13" ht="18" x14ac:dyDescent="0.3">
      <c r="A21" s="8">
        <v>45396</v>
      </c>
      <c r="B21" s="14">
        <v>7.7</v>
      </c>
      <c r="C21" s="4">
        <v>0.19</v>
      </c>
      <c r="D21" s="4">
        <v>8.66</v>
      </c>
      <c r="E21" s="4">
        <v>0</v>
      </c>
      <c r="F21" s="4">
        <v>0</v>
      </c>
      <c r="G21" s="4">
        <v>4.3499999999999996</v>
      </c>
      <c r="H21" s="4">
        <v>4.13</v>
      </c>
      <c r="I21" s="6">
        <v>0</v>
      </c>
      <c r="J21" s="6">
        <v>0</v>
      </c>
      <c r="K21" s="7">
        <v>1</v>
      </c>
      <c r="L21" s="7">
        <v>1</v>
      </c>
      <c r="M21" s="24">
        <v>31488</v>
      </c>
    </row>
    <row r="22" spans="1:13" ht="18" x14ac:dyDescent="0.3">
      <c r="A22" s="8">
        <v>45397</v>
      </c>
      <c r="B22" s="14">
        <v>7.8</v>
      </c>
      <c r="C22" s="4">
        <v>0.27</v>
      </c>
      <c r="D22" s="4">
        <v>3.57</v>
      </c>
      <c r="E22" s="4">
        <v>0</v>
      </c>
      <c r="F22" s="4">
        <v>0</v>
      </c>
      <c r="G22" s="4">
        <v>4.12</v>
      </c>
      <c r="H22" s="4">
        <v>3.52</v>
      </c>
      <c r="I22" s="6">
        <v>0</v>
      </c>
      <c r="J22" s="6">
        <v>0</v>
      </c>
      <c r="K22" s="7">
        <v>1</v>
      </c>
      <c r="L22" s="7">
        <v>1</v>
      </c>
      <c r="M22" s="24">
        <v>32064</v>
      </c>
    </row>
    <row r="23" spans="1:13" ht="18" x14ac:dyDescent="0.3">
      <c r="A23" s="8">
        <v>45398</v>
      </c>
      <c r="B23" s="14">
        <v>7.9</v>
      </c>
      <c r="C23" s="4">
        <v>0.5</v>
      </c>
      <c r="D23" s="4">
        <v>3.04</v>
      </c>
      <c r="E23" s="4">
        <v>0</v>
      </c>
      <c r="F23" s="4">
        <v>0</v>
      </c>
      <c r="G23" s="4">
        <v>3.9</v>
      </c>
      <c r="H23" s="4">
        <v>3.7</v>
      </c>
      <c r="I23" s="6">
        <v>0</v>
      </c>
      <c r="J23" s="6">
        <v>0</v>
      </c>
      <c r="K23" s="7">
        <v>1</v>
      </c>
      <c r="L23" s="7">
        <v>1</v>
      </c>
      <c r="M23" s="24">
        <v>36488</v>
      </c>
    </row>
    <row r="24" spans="1:13" ht="18" x14ac:dyDescent="0.3">
      <c r="A24" s="8">
        <v>45399</v>
      </c>
      <c r="B24" s="14">
        <v>7.7</v>
      </c>
      <c r="C24" s="4">
        <v>0.42</v>
      </c>
      <c r="D24" s="4">
        <v>2.96</v>
      </c>
      <c r="E24" s="4">
        <v>0</v>
      </c>
      <c r="F24" s="4">
        <v>0</v>
      </c>
      <c r="G24" s="4">
        <v>5.7</v>
      </c>
      <c r="H24" s="4">
        <v>4.8</v>
      </c>
      <c r="I24" s="6">
        <v>0.03</v>
      </c>
      <c r="J24" s="6">
        <v>7.0000000000000001E-3</v>
      </c>
      <c r="K24" s="7">
        <v>1</v>
      </c>
      <c r="L24" s="7">
        <v>1</v>
      </c>
      <c r="M24" s="24">
        <v>32140</v>
      </c>
    </row>
    <row r="25" spans="1:13" ht="18" x14ac:dyDescent="0.3">
      <c r="A25" s="8">
        <v>45400</v>
      </c>
      <c r="B25" s="14">
        <v>7.8</v>
      </c>
      <c r="C25" s="4">
        <v>0.18</v>
      </c>
      <c r="D25" s="4">
        <v>1.74</v>
      </c>
      <c r="E25" s="4">
        <v>0</v>
      </c>
      <c r="F25" s="4">
        <v>0</v>
      </c>
      <c r="G25" s="4">
        <v>3.56</v>
      </c>
      <c r="H25" s="4">
        <v>4.45</v>
      </c>
      <c r="I25" s="6">
        <v>1.9E-2</v>
      </c>
      <c r="J25" s="6">
        <v>0.01</v>
      </c>
      <c r="K25" s="7">
        <v>1</v>
      </c>
      <c r="L25" s="7">
        <v>1</v>
      </c>
      <c r="M25" s="24">
        <v>35480</v>
      </c>
    </row>
    <row r="26" spans="1:13" ht="18" x14ac:dyDescent="0.3">
      <c r="A26" s="8">
        <v>45401</v>
      </c>
      <c r="B26" s="14">
        <v>7.9</v>
      </c>
      <c r="C26" s="4">
        <v>0.31</v>
      </c>
      <c r="D26" s="4">
        <v>2.78</v>
      </c>
      <c r="E26" s="4">
        <v>0</v>
      </c>
      <c r="F26" s="4">
        <v>0</v>
      </c>
      <c r="G26" s="4">
        <v>3.42</v>
      </c>
      <c r="H26" s="4">
        <v>3.54</v>
      </c>
      <c r="I26" s="6">
        <v>4.1000000000000002E-2</v>
      </c>
      <c r="J26" s="6">
        <v>5.0999999999999997E-2</v>
      </c>
      <c r="K26" s="7">
        <v>1</v>
      </c>
      <c r="L26" s="7">
        <v>1</v>
      </c>
      <c r="M26" s="24">
        <v>36472</v>
      </c>
    </row>
    <row r="27" spans="1:13" ht="18" x14ac:dyDescent="0.3">
      <c r="A27" s="8">
        <v>45402</v>
      </c>
      <c r="B27" s="14">
        <v>7.5</v>
      </c>
      <c r="C27" s="4">
        <v>0.76</v>
      </c>
      <c r="D27" s="4">
        <v>1.97</v>
      </c>
      <c r="E27" s="4">
        <v>0</v>
      </c>
      <c r="F27" s="4">
        <v>0</v>
      </c>
      <c r="G27" s="4">
        <v>6.18</v>
      </c>
      <c r="H27" s="4">
        <v>6.12</v>
      </c>
      <c r="I27" s="6">
        <v>2.4E-2</v>
      </c>
      <c r="J27" s="6">
        <v>9.8000000000000004E-2</v>
      </c>
      <c r="K27" s="7">
        <v>1</v>
      </c>
      <c r="L27" s="7">
        <v>1</v>
      </c>
      <c r="M27" s="24">
        <v>37280</v>
      </c>
    </row>
    <row r="28" spans="1:13" ht="18" x14ac:dyDescent="0.3">
      <c r="A28" s="8">
        <v>45403</v>
      </c>
      <c r="B28" s="14">
        <v>7.7</v>
      </c>
      <c r="C28" s="4">
        <v>0.43</v>
      </c>
      <c r="D28" s="4">
        <v>2.2799999999999998</v>
      </c>
      <c r="E28" s="4">
        <v>0</v>
      </c>
      <c r="F28" s="4">
        <v>0</v>
      </c>
      <c r="G28" s="4">
        <v>5.2</v>
      </c>
      <c r="H28" s="4">
        <v>5.47</v>
      </c>
      <c r="I28" s="6">
        <v>9.5000000000000001E-2</v>
      </c>
      <c r="J28" s="6">
        <v>7.0999999999999994E-2</v>
      </c>
      <c r="K28" s="7">
        <v>1</v>
      </c>
      <c r="L28" s="7">
        <v>1</v>
      </c>
      <c r="M28" s="24">
        <v>37576</v>
      </c>
    </row>
    <row r="29" spans="1:13" ht="18" x14ac:dyDescent="0.3">
      <c r="A29" s="8">
        <v>45404</v>
      </c>
      <c r="B29" s="14">
        <v>8</v>
      </c>
      <c r="C29" s="4">
        <v>0.4</v>
      </c>
      <c r="D29" s="4">
        <v>3.16</v>
      </c>
      <c r="E29" s="4">
        <v>0</v>
      </c>
      <c r="F29" s="4">
        <v>0</v>
      </c>
      <c r="G29" s="4">
        <v>5.1100000000000003</v>
      </c>
      <c r="H29" s="4">
        <v>5.17</v>
      </c>
      <c r="I29" s="6">
        <v>0</v>
      </c>
      <c r="J29" s="6">
        <v>0</v>
      </c>
      <c r="K29" s="7">
        <v>1</v>
      </c>
      <c r="L29" s="7">
        <v>1</v>
      </c>
      <c r="M29" s="24">
        <v>36812</v>
      </c>
    </row>
    <row r="30" spans="1:13" ht="18" x14ac:dyDescent="0.3">
      <c r="A30" s="8">
        <v>45405</v>
      </c>
      <c r="B30" s="14">
        <v>7.8</v>
      </c>
      <c r="C30" s="4">
        <v>0.15</v>
      </c>
      <c r="D30" s="4">
        <v>3.57</v>
      </c>
      <c r="E30" s="4">
        <v>0</v>
      </c>
      <c r="F30" s="4">
        <v>0</v>
      </c>
      <c r="G30" s="4">
        <v>3.11</v>
      </c>
      <c r="H30" s="4">
        <v>4.2</v>
      </c>
      <c r="I30" s="6">
        <v>0</v>
      </c>
      <c r="J30" s="6">
        <v>0</v>
      </c>
      <c r="K30" s="7">
        <v>1</v>
      </c>
      <c r="L30" s="7">
        <v>1</v>
      </c>
      <c r="M30" s="24">
        <v>35266</v>
      </c>
    </row>
    <row r="31" spans="1:13" ht="18" x14ac:dyDescent="0.3">
      <c r="A31" s="8">
        <v>45406</v>
      </c>
      <c r="B31" s="14">
        <v>7.5</v>
      </c>
      <c r="C31" s="4">
        <v>0.27</v>
      </c>
      <c r="D31" s="4">
        <v>6.74</v>
      </c>
      <c r="E31" s="4">
        <v>0</v>
      </c>
      <c r="F31" s="4">
        <v>0</v>
      </c>
      <c r="G31" s="4">
        <v>3.5</v>
      </c>
      <c r="H31" s="4">
        <v>3.9</v>
      </c>
      <c r="I31" s="6">
        <v>0</v>
      </c>
      <c r="J31" s="6">
        <v>0</v>
      </c>
      <c r="K31" s="7">
        <v>1</v>
      </c>
      <c r="L31" s="7">
        <v>1</v>
      </c>
      <c r="M31" s="24">
        <v>36652</v>
      </c>
    </row>
    <row r="32" spans="1:13" ht="18" x14ac:dyDescent="0.3">
      <c r="A32" s="8">
        <v>45407</v>
      </c>
      <c r="B32" s="14">
        <v>7.4</v>
      </c>
      <c r="C32" s="4">
        <v>0.14000000000000001</v>
      </c>
      <c r="D32" s="4">
        <v>8.7799999999999994</v>
      </c>
      <c r="E32" s="4">
        <v>0</v>
      </c>
      <c r="F32" s="4">
        <v>0</v>
      </c>
      <c r="G32" s="4">
        <v>3.84</v>
      </c>
      <c r="H32" s="4">
        <v>3.81</v>
      </c>
      <c r="I32" s="6">
        <v>0</v>
      </c>
      <c r="J32" s="6">
        <v>0</v>
      </c>
      <c r="K32" s="7">
        <v>1</v>
      </c>
      <c r="L32" s="7">
        <v>1</v>
      </c>
      <c r="M32" s="24">
        <v>36721</v>
      </c>
    </row>
    <row r="33" spans="1:13" ht="18" x14ac:dyDescent="0.3">
      <c r="A33" s="8">
        <v>45408</v>
      </c>
      <c r="B33" s="14">
        <v>7.5</v>
      </c>
      <c r="C33" s="4">
        <v>0.15</v>
      </c>
      <c r="D33" s="4">
        <v>8.16</v>
      </c>
      <c r="E33" s="4">
        <v>0</v>
      </c>
      <c r="F33" s="4">
        <v>0</v>
      </c>
      <c r="G33" s="4">
        <v>3.86</v>
      </c>
      <c r="H33" s="4">
        <v>4.0999999999999996</v>
      </c>
      <c r="I33" s="6">
        <v>0</v>
      </c>
      <c r="J33" s="6">
        <v>0</v>
      </c>
      <c r="K33" s="7">
        <v>1</v>
      </c>
      <c r="L33" s="7">
        <v>1</v>
      </c>
      <c r="M33" s="24">
        <v>36846</v>
      </c>
    </row>
    <row r="34" spans="1:13" ht="18" x14ac:dyDescent="0.3">
      <c r="A34" s="8">
        <v>45409</v>
      </c>
      <c r="B34" s="14">
        <v>7.7</v>
      </c>
      <c r="C34" s="4">
        <v>0.2</v>
      </c>
      <c r="D34" s="4">
        <v>6.35</v>
      </c>
      <c r="E34" s="4">
        <v>0</v>
      </c>
      <c r="F34" s="4">
        <v>0</v>
      </c>
      <c r="G34" s="4">
        <v>4.62</v>
      </c>
      <c r="H34" s="4">
        <v>4.28</v>
      </c>
      <c r="I34" s="4">
        <v>0</v>
      </c>
      <c r="J34" s="4">
        <v>0</v>
      </c>
      <c r="K34" s="7">
        <v>1</v>
      </c>
      <c r="L34" s="7">
        <v>1</v>
      </c>
      <c r="M34" s="24">
        <v>36824</v>
      </c>
    </row>
    <row r="35" spans="1:13" ht="18" x14ac:dyDescent="0.3">
      <c r="A35" s="8">
        <v>45410</v>
      </c>
      <c r="B35" s="14">
        <v>7.8</v>
      </c>
      <c r="C35" s="4">
        <v>0.3</v>
      </c>
      <c r="D35" s="4">
        <v>6.4</v>
      </c>
      <c r="E35" s="4">
        <v>0</v>
      </c>
      <c r="F35" s="4">
        <v>0</v>
      </c>
      <c r="G35" s="4">
        <v>4.5599999999999996</v>
      </c>
      <c r="H35" s="4">
        <v>4.3899999999999997</v>
      </c>
      <c r="I35" s="4">
        <v>0</v>
      </c>
      <c r="J35" s="4">
        <v>0</v>
      </c>
      <c r="K35" s="7">
        <v>1</v>
      </c>
      <c r="L35" s="7">
        <v>1</v>
      </c>
      <c r="M35" s="24">
        <v>31936</v>
      </c>
    </row>
    <row r="36" spans="1:13" ht="18" x14ac:dyDescent="0.3">
      <c r="A36" s="8">
        <v>45411</v>
      </c>
      <c r="B36" s="14">
        <v>7.8</v>
      </c>
      <c r="C36" s="4">
        <v>0.25</v>
      </c>
      <c r="D36" s="4">
        <v>4.1500000000000004</v>
      </c>
      <c r="E36" s="4">
        <v>0</v>
      </c>
      <c r="F36" s="4">
        <v>0</v>
      </c>
      <c r="G36" s="4">
        <v>5.12</v>
      </c>
      <c r="H36" s="4">
        <v>5.33</v>
      </c>
      <c r="I36" s="6">
        <v>0</v>
      </c>
      <c r="J36" s="6">
        <v>0</v>
      </c>
      <c r="K36" s="7">
        <v>1</v>
      </c>
      <c r="L36" s="7">
        <v>1</v>
      </c>
      <c r="M36" s="24">
        <v>32400</v>
      </c>
    </row>
    <row r="37" spans="1:13" ht="18" x14ac:dyDescent="0.3">
      <c r="A37" s="8">
        <v>45412</v>
      </c>
      <c r="B37" s="14">
        <v>7.6</v>
      </c>
      <c r="C37" s="4">
        <v>0.4</v>
      </c>
      <c r="D37" s="4">
        <v>6.2</v>
      </c>
      <c r="E37" s="4">
        <v>0</v>
      </c>
      <c r="F37" s="4">
        <v>0</v>
      </c>
      <c r="G37" s="4">
        <v>4.71</v>
      </c>
      <c r="H37" s="4">
        <v>4.68</v>
      </c>
      <c r="I37" s="6">
        <v>0</v>
      </c>
      <c r="J37" s="6">
        <v>0</v>
      </c>
      <c r="K37" s="7">
        <v>1</v>
      </c>
      <c r="L37" s="7">
        <v>1</v>
      </c>
      <c r="M37" s="24">
        <v>31552</v>
      </c>
    </row>
    <row r="38" spans="1:13" ht="18" x14ac:dyDescent="0.3">
      <c r="A38" s="8">
        <v>45413</v>
      </c>
      <c r="B38" s="14">
        <v>7.7</v>
      </c>
      <c r="C38" s="4">
        <v>0.37</v>
      </c>
      <c r="D38" s="4">
        <v>4.9400000000000004</v>
      </c>
      <c r="E38" s="4">
        <v>0</v>
      </c>
      <c r="F38" s="4">
        <v>0</v>
      </c>
      <c r="G38" s="4">
        <v>4.5199999999999996</v>
      </c>
      <c r="H38" s="4">
        <v>4.9000000000000004</v>
      </c>
      <c r="I38" s="6">
        <v>0</v>
      </c>
      <c r="J38" s="6">
        <v>0</v>
      </c>
      <c r="K38" s="7">
        <v>1</v>
      </c>
      <c r="L38" s="7">
        <v>1</v>
      </c>
      <c r="M38" s="24">
        <v>31543</v>
      </c>
    </row>
    <row r="39" spans="1:13" ht="18" x14ac:dyDescent="0.3">
      <c r="A39" s="8">
        <v>45414</v>
      </c>
      <c r="B39" s="14">
        <v>7.7</v>
      </c>
      <c r="C39" s="4">
        <v>0.26</v>
      </c>
      <c r="D39" s="4">
        <v>5.8</v>
      </c>
      <c r="E39" s="4">
        <v>0</v>
      </c>
      <c r="F39" s="4">
        <v>0</v>
      </c>
      <c r="G39" s="4">
        <v>4.8499999999999996</v>
      </c>
      <c r="H39" s="4">
        <v>4.95</v>
      </c>
      <c r="I39" s="6">
        <v>0</v>
      </c>
      <c r="J39" s="6">
        <v>0</v>
      </c>
      <c r="K39" s="7">
        <v>1</v>
      </c>
      <c r="L39" s="7">
        <v>1</v>
      </c>
      <c r="M39" s="24">
        <v>32540</v>
      </c>
    </row>
    <row r="40" spans="1:13" ht="18" x14ac:dyDescent="0.3">
      <c r="A40" s="8">
        <v>45415</v>
      </c>
      <c r="B40" s="14">
        <v>7.4</v>
      </c>
      <c r="C40" s="4">
        <v>0.35</v>
      </c>
      <c r="D40" s="4">
        <v>12.09</v>
      </c>
      <c r="E40" s="4">
        <v>0</v>
      </c>
      <c r="F40" s="4">
        <v>0</v>
      </c>
      <c r="G40" s="4">
        <v>4.2300000000000004</v>
      </c>
      <c r="H40" s="4">
        <v>4.88</v>
      </c>
      <c r="I40" s="6">
        <v>4.0000000000000001E-3</v>
      </c>
      <c r="J40" s="6">
        <v>0</v>
      </c>
      <c r="K40" s="7">
        <v>1</v>
      </c>
      <c r="L40" s="7">
        <v>1</v>
      </c>
      <c r="M40" s="24">
        <v>31488</v>
      </c>
    </row>
    <row r="41" spans="1:13" ht="18" x14ac:dyDescent="0.3">
      <c r="A41" s="8">
        <v>45416</v>
      </c>
      <c r="B41" s="14">
        <v>7.6</v>
      </c>
      <c r="C41" s="4">
        <v>0.22</v>
      </c>
      <c r="D41" s="4">
        <v>12.04</v>
      </c>
      <c r="E41" s="4">
        <v>0</v>
      </c>
      <c r="F41" s="4">
        <v>0</v>
      </c>
      <c r="G41" s="4">
        <v>5.56</v>
      </c>
      <c r="H41" s="4">
        <v>5.21</v>
      </c>
      <c r="I41" s="6">
        <v>8.0000000000000002E-3</v>
      </c>
      <c r="J41" s="6">
        <v>1.2E-2</v>
      </c>
      <c r="K41" s="7">
        <v>1</v>
      </c>
      <c r="L41" s="7">
        <v>1</v>
      </c>
      <c r="M41" s="24">
        <v>32242</v>
      </c>
    </row>
    <row r="42" spans="1:13" ht="18" x14ac:dyDescent="0.3">
      <c r="A42" s="8">
        <v>45417</v>
      </c>
      <c r="B42" s="14">
        <v>7.5</v>
      </c>
      <c r="C42" s="4">
        <v>0.14000000000000001</v>
      </c>
      <c r="D42" s="4">
        <v>11.22</v>
      </c>
      <c r="E42" s="4">
        <v>0</v>
      </c>
      <c r="F42" s="4">
        <v>0</v>
      </c>
      <c r="G42" s="4">
        <v>4.37</v>
      </c>
      <c r="H42" s="4">
        <v>5.32</v>
      </c>
      <c r="I42" s="6">
        <v>0</v>
      </c>
      <c r="J42" s="6">
        <v>0.01</v>
      </c>
      <c r="K42" s="7">
        <v>1</v>
      </c>
      <c r="L42" s="7">
        <v>1</v>
      </c>
      <c r="M42" s="24">
        <v>32512</v>
      </c>
    </row>
    <row r="43" spans="1:13" ht="18" x14ac:dyDescent="0.3">
      <c r="A43" s="8">
        <v>45418</v>
      </c>
      <c r="B43" s="14">
        <v>8</v>
      </c>
      <c r="C43" s="4">
        <v>0.15</v>
      </c>
      <c r="D43" s="4">
        <v>3.28</v>
      </c>
      <c r="E43" s="4">
        <v>0</v>
      </c>
      <c r="F43" s="4">
        <v>0</v>
      </c>
      <c r="G43" s="4">
        <v>4.37</v>
      </c>
      <c r="H43" s="4">
        <v>4.37</v>
      </c>
      <c r="I43" s="6">
        <v>0</v>
      </c>
      <c r="J43" s="6">
        <v>0</v>
      </c>
      <c r="K43" s="7">
        <v>1</v>
      </c>
      <c r="L43" s="7">
        <v>1</v>
      </c>
      <c r="M43" s="24">
        <v>31700</v>
      </c>
    </row>
    <row r="44" spans="1:13" ht="18" x14ac:dyDescent="0.3">
      <c r="A44" s="8">
        <v>45419</v>
      </c>
      <c r="B44" s="14">
        <v>8.1</v>
      </c>
      <c r="C44" s="4">
        <v>0.2</v>
      </c>
      <c r="D44" s="4">
        <v>7.4</v>
      </c>
      <c r="E44" s="4">
        <v>0</v>
      </c>
      <c r="F44" s="4">
        <v>0</v>
      </c>
      <c r="G44" s="4">
        <v>4.37</v>
      </c>
      <c r="H44" s="4">
        <v>4.37</v>
      </c>
      <c r="I44" s="6">
        <v>0</v>
      </c>
      <c r="J44" s="6">
        <v>0</v>
      </c>
      <c r="K44" s="7">
        <v>1</v>
      </c>
      <c r="L44" s="7">
        <v>1</v>
      </c>
      <c r="M44" s="24">
        <v>32754</v>
      </c>
    </row>
    <row r="45" spans="1:13" ht="18" x14ac:dyDescent="0.3">
      <c r="A45" s="8">
        <v>45420</v>
      </c>
      <c r="B45" s="14">
        <v>7.8</v>
      </c>
      <c r="C45" s="4">
        <v>0.13</v>
      </c>
      <c r="D45" s="4">
        <v>4.18</v>
      </c>
      <c r="E45" s="4">
        <v>0</v>
      </c>
      <c r="F45" s="4">
        <v>0</v>
      </c>
      <c r="G45" s="4">
        <v>4.37</v>
      </c>
      <c r="H45" s="4">
        <v>4.37</v>
      </c>
      <c r="I45" s="6">
        <v>0</v>
      </c>
      <c r="J45" s="6">
        <v>0</v>
      </c>
      <c r="K45" s="7">
        <v>1</v>
      </c>
      <c r="L45" s="7">
        <v>1</v>
      </c>
      <c r="M45" s="24">
        <v>31520</v>
      </c>
    </row>
    <row r="46" spans="1:13" ht="18" x14ac:dyDescent="0.3">
      <c r="A46" s="8">
        <v>45421</v>
      </c>
      <c r="B46" s="14">
        <v>7.9</v>
      </c>
      <c r="C46" s="4">
        <v>0.11</v>
      </c>
      <c r="D46" s="4">
        <v>5.79</v>
      </c>
      <c r="E46" s="4">
        <v>0</v>
      </c>
      <c r="F46" s="4">
        <v>0</v>
      </c>
      <c r="G46" s="4">
        <v>4.37</v>
      </c>
      <c r="H46" s="4">
        <v>4.37</v>
      </c>
      <c r="I46" s="6">
        <v>0</v>
      </c>
      <c r="J46" s="6">
        <v>0</v>
      </c>
      <c r="K46" s="7">
        <v>1</v>
      </c>
      <c r="L46" s="7">
        <v>1</v>
      </c>
      <c r="M46" s="24">
        <v>34128</v>
      </c>
    </row>
    <row r="47" spans="1:13" ht="18" x14ac:dyDescent="0.3">
      <c r="A47" s="8">
        <v>45422</v>
      </c>
      <c r="B47" s="14">
        <v>8</v>
      </c>
      <c r="C47" s="4">
        <v>0.17</v>
      </c>
      <c r="D47" s="4">
        <v>2.87</v>
      </c>
      <c r="E47" s="4">
        <v>0</v>
      </c>
      <c r="F47" s="4">
        <v>0</v>
      </c>
      <c r="G47" s="4">
        <v>4.37</v>
      </c>
      <c r="H47" s="4">
        <v>4.37</v>
      </c>
      <c r="I47" s="6">
        <v>0</v>
      </c>
      <c r="J47" s="6">
        <v>0</v>
      </c>
      <c r="K47" s="7">
        <v>1</v>
      </c>
      <c r="L47" s="7">
        <v>1</v>
      </c>
      <c r="M47" s="24">
        <v>35416</v>
      </c>
    </row>
    <row r="48" spans="1:13" ht="18" x14ac:dyDescent="0.3">
      <c r="A48" s="8">
        <v>45423</v>
      </c>
      <c r="B48" s="14">
        <v>7.9</v>
      </c>
      <c r="C48" s="4">
        <v>0.19</v>
      </c>
      <c r="D48" s="4">
        <v>2.44</v>
      </c>
      <c r="E48" s="4">
        <v>0</v>
      </c>
      <c r="F48" s="4">
        <v>0</v>
      </c>
      <c r="G48" s="4">
        <v>4.37</v>
      </c>
      <c r="H48" s="4">
        <v>4.37</v>
      </c>
      <c r="I48" s="6">
        <v>0</v>
      </c>
      <c r="J48" s="6">
        <v>0</v>
      </c>
      <c r="K48" s="7">
        <v>1</v>
      </c>
      <c r="L48" s="7">
        <v>1</v>
      </c>
      <c r="M48" s="24">
        <v>38240</v>
      </c>
    </row>
    <row r="49" spans="1:13" ht="18" x14ac:dyDescent="0.3">
      <c r="A49" s="8">
        <v>45424</v>
      </c>
      <c r="B49" s="14">
        <v>8.1</v>
      </c>
      <c r="C49" s="4">
        <v>0.23</v>
      </c>
      <c r="D49" s="4">
        <v>3.33</v>
      </c>
      <c r="E49" s="4">
        <v>0</v>
      </c>
      <c r="F49" s="4">
        <v>0</v>
      </c>
      <c r="G49" s="4">
        <v>4.47</v>
      </c>
      <c r="H49" s="4">
        <v>4.28</v>
      </c>
      <c r="I49" s="6">
        <v>0</v>
      </c>
      <c r="J49" s="6">
        <v>0</v>
      </c>
      <c r="K49" s="7">
        <v>1</v>
      </c>
      <c r="L49" s="7">
        <v>1</v>
      </c>
      <c r="M49" s="24">
        <v>38716</v>
      </c>
    </row>
    <row r="50" spans="1:13" ht="18" x14ac:dyDescent="0.3">
      <c r="A50" s="8">
        <v>45425</v>
      </c>
      <c r="B50" s="14">
        <v>7.7</v>
      </c>
      <c r="C50" s="4">
        <v>0.14000000000000001</v>
      </c>
      <c r="D50" s="4">
        <v>5.65</v>
      </c>
      <c r="E50" s="4">
        <v>0</v>
      </c>
      <c r="F50" s="4">
        <v>0</v>
      </c>
      <c r="G50" s="4">
        <v>4.5199999999999996</v>
      </c>
      <c r="H50" s="4">
        <v>4.6100000000000003</v>
      </c>
      <c r="I50" s="6">
        <v>0</v>
      </c>
      <c r="J50" s="6">
        <v>0</v>
      </c>
      <c r="K50" s="7">
        <v>1</v>
      </c>
      <c r="L50" s="7">
        <v>1</v>
      </c>
      <c r="M50" s="24">
        <v>38562</v>
      </c>
    </row>
    <row r="51" spans="1:13" ht="18" x14ac:dyDescent="0.3">
      <c r="A51" s="8">
        <v>45426</v>
      </c>
      <c r="B51" s="14">
        <v>7.5</v>
      </c>
      <c r="C51" s="4">
        <v>0.26</v>
      </c>
      <c r="D51" s="4">
        <v>4.87</v>
      </c>
      <c r="E51" s="4">
        <v>0</v>
      </c>
      <c r="F51" s="4">
        <v>0</v>
      </c>
      <c r="G51" s="4">
        <v>4.2</v>
      </c>
      <c r="H51" s="4">
        <v>3.8</v>
      </c>
      <c r="I51" s="6">
        <v>0</v>
      </c>
      <c r="J51" s="6">
        <v>0</v>
      </c>
      <c r="K51" s="7">
        <v>1</v>
      </c>
      <c r="L51" s="7">
        <v>1</v>
      </c>
      <c r="M51" s="24">
        <v>38126</v>
      </c>
    </row>
    <row r="52" spans="1:13" ht="18" x14ac:dyDescent="0.3">
      <c r="A52" s="8">
        <v>45427</v>
      </c>
      <c r="B52" s="14">
        <v>7.6</v>
      </c>
      <c r="C52" s="4">
        <v>0.25</v>
      </c>
      <c r="D52" s="4">
        <v>5.34</v>
      </c>
      <c r="E52" s="4">
        <v>0</v>
      </c>
      <c r="F52" s="4">
        <v>0</v>
      </c>
      <c r="G52" s="4">
        <v>3.5</v>
      </c>
      <c r="H52" s="4">
        <v>4.29</v>
      </c>
      <c r="I52" s="6">
        <v>0</v>
      </c>
      <c r="J52" s="6">
        <v>0</v>
      </c>
      <c r="K52" s="7">
        <v>1</v>
      </c>
      <c r="L52" s="7">
        <v>1</v>
      </c>
      <c r="M52" s="24">
        <v>38058</v>
      </c>
    </row>
    <row r="53" spans="1:13" ht="18" x14ac:dyDescent="0.3">
      <c r="A53" s="8">
        <v>45428</v>
      </c>
      <c r="B53" s="14">
        <v>7.6</v>
      </c>
      <c r="C53" s="4">
        <v>0.4</v>
      </c>
      <c r="D53" s="4">
        <v>7.14</v>
      </c>
      <c r="E53" s="4">
        <v>0</v>
      </c>
      <c r="F53" s="4">
        <v>0</v>
      </c>
      <c r="G53" s="4">
        <v>5.91</v>
      </c>
      <c r="H53" s="4">
        <v>5.71</v>
      </c>
      <c r="I53" s="6">
        <v>0</v>
      </c>
      <c r="J53" s="6">
        <v>0</v>
      </c>
      <c r="K53" s="7">
        <v>1</v>
      </c>
      <c r="L53" s="7">
        <v>1</v>
      </c>
      <c r="M53" s="24">
        <v>38124</v>
      </c>
    </row>
    <row r="54" spans="1:13" ht="18" x14ac:dyDescent="0.3">
      <c r="A54" s="8">
        <v>45429</v>
      </c>
      <c r="B54" s="14">
        <v>7.7</v>
      </c>
      <c r="C54" s="4">
        <v>0.34</v>
      </c>
      <c r="D54" s="4">
        <v>6.93</v>
      </c>
      <c r="E54" s="4">
        <v>0</v>
      </c>
      <c r="F54" s="4">
        <v>0</v>
      </c>
      <c r="G54" s="4">
        <v>4.12</v>
      </c>
      <c r="H54" s="4">
        <v>4.05</v>
      </c>
      <c r="I54" s="6">
        <v>0</v>
      </c>
      <c r="J54" s="6">
        <v>0</v>
      </c>
      <c r="K54" s="7">
        <v>1</v>
      </c>
      <c r="L54" s="7">
        <v>1</v>
      </c>
      <c r="M54" s="24">
        <v>39096</v>
      </c>
    </row>
    <row r="55" spans="1:13" ht="18" x14ac:dyDescent="0.3">
      <c r="A55" s="8">
        <v>45430</v>
      </c>
      <c r="B55" s="14">
        <v>7.8</v>
      </c>
      <c r="C55" s="4">
        <v>0.47</v>
      </c>
      <c r="D55" s="4">
        <v>4.72</v>
      </c>
      <c r="E55" s="4">
        <v>0</v>
      </c>
      <c r="F55" s="4">
        <v>0</v>
      </c>
      <c r="G55" s="4">
        <v>3.91</v>
      </c>
      <c r="H55" s="4">
        <v>3.84</v>
      </c>
      <c r="I55" s="6">
        <v>0</v>
      </c>
      <c r="J55" s="6">
        <v>0</v>
      </c>
      <c r="K55" s="7">
        <v>1</v>
      </c>
      <c r="L55" s="7">
        <v>1</v>
      </c>
      <c r="M55" s="24">
        <v>38736</v>
      </c>
    </row>
    <row r="56" spans="1:13" ht="18" x14ac:dyDescent="0.3">
      <c r="A56" s="8">
        <v>45431</v>
      </c>
      <c r="B56" s="14">
        <v>7.6</v>
      </c>
      <c r="C56" s="4">
        <v>0.18</v>
      </c>
      <c r="D56" s="4">
        <v>5.65</v>
      </c>
      <c r="E56" s="4">
        <v>0</v>
      </c>
      <c r="F56" s="4">
        <v>0</v>
      </c>
      <c r="G56" s="4">
        <v>4.22</v>
      </c>
      <c r="H56" s="4">
        <v>4.1900000000000004</v>
      </c>
      <c r="I56" s="6">
        <v>0</v>
      </c>
      <c r="J56" s="6">
        <v>0</v>
      </c>
      <c r="K56" s="7">
        <v>1</v>
      </c>
      <c r="L56" s="7">
        <v>1</v>
      </c>
      <c r="M56" s="24">
        <v>38432</v>
      </c>
    </row>
    <row r="57" spans="1:13" ht="18" x14ac:dyDescent="0.3">
      <c r="A57" s="8">
        <v>45432</v>
      </c>
      <c r="B57" s="14">
        <v>7.7</v>
      </c>
      <c r="C57" s="4">
        <v>0.28000000000000003</v>
      </c>
      <c r="D57" s="4">
        <v>3.09</v>
      </c>
      <c r="E57" s="4">
        <v>0</v>
      </c>
      <c r="F57" s="4">
        <v>0</v>
      </c>
      <c r="G57" s="4">
        <v>4.3099999999999996</v>
      </c>
      <c r="H57" s="4">
        <v>4.03</v>
      </c>
      <c r="I57" s="6">
        <v>2.1999999999999999E-2</v>
      </c>
      <c r="J57" s="6">
        <v>2.5000000000000001E-2</v>
      </c>
      <c r="K57" s="7">
        <v>1</v>
      </c>
      <c r="L57" s="7">
        <v>1</v>
      </c>
      <c r="M57" s="24">
        <v>38220</v>
      </c>
    </row>
    <row r="58" spans="1:13" ht="18" x14ac:dyDescent="0.3">
      <c r="A58" s="8">
        <v>45433</v>
      </c>
      <c r="B58" s="14">
        <v>7.7</v>
      </c>
      <c r="C58" s="4">
        <v>0.2</v>
      </c>
      <c r="D58" s="4">
        <v>3.63</v>
      </c>
      <c r="E58" s="4">
        <v>0</v>
      </c>
      <c r="F58" s="4">
        <v>0</v>
      </c>
      <c r="G58" s="4">
        <v>4.5599999999999996</v>
      </c>
      <c r="H58" s="4">
        <v>4.28</v>
      </c>
      <c r="I58" s="6">
        <v>1.9E-2</v>
      </c>
      <c r="J58" s="6">
        <v>1.7000000000000001E-2</v>
      </c>
      <c r="K58" s="7">
        <v>1</v>
      </c>
      <c r="L58" s="7">
        <v>1</v>
      </c>
      <c r="M58" s="24">
        <v>38456</v>
      </c>
    </row>
    <row r="59" spans="1:13" ht="18" x14ac:dyDescent="0.3">
      <c r="A59" s="8">
        <v>45434</v>
      </c>
      <c r="B59" s="14">
        <v>7.8</v>
      </c>
      <c r="C59" s="4">
        <v>0.2</v>
      </c>
      <c r="D59" s="4">
        <v>2.13</v>
      </c>
      <c r="E59" s="4">
        <v>0</v>
      </c>
      <c r="F59" s="4">
        <v>0</v>
      </c>
      <c r="G59" s="4">
        <v>3.33</v>
      </c>
      <c r="H59" s="4">
        <v>3.04</v>
      </c>
      <c r="I59" s="6">
        <v>0</v>
      </c>
      <c r="J59" s="6">
        <v>0</v>
      </c>
      <c r="K59" s="7">
        <v>1</v>
      </c>
      <c r="L59" s="7">
        <v>1</v>
      </c>
      <c r="M59" s="24">
        <v>37888</v>
      </c>
    </row>
    <row r="60" spans="1:13" ht="18" x14ac:dyDescent="0.3">
      <c r="A60" s="8">
        <v>45435</v>
      </c>
      <c r="B60" s="14">
        <v>7.7</v>
      </c>
      <c r="C60" s="4">
        <v>0.23</v>
      </c>
      <c r="D60" s="4">
        <v>3.78</v>
      </c>
      <c r="E60" s="4">
        <v>0</v>
      </c>
      <c r="F60" s="4">
        <v>0</v>
      </c>
      <c r="G60" s="7">
        <v>4.12</v>
      </c>
      <c r="H60" s="7">
        <v>4.25</v>
      </c>
      <c r="I60" s="6">
        <v>0</v>
      </c>
      <c r="J60" s="6">
        <v>0</v>
      </c>
      <c r="K60" s="7">
        <v>1</v>
      </c>
      <c r="L60" s="7">
        <v>1</v>
      </c>
      <c r="M60" s="24">
        <v>38372</v>
      </c>
    </row>
    <row r="61" spans="1:13" ht="18" x14ac:dyDescent="0.3">
      <c r="A61" s="8">
        <v>45436</v>
      </c>
      <c r="B61" s="14">
        <v>7.9</v>
      </c>
      <c r="C61" s="4">
        <v>0.17</v>
      </c>
      <c r="D61" s="4">
        <v>3.97</v>
      </c>
      <c r="E61" s="4">
        <v>0</v>
      </c>
      <c r="F61" s="4">
        <v>0</v>
      </c>
      <c r="G61" s="4">
        <v>5.2</v>
      </c>
      <c r="H61" s="4">
        <v>5.03</v>
      </c>
      <c r="I61" s="6">
        <v>0</v>
      </c>
      <c r="J61" s="6">
        <v>0</v>
      </c>
      <c r="K61" s="7">
        <v>1</v>
      </c>
      <c r="L61" s="7">
        <v>1</v>
      </c>
      <c r="M61" s="24">
        <v>38004</v>
      </c>
    </row>
    <row r="62" spans="1:13" ht="18" x14ac:dyDescent="0.3">
      <c r="A62" s="8">
        <v>45437</v>
      </c>
      <c r="B62" s="14">
        <v>8</v>
      </c>
      <c r="C62" s="4">
        <v>0.12</v>
      </c>
      <c r="D62" s="4">
        <v>1.63</v>
      </c>
      <c r="E62" s="4">
        <v>0</v>
      </c>
      <c r="F62" s="4">
        <v>0</v>
      </c>
      <c r="G62" s="4">
        <v>4.5599999999999996</v>
      </c>
      <c r="H62" s="4">
        <v>4.3899999999999997</v>
      </c>
      <c r="I62" s="6">
        <v>0</v>
      </c>
      <c r="J62" s="6">
        <v>0</v>
      </c>
      <c r="K62" s="7">
        <v>1</v>
      </c>
      <c r="L62" s="7">
        <v>1</v>
      </c>
      <c r="M62" s="24">
        <v>39360</v>
      </c>
    </row>
    <row r="63" spans="1:13" ht="18" x14ac:dyDescent="0.3">
      <c r="A63" s="8">
        <v>45438</v>
      </c>
      <c r="B63" s="14">
        <v>7.9</v>
      </c>
      <c r="C63" s="4">
        <v>0.25</v>
      </c>
      <c r="D63" s="4">
        <v>2.44</v>
      </c>
      <c r="E63" s="4">
        <v>0</v>
      </c>
      <c r="F63" s="4">
        <v>0</v>
      </c>
      <c r="G63" s="4">
        <v>3.8</v>
      </c>
      <c r="H63" s="4">
        <v>3.92</v>
      </c>
      <c r="I63" s="6">
        <v>0</v>
      </c>
      <c r="J63" s="6">
        <v>0</v>
      </c>
      <c r="K63" s="7">
        <v>1</v>
      </c>
      <c r="L63" s="7">
        <v>1</v>
      </c>
      <c r="M63" s="24">
        <v>38718</v>
      </c>
    </row>
    <row r="64" spans="1:13" ht="18" x14ac:dyDescent="0.3">
      <c r="A64" s="8">
        <v>45439</v>
      </c>
      <c r="B64" s="14">
        <v>7.8</v>
      </c>
      <c r="C64" s="4">
        <v>0.21</v>
      </c>
      <c r="D64" s="4">
        <v>3.26</v>
      </c>
      <c r="E64" s="4">
        <v>0</v>
      </c>
      <c r="F64" s="4">
        <v>0</v>
      </c>
      <c r="G64" s="4">
        <v>4.45</v>
      </c>
      <c r="H64" s="4">
        <v>4.1900000000000004</v>
      </c>
      <c r="I64" s="6">
        <v>0</v>
      </c>
      <c r="J64" s="6">
        <v>0</v>
      </c>
      <c r="K64" s="7">
        <v>1</v>
      </c>
      <c r="L64" s="7">
        <v>1</v>
      </c>
      <c r="M64" s="24">
        <v>38246</v>
      </c>
    </row>
    <row r="65" spans="1:13" ht="18" x14ac:dyDescent="0.3">
      <c r="A65" s="8">
        <v>45440</v>
      </c>
      <c r="B65" s="14">
        <v>7.8</v>
      </c>
      <c r="C65" s="4">
        <v>0.28999999999999998</v>
      </c>
      <c r="D65" s="4">
        <v>2.78</v>
      </c>
      <c r="E65" s="4">
        <v>0</v>
      </c>
      <c r="F65" s="4">
        <v>0</v>
      </c>
      <c r="G65" s="4">
        <v>4.3499999999999996</v>
      </c>
      <c r="H65" s="4">
        <v>4.12</v>
      </c>
      <c r="I65" s="6">
        <v>0</v>
      </c>
      <c r="J65" s="6">
        <v>0</v>
      </c>
      <c r="K65" s="7">
        <v>1</v>
      </c>
      <c r="L65" s="7">
        <v>1</v>
      </c>
      <c r="M65" s="24">
        <v>38142</v>
      </c>
    </row>
    <row r="66" spans="1:13" ht="18" x14ac:dyDescent="0.3">
      <c r="A66" s="8">
        <v>45441</v>
      </c>
      <c r="B66" s="14">
        <v>7.7</v>
      </c>
      <c r="C66" s="4">
        <v>0.28000000000000003</v>
      </c>
      <c r="D66" s="4">
        <v>3.13</v>
      </c>
      <c r="E66" s="4">
        <v>0</v>
      </c>
      <c r="F66" s="4">
        <v>0</v>
      </c>
      <c r="G66" s="4">
        <v>4.68</v>
      </c>
      <c r="H66" s="4">
        <v>4.8499999999999996</v>
      </c>
      <c r="I66" s="6">
        <v>0</v>
      </c>
      <c r="J66" s="6">
        <v>0</v>
      </c>
      <c r="K66" s="7">
        <v>1</v>
      </c>
      <c r="L66" s="7">
        <v>1</v>
      </c>
      <c r="M66" s="24">
        <v>38028</v>
      </c>
    </row>
    <row r="67" spans="1:13" ht="18" x14ac:dyDescent="0.3">
      <c r="A67" s="8">
        <v>45442</v>
      </c>
      <c r="B67" s="14">
        <v>7.8</v>
      </c>
      <c r="C67" s="4">
        <v>0.21</v>
      </c>
      <c r="D67" s="4">
        <v>3.25</v>
      </c>
      <c r="E67" s="4">
        <v>0</v>
      </c>
      <c r="F67" s="4">
        <v>0</v>
      </c>
      <c r="G67" s="4">
        <v>4.41</v>
      </c>
      <c r="H67" s="4">
        <v>4.5199999999999996</v>
      </c>
      <c r="I67" s="6">
        <v>0</v>
      </c>
      <c r="J67" s="6">
        <v>0</v>
      </c>
      <c r="K67" s="7">
        <v>1</v>
      </c>
      <c r="L67" s="7">
        <v>1</v>
      </c>
      <c r="M67" s="24">
        <v>38024</v>
      </c>
    </row>
    <row r="68" spans="1:13" ht="18" x14ac:dyDescent="0.3">
      <c r="A68" s="8">
        <v>45443</v>
      </c>
      <c r="B68" s="14">
        <v>7.9</v>
      </c>
      <c r="C68" s="4">
        <v>0.66</v>
      </c>
      <c r="D68" s="4">
        <v>1</v>
      </c>
      <c r="E68" s="4">
        <v>0</v>
      </c>
      <c r="F68" s="4">
        <v>0</v>
      </c>
      <c r="G68" s="4">
        <v>4.5199999999999996</v>
      </c>
      <c r="H68" s="4">
        <v>4.5</v>
      </c>
      <c r="I68" s="6">
        <v>0</v>
      </c>
      <c r="J68" s="6">
        <v>0</v>
      </c>
      <c r="K68" s="7">
        <v>1</v>
      </c>
      <c r="L68" s="7">
        <v>1</v>
      </c>
      <c r="M68" s="24">
        <v>37862</v>
      </c>
    </row>
    <row r="69" spans="1:13" ht="18" x14ac:dyDescent="0.3">
      <c r="A69" s="8">
        <v>45444</v>
      </c>
      <c r="B69" s="14">
        <v>7.8</v>
      </c>
      <c r="C69" s="4">
        <v>0.55000000000000004</v>
      </c>
      <c r="D69" s="4">
        <v>2.61</v>
      </c>
      <c r="E69" s="4">
        <v>0</v>
      </c>
      <c r="F69" s="4">
        <v>0</v>
      </c>
      <c r="G69" s="4">
        <v>5.12</v>
      </c>
      <c r="H69" s="4">
        <v>5.08</v>
      </c>
      <c r="I69" s="6">
        <v>0</v>
      </c>
      <c r="J69" s="6">
        <v>0</v>
      </c>
      <c r="K69" s="7">
        <v>1</v>
      </c>
      <c r="L69" s="7">
        <v>1</v>
      </c>
      <c r="M69" s="24">
        <v>38118</v>
      </c>
    </row>
    <row r="70" spans="1:13" ht="18" x14ac:dyDescent="0.3">
      <c r="A70" s="8">
        <v>45445</v>
      </c>
      <c r="B70" s="14">
        <v>7.9</v>
      </c>
      <c r="C70" s="4">
        <v>0.12</v>
      </c>
      <c r="D70" s="4">
        <v>1.77</v>
      </c>
      <c r="E70" s="4">
        <v>0</v>
      </c>
      <c r="F70" s="4">
        <v>0</v>
      </c>
      <c r="G70" s="4">
        <v>4.8099999999999996</v>
      </c>
      <c r="H70" s="4">
        <v>4.95</v>
      </c>
      <c r="I70" s="6">
        <v>0</v>
      </c>
      <c r="J70" s="6">
        <v>0</v>
      </c>
      <c r="K70" s="7">
        <v>1</v>
      </c>
      <c r="L70" s="7">
        <v>1</v>
      </c>
      <c r="M70" s="24">
        <v>37960</v>
      </c>
    </row>
    <row r="71" spans="1:13" ht="18" x14ac:dyDescent="0.3">
      <c r="A71" s="8">
        <v>45446</v>
      </c>
      <c r="B71" s="14">
        <v>7.9</v>
      </c>
      <c r="C71" s="4">
        <v>0.15</v>
      </c>
      <c r="D71" s="4">
        <v>1.5</v>
      </c>
      <c r="E71" s="4">
        <v>0</v>
      </c>
      <c r="F71" s="4">
        <v>0</v>
      </c>
      <c r="G71" s="4">
        <v>4.37</v>
      </c>
      <c r="H71" s="4">
        <v>4.5199999999999996</v>
      </c>
      <c r="I71" s="6">
        <v>0</v>
      </c>
      <c r="J71" s="6">
        <v>0</v>
      </c>
      <c r="K71" s="7">
        <v>1</v>
      </c>
      <c r="L71" s="7">
        <v>1</v>
      </c>
      <c r="M71" s="24">
        <v>38226</v>
      </c>
    </row>
    <row r="72" spans="1:13" ht="18" x14ac:dyDescent="0.3">
      <c r="A72" s="8">
        <v>45447</v>
      </c>
      <c r="B72" s="14">
        <v>8</v>
      </c>
      <c r="C72" s="4">
        <v>0.21</v>
      </c>
      <c r="D72" s="4">
        <v>1.83</v>
      </c>
      <c r="E72" s="4">
        <v>0</v>
      </c>
      <c r="F72" s="4">
        <v>0</v>
      </c>
      <c r="G72" s="4">
        <v>4.51</v>
      </c>
      <c r="H72" s="4">
        <v>4.67</v>
      </c>
      <c r="I72" s="6">
        <v>0</v>
      </c>
      <c r="J72" s="6">
        <v>4.0000000000000001E-3</v>
      </c>
      <c r="K72" s="7">
        <v>1</v>
      </c>
      <c r="L72" s="7">
        <v>1</v>
      </c>
      <c r="M72" s="24">
        <v>38312</v>
      </c>
    </row>
    <row r="73" spans="1:13" ht="18" x14ac:dyDescent="0.3">
      <c r="A73" s="8">
        <v>45448</v>
      </c>
      <c r="B73" s="14">
        <v>8</v>
      </c>
      <c r="C73" s="4">
        <v>0.35</v>
      </c>
      <c r="D73" s="4">
        <v>1.68</v>
      </c>
      <c r="E73" s="4">
        <v>0</v>
      </c>
      <c r="F73" s="4">
        <v>0</v>
      </c>
      <c r="G73" s="4">
        <v>5.42</v>
      </c>
      <c r="H73" s="4">
        <v>5.37</v>
      </c>
      <c r="I73" s="6">
        <v>0</v>
      </c>
      <c r="J73" s="6">
        <v>4.0000000000000001E-3</v>
      </c>
      <c r="K73" s="7">
        <v>1</v>
      </c>
      <c r="L73" s="7">
        <v>1</v>
      </c>
      <c r="M73" s="24">
        <v>37856</v>
      </c>
    </row>
    <row r="74" spans="1:13" ht="18" x14ac:dyDescent="0.3">
      <c r="A74" s="8">
        <v>45449</v>
      </c>
      <c r="B74" s="14">
        <v>7.9</v>
      </c>
      <c r="C74" s="4">
        <v>0.22</v>
      </c>
      <c r="D74" s="4">
        <v>4.0999999999999996</v>
      </c>
      <c r="E74" s="4">
        <v>0</v>
      </c>
      <c r="F74" s="4">
        <v>0</v>
      </c>
      <c r="G74" s="4">
        <v>5.67</v>
      </c>
      <c r="H74" s="4">
        <v>4.5</v>
      </c>
      <c r="I74" s="6">
        <v>0</v>
      </c>
      <c r="J74" s="6">
        <v>0</v>
      </c>
      <c r="K74" s="7">
        <v>1</v>
      </c>
      <c r="L74" s="7">
        <v>1</v>
      </c>
      <c r="M74" s="24">
        <v>38008</v>
      </c>
    </row>
    <row r="75" spans="1:13" ht="18" x14ac:dyDescent="0.3">
      <c r="A75" s="8">
        <v>45450</v>
      </c>
      <c r="B75" s="14">
        <v>8</v>
      </c>
      <c r="C75" s="4">
        <v>0.31</v>
      </c>
      <c r="D75" s="4">
        <v>3.5</v>
      </c>
      <c r="E75" s="4">
        <v>0</v>
      </c>
      <c r="F75" s="4">
        <v>0</v>
      </c>
      <c r="G75" s="4">
        <v>5.2</v>
      </c>
      <c r="H75" s="4">
        <v>4.8499999999999996</v>
      </c>
      <c r="I75" s="6">
        <v>0</v>
      </c>
      <c r="J75" s="6">
        <v>0</v>
      </c>
      <c r="K75" s="7">
        <v>1</v>
      </c>
      <c r="L75" s="7">
        <v>1</v>
      </c>
      <c r="M75" s="23">
        <v>38760</v>
      </c>
    </row>
    <row r="76" spans="1:13" ht="18" x14ac:dyDescent="0.3">
      <c r="A76" s="8">
        <v>45451</v>
      </c>
      <c r="B76" s="14">
        <v>8.1</v>
      </c>
      <c r="C76" s="4">
        <v>0.47</v>
      </c>
      <c r="D76" s="4">
        <v>1.82</v>
      </c>
      <c r="E76" s="4">
        <v>0</v>
      </c>
      <c r="F76" s="4">
        <v>0</v>
      </c>
      <c r="G76" s="4">
        <v>3.81</v>
      </c>
      <c r="H76" s="4">
        <v>3.5</v>
      </c>
      <c r="I76" s="6">
        <v>0</v>
      </c>
      <c r="J76" s="6">
        <v>0</v>
      </c>
      <c r="K76" s="7">
        <v>1</v>
      </c>
      <c r="L76" s="7">
        <v>1</v>
      </c>
      <c r="M76" s="23">
        <v>38570</v>
      </c>
    </row>
    <row r="77" spans="1:13" ht="18" x14ac:dyDescent="0.3">
      <c r="A77" s="8">
        <v>45452</v>
      </c>
      <c r="B77" s="14">
        <v>8</v>
      </c>
      <c r="C77" s="4">
        <v>0.46</v>
      </c>
      <c r="D77" s="4">
        <v>1.34</v>
      </c>
      <c r="E77" s="4">
        <v>0</v>
      </c>
      <c r="F77" s="4">
        <v>0</v>
      </c>
      <c r="G77" s="4">
        <v>4.0599999999999996</v>
      </c>
      <c r="H77" s="4">
        <v>4.13</v>
      </c>
      <c r="I77" s="6">
        <v>0</v>
      </c>
      <c r="J77" s="6">
        <v>0</v>
      </c>
      <c r="K77" s="7">
        <v>1</v>
      </c>
      <c r="L77" s="7">
        <v>1</v>
      </c>
      <c r="M77" s="23">
        <v>38420</v>
      </c>
    </row>
    <row r="78" spans="1:13" ht="18" x14ac:dyDescent="0.3">
      <c r="A78" s="8">
        <v>45453</v>
      </c>
      <c r="B78" s="14">
        <v>7.9</v>
      </c>
      <c r="C78" s="4">
        <v>0.18</v>
      </c>
      <c r="D78" s="4">
        <v>2.06</v>
      </c>
      <c r="E78" s="4">
        <v>0</v>
      </c>
      <c r="F78" s="4">
        <v>0</v>
      </c>
      <c r="G78" s="4">
        <v>3.91</v>
      </c>
      <c r="H78" s="4">
        <v>3.85</v>
      </c>
      <c r="I78" s="6">
        <v>0</v>
      </c>
      <c r="J78" s="6">
        <v>0</v>
      </c>
      <c r="K78" s="7">
        <v>1</v>
      </c>
      <c r="L78" s="7">
        <v>1</v>
      </c>
      <c r="M78" s="24">
        <v>38334</v>
      </c>
    </row>
    <row r="79" spans="1:13" ht="18" x14ac:dyDescent="0.3">
      <c r="A79" s="8">
        <v>45454</v>
      </c>
      <c r="B79" s="14">
        <v>8.1</v>
      </c>
      <c r="C79" s="4">
        <v>0.31</v>
      </c>
      <c r="D79" s="4">
        <v>0.78</v>
      </c>
      <c r="E79" s="4">
        <v>0</v>
      </c>
      <c r="F79" s="4">
        <v>0</v>
      </c>
      <c r="G79" s="4">
        <v>4.0999999999999996</v>
      </c>
      <c r="H79" s="4">
        <v>3.96</v>
      </c>
      <c r="I79" s="6">
        <v>0</v>
      </c>
      <c r="J79" s="6">
        <v>0</v>
      </c>
      <c r="K79" s="7">
        <v>1</v>
      </c>
      <c r="L79" s="7">
        <v>1</v>
      </c>
      <c r="M79" s="24">
        <v>38342</v>
      </c>
    </row>
    <row r="80" spans="1:13" ht="18" x14ac:dyDescent="0.3">
      <c r="A80" s="8">
        <v>45455</v>
      </c>
      <c r="B80" s="14">
        <v>8</v>
      </c>
      <c r="C80" s="4">
        <v>0.2</v>
      </c>
      <c r="D80" s="4">
        <v>1.86</v>
      </c>
      <c r="E80" s="4">
        <v>0</v>
      </c>
      <c r="F80" s="4">
        <v>0</v>
      </c>
      <c r="G80" s="4">
        <v>4.54</v>
      </c>
      <c r="H80" s="4">
        <v>4.04</v>
      </c>
      <c r="I80" s="6">
        <v>0</v>
      </c>
      <c r="J80" s="6">
        <v>0</v>
      </c>
      <c r="K80" s="7">
        <v>1</v>
      </c>
      <c r="L80" s="7">
        <v>1</v>
      </c>
      <c r="M80" s="24">
        <v>38424</v>
      </c>
    </row>
    <row r="81" spans="1:13" ht="18" x14ac:dyDescent="0.3">
      <c r="A81" s="8">
        <v>45456</v>
      </c>
      <c r="B81" s="14">
        <v>7.4</v>
      </c>
      <c r="C81" s="4">
        <v>0.18</v>
      </c>
      <c r="D81" s="4">
        <v>5.8</v>
      </c>
      <c r="E81" s="4">
        <v>0</v>
      </c>
      <c r="F81" s="4">
        <v>0</v>
      </c>
      <c r="G81" s="4">
        <v>5.37</v>
      </c>
      <c r="H81" s="4">
        <v>4.96</v>
      </c>
      <c r="I81" s="6">
        <v>0</v>
      </c>
      <c r="J81" s="6">
        <v>0</v>
      </c>
      <c r="K81" s="7">
        <v>1</v>
      </c>
      <c r="L81" s="7">
        <v>1</v>
      </c>
      <c r="M81" s="24">
        <v>38245</v>
      </c>
    </row>
    <row r="82" spans="1:13" ht="18" x14ac:dyDescent="0.3">
      <c r="A82" s="8">
        <v>45457</v>
      </c>
      <c r="B82" s="14">
        <v>7.6</v>
      </c>
      <c r="C82" s="4">
        <v>0.23</v>
      </c>
      <c r="D82" s="4">
        <v>7.15</v>
      </c>
      <c r="E82" s="4">
        <v>0</v>
      </c>
      <c r="F82" s="4">
        <v>0</v>
      </c>
      <c r="G82" s="4">
        <v>3.88</v>
      </c>
      <c r="H82" s="4">
        <v>3.13</v>
      </c>
      <c r="I82" s="6">
        <v>0</v>
      </c>
      <c r="J82" s="6">
        <v>0</v>
      </c>
      <c r="K82" s="7">
        <v>1</v>
      </c>
      <c r="L82" s="7">
        <v>1</v>
      </c>
      <c r="M82" s="24">
        <v>38024</v>
      </c>
    </row>
    <row r="83" spans="1:13" ht="18" x14ac:dyDescent="0.3">
      <c r="A83" s="8">
        <v>45458</v>
      </c>
      <c r="B83" s="14">
        <v>7.5</v>
      </c>
      <c r="C83" s="4">
        <v>0.19</v>
      </c>
      <c r="D83" s="4">
        <v>3.41</v>
      </c>
      <c r="E83" s="4">
        <v>0</v>
      </c>
      <c r="F83" s="4">
        <v>0</v>
      </c>
      <c r="G83" s="4">
        <v>3.73</v>
      </c>
      <c r="H83" s="4">
        <v>3.21</v>
      </c>
      <c r="I83" s="6">
        <v>0</v>
      </c>
      <c r="J83" s="6">
        <v>0</v>
      </c>
      <c r="K83" s="7">
        <v>1</v>
      </c>
      <c r="L83" s="7">
        <v>1</v>
      </c>
      <c r="M83" s="24">
        <v>38106</v>
      </c>
    </row>
    <row r="84" spans="1:13" ht="18" x14ac:dyDescent="0.3">
      <c r="A84" s="8">
        <v>45459</v>
      </c>
      <c r="B84" s="14">
        <v>7.4</v>
      </c>
      <c r="C84" s="4">
        <v>0.37</v>
      </c>
      <c r="D84" s="4">
        <v>1.95</v>
      </c>
      <c r="E84" s="4">
        <v>0</v>
      </c>
      <c r="F84" s="4">
        <v>0</v>
      </c>
      <c r="G84" s="4">
        <v>4.58</v>
      </c>
      <c r="H84" s="4">
        <v>4.37</v>
      </c>
      <c r="I84" s="6">
        <v>0</v>
      </c>
      <c r="J84" s="6">
        <v>0</v>
      </c>
      <c r="K84" s="7">
        <v>1</v>
      </c>
      <c r="L84" s="7">
        <v>1</v>
      </c>
      <c r="M84" s="25">
        <v>38270</v>
      </c>
    </row>
    <row r="85" spans="1:13" ht="18" x14ac:dyDescent="0.3">
      <c r="A85" s="8">
        <v>45460</v>
      </c>
      <c r="B85" s="14">
        <v>7.8</v>
      </c>
      <c r="C85" s="4">
        <v>0.2</v>
      </c>
      <c r="D85" s="4">
        <v>4.2300000000000004</v>
      </c>
      <c r="E85" s="4">
        <v>0</v>
      </c>
      <c r="F85" s="4">
        <v>0</v>
      </c>
      <c r="G85" s="4">
        <v>4.22</v>
      </c>
      <c r="H85" s="4">
        <v>4.8099999999999996</v>
      </c>
      <c r="I85" s="6">
        <v>0</v>
      </c>
      <c r="J85" s="6">
        <v>0</v>
      </c>
      <c r="K85" s="7">
        <v>1</v>
      </c>
      <c r="L85" s="7">
        <v>1</v>
      </c>
      <c r="M85" s="24">
        <v>38080</v>
      </c>
    </row>
    <row r="86" spans="1:13" ht="18" x14ac:dyDescent="0.3">
      <c r="A86" s="8">
        <v>45461</v>
      </c>
      <c r="B86" s="14">
        <v>7.6</v>
      </c>
      <c r="C86" s="4">
        <v>0.25</v>
      </c>
      <c r="D86" s="4">
        <v>3.78</v>
      </c>
      <c r="E86" s="4">
        <v>0</v>
      </c>
      <c r="F86" s="4">
        <v>0</v>
      </c>
      <c r="G86" s="4">
        <v>4.34</v>
      </c>
      <c r="H86" s="4">
        <v>4.59</v>
      </c>
      <c r="I86" s="6">
        <v>0</v>
      </c>
      <c r="J86" s="6">
        <v>0</v>
      </c>
      <c r="K86" s="7">
        <v>1</v>
      </c>
      <c r="L86" s="7">
        <v>1</v>
      </c>
      <c r="M86" s="32">
        <v>38554</v>
      </c>
    </row>
    <row r="87" spans="1:13" ht="18" x14ac:dyDescent="0.3">
      <c r="A87" s="8">
        <v>45462</v>
      </c>
      <c r="B87" s="14">
        <v>7.7</v>
      </c>
      <c r="C87" s="4">
        <v>0.16</v>
      </c>
      <c r="D87" s="4">
        <v>5.39</v>
      </c>
      <c r="E87" s="4">
        <v>0</v>
      </c>
      <c r="F87" s="4">
        <v>0</v>
      </c>
      <c r="G87" s="4">
        <v>4.5199999999999996</v>
      </c>
      <c r="H87" s="4">
        <v>4.4800000000000004</v>
      </c>
      <c r="I87" s="6">
        <v>0</v>
      </c>
      <c r="J87" s="6">
        <v>0</v>
      </c>
      <c r="K87" s="7">
        <v>1</v>
      </c>
      <c r="L87" s="7">
        <v>1</v>
      </c>
      <c r="M87" s="24">
        <v>38442</v>
      </c>
    </row>
    <row r="88" spans="1:13" ht="18" x14ac:dyDescent="0.3">
      <c r="A88" s="8">
        <v>45463</v>
      </c>
      <c r="B88" s="14">
        <v>7.8</v>
      </c>
      <c r="C88" s="4">
        <v>0.38</v>
      </c>
      <c r="D88" s="4">
        <v>4.8</v>
      </c>
      <c r="E88" s="4">
        <v>0</v>
      </c>
      <c r="F88" s="4">
        <v>0</v>
      </c>
      <c r="G88" s="4">
        <v>4.0999999999999996</v>
      </c>
      <c r="H88" s="4">
        <v>3.93</v>
      </c>
      <c r="I88" s="6">
        <v>0</v>
      </c>
      <c r="J88" s="6">
        <v>0</v>
      </c>
      <c r="K88" s="7">
        <v>1</v>
      </c>
      <c r="L88" s="7">
        <v>1</v>
      </c>
      <c r="M88" s="24">
        <v>40140</v>
      </c>
    </row>
    <row r="89" spans="1:13" ht="18" x14ac:dyDescent="0.3">
      <c r="A89" s="8">
        <v>45464</v>
      </c>
      <c r="B89" s="14">
        <v>7.7</v>
      </c>
      <c r="C89" s="4">
        <v>0.38</v>
      </c>
      <c r="D89" s="4">
        <v>4.96</v>
      </c>
      <c r="E89" s="4">
        <v>0</v>
      </c>
      <c r="F89" s="4">
        <v>0</v>
      </c>
      <c r="G89" s="7">
        <v>5.0599999999999996</v>
      </c>
      <c r="H89" s="7">
        <v>4.9800000000000004</v>
      </c>
      <c r="I89" s="6">
        <v>0</v>
      </c>
      <c r="J89" s="6">
        <v>0</v>
      </c>
      <c r="K89" s="7">
        <v>1</v>
      </c>
      <c r="L89" s="7">
        <v>1</v>
      </c>
      <c r="M89" s="24">
        <v>39848</v>
      </c>
    </row>
    <row r="90" spans="1:13" ht="18" x14ac:dyDescent="0.3">
      <c r="A90" s="8">
        <v>45465</v>
      </c>
      <c r="B90" s="14">
        <v>7.8</v>
      </c>
      <c r="C90" s="4">
        <v>0.3</v>
      </c>
      <c r="D90" s="4">
        <v>3.78</v>
      </c>
      <c r="E90" s="4">
        <v>0</v>
      </c>
      <c r="F90" s="4">
        <v>0</v>
      </c>
      <c r="G90" s="4">
        <v>4.6399999999999997</v>
      </c>
      <c r="H90" s="4">
        <v>4.4000000000000004</v>
      </c>
      <c r="I90" s="6">
        <v>0</v>
      </c>
      <c r="J90" s="6">
        <v>0</v>
      </c>
      <c r="K90" s="7">
        <v>1</v>
      </c>
      <c r="L90" s="7">
        <v>1</v>
      </c>
      <c r="M90" s="24">
        <v>38942</v>
      </c>
    </row>
    <row r="91" spans="1:13" ht="18" x14ac:dyDescent="0.3">
      <c r="A91" s="8">
        <v>45466</v>
      </c>
      <c r="B91" s="14">
        <v>7.8</v>
      </c>
      <c r="C91" s="4">
        <v>0.22</v>
      </c>
      <c r="D91" s="4">
        <v>3.32</v>
      </c>
      <c r="E91" s="4">
        <v>0</v>
      </c>
      <c r="F91" s="4">
        <v>0</v>
      </c>
      <c r="G91" s="4">
        <v>4.1500000000000004</v>
      </c>
      <c r="H91" s="4">
        <v>4.04</v>
      </c>
      <c r="I91" s="6">
        <v>0</v>
      </c>
      <c r="J91" s="6">
        <v>0</v>
      </c>
      <c r="K91" s="7">
        <v>1</v>
      </c>
      <c r="L91" s="7">
        <v>1</v>
      </c>
      <c r="M91" s="24">
        <v>38472</v>
      </c>
    </row>
    <row r="92" spans="1:13" ht="18" x14ac:dyDescent="0.3">
      <c r="A92" s="8">
        <v>45467</v>
      </c>
      <c r="B92" s="14">
        <v>7.7</v>
      </c>
      <c r="C92" s="4">
        <v>0.5</v>
      </c>
      <c r="D92" s="4">
        <v>4</v>
      </c>
      <c r="E92" s="4">
        <v>0</v>
      </c>
      <c r="F92" s="4">
        <v>0</v>
      </c>
      <c r="G92" s="4">
        <v>3.11</v>
      </c>
      <c r="H92" s="4">
        <v>3.57</v>
      </c>
      <c r="I92" s="6">
        <v>0</v>
      </c>
      <c r="J92" s="6">
        <v>0</v>
      </c>
      <c r="K92" s="7">
        <v>1</v>
      </c>
      <c r="L92" s="7">
        <v>1</v>
      </c>
      <c r="M92" s="24">
        <v>38148</v>
      </c>
    </row>
    <row r="93" spans="1:13" ht="18" x14ac:dyDescent="0.3">
      <c r="A93" s="8">
        <v>45468</v>
      </c>
      <c r="B93" s="14">
        <v>7.7</v>
      </c>
      <c r="C93" s="4">
        <v>0.32</v>
      </c>
      <c r="D93" s="4">
        <v>3.61</v>
      </c>
      <c r="E93" s="4">
        <v>0</v>
      </c>
      <c r="F93" s="4">
        <v>0</v>
      </c>
      <c r="G93" s="4">
        <v>3.62</v>
      </c>
      <c r="H93" s="4">
        <v>3.8</v>
      </c>
      <c r="I93" s="6">
        <v>0</v>
      </c>
      <c r="J93" s="6">
        <v>0</v>
      </c>
      <c r="K93" s="7">
        <v>1</v>
      </c>
      <c r="L93" s="7">
        <v>1</v>
      </c>
      <c r="M93" s="24">
        <v>38222</v>
      </c>
    </row>
    <row r="94" spans="1:13" ht="18" x14ac:dyDescent="0.3">
      <c r="A94" s="8">
        <v>45469</v>
      </c>
      <c r="B94" s="14">
        <v>7.8</v>
      </c>
      <c r="C94" s="4">
        <v>0.18</v>
      </c>
      <c r="D94" s="4">
        <v>2.4</v>
      </c>
      <c r="E94" s="4">
        <v>0</v>
      </c>
      <c r="F94" s="4">
        <v>0</v>
      </c>
      <c r="G94" s="4">
        <v>3.78</v>
      </c>
      <c r="H94" s="4">
        <v>3.96</v>
      </c>
      <c r="I94" s="6">
        <v>0</v>
      </c>
      <c r="J94" s="6">
        <v>0</v>
      </c>
      <c r="K94" s="7">
        <v>1</v>
      </c>
      <c r="L94" s="7">
        <v>1</v>
      </c>
      <c r="M94" s="24">
        <v>38254</v>
      </c>
    </row>
    <row r="95" spans="1:13" ht="18" x14ac:dyDescent="0.3">
      <c r="A95" s="8">
        <v>45470</v>
      </c>
      <c r="B95" s="14">
        <v>7.8</v>
      </c>
      <c r="C95" s="4">
        <v>0.22</v>
      </c>
      <c r="D95" s="4">
        <v>4.03</v>
      </c>
      <c r="E95" s="4">
        <v>0</v>
      </c>
      <c r="F95" s="4">
        <v>0</v>
      </c>
      <c r="G95" s="4">
        <v>4.05</v>
      </c>
      <c r="H95" s="4">
        <v>4.21</v>
      </c>
      <c r="I95" s="6">
        <v>0</v>
      </c>
      <c r="J95" s="6">
        <v>0</v>
      </c>
      <c r="K95" s="7">
        <v>1</v>
      </c>
      <c r="L95" s="7">
        <v>1</v>
      </c>
      <c r="M95" s="24">
        <v>38226</v>
      </c>
    </row>
    <row r="96" spans="1:13" ht="18" x14ac:dyDescent="0.3">
      <c r="A96" s="8">
        <v>45471</v>
      </c>
      <c r="B96" s="14">
        <v>7.9</v>
      </c>
      <c r="C96" s="4">
        <v>0.19</v>
      </c>
      <c r="D96" s="4">
        <v>3.44</v>
      </c>
      <c r="E96" s="4">
        <v>0</v>
      </c>
      <c r="F96" s="4">
        <v>0</v>
      </c>
      <c r="G96" s="4">
        <v>4.68</v>
      </c>
      <c r="H96" s="4">
        <v>4.7</v>
      </c>
      <c r="I96" s="6">
        <v>0</v>
      </c>
      <c r="J96" s="6">
        <v>0</v>
      </c>
      <c r="K96" s="7">
        <v>1</v>
      </c>
      <c r="L96" s="7">
        <v>1</v>
      </c>
      <c r="M96" s="24">
        <v>38554</v>
      </c>
    </row>
    <row r="97" spans="1:13" ht="18" x14ac:dyDescent="0.3">
      <c r="A97" s="8">
        <v>45472</v>
      </c>
      <c r="B97" s="14">
        <v>8</v>
      </c>
      <c r="C97" s="4">
        <v>0.53</v>
      </c>
      <c r="D97" s="4">
        <v>2.0699999999999998</v>
      </c>
      <c r="E97" s="4">
        <v>0</v>
      </c>
      <c r="F97" s="4">
        <v>0</v>
      </c>
      <c r="G97" s="4">
        <v>4.3</v>
      </c>
      <c r="H97" s="4">
        <v>4.32</v>
      </c>
      <c r="I97" s="6">
        <v>0</v>
      </c>
      <c r="J97" s="6">
        <v>0</v>
      </c>
      <c r="K97" s="7">
        <v>1</v>
      </c>
      <c r="L97" s="7">
        <v>1</v>
      </c>
      <c r="M97" s="24">
        <v>38236</v>
      </c>
    </row>
    <row r="98" spans="1:13" ht="18" x14ac:dyDescent="0.3">
      <c r="A98" s="8">
        <v>45473</v>
      </c>
      <c r="B98" s="14">
        <v>7.9</v>
      </c>
      <c r="C98" s="4">
        <v>0.34</v>
      </c>
      <c r="D98" s="4">
        <v>2.35</v>
      </c>
      <c r="E98" s="4">
        <v>0</v>
      </c>
      <c r="F98" s="4">
        <v>0</v>
      </c>
      <c r="G98" s="4">
        <v>4.45</v>
      </c>
      <c r="H98" s="4">
        <v>4.37</v>
      </c>
      <c r="I98" s="6">
        <v>0</v>
      </c>
      <c r="J98" s="6">
        <v>0</v>
      </c>
      <c r="K98" s="7">
        <v>1</v>
      </c>
      <c r="L98" s="7">
        <v>1</v>
      </c>
      <c r="M98" s="24">
        <v>38124</v>
      </c>
    </row>
    <row r="99" spans="1:13" ht="18" x14ac:dyDescent="0.3">
      <c r="A99" s="8">
        <v>45474</v>
      </c>
      <c r="B99" s="14">
        <v>7.6</v>
      </c>
      <c r="C99" s="4">
        <v>0.22</v>
      </c>
      <c r="D99" s="4">
        <v>8.01</v>
      </c>
      <c r="E99" s="4">
        <v>0</v>
      </c>
      <c r="F99" s="4">
        <v>0</v>
      </c>
      <c r="G99" s="4">
        <v>4.51</v>
      </c>
      <c r="H99" s="4">
        <v>4.46</v>
      </c>
      <c r="I99" s="6">
        <v>0</v>
      </c>
      <c r="J99" s="6">
        <v>0</v>
      </c>
      <c r="K99" s="7">
        <v>1</v>
      </c>
      <c r="L99" s="7">
        <v>1</v>
      </c>
      <c r="M99" s="24">
        <v>38098</v>
      </c>
    </row>
    <row r="100" spans="1:13" ht="18" x14ac:dyDescent="0.3">
      <c r="A100" s="8">
        <v>45475</v>
      </c>
      <c r="B100" s="14">
        <v>7.9</v>
      </c>
      <c r="C100" s="4">
        <v>0.27</v>
      </c>
      <c r="D100" s="4">
        <v>8.1300000000000008</v>
      </c>
      <c r="E100" s="4">
        <v>0</v>
      </c>
      <c r="F100" s="4">
        <v>0</v>
      </c>
      <c r="G100" s="4">
        <v>4.82</v>
      </c>
      <c r="H100" s="4">
        <v>4.7</v>
      </c>
      <c r="I100" s="6">
        <v>0</v>
      </c>
      <c r="J100" s="6">
        <v>0</v>
      </c>
      <c r="K100" s="7">
        <v>1</v>
      </c>
      <c r="L100" s="7">
        <v>1</v>
      </c>
      <c r="M100" s="24">
        <v>37982</v>
      </c>
    </row>
    <row r="101" spans="1:13" ht="18" x14ac:dyDescent="0.3">
      <c r="A101" s="8">
        <v>45476</v>
      </c>
      <c r="B101" s="14">
        <v>7.7</v>
      </c>
      <c r="C101" s="4">
        <v>0.35</v>
      </c>
      <c r="D101" s="4">
        <v>3.35</v>
      </c>
      <c r="E101" s="4">
        <v>0</v>
      </c>
      <c r="F101" s="4">
        <v>0</v>
      </c>
      <c r="G101" s="4">
        <v>4.25</v>
      </c>
      <c r="H101" s="4">
        <v>4.5199999999999996</v>
      </c>
      <c r="I101" s="6">
        <v>0</v>
      </c>
      <c r="J101" s="6">
        <v>0</v>
      </c>
      <c r="K101" s="7">
        <v>1</v>
      </c>
      <c r="L101" s="7">
        <v>1</v>
      </c>
      <c r="M101" s="24">
        <v>38016</v>
      </c>
    </row>
    <row r="102" spans="1:13" ht="18" x14ac:dyDescent="0.3">
      <c r="A102" s="8">
        <v>45477</v>
      </c>
      <c r="B102" s="14">
        <v>7.9</v>
      </c>
      <c r="C102" s="4">
        <v>0.21</v>
      </c>
      <c r="D102" s="4">
        <v>2.64</v>
      </c>
      <c r="E102" s="4">
        <v>0</v>
      </c>
      <c r="F102" s="4">
        <v>0</v>
      </c>
      <c r="G102" s="4">
        <v>3.28</v>
      </c>
      <c r="H102" s="4">
        <v>3.94</v>
      </c>
      <c r="I102" s="6">
        <v>0</v>
      </c>
      <c r="J102" s="6">
        <v>0</v>
      </c>
      <c r="K102" s="7">
        <v>1</v>
      </c>
      <c r="L102" s="7">
        <v>1</v>
      </c>
      <c r="M102" s="24">
        <v>38328</v>
      </c>
    </row>
    <row r="103" spans="1:13" ht="18" x14ac:dyDescent="0.3">
      <c r="A103" s="8">
        <v>45478</v>
      </c>
      <c r="B103" s="14">
        <v>7.9</v>
      </c>
      <c r="C103" s="4">
        <v>0.25</v>
      </c>
      <c r="D103" s="4">
        <v>2.3199999999999998</v>
      </c>
      <c r="E103" s="4">
        <v>0</v>
      </c>
      <c r="F103" s="4">
        <v>0</v>
      </c>
      <c r="G103" s="4">
        <v>3.8</v>
      </c>
      <c r="H103" s="4">
        <v>4.28</v>
      </c>
      <c r="I103" s="6">
        <v>0</v>
      </c>
      <c r="J103" s="6">
        <v>0</v>
      </c>
      <c r="K103" s="7">
        <v>1</v>
      </c>
      <c r="L103" s="7">
        <v>1</v>
      </c>
      <c r="M103" s="24">
        <v>38402</v>
      </c>
    </row>
    <row r="104" spans="1:13" ht="18" x14ac:dyDescent="0.3">
      <c r="A104" s="8">
        <v>45479</v>
      </c>
      <c r="B104" s="14">
        <v>7.9</v>
      </c>
      <c r="C104" s="4">
        <v>0.26</v>
      </c>
      <c r="D104" s="4">
        <v>1.8</v>
      </c>
      <c r="E104" s="4">
        <v>0</v>
      </c>
      <c r="F104" s="4">
        <v>0</v>
      </c>
      <c r="G104" s="4">
        <v>3.94</v>
      </c>
      <c r="H104" s="4">
        <v>4.12</v>
      </c>
      <c r="I104" s="6">
        <v>0</v>
      </c>
      <c r="J104" s="6">
        <v>4.0000000000000001E-3</v>
      </c>
      <c r="K104" s="7">
        <v>1</v>
      </c>
      <c r="L104" s="7">
        <v>1</v>
      </c>
      <c r="M104" s="7">
        <v>38916</v>
      </c>
    </row>
    <row r="105" spans="1:13" ht="18" x14ac:dyDescent="0.3">
      <c r="A105" s="8">
        <v>45480</v>
      </c>
      <c r="B105" s="14">
        <v>7.9</v>
      </c>
      <c r="C105" s="4">
        <v>0.27</v>
      </c>
      <c r="D105" s="4">
        <v>2.76</v>
      </c>
      <c r="E105" s="4">
        <v>0</v>
      </c>
      <c r="F105" s="4">
        <v>0</v>
      </c>
      <c r="G105" s="4">
        <v>4.08</v>
      </c>
      <c r="H105" s="4">
        <v>4.18</v>
      </c>
      <c r="I105" s="6">
        <v>0</v>
      </c>
      <c r="J105" s="6">
        <v>0</v>
      </c>
      <c r="K105" s="7">
        <v>1</v>
      </c>
      <c r="L105" s="7">
        <v>1</v>
      </c>
      <c r="M105" s="24">
        <v>38724</v>
      </c>
    </row>
    <row r="106" spans="1:13" ht="18" x14ac:dyDescent="0.3">
      <c r="A106" s="8">
        <v>45481</v>
      </c>
      <c r="B106" s="14">
        <v>7.3</v>
      </c>
      <c r="C106" s="4">
        <v>0.37</v>
      </c>
      <c r="D106" s="4">
        <v>10.1</v>
      </c>
      <c r="E106" s="4">
        <v>0</v>
      </c>
      <c r="F106" s="4">
        <v>0</v>
      </c>
      <c r="G106" s="4">
        <v>3.98</v>
      </c>
      <c r="H106" s="4">
        <v>4.0999999999999996</v>
      </c>
      <c r="I106" s="6">
        <v>0</v>
      </c>
      <c r="J106" s="6">
        <v>0</v>
      </c>
      <c r="K106" s="7">
        <v>1</v>
      </c>
      <c r="L106" s="7">
        <v>1</v>
      </c>
      <c r="M106" s="24">
        <v>38792</v>
      </c>
    </row>
    <row r="107" spans="1:13" ht="18" x14ac:dyDescent="0.3">
      <c r="A107" s="8">
        <v>45482</v>
      </c>
      <c r="B107" s="14">
        <v>7.37</v>
      </c>
      <c r="C107" s="4">
        <v>0.3</v>
      </c>
      <c r="D107" s="4">
        <v>8.86</v>
      </c>
      <c r="E107" s="4">
        <v>0</v>
      </c>
      <c r="F107" s="4">
        <v>0</v>
      </c>
      <c r="G107" s="4">
        <v>4.08</v>
      </c>
      <c r="H107" s="4">
        <v>4.28</v>
      </c>
      <c r="I107" s="4">
        <v>0</v>
      </c>
      <c r="J107" s="4">
        <v>0</v>
      </c>
      <c r="K107" s="4">
        <v>0</v>
      </c>
      <c r="L107" s="4">
        <v>0</v>
      </c>
      <c r="M107" s="24">
        <v>38564</v>
      </c>
    </row>
    <row r="108" spans="1:13" ht="18" x14ac:dyDescent="0.3">
      <c r="A108" s="8">
        <v>45483</v>
      </c>
      <c r="B108" s="14">
        <v>7.4</v>
      </c>
      <c r="C108" s="4">
        <v>0.18</v>
      </c>
      <c r="D108" s="4">
        <v>8.91</v>
      </c>
      <c r="E108" s="4">
        <v>0</v>
      </c>
      <c r="F108" s="4">
        <v>0</v>
      </c>
      <c r="G108" s="4">
        <v>3.82</v>
      </c>
      <c r="H108" s="4">
        <v>4.04</v>
      </c>
      <c r="I108" s="4">
        <v>0</v>
      </c>
      <c r="J108" s="4">
        <v>0</v>
      </c>
      <c r="K108" s="7">
        <v>1</v>
      </c>
      <c r="L108" s="7">
        <v>1</v>
      </c>
      <c r="M108" s="24">
        <v>38740</v>
      </c>
    </row>
  </sheetData>
  <conditionalFormatting sqref="A2:A108">
    <cfRule type="cellIs" dxfId="4" priority="4" operator="equal">
      <formula>TODAY()</formula>
    </cfRule>
  </conditionalFormatting>
  <conditionalFormatting sqref="E3:E5">
    <cfRule type="cellIs" dxfId="3" priority="1" operator="greaterThan">
      <formula>"0.5"</formula>
    </cfRule>
  </conditionalFormatting>
  <conditionalFormatting sqref="F2:F7">
    <cfRule type="cellIs" dxfId="2" priority="2" operator="greaterThan">
      <formula>"0.5"</formula>
    </cfRule>
  </conditionalFormatting>
  <conditionalFormatting sqref="F57:F71 F73:F108">
    <cfRule type="cellIs" dxfId="1" priority="3" operator="greaterThan">
      <formula>"0.5"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B88E-5E0B-4877-8585-61A8F72048DD}">
  <sheetPr>
    <tabColor rgb="FF00B050"/>
  </sheetPr>
  <dimension ref="A1:K109"/>
  <sheetViews>
    <sheetView workbookViewId="0">
      <selection activeCell="C1" sqref="C1"/>
    </sheetView>
  </sheetViews>
  <sheetFormatPr baseColWidth="10" defaultRowHeight="14.4" x14ac:dyDescent="0.3"/>
  <cols>
    <col min="1" max="1" width="19" customWidth="1"/>
  </cols>
  <sheetData>
    <row r="1" spans="1:11" ht="54" x14ac:dyDescent="0.3">
      <c r="A1" s="1" t="s">
        <v>6</v>
      </c>
      <c r="B1" s="1" t="s">
        <v>0</v>
      </c>
      <c r="C1" s="1" t="s">
        <v>80</v>
      </c>
      <c r="D1" s="77" t="s">
        <v>69</v>
      </c>
      <c r="E1" s="77" t="s">
        <v>70</v>
      </c>
      <c r="F1" s="77" t="s">
        <v>71</v>
      </c>
      <c r="G1" s="77" t="s">
        <v>72</v>
      </c>
      <c r="H1" s="77" t="s">
        <v>73</v>
      </c>
      <c r="I1" s="77" t="s">
        <v>74</v>
      </c>
      <c r="J1" s="77" t="s">
        <v>75</v>
      </c>
      <c r="K1" s="77" t="s">
        <v>76</v>
      </c>
    </row>
    <row r="2" spans="1:11" ht="18" x14ac:dyDescent="0.3">
      <c r="A2" s="8">
        <v>45377</v>
      </c>
      <c r="B2" s="4">
        <v>6.2</v>
      </c>
      <c r="C2" s="4">
        <f>AVERAGEA(C3,C5:C6,C11,C45:C47)</f>
        <v>0.69571428571428562</v>
      </c>
      <c r="D2" s="24">
        <f>AVERAGEA(D3:D5,D13:D22,D24:D36,D38:D84,D86,D88:D89,D91:D92,D94:D109)</f>
        <v>473.11702127659572</v>
      </c>
      <c r="E2" s="24">
        <f>AVERAGEA(E6:E35,E38:E43,E46:E89,E91:E109)</f>
        <v>701.26262626262621</v>
      </c>
      <c r="F2" s="24">
        <f>AVERAGEA(F3:F9,F11:F12,F14:F17,F19,F25:F30,F32,F33,F35:F55,F57:F89,F91:F109)</f>
        <v>319.38947368421054</v>
      </c>
      <c r="G2" s="24">
        <f>AVERAGEA(G3:G4,G7:G16,G18:G26,G28:G36,G38:G54,G56,G60,G62:G63,G65:G70,G72,G74:G75,G77:G78,G82:G88,G91,G93:G105,G107:G109)</f>
        <v>309.60465116279067</v>
      </c>
      <c r="H2" s="24">
        <f>AVERAGEA(H3:H26,H28:H30,H32:H36,H38:H39,H44:H45,H51:H64,H66:H67,H69,H71:H82,H84:H89,H91:H102,H104:H107,H109)</f>
        <v>242.55681818181819</v>
      </c>
      <c r="I2" s="24">
        <f>AVERAGEA(I3:I37,I39:I44,I46:I50,I53:I59,I61:I66,I68:I89,I91:I104,I106:I109)</f>
        <v>229.58787878787879</v>
      </c>
      <c r="J2" s="24">
        <f>AVERAGEA(J3:J12,J18,J20:J26,J28:J89,J91:J108)</f>
        <v>321.04285714285714</v>
      </c>
      <c r="K2" s="24">
        <f>AVERAGEA(K3:K26,K29:K68,K70:K89,K91:K99,K103:K109)</f>
        <v>362.14</v>
      </c>
    </row>
    <row r="3" spans="1:11" ht="18" x14ac:dyDescent="0.3">
      <c r="A3" s="8">
        <v>45378</v>
      </c>
      <c r="B3" s="4">
        <v>6.8</v>
      </c>
      <c r="C3" s="4">
        <v>0.3</v>
      </c>
      <c r="D3" s="24">
        <v>257</v>
      </c>
      <c r="E3" s="24">
        <v>701</v>
      </c>
      <c r="F3" s="24">
        <v>201</v>
      </c>
      <c r="G3" s="24">
        <v>202</v>
      </c>
      <c r="H3" s="24">
        <v>145</v>
      </c>
      <c r="I3" s="24">
        <v>134.19999999999999</v>
      </c>
      <c r="J3" s="24">
        <v>139</v>
      </c>
      <c r="K3" s="24">
        <v>259</v>
      </c>
    </row>
    <row r="4" spans="1:11" ht="18" x14ac:dyDescent="0.3">
      <c r="A4" s="8">
        <v>45379</v>
      </c>
      <c r="B4" s="4">
        <f>AVERAGEA(B2:B3,B6,B5,B11,B45:B47)</f>
        <v>7.28</v>
      </c>
      <c r="C4" s="4">
        <v>0.7</v>
      </c>
      <c r="D4" s="24">
        <v>290</v>
      </c>
      <c r="E4" s="24">
        <v>701</v>
      </c>
      <c r="F4" s="24">
        <v>227</v>
      </c>
      <c r="G4" s="24">
        <v>231</v>
      </c>
      <c r="H4" s="24">
        <v>175</v>
      </c>
      <c r="I4" s="24">
        <v>331</v>
      </c>
      <c r="J4" s="24">
        <v>160</v>
      </c>
      <c r="K4" s="24">
        <v>286</v>
      </c>
    </row>
    <row r="5" spans="1:11" ht="18" x14ac:dyDescent="0.3">
      <c r="A5" s="8">
        <v>45380</v>
      </c>
      <c r="B5" s="4">
        <v>7.9</v>
      </c>
      <c r="C5" s="4">
        <v>0.7</v>
      </c>
      <c r="D5" s="24">
        <v>366</v>
      </c>
      <c r="E5" s="24">
        <v>701</v>
      </c>
      <c r="F5" s="24">
        <v>740</v>
      </c>
      <c r="G5" s="24">
        <v>310</v>
      </c>
      <c r="H5" s="24">
        <v>182</v>
      </c>
      <c r="I5" s="24">
        <v>200</v>
      </c>
      <c r="J5" s="24">
        <v>174</v>
      </c>
      <c r="K5" s="24">
        <v>345</v>
      </c>
    </row>
    <row r="6" spans="1:11" ht="18" x14ac:dyDescent="0.3">
      <c r="A6" s="8">
        <v>45381</v>
      </c>
      <c r="B6" s="4">
        <v>7.86</v>
      </c>
      <c r="C6" s="4">
        <v>1.04</v>
      </c>
      <c r="D6" s="24">
        <v>473</v>
      </c>
      <c r="E6" s="24">
        <v>542</v>
      </c>
      <c r="F6" s="24">
        <v>264</v>
      </c>
      <c r="G6" s="24">
        <v>310</v>
      </c>
      <c r="H6" s="24">
        <v>192</v>
      </c>
      <c r="I6" s="24">
        <v>188</v>
      </c>
      <c r="J6" s="24">
        <v>213</v>
      </c>
      <c r="K6" s="24">
        <v>304</v>
      </c>
    </row>
    <row r="7" spans="1:11" ht="18" x14ac:dyDescent="0.3">
      <c r="A7" s="8">
        <v>45382</v>
      </c>
      <c r="B7" s="4">
        <v>7.9</v>
      </c>
      <c r="C7" s="4">
        <v>0.7</v>
      </c>
      <c r="D7" s="24">
        <v>473</v>
      </c>
      <c r="E7" s="24">
        <v>557</v>
      </c>
      <c r="F7" s="24">
        <v>292</v>
      </c>
      <c r="G7" s="24">
        <v>321</v>
      </c>
      <c r="H7" s="24">
        <v>206</v>
      </c>
      <c r="I7" s="24">
        <v>203</v>
      </c>
      <c r="J7" s="24">
        <v>186</v>
      </c>
      <c r="K7" s="24">
        <v>331</v>
      </c>
    </row>
    <row r="8" spans="1:11" ht="18" x14ac:dyDescent="0.3">
      <c r="A8" s="8">
        <v>45383</v>
      </c>
      <c r="B8" s="4">
        <v>7.9</v>
      </c>
      <c r="C8" s="4">
        <v>0.7</v>
      </c>
      <c r="D8" s="24">
        <v>473</v>
      </c>
      <c r="E8" s="24">
        <v>630</v>
      </c>
      <c r="F8" s="24">
        <v>303</v>
      </c>
      <c r="G8" s="24">
        <v>360</v>
      </c>
      <c r="H8" s="24">
        <v>215</v>
      </c>
      <c r="I8" s="24">
        <v>286</v>
      </c>
      <c r="J8" s="24">
        <v>200</v>
      </c>
      <c r="K8" s="24">
        <v>384</v>
      </c>
    </row>
    <row r="9" spans="1:11" ht="18" x14ac:dyDescent="0.3">
      <c r="A9" s="8">
        <v>45384</v>
      </c>
      <c r="B9" s="4">
        <v>7.9</v>
      </c>
      <c r="C9" s="4">
        <v>0.7</v>
      </c>
      <c r="D9" s="24">
        <v>473</v>
      </c>
      <c r="E9" s="24">
        <v>589</v>
      </c>
      <c r="F9" s="24">
        <v>162</v>
      </c>
      <c r="G9" s="24">
        <v>413</v>
      </c>
      <c r="H9" s="24">
        <v>235</v>
      </c>
      <c r="I9" s="24">
        <v>240</v>
      </c>
      <c r="J9" s="24">
        <v>204</v>
      </c>
      <c r="K9" s="24">
        <v>490</v>
      </c>
    </row>
    <row r="10" spans="1:11" ht="18" x14ac:dyDescent="0.3">
      <c r="A10" s="8">
        <v>45385</v>
      </c>
      <c r="B10" s="4">
        <v>7.9</v>
      </c>
      <c r="C10" s="4">
        <v>0.7</v>
      </c>
      <c r="D10" s="24">
        <v>473</v>
      </c>
      <c r="E10" s="24">
        <v>662</v>
      </c>
      <c r="F10" s="24">
        <v>319</v>
      </c>
      <c r="G10" s="24">
        <v>397</v>
      </c>
      <c r="H10" s="24">
        <v>226</v>
      </c>
      <c r="I10" s="24">
        <v>218</v>
      </c>
      <c r="J10" s="24">
        <v>185</v>
      </c>
      <c r="K10" s="24">
        <v>382</v>
      </c>
    </row>
    <row r="11" spans="1:11" ht="18" x14ac:dyDescent="0.3">
      <c r="A11" s="8">
        <v>45386</v>
      </c>
      <c r="B11" s="4">
        <v>6.68</v>
      </c>
      <c r="C11" s="4">
        <v>0.45</v>
      </c>
      <c r="D11" s="24">
        <v>473</v>
      </c>
      <c r="E11" s="24">
        <v>629</v>
      </c>
      <c r="F11" s="24">
        <v>317</v>
      </c>
      <c r="G11" s="24">
        <v>356</v>
      </c>
      <c r="H11" s="24">
        <v>208</v>
      </c>
      <c r="I11" s="24">
        <v>192</v>
      </c>
      <c r="J11" s="24">
        <v>175.2</v>
      </c>
      <c r="K11" s="24">
        <v>343</v>
      </c>
    </row>
    <row r="12" spans="1:11" ht="18" x14ac:dyDescent="0.3">
      <c r="A12" s="8">
        <v>45387</v>
      </c>
      <c r="B12" s="4">
        <v>7.9</v>
      </c>
      <c r="C12" s="4">
        <v>0.7</v>
      </c>
      <c r="D12" s="24">
        <v>473</v>
      </c>
      <c r="E12" s="24">
        <v>724</v>
      </c>
      <c r="F12" s="24">
        <v>512</v>
      </c>
      <c r="G12" s="24">
        <v>371</v>
      </c>
      <c r="H12" s="24">
        <v>324</v>
      </c>
      <c r="I12" s="24">
        <v>206</v>
      </c>
      <c r="J12" s="24">
        <v>186</v>
      </c>
      <c r="K12" s="24">
        <v>393</v>
      </c>
    </row>
    <row r="13" spans="1:11" ht="18" x14ac:dyDescent="0.3">
      <c r="A13" s="8">
        <v>45388</v>
      </c>
      <c r="B13" s="4">
        <v>7.9</v>
      </c>
      <c r="C13" s="4">
        <v>0.7</v>
      </c>
      <c r="D13" s="24">
        <v>622</v>
      </c>
      <c r="E13" s="24">
        <v>808</v>
      </c>
      <c r="F13" s="24">
        <v>319</v>
      </c>
      <c r="G13" s="24">
        <v>322</v>
      </c>
      <c r="H13" s="24">
        <v>232</v>
      </c>
      <c r="I13" s="24">
        <v>438</v>
      </c>
      <c r="J13" s="24">
        <v>321</v>
      </c>
      <c r="K13" s="24">
        <v>429</v>
      </c>
    </row>
    <row r="14" spans="1:11" ht="18" x14ac:dyDescent="0.3">
      <c r="A14" s="8">
        <v>45389</v>
      </c>
      <c r="B14" s="4">
        <v>7.9</v>
      </c>
      <c r="C14" s="4">
        <v>0.7</v>
      </c>
      <c r="D14" s="24">
        <v>394</v>
      </c>
      <c r="E14" s="24">
        <v>518</v>
      </c>
      <c r="F14" s="24">
        <v>335</v>
      </c>
      <c r="G14" s="24">
        <v>260</v>
      </c>
      <c r="H14" s="24">
        <v>236</v>
      </c>
      <c r="I14" s="24">
        <v>162</v>
      </c>
      <c r="J14" s="24">
        <v>321</v>
      </c>
      <c r="K14" s="24">
        <v>305</v>
      </c>
    </row>
    <row r="15" spans="1:11" ht="18" x14ac:dyDescent="0.3">
      <c r="A15" s="8">
        <v>45390</v>
      </c>
      <c r="B15" s="4">
        <v>7.9</v>
      </c>
      <c r="C15" s="4">
        <v>0.7</v>
      </c>
      <c r="D15" s="24">
        <v>316</v>
      </c>
      <c r="E15" s="24">
        <v>540</v>
      </c>
      <c r="F15" s="24">
        <v>280</v>
      </c>
      <c r="G15" s="24">
        <v>263</v>
      </c>
      <c r="H15" s="24">
        <v>215</v>
      </c>
      <c r="I15" s="24">
        <v>147</v>
      </c>
      <c r="J15" s="24">
        <v>321</v>
      </c>
      <c r="K15" s="24">
        <v>310</v>
      </c>
    </row>
    <row r="16" spans="1:11" ht="18" x14ac:dyDescent="0.3">
      <c r="A16" s="8">
        <v>45391</v>
      </c>
      <c r="B16" s="4">
        <v>7.9</v>
      </c>
      <c r="C16" s="4">
        <v>0.7</v>
      </c>
      <c r="D16" s="24">
        <v>350</v>
      </c>
      <c r="E16" s="24">
        <v>492</v>
      </c>
      <c r="F16" s="24">
        <v>326</v>
      </c>
      <c r="G16" s="24">
        <v>254</v>
      </c>
      <c r="H16" s="24">
        <v>216</v>
      </c>
      <c r="I16" s="24">
        <v>175</v>
      </c>
      <c r="J16" s="24">
        <v>321</v>
      </c>
      <c r="K16" s="24">
        <v>320</v>
      </c>
    </row>
    <row r="17" spans="1:11" ht="18" x14ac:dyDescent="0.3">
      <c r="A17" s="8">
        <v>45392</v>
      </c>
      <c r="B17" s="4">
        <v>7.9</v>
      </c>
      <c r="C17" s="4">
        <v>0.7</v>
      </c>
      <c r="D17" s="24">
        <v>368</v>
      </c>
      <c r="E17" s="24">
        <v>496</v>
      </c>
      <c r="F17" s="24">
        <v>343</v>
      </c>
      <c r="G17" s="74">
        <v>310</v>
      </c>
      <c r="H17" s="24">
        <v>221</v>
      </c>
      <c r="I17" s="24">
        <v>177</v>
      </c>
      <c r="J17" s="24">
        <v>321</v>
      </c>
      <c r="K17" s="24">
        <v>327</v>
      </c>
    </row>
    <row r="18" spans="1:11" ht="18" x14ac:dyDescent="0.3">
      <c r="A18" s="8">
        <v>45393</v>
      </c>
      <c r="B18" s="4">
        <v>7.9</v>
      </c>
      <c r="C18" s="4">
        <v>0.7</v>
      </c>
      <c r="D18" s="24">
        <v>636</v>
      </c>
      <c r="E18" s="24">
        <v>820</v>
      </c>
      <c r="F18" s="24">
        <v>319</v>
      </c>
      <c r="G18" s="24">
        <v>410</v>
      </c>
      <c r="H18" s="24">
        <v>374</v>
      </c>
      <c r="I18" s="24">
        <v>195</v>
      </c>
      <c r="J18" s="24">
        <v>342</v>
      </c>
      <c r="K18" s="24">
        <v>355</v>
      </c>
    </row>
    <row r="19" spans="1:11" ht="18" x14ac:dyDescent="0.3">
      <c r="A19" s="8">
        <v>45394</v>
      </c>
      <c r="B19" s="4">
        <v>7.9</v>
      </c>
      <c r="C19" s="4">
        <v>0.7</v>
      </c>
      <c r="D19" s="24">
        <v>586</v>
      </c>
      <c r="E19" s="24">
        <v>677</v>
      </c>
      <c r="F19" s="24">
        <v>297</v>
      </c>
      <c r="G19" s="24">
        <v>381</v>
      </c>
      <c r="H19" s="24">
        <v>268</v>
      </c>
      <c r="I19" s="24">
        <v>201</v>
      </c>
      <c r="J19" s="15">
        <v>321</v>
      </c>
      <c r="K19" s="24">
        <v>345</v>
      </c>
    </row>
    <row r="20" spans="1:11" ht="18" x14ac:dyDescent="0.3">
      <c r="A20" s="8">
        <v>45395</v>
      </c>
      <c r="B20" s="4">
        <v>7.9</v>
      </c>
      <c r="C20" s="4">
        <v>0.7</v>
      </c>
      <c r="D20" s="24">
        <v>402</v>
      </c>
      <c r="E20" s="24">
        <v>623</v>
      </c>
      <c r="F20" s="24">
        <v>319</v>
      </c>
      <c r="G20" s="24">
        <v>450</v>
      </c>
      <c r="H20" s="24">
        <v>202</v>
      </c>
      <c r="I20" s="24">
        <v>187</v>
      </c>
      <c r="J20" s="24">
        <v>320</v>
      </c>
      <c r="K20" s="24">
        <v>308</v>
      </c>
    </row>
    <row r="21" spans="1:11" ht="18" x14ac:dyDescent="0.3">
      <c r="A21" s="8">
        <v>45396</v>
      </c>
      <c r="B21" s="4">
        <v>7.9</v>
      </c>
      <c r="C21" s="4">
        <v>0.7</v>
      </c>
      <c r="D21" s="24">
        <v>347</v>
      </c>
      <c r="E21" s="24">
        <v>637</v>
      </c>
      <c r="F21" s="24">
        <v>319</v>
      </c>
      <c r="G21" s="24">
        <v>242</v>
      </c>
      <c r="H21" s="24">
        <v>188</v>
      </c>
      <c r="I21" s="24">
        <v>185</v>
      </c>
      <c r="J21" s="24">
        <v>327</v>
      </c>
      <c r="K21" s="24">
        <v>417</v>
      </c>
    </row>
    <row r="22" spans="1:11" ht="18" x14ac:dyDescent="0.3">
      <c r="A22" s="8">
        <v>45397</v>
      </c>
      <c r="B22" s="4">
        <v>7.9</v>
      </c>
      <c r="C22" s="4">
        <v>0.7</v>
      </c>
      <c r="D22" s="24">
        <v>331</v>
      </c>
      <c r="E22" s="24">
        <v>624</v>
      </c>
      <c r="F22" s="24">
        <v>319</v>
      </c>
      <c r="G22" s="24">
        <v>266</v>
      </c>
      <c r="H22" s="24">
        <v>201</v>
      </c>
      <c r="I22" s="24">
        <v>176</v>
      </c>
      <c r="J22" s="24">
        <v>307</v>
      </c>
      <c r="K22" s="24">
        <v>389</v>
      </c>
    </row>
    <row r="23" spans="1:11" ht="18" x14ac:dyDescent="0.3">
      <c r="A23" s="8">
        <v>45398</v>
      </c>
      <c r="B23" s="4">
        <v>7.9</v>
      </c>
      <c r="C23" s="4">
        <v>0.7</v>
      </c>
      <c r="D23" s="24">
        <v>473</v>
      </c>
      <c r="E23" s="24">
        <v>540</v>
      </c>
      <c r="F23" s="24">
        <v>319</v>
      </c>
      <c r="G23" s="24">
        <v>260</v>
      </c>
      <c r="H23" s="24">
        <v>198</v>
      </c>
      <c r="I23" s="24">
        <v>186</v>
      </c>
      <c r="J23" s="24">
        <v>315</v>
      </c>
      <c r="K23" s="24">
        <v>332</v>
      </c>
    </row>
    <row r="24" spans="1:11" ht="18" x14ac:dyDescent="0.3">
      <c r="A24" s="8">
        <v>45399</v>
      </c>
      <c r="B24" s="4">
        <v>7.9</v>
      </c>
      <c r="C24" s="4">
        <v>0.7</v>
      </c>
      <c r="D24" s="24">
        <v>413</v>
      </c>
      <c r="E24" s="24">
        <v>736</v>
      </c>
      <c r="F24" s="24">
        <v>319</v>
      </c>
      <c r="G24" s="24">
        <v>277</v>
      </c>
      <c r="H24" s="24">
        <v>204</v>
      </c>
      <c r="I24" s="24">
        <v>186</v>
      </c>
      <c r="J24" s="24">
        <v>309</v>
      </c>
      <c r="K24" s="24">
        <v>337</v>
      </c>
    </row>
    <row r="25" spans="1:11" ht="18" x14ac:dyDescent="0.3">
      <c r="A25" s="8">
        <v>45400</v>
      </c>
      <c r="B25" s="4">
        <v>7.9</v>
      </c>
      <c r="C25" s="4">
        <v>0.7</v>
      </c>
      <c r="D25" s="24">
        <v>363</v>
      </c>
      <c r="E25" s="24">
        <v>657</v>
      </c>
      <c r="F25" s="24">
        <v>378</v>
      </c>
      <c r="G25" s="24">
        <v>257</v>
      </c>
      <c r="H25" s="24">
        <v>194</v>
      </c>
      <c r="I25" s="24">
        <v>184</v>
      </c>
      <c r="J25" s="24">
        <v>309</v>
      </c>
      <c r="K25" s="24">
        <v>336</v>
      </c>
    </row>
    <row r="26" spans="1:11" ht="18" x14ac:dyDescent="0.3">
      <c r="A26" s="8">
        <v>45401</v>
      </c>
      <c r="B26" s="4">
        <v>7.9</v>
      </c>
      <c r="C26" s="4">
        <v>0.7</v>
      </c>
      <c r="D26" s="24">
        <v>359</v>
      </c>
      <c r="E26" s="24">
        <v>643</v>
      </c>
      <c r="F26" s="24">
        <v>253</v>
      </c>
      <c r="G26" s="24">
        <v>255</v>
      </c>
      <c r="H26" s="24">
        <v>196</v>
      </c>
      <c r="I26" s="24">
        <v>183</v>
      </c>
      <c r="J26" s="24">
        <v>297</v>
      </c>
      <c r="K26" s="24">
        <v>338</v>
      </c>
    </row>
    <row r="27" spans="1:11" ht="18" x14ac:dyDescent="0.3">
      <c r="A27" s="8">
        <v>45402</v>
      </c>
      <c r="B27" s="4">
        <v>7.9</v>
      </c>
      <c r="C27" s="4">
        <v>0.7</v>
      </c>
      <c r="D27" s="24">
        <v>384</v>
      </c>
      <c r="E27" s="24">
        <v>602</v>
      </c>
      <c r="F27" s="24">
        <v>267</v>
      </c>
      <c r="G27" s="24">
        <v>310</v>
      </c>
      <c r="H27" s="24">
        <v>243</v>
      </c>
      <c r="I27" s="24">
        <v>198</v>
      </c>
      <c r="J27" s="24">
        <v>321</v>
      </c>
      <c r="K27" s="24">
        <v>362</v>
      </c>
    </row>
    <row r="28" spans="1:11" ht="18" x14ac:dyDescent="0.3">
      <c r="A28" s="8">
        <v>45403</v>
      </c>
      <c r="B28" s="4">
        <v>7.9</v>
      </c>
      <c r="C28" s="4">
        <v>0.7</v>
      </c>
      <c r="D28" s="24">
        <v>350</v>
      </c>
      <c r="E28" s="24">
        <v>630</v>
      </c>
      <c r="F28" s="24">
        <v>290</v>
      </c>
      <c r="G28" s="24">
        <v>295</v>
      </c>
      <c r="H28" s="24">
        <v>220</v>
      </c>
      <c r="I28" s="24">
        <v>207</v>
      </c>
      <c r="J28" s="24">
        <v>360</v>
      </c>
      <c r="K28" s="24">
        <v>362</v>
      </c>
    </row>
    <row r="29" spans="1:11" ht="18" x14ac:dyDescent="0.3">
      <c r="A29" s="8">
        <v>45404</v>
      </c>
      <c r="B29" s="4">
        <v>7.9</v>
      </c>
      <c r="C29" s="4">
        <v>0.7</v>
      </c>
      <c r="D29" s="24">
        <v>441</v>
      </c>
      <c r="E29" s="24">
        <v>640</v>
      </c>
      <c r="F29" s="24">
        <v>295</v>
      </c>
      <c r="G29" s="24">
        <v>312</v>
      </c>
      <c r="H29" s="24">
        <v>225</v>
      </c>
      <c r="I29" s="24">
        <v>208</v>
      </c>
      <c r="J29" s="24">
        <v>353</v>
      </c>
      <c r="K29" s="24">
        <v>368</v>
      </c>
    </row>
    <row r="30" spans="1:11" ht="18" x14ac:dyDescent="0.3">
      <c r="A30" s="8">
        <v>45405</v>
      </c>
      <c r="B30" s="4">
        <v>7.9</v>
      </c>
      <c r="C30" s="4">
        <v>0.7</v>
      </c>
      <c r="D30" s="24">
        <v>416</v>
      </c>
      <c r="E30" s="24">
        <v>885</v>
      </c>
      <c r="F30" s="24">
        <v>273</v>
      </c>
      <c r="G30" s="24">
        <v>299</v>
      </c>
      <c r="H30" s="24">
        <v>219</v>
      </c>
      <c r="I30" s="24">
        <v>204</v>
      </c>
      <c r="J30" s="24">
        <v>342</v>
      </c>
      <c r="K30" s="24">
        <v>342</v>
      </c>
    </row>
    <row r="31" spans="1:11" ht="18" x14ac:dyDescent="0.3">
      <c r="A31" s="8">
        <v>45406</v>
      </c>
      <c r="B31" s="4">
        <v>7.9</v>
      </c>
      <c r="C31" s="4">
        <v>0.7</v>
      </c>
      <c r="D31" s="24">
        <v>431</v>
      </c>
      <c r="E31" s="24">
        <v>855</v>
      </c>
      <c r="F31" s="24">
        <v>319</v>
      </c>
      <c r="G31" s="24">
        <v>295</v>
      </c>
      <c r="H31" s="24">
        <v>243</v>
      </c>
      <c r="I31" s="24">
        <v>208</v>
      </c>
      <c r="J31" s="24">
        <v>333</v>
      </c>
      <c r="K31" s="24">
        <v>357</v>
      </c>
    </row>
    <row r="32" spans="1:11" ht="18" x14ac:dyDescent="0.3">
      <c r="A32" s="8">
        <v>45407</v>
      </c>
      <c r="B32" s="4">
        <v>7.9</v>
      </c>
      <c r="C32" s="4">
        <v>0.7</v>
      </c>
      <c r="D32" s="24">
        <v>391</v>
      </c>
      <c r="E32" s="24">
        <v>770</v>
      </c>
      <c r="F32" s="24">
        <v>265</v>
      </c>
      <c r="G32" s="24">
        <v>290</v>
      </c>
      <c r="H32" s="24">
        <v>193</v>
      </c>
      <c r="I32" s="24">
        <v>199</v>
      </c>
      <c r="J32" s="24">
        <v>343</v>
      </c>
      <c r="K32" s="24">
        <v>330</v>
      </c>
    </row>
    <row r="33" spans="1:11" ht="18" x14ac:dyDescent="0.3">
      <c r="A33" s="8">
        <v>45408</v>
      </c>
      <c r="B33" s="4">
        <v>7.9</v>
      </c>
      <c r="C33" s="4">
        <v>0.7</v>
      </c>
      <c r="D33" s="24">
        <v>408</v>
      </c>
      <c r="E33" s="24">
        <v>678</v>
      </c>
      <c r="F33" s="24">
        <v>267</v>
      </c>
      <c r="G33" s="24">
        <v>280</v>
      </c>
      <c r="H33" s="24">
        <v>198</v>
      </c>
      <c r="I33" s="24">
        <v>204</v>
      </c>
      <c r="J33" s="24">
        <v>333</v>
      </c>
      <c r="K33" s="24">
        <v>330</v>
      </c>
    </row>
    <row r="34" spans="1:11" ht="18" x14ac:dyDescent="0.3">
      <c r="A34" s="8">
        <v>45409</v>
      </c>
      <c r="B34" s="4">
        <v>7.9</v>
      </c>
      <c r="C34" s="4">
        <v>0.7</v>
      </c>
      <c r="D34" s="24">
        <v>392</v>
      </c>
      <c r="E34" s="24">
        <v>681</v>
      </c>
      <c r="F34" s="24">
        <v>319</v>
      </c>
      <c r="G34" s="24">
        <v>292</v>
      </c>
      <c r="H34" s="24">
        <v>196</v>
      </c>
      <c r="I34" s="24">
        <v>203</v>
      </c>
      <c r="J34" s="24">
        <v>326</v>
      </c>
      <c r="K34" s="24">
        <v>342</v>
      </c>
    </row>
    <row r="35" spans="1:11" ht="18" x14ac:dyDescent="0.3">
      <c r="A35" s="8">
        <v>45410</v>
      </c>
      <c r="B35" s="4">
        <v>7.9</v>
      </c>
      <c r="C35" s="4">
        <v>0.7</v>
      </c>
      <c r="D35" s="24">
        <v>4118</v>
      </c>
      <c r="E35" s="24">
        <v>652</v>
      </c>
      <c r="F35" s="24">
        <v>346</v>
      </c>
      <c r="G35" s="24">
        <v>490</v>
      </c>
      <c r="H35" s="24">
        <v>513</v>
      </c>
      <c r="I35" s="24">
        <v>196</v>
      </c>
      <c r="J35" s="24">
        <v>395</v>
      </c>
      <c r="K35" s="24">
        <v>240</v>
      </c>
    </row>
    <row r="36" spans="1:11" ht="18" x14ac:dyDescent="0.3">
      <c r="A36" s="8">
        <v>45411</v>
      </c>
      <c r="B36" s="4">
        <v>7.9</v>
      </c>
      <c r="C36" s="4">
        <v>0.7</v>
      </c>
      <c r="D36" s="24">
        <v>360</v>
      </c>
      <c r="E36" s="24">
        <v>701</v>
      </c>
      <c r="F36" s="24">
        <v>309</v>
      </c>
      <c r="G36" s="24">
        <v>283</v>
      </c>
      <c r="H36" s="24">
        <v>198</v>
      </c>
      <c r="I36" s="24">
        <v>199</v>
      </c>
      <c r="J36" s="24">
        <v>315</v>
      </c>
      <c r="K36" s="24">
        <v>337</v>
      </c>
    </row>
    <row r="37" spans="1:11" ht="18" x14ac:dyDescent="0.3">
      <c r="A37" s="8">
        <v>45412</v>
      </c>
      <c r="B37" s="4">
        <v>7.9</v>
      </c>
      <c r="C37" s="4">
        <v>0.7</v>
      </c>
      <c r="D37" s="24">
        <v>473</v>
      </c>
      <c r="E37" s="24">
        <v>701</v>
      </c>
      <c r="F37" s="24">
        <v>339</v>
      </c>
      <c r="G37" s="24">
        <v>310</v>
      </c>
      <c r="H37" s="24">
        <v>243</v>
      </c>
      <c r="I37" s="24">
        <v>217</v>
      </c>
      <c r="J37" s="24">
        <v>333</v>
      </c>
      <c r="K37" s="24">
        <v>346</v>
      </c>
    </row>
    <row r="38" spans="1:11" ht="18" x14ac:dyDescent="0.3">
      <c r="A38" s="8">
        <v>45413</v>
      </c>
      <c r="B38" s="4">
        <v>7.9</v>
      </c>
      <c r="C38" s="4">
        <v>0.7</v>
      </c>
      <c r="D38" s="24">
        <v>370</v>
      </c>
      <c r="E38" s="24">
        <v>760</v>
      </c>
      <c r="F38" s="24">
        <v>320</v>
      </c>
      <c r="G38" s="24">
        <v>330</v>
      </c>
      <c r="H38" s="24">
        <v>196</v>
      </c>
      <c r="I38" s="24">
        <v>230</v>
      </c>
      <c r="J38" s="24">
        <v>295</v>
      </c>
      <c r="K38" s="24">
        <v>337</v>
      </c>
    </row>
    <row r="39" spans="1:11" ht="18" x14ac:dyDescent="0.3">
      <c r="A39" s="8">
        <v>45414</v>
      </c>
      <c r="B39" s="4">
        <v>7.9</v>
      </c>
      <c r="C39" s="4">
        <v>0.7</v>
      </c>
      <c r="D39" s="24">
        <v>360</v>
      </c>
      <c r="E39" s="24">
        <v>713</v>
      </c>
      <c r="F39" s="24">
        <v>290</v>
      </c>
      <c r="G39" s="24">
        <v>332</v>
      </c>
      <c r="H39" s="24">
        <v>192</v>
      </c>
      <c r="I39" s="24">
        <v>189</v>
      </c>
      <c r="J39" s="24">
        <v>294</v>
      </c>
      <c r="K39" s="24">
        <v>314</v>
      </c>
    </row>
    <row r="40" spans="1:11" ht="18" x14ac:dyDescent="0.3">
      <c r="A40" s="8">
        <v>45415</v>
      </c>
      <c r="B40" s="4">
        <v>7.9</v>
      </c>
      <c r="C40" s="4">
        <v>0.7</v>
      </c>
      <c r="D40" s="24">
        <v>416</v>
      </c>
      <c r="E40" s="24">
        <v>817</v>
      </c>
      <c r="F40" s="24">
        <v>290</v>
      </c>
      <c r="G40" s="24">
        <v>273</v>
      </c>
      <c r="H40" s="24">
        <v>243</v>
      </c>
      <c r="I40" s="24">
        <v>193</v>
      </c>
      <c r="J40" s="24">
        <v>297</v>
      </c>
      <c r="K40" s="24">
        <v>325</v>
      </c>
    </row>
    <row r="41" spans="1:11" ht="18" x14ac:dyDescent="0.3">
      <c r="A41" s="8">
        <v>45416</v>
      </c>
      <c r="B41" s="4">
        <v>7.9</v>
      </c>
      <c r="C41" s="4">
        <v>0.7</v>
      </c>
      <c r="D41" s="24">
        <v>377</v>
      </c>
      <c r="E41" s="24">
        <v>774</v>
      </c>
      <c r="F41" s="24">
        <v>334</v>
      </c>
      <c r="G41" s="24">
        <v>274</v>
      </c>
      <c r="H41" s="24">
        <v>243</v>
      </c>
      <c r="I41" s="24">
        <v>198</v>
      </c>
      <c r="J41" s="24">
        <v>291</v>
      </c>
      <c r="K41" s="24">
        <v>316</v>
      </c>
    </row>
    <row r="42" spans="1:11" ht="18" x14ac:dyDescent="0.3">
      <c r="A42" s="8">
        <v>45417</v>
      </c>
      <c r="B42" s="4">
        <v>7.9</v>
      </c>
      <c r="C42" s="4">
        <v>0.7</v>
      </c>
      <c r="D42" s="24">
        <v>323</v>
      </c>
      <c r="E42" s="24">
        <v>814</v>
      </c>
      <c r="F42" s="24">
        <v>256</v>
      </c>
      <c r="G42" s="24">
        <v>230</v>
      </c>
      <c r="H42" s="24">
        <v>243</v>
      </c>
      <c r="I42" s="24">
        <v>178</v>
      </c>
      <c r="J42" s="24">
        <v>314</v>
      </c>
      <c r="K42" s="24">
        <v>335</v>
      </c>
    </row>
    <row r="43" spans="1:11" ht="18" x14ac:dyDescent="0.3">
      <c r="A43" s="8">
        <v>45418</v>
      </c>
      <c r="B43" s="4">
        <v>7.9</v>
      </c>
      <c r="C43" s="4">
        <v>0.7</v>
      </c>
      <c r="D43" s="24">
        <v>380</v>
      </c>
      <c r="E43" s="24">
        <v>720</v>
      </c>
      <c r="F43" s="24">
        <v>290</v>
      </c>
      <c r="G43" s="24">
        <v>270</v>
      </c>
      <c r="H43" s="24">
        <v>243</v>
      </c>
      <c r="I43" s="24">
        <v>192</v>
      </c>
      <c r="J43" s="24">
        <v>300</v>
      </c>
      <c r="K43" s="24">
        <v>312</v>
      </c>
    </row>
    <row r="44" spans="1:11" ht="18" x14ac:dyDescent="0.3">
      <c r="A44" s="8">
        <v>45419</v>
      </c>
      <c r="B44" s="4">
        <v>7.9</v>
      </c>
      <c r="C44" s="4">
        <v>0.7</v>
      </c>
      <c r="D44" s="24">
        <v>377</v>
      </c>
      <c r="E44" s="24">
        <v>701</v>
      </c>
      <c r="F44" s="24">
        <v>298</v>
      </c>
      <c r="G44" s="24">
        <v>277</v>
      </c>
      <c r="H44" s="24">
        <v>203</v>
      </c>
      <c r="I44" s="24">
        <v>203</v>
      </c>
      <c r="J44" s="24">
        <v>212</v>
      </c>
      <c r="K44" s="24">
        <v>325</v>
      </c>
    </row>
    <row r="45" spans="1:11" ht="18" x14ac:dyDescent="0.3">
      <c r="A45" s="8">
        <v>45420</v>
      </c>
      <c r="B45" s="4">
        <v>7.7</v>
      </c>
      <c r="C45" s="4">
        <v>0.97</v>
      </c>
      <c r="D45" s="24">
        <v>372</v>
      </c>
      <c r="E45" s="24">
        <v>701</v>
      </c>
      <c r="F45" s="24">
        <v>284</v>
      </c>
      <c r="G45" s="24">
        <v>267</v>
      </c>
      <c r="H45" s="24">
        <v>196</v>
      </c>
      <c r="I45" s="24">
        <v>230</v>
      </c>
      <c r="J45" s="24">
        <v>298</v>
      </c>
      <c r="K45" s="24">
        <v>311</v>
      </c>
    </row>
    <row r="46" spans="1:11" ht="18" x14ac:dyDescent="0.3">
      <c r="A46" s="8">
        <v>45421</v>
      </c>
      <c r="B46" s="4">
        <v>7.4</v>
      </c>
      <c r="C46" s="4">
        <v>0.68</v>
      </c>
      <c r="D46" s="24">
        <v>376</v>
      </c>
      <c r="E46" s="24">
        <v>760</v>
      </c>
      <c r="F46" s="24">
        <v>300</v>
      </c>
      <c r="G46" s="24">
        <v>281</v>
      </c>
      <c r="H46" s="24">
        <v>243</v>
      </c>
      <c r="I46" s="24">
        <v>196</v>
      </c>
      <c r="J46" s="24">
        <v>304</v>
      </c>
      <c r="K46" s="24">
        <v>319</v>
      </c>
    </row>
    <row r="47" spans="1:11" ht="18" x14ac:dyDescent="0.3">
      <c r="A47" s="8">
        <v>45422</v>
      </c>
      <c r="B47" s="4">
        <v>7.7</v>
      </c>
      <c r="C47" s="4">
        <v>0.73</v>
      </c>
      <c r="D47" s="24">
        <v>356</v>
      </c>
      <c r="E47" s="24">
        <v>712</v>
      </c>
      <c r="F47" s="24">
        <v>324</v>
      </c>
      <c r="G47" s="24">
        <v>257</v>
      </c>
      <c r="H47" s="24">
        <v>243</v>
      </c>
      <c r="I47" s="24">
        <v>204</v>
      </c>
      <c r="J47" s="24">
        <v>289</v>
      </c>
      <c r="K47" s="24">
        <v>324</v>
      </c>
    </row>
    <row r="48" spans="1:11" ht="18" x14ac:dyDescent="0.3">
      <c r="A48" s="8">
        <v>45423</v>
      </c>
      <c r="B48" s="4">
        <v>7.9</v>
      </c>
      <c r="C48" s="4">
        <v>0.7</v>
      </c>
      <c r="D48" s="24">
        <v>416</v>
      </c>
      <c r="E48" s="24">
        <v>925</v>
      </c>
      <c r="F48" s="24">
        <v>323</v>
      </c>
      <c r="G48" s="24">
        <v>290</v>
      </c>
      <c r="H48" s="24">
        <v>243</v>
      </c>
      <c r="I48" s="24">
        <v>206</v>
      </c>
      <c r="J48" s="24">
        <v>333</v>
      </c>
      <c r="K48" s="24">
        <v>283</v>
      </c>
    </row>
    <row r="49" spans="1:11" ht="18" x14ac:dyDescent="0.3">
      <c r="A49" s="8">
        <v>45424</v>
      </c>
      <c r="B49" s="4">
        <v>7.9</v>
      </c>
      <c r="C49" s="4">
        <v>0.7</v>
      </c>
      <c r="D49" s="24">
        <v>407</v>
      </c>
      <c r="E49" s="24">
        <v>820</v>
      </c>
      <c r="F49" s="24">
        <v>330</v>
      </c>
      <c r="G49" s="24">
        <v>300</v>
      </c>
      <c r="H49" s="24">
        <v>243</v>
      </c>
      <c r="I49" s="24">
        <v>230</v>
      </c>
      <c r="J49" s="24">
        <v>340</v>
      </c>
      <c r="K49" s="24">
        <v>360</v>
      </c>
    </row>
    <row r="50" spans="1:11" ht="18" x14ac:dyDescent="0.3">
      <c r="A50" s="8">
        <v>45425</v>
      </c>
      <c r="B50" s="4">
        <v>7.9</v>
      </c>
      <c r="C50" s="4">
        <v>0.7</v>
      </c>
      <c r="D50" s="24">
        <v>520</v>
      </c>
      <c r="E50" s="24">
        <v>720</v>
      </c>
      <c r="F50" s="24">
        <v>315</v>
      </c>
      <c r="G50" s="24">
        <v>229</v>
      </c>
      <c r="H50" s="24">
        <v>243</v>
      </c>
      <c r="I50" s="24">
        <v>340</v>
      </c>
      <c r="J50" s="24">
        <v>325</v>
      </c>
      <c r="K50" s="24">
        <v>445</v>
      </c>
    </row>
    <row r="51" spans="1:11" ht="18" x14ac:dyDescent="0.3">
      <c r="A51" s="8">
        <v>45426</v>
      </c>
      <c r="B51" s="4">
        <v>7.9</v>
      </c>
      <c r="C51" s="4">
        <v>0.7</v>
      </c>
      <c r="D51" s="24">
        <v>460</v>
      </c>
      <c r="E51" s="24">
        <v>771</v>
      </c>
      <c r="F51" s="24">
        <v>345</v>
      </c>
      <c r="G51" s="24">
        <v>278</v>
      </c>
      <c r="H51" s="24">
        <v>201</v>
      </c>
      <c r="I51" s="24">
        <v>230</v>
      </c>
      <c r="J51" s="24">
        <v>337</v>
      </c>
      <c r="K51" s="24">
        <v>391</v>
      </c>
    </row>
    <row r="52" spans="1:11" ht="18" x14ac:dyDescent="0.3">
      <c r="A52" s="8">
        <v>45427</v>
      </c>
      <c r="B52" s="4">
        <v>7.9</v>
      </c>
      <c r="C52" s="4">
        <v>0.7</v>
      </c>
      <c r="D52" s="24">
        <v>392</v>
      </c>
      <c r="E52" s="24">
        <v>627</v>
      </c>
      <c r="F52" s="24">
        <v>288</v>
      </c>
      <c r="G52" s="24">
        <v>277</v>
      </c>
      <c r="H52" s="24">
        <v>198</v>
      </c>
      <c r="I52" s="24">
        <v>230</v>
      </c>
      <c r="J52" s="24">
        <v>303</v>
      </c>
      <c r="K52" s="24">
        <v>320</v>
      </c>
    </row>
    <row r="53" spans="1:11" ht="18" x14ac:dyDescent="0.3">
      <c r="A53" s="8">
        <v>45428</v>
      </c>
      <c r="B53" s="4">
        <v>7.9</v>
      </c>
      <c r="C53" s="4">
        <v>0.7</v>
      </c>
      <c r="D53" s="24">
        <v>385</v>
      </c>
      <c r="E53" s="24">
        <v>611</v>
      </c>
      <c r="F53" s="24">
        <v>302</v>
      </c>
      <c r="G53" s="24">
        <v>282</v>
      </c>
      <c r="H53" s="24">
        <v>214</v>
      </c>
      <c r="I53" s="24">
        <v>200</v>
      </c>
      <c r="J53" s="24">
        <v>310</v>
      </c>
      <c r="K53" s="24">
        <v>324</v>
      </c>
    </row>
    <row r="54" spans="1:11" ht="18" x14ac:dyDescent="0.3">
      <c r="A54" s="8">
        <v>45429</v>
      </c>
      <c r="B54" s="4">
        <v>7.9</v>
      </c>
      <c r="C54" s="4">
        <v>0.7</v>
      </c>
      <c r="D54" s="24">
        <v>420</v>
      </c>
      <c r="E54" s="24">
        <v>640</v>
      </c>
      <c r="F54" s="24">
        <v>310</v>
      </c>
      <c r="G54" s="24">
        <v>280</v>
      </c>
      <c r="H54" s="24">
        <v>205</v>
      </c>
      <c r="I54" s="24">
        <v>210</v>
      </c>
      <c r="J54" s="24">
        <v>356</v>
      </c>
      <c r="K54" s="24">
        <v>360</v>
      </c>
    </row>
    <row r="55" spans="1:11" ht="18" x14ac:dyDescent="0.3">
      <c r="A55" s="8">
        <v>45430</v>
      </c>
      <c r="B55" s="4">
        <v>7.9</v>
      </c>
      <c r="C55" s="4">
        <v>0.7</v>
      </c>
      <c r="D55" s="24">
        <v>467</v>
      </c>
      <c r="E55" s="24">
        <v>630</v>
      </c>
      <c r="F55" s="24">
        <v>324</v>
      </c>
      <c r="G55" s="24">
        <v>310</v>
      </c>
      <c r="H55" s="24">
        <v>197</v>
      </c>
      <c r="I55" s="24">
        <v>204</v>
      </c>
      <c r="J55" s="24">
        <v>351</v>
      </c>
      <c r="K55" s="24">
        <v>343</v>
      </c>
    </row>
    <row r="56" spans="1:11" ht="18" x14ac:dyDescent="0.3">
      <c r="A56" s="8">
        <v>45431</v>
      </c>
      <c r="B56" s="4">
        <v>7.9</v>
      </c>
      <c r="C56" s="4">
        <v>0.7</v>
      </c>
      <c r="D56" s="24">
        <v>432</v>
      </c>
      <c r="E56" s="24">
        <v>610</v>
      </c>
      <c r="F56" s="24">
        <v>319</v>
      </c>
      <c r="G56" s="24">
        <v>210</v>
      </c>
      <c r="H56" s="24">
        <v>211</v>
      </c>
      <c r="I56" s="24">
        <v>209</v>
      </c>
      <c r="J56" s="24">
        <v>344</v>
      </c>
      <c r="K56" s="24">
        <v>349</v>
      </c>
    </row>
    <row r="57" spans="1:11" ht="18" x14ac:dyDescent="0.3">
      <c r="A57" s="8">
        <v>45432</v>
      </c>
      <c r="B57" s="4">
        <v>7.9</v>
      </c>
      <c r="C57" s="4">
        <v>0.7</v>
      </c>
      <c r="D57" s="24">
        <v>395</v>
      </c>
      <c r="E57" s="24">
        <v>761</v>
      </c>
      <c r="F57" s="24">
        <v>290</v>
      </c>
      <c r="G57" s="24">
        <v>310</v>
      </c>
      <c r="H57" s="24">
        <v>215</v>
      </c>
      <c r="I57" s="24">
        <v>205</v>
      </c>
      <c r="J57" s="24">
        <v>317</v>
      </c>
      <c r="K57" s="24">
        <v>331</v>
      </c>
    </row>
    <row r="58" spans="1:11" ht="18" x14ac:dyDescent="0.3">
      <c r="A58" s="8">
        <v>45433</v>
      </c>
      <c r="B58" s="4">
        <v>7.9</v>
      </c>
      <c r="C58" s="4">
        <v>0.7</v>
      </c>
      <c r="D58" s="24">
        <v>448</v>
      </c>
      <c r="E58" s="24">
        <v>927</v>
      </c>
      <c r="F58" s="24">
        <v>328</v>
      </c>
      <c r="G58" s="24">
        <v>310</v>
      </c>
      <c r="H58" s="24">
        <v>239</v>
      </c>
      <c r="I58" s="24">
        <v>228</v>
      </c>
      <c r="J58" s="24">
        <v>352</v>
      </c>
      <c r="K58" s="24">
        <v>373</v>
      </c>
    </row>
    <row r="59" spans="1:11" ht="18" x14ac:dyDescent="0.3">
      <c r="A59" s="8">
        <v>45434</v>
      </c>
      <c r="B59" s="4">
        <v>7.9</v>
      </c>
      <c r="C59" s="4">
        <v>0.7</v>
      </c>
      <c r="D59" s="24">
        <v>431</v>
      </c>
      <c r="E59" s="24">
        <v>854</v>
      </c>
      <c r="F59" s="24">
        <v>310</v>
      </c>
      <c r="G59" s="24">
        <v>310</v>
      </c>
      <c r="H59" s="24">
        <v>222</v>
      </c>
      <c r="I59" s="24">
        <v>210</v>
      </c>
      <c r="J59" s="24">
        <v>363</v>
      </c>
      <c r="K59" s="24">
        <v>342</v>
      </c>
    </row>
    <row r="60" spans="1:11" ht="18" x14ac:dyDescent="0.3">
      <c r="A60" s="8">
        <v>45435</v>
      </c>
      <c r="B60" s="4">
        <v>7.9</v>
      </c>
      <c r="C60" s="4">
        <v>0.7</v>
      </c>
      <c r="D60" s="24">
        <v>367</v>
      </c>
      <c r="E60" s="24">
        <v>340</v>
      </c>
      <c r="F60" s="24">
        <v>300</v>
      </c>
      <c r="G60" s="24">
        <v>275</v>
      </c>
      <c r="H60" s="24">
        <v>212</v>
      </c>
      <c r="I60" s="4">
        <v>230</v>
      </c>
      <c r="J60" s="24">
        <v>316</v>
      </c>
      <c r="K60" s="24">
        <v>334</v>
      </c>
    </row>
    <row r="61" spans="1:11" ht="18" x14ac:dyDescent="0.3">
      <c r="A61" s="8">
        <v>45436</v>
      </c>
      <c r="B61" s="4">
        <v>7.9</v>
      </c>
      <c r="C61" s="4">
        <v>0.7</v>
      </c>
      <c r="D61" s="24">
        <v>383</v>
      </c>
      <c r="E61" s="24">
        <v>845</v>
      </c>
      <c r="F61" s="24">
        <v>288</v>
      </c>
      <c r="G61" s="24">
        <v>310</v>
      </c>
      <c r="H61" s="24">
        <v>202</v>
      </c>
      <c r="I61" s="24">
        <v>208</v>
      </c>
      <c r="J61" s="24">
        <v>311</v>
      </c>
      <c r="K61" s="24">
        <v>330</v>
      </c>
    </row>
    <row r="62" spans="1:11" ht="18" x14ac:dyDescent="0.3">
      <c r="A62" s="8">
        <v>45437</v>
      </c>
      <c r="B62" s="4">
        <v>7.9</v>
      </c>
      <c r="C62" s="4">
        <v>0.7</v>
      </c>
      <c r="D62" s="24">
        <v>399</v>
      </c>
      <c r="E62" s="24">
        <v>815</v>
      </c>
      <c r="F62" s="24">
        <v>306</v>
      </c>
      <c r="G62" s="24">
        <v>298</v>
      </c>
      <c r="H62" s="24">
        <v>213</v>
      </c>
      <c r="I62" s="24">
        <v>213</v>
      </c>
      <c r="J62" s="24">
        <v>321</v>
      </c>
      <c r="K62" s="24">
        <v>341</v>
      </c>
    </row>
    <row r="63" spans="1:11" ht="18" x14ac:dyDescent="0.3">
      <c r="A63" s="8">
        <v>45438</v>
      </c>
      <c r="B63" s="4">
        <v>7.9</v>
      </c>
      <c r="C63" s="4">
        <v>0.7</v>
      </c>
      <c r="D63" s="24">
        <v>422</v>
      </c>
      <c r="E63" s="24">
        <v>320</v>
      </c>
      <c r="F63" s="24">
        <v>252</v>
      </c>
      <c r="G63" s="24">
        <v>336</v>
      </c>
      <c r="H63" s="24">
        <v>288</v>
      </c>
      <c r="I63" s="24">
        <v>212</v>
      </c>
      <c r="J63" s="24">
        <v>314</v>
      </c>
      <c r="K63" s="24">
        <v>319</v>
      </c>
    </row>
    <row r="64" spans="1:11" ht="18" x14ac:dyDescent="0.3">
      <c r="A64" s="8">
        <v>45439</v>
      </c>
      <c r="B64" s="4">
        <v>7.9</v>
      </c>
      <c r="C64" s="4">
        <v>0.7</v>
      </c>
      <c r="D64" s="24">
        <v>408</v>
      </c>
      <c r="E64" s="24">
        <v>776</v>
      </c>
      <c r="F64" s="24">
        <v>313</v>
      </c>
      <c r="G64" s="24">
        <v>310</v>
      </c>
      <c r="H64" s="24">
        <v>228</v>
      </c>
      <c r="I64" s="24">
        <v>237</v>
      </c>
      <c r="J64" s="24">
        <v>336</v>
      </c>
      <c r="K64" s="24">
        <v>357</v>
      </c>
    </row>
    <row r="65" spans="1:11" ht="18" x14ac:dyDescent="0.3">
      <c r="A65" s="8">
        <v>45440</v>
      </c>
      <c r="B65" s="4">
        <v>7.9</v>
      </c>
      <c r="C65" s="4">
        <v>0.7</v>
      </c>
      <c r="D65" s="24">
        <v>370</v>
      </c>
      <c r="E65" s="24">
        <v>740</v>
      </c>
      <c r="F65" s="24">
        <v>296</v>
      </c>
      <c r="G65" s="24">
        <v>290</v>
      </c>
      <c r="H65" s="24">
        <v>243</v>
      </c>
      <c r="I65" s="24">
        <v>204</v>
      </c>
      <c r="J65" s="24">
        <v>317</v>
      </c>
      <c r="K65" s="24">
        <v>336</v>
      </c>
    </row>
    <row r="66" spans="1:11" ht="18" x14ac:dyDescent="0.3">
      <c r="A66" s="8">
        <v>45441</v>
      </c>
      <c r="B66" s="4">
        <v>7.9</v>
      </c>
      <c r="C66" s="4">
        <v>0.7</v>
      </c>
      <c r="D66" s="24">
        <v>403</v>
      </c>
      <c r="E66" s="24">
        <v>787</v>
      </c>
      <c r="F66" s="24">
        <v>289</v>
      </c>
      <c r="G66" s="24">
        <v>288</v>
      </c>
      <c r="H66" s="24">
        <v>245</v>
      </c>
      <c r="I66" s="24">
        <v>211</v>
      </c>
      <c r="J66" s="24">
        <v>309</v>
      </c>
      <c r="K66" s="24">
        <v>322</v>
      </c>
    </row>
    <row r="67" spans="1:11" ht="18" x14ac:dyDescent="0.3">
      <c r="A67" s="8">
        <v>45442</v>
      </c>
      <c r="B67" s="4">
        <v>7.9</v>
      </c>
      <c r="C67" s="4">
        <v>0.7</v>
      </c>
      <c r="D67" s="24">
        <v>379</v>
      </c>
      <c r="E67" s="24">
        <v>734</v>
      </c>
      <c r="F67" s="24">
        <v>276</v>
      </c>
      <c r="G67" s="24">
        <v>278</v>
      </c>
      <c r="H67" s="24">
        <v>214</v>
      </c>
      <c r="I67" s="24">
        <v>230</v>
      </c>
      <c r="J67" s="24">
        <v>322</v>
      </c>
      <c r="K67" s="24">
        <v>337</v>
      </c>
    </row>
    <row r="68" spans="1:11" ht="18" x14ac:dyDescent="0.3">
      <c r="A68" s="8">
        <v>45443</v>
      </c>
      <c r="B68" s="4">
        <v>7.9</v>
      </c>
      <c r="C68" s="4">
        <v>0.7</v>
      </c>
      <c r="D68" s="24">
        <v>427</v>
      </c>
      <c r="E68" s="24">
        <v>857</v>
      </c>
      <c r="F68" s="24">
        <v>302</v>
      </c>
      <c r="G68" s="24">
        <v>290</v>
      </c>
      <c r="H68" s="24">
        <v>243</v>
      </c>
      <c r="I68" s="24">
        <v>226</v>
      </c>
      <c r="J68" s="24">
        <v>315</v>
      </c>
      <c r="K68" s="24">
        <v>353</v>
      </c>
    </row>
    <row r="69" spans="1:11" ht="18" x14ac:dyDescent="0.3">
      <c r="A69" s="8">
        <v>45444</v>
      </c>
      <c r="B69" s="4">
        <v>7.9</v>
      </c>
      <c r="C69" s="4">
        <v>0.7</v>
      </c>
      <c r="D69" s="24">
        <v>405</v>
      </c>
      <c r="E69" s="24">
        <v>795</v>
      </c>
      <c r="F69" s="24">
        <v>310</v>
      </c>
      <c r="G69" s="24">
        <v>290</v>
      </c>
      <c r="H69" s="24">
        <v>244</v>
      </c>
      <c r="I69" s="24">
        <v>220</v>
      </c>
      <c r="J69" s="24">
        <v>319</v>
      </c>
      <c r="K69" s="24">
        <v>362</v>
      </c>
    </row>
    <row r="70" spans="1:11" ht="18" x14ac:dyDescent="0.3">
      <c r="A70" s="8">
        <v>45445</v>
      </c>
      <c r="B70" s="4">
        <v>7.9</v>
      </c>
      <c r="C70" s="4">
        <v>0.7</v>
      </c>
      <c r="D70" s="24">
        <v>340</v>
      </c>
      <c r="E70" s="24">
        <v>322</v>
      </c>
      <c r="F70" s="24">
        <v>240</v>
      </c>
      <c r="G70" s="24">
        <v>230</v>
      </c>
      <c r="H70" s="4">
        <v>243</v>
      </c>
      <c r="I70" s="24">
        <v>301</v>
      </c>
      <c r="J70" s="24">
        <v>745</v>
      </c>
      <c r="K70" s="24">
        <v>420</v>
      </c>
    </row>
    <row r="71" spans="1:11" ht="18" x14ac:dyDescent="0.3">
      <c r="A71" s="8">
        <v>45446</v>
      </c>
      <c r="B71" s="4">
        <v>7.9</v>
      </c>
      <c r="C71" s="4">
        <v>0.7</v>
      </c>
      <c r="D71" s="24">
        <v>351</v>
      </c>
      <c r="E71" s="24">
        <v>945</v>
      </c>
      <c r="F71" s="24">
        <v>315</v>
      </c>
      <c r="G71" s="24">
        <v>310</v>
      </c>
      <c r="H71" s="24">
        <v>235</v>
      </c>
      <c r="I71" s="24">
        <v>222</v>
      </c>
      <c r="J71" s="24">
        <v>336</v>
      </c>
      <c r="K71" s="24">
        <v>365</v>
      </c>
    </row>
    <row r="72" spans="1:11" ht="18" x14ac:dyDescent="0.3">
      <c r="A72" s="8">
        <v>45447</v>
      </c>
      <c r="B72" s="4">
        <v>7.9</v>
      </c>
      <c r="C72" s="4">
        <v>0.7</v>
      </c>
      <c r="D72" s="24">
        <v>456</v>
      </c>
      <c r="E72" s="24">
        <v>976</v>
      </c>
      <c r="F72" s="24">
        <v>343</v>
      </c>
      <c r="G72" s="24">
        <v>324</v>
      </c>
      <c r="H72" s="24">
        <v>266</v>
      </c>
      <c r="I72" s="24">
        <v>238</v>
      </c>
      <c r="J72" s="24">
        <v>350</v>
      </c>
      <c r="K72" s="24">
        <v>373</v>
      </c>
    </row>
    <row r="73" spans="1:11" ht="18" x14ac:dyDescent="0.3">
      <c r="A73" s="8">
        <v>45448</v>
      </c>
      <c r="B73" s="4">
        <v>7.9</v>
      </c>
      <c r="C73" s="4">
        <v>0.7</v>
      </c>
      <c r="D73" s="24">
        <v>460</v>
      </c>
      <c r="E73" s="24">
        <v>842</v>
      </c>
      <c r="F73" s="24">
        <v>334</v>
      </c>
      <c r="G73" s="24">
        <v>310</v>
      </c>
      <c r="H73" s="24">
        <v>254</v>
      </c>
      <c r="I73" s="24">
        <v>249</v>
      </c>
      <c r="J73" s="24">
        <v>372</v>
      </c>
      <c r="K73" s="24">
        <v>386</v>
      </c>
    </row>
    <row r="74" spans="1:11" ht="18" x14ac:dyDescent="0.3">
      <c r="A74" s="8">
        <v>45449</v>
      </c>
      <c r="B74" s="4">
        <v>7.9</v>
      </c>
      <c r="C74" s="4">
        <v>0.7</v>
      </c>
      <c r="D74" s="24">
        <v>445</v>
      </c>
      <c r="E74" s="24">
        <v>785</v>
      </c>
      <c r="F74" s="24">
        <v>333</v>
      </c>
      <c r="G74" s="24">
        <v>336</v>
      </c>
      <c r="H74" s="24">
        <v>262</v>
      </c>
      <c r="I74" s="24">
        <v>244</v>
      </c>
      <c r="J74" s="24">
        <v>364</v>
      </c>
      <c r="K74" s="24">
        <v>390</v>
      </c>
    </row>
    <row r="75" spans="1:11" ht="18" x14ac:dyDescent="0.3">
      <c r="A75" s="8">
        <v>45450</v>
      </c>
      <c r="B75" s="4">
        <v>7.9</v>
      </c>
      <c r="C75" s="4">
        <v>0.7</v>
      </c>
      <c r="D75" s="24">
        <v>431</v>
      </c>
      <c r="E75" s="24">
        <v>756</v>
      </c>
      <c r="F75" s="24">
        <v>327</v>
      </c>
      <c r="G75" s="24">
        <v>331</v>
      </c>
      <c r="H75" s="24">
        <v>253</v>
      </c>
      <c r="I75" s="24">
        <v>229</v>
      </c>
      <c r="J75" s="24">
        <v>335</v>
      </c>
      <c r="K75" s="24">
        <v>371</v>
      </c>
    </row>
    <row r="76" spans="1:11" ht="18" x14ac:dyDescent="0.3">
      <c r="A76" s="8">
        <v>45451</v>
      </c>
      <c r="B76" s="4">
        <v>7.9</v>
      </c>
      <c r="C76" s="4">
        <v>0.7</v>
      </c>
      <c r="D76" s="24">
        <v>581</v>
      </c>
      <c r="E76" s="24">
        <v>824</v>
      </c>
      <c r="F76" s="24">
        <v>358</v>
      </c>
      <c r="G76" s="4">
        <v>310</v>
      </c>
      <c r="H76" s="24">
        <v>270</v>
      </c>
      <c r="I76" s="24">
        <v>267</v>
      </c>
      <c r="J76" s="24">
        <v>377</v>
      </c>
      <c r="K76" s="24">
        <v>407</v>
      </c>
    </row>
    <row r="77" spans="1:11" ht="18" x14ac:dyDescent="0.3">
      <c r="A77" s="8">
        <v>45452</v>
      </c>
      <c r="B77" s="4">
        <v>7.9</v>
      </c>
      <c r="C77" s="4">
        <v>0.7</v>
      </c>
      <c r="D77" s="24">
        <v>490</v>
      </c>
      <c r="E77" s="24">
        <v>860</v>
      </c>
      <c r="F77" s="24">
        <v>355</v>
      </c>
      <c r="G77" s="24">
        <v>370</v>
      </c>
      <c r="H77" s="24">
        <v>291</v>
      </c>
      <c r="I77" s="24">
        <v>271</v>
      </c>
      <c r="J77" s="24">
        <v>335</v>
      </c>
      <c r="K77" s="24">
        <v>445</v>
      </c>
    </row>
    <row r="78" spans="1:11" ht="18" x14ac:dyDescent="0.3">
      <c r="A78" s="8">
        <v>45453</v>
      </c>
      <c r="B78" s="4">
        <v>7.9</v>
      </c>
      <c r="C78" s="4">
        <v>0.7</v>
      </c>
      <c r="D78" s="24">
        <v>512</v>
      </c>
      <c r="E78" s="24">
        <v>842</v>
      </c>
      <c r="F78" s="24">
        <v>339</v>
      </c>
      <c r="G78" s="24">
        <v>354</v>
      </c>
      <c r="H78" s="24">
        <v>283</v>
      </c>
      <c r="I78" s="24">
        <v>276</v>
      </c>
      <c r="J78" s="24">
        <v>348</v>
      </c>
      <c r="K78" s="24">
        <v>432</v>
      </c>
    </row>
    <row r="79" spans="1:11" ht="18" x14ac:dyDescent="0.3">
      <c r="A79" s="8">
        <v>45454</v>
      </c>
      <c r="B79" s="4">
        <v>7.9</v>
      </c>
      <c r="C79" s="4">
        <v>0.7</v>
      </c>
      <c r="D79" s="24">
        <v>540</v>
      </c>
      <c r="E79" s="24">
        <v>871</v>
      </c>
      <c r="F79" s="24">
        <v>397</v>
      </c>
      <c r="G79" s="24">
        <v>310</v>
      </c>
      <c r="H79" s="24">
        <v>302</v>
      </c>
      <c r="I79" s="24">
        <v>303</v>
      </c>
      <c r="J79" s="24">
        <v>426</v>
      </c>
      <c r="K79" s="24">
        <v>462</v>
      </c>
    </row>
    <row r="80" spans="1:11" ht="18" x14ac:dyDescent="0.3">
      <c r="A80" s="8">
        <v>45455</v>
      </c>
      <c r="B80" s="4">
        <v>7.9</v>
      </c>
      <c r="C80" s="4">
        <v>0.7</v>
      </c>
      <c r="D80" s="24">
        <v>531</v>
      </c>
      <c r="E80" s="24">
        <v>841</v>
      </c>
      <c r="F80" s="24">
        <v>395</v>
      </c>
      <c r="G80" s="24">
        <v>310</v>
      </c>
      <c r="H80" s="24">
        <v>307</v>
      </c>
      <c r="I80" s="24">
        <v>287</v>
      </c>
      <c r="J80" s="24">
        <v>415</v>
      </c>
      <c r="K80" s="24">
        <v>456</v>
      </c>
    </row>
    <row r="81" spans="1:11" ht="18" x14ac:dyDescent="0.3">
      <c r="A81" s="8">
        <v>45456</v>
      </c>
      <c r="B81" s="4">
        <v>7.9</v>
      </c>
      <c r="C81" s="4">
        <v>0.7</v>
      </c>
      <c r="D81" s="24">
        <v>500</v>
      </c>
      <c r="E81" s="24">
        <v>812</v>
      </c>
      <c r="F81" s="24">
        <v>372</v>
      </c>
      <c r="G81" s="24">
        <v>310</v>
      </c>
      <c r="H81" s="24">
        <v>288</v>
      </c>
      <c r="I81" s="24">
        <v>267</v>
      </c>
      <c r="J81" s="24">
        <v>406</v>
      </c>
      <c r="K81" s="24">
        <v>422</v>
      </c>
    </row>
    <row r="82" spans="1:11" ht="18" x14ac:dyDescent="0.3">
      <c r="A82" s="8">
        <v>45457</v>
      </c>
      <c r="B82" s="4">
        <v>7.9</v>
      </c>
      <c r="C82" s="4">
        <v>0.7</v>
      </c>
      <c r="D82" s="24">
        <v>500</v>
      </c>
      <c r="E82" s="24">
        <v>722</v>
      </c>
      <c r="F82" s="24">
        <v>336</v>
      </c>
      <c r="G82" s="24">
        <v>352</v>
      </c>
      <c r="H82" s="24">
        <v>257</v>
      </c>
      <c r="I82" s="24">
        <v>251</v>
      </c>
      <c r="J82" s="24">
        <v>357</v>
      </c>
      <c r="K82" s="24">
        <v>387</v>
      </c>
    </row>
    <row r="83" spans="1:11" ht="18" x14ac:dyDescent="0.3">
      <c r="A83" s="8">
        <v>45458</v>
      </c>
      <c r="B83" s="4">
        <v>7.9</v>
      </c>
      <c r="C83" s="4">
        <v>0.7</v>
      </c>
      <c r="D83" s="24">
        <v>410</v>
      </c>
      <c r="E83" s="24">
        <v>638</v>
      </c>
      <c r="F83" s="24">
        <v>303</v>
      </c>
      <c r="G83" s="24">
        <v>320</v>
      </c>
      <c r="H83" s="24">
        <v>243</v>
      </c>
      <c r="I83" s="24">
        <v>232</v>
      </c>
      <c r="J83" s="24">
        <v>330</v>
      </c>
      <c r="K83" s="24">
        <v>270</v>
      </c>
    </row>
    <row r="84" spans="1:11" ht="18" x14ac:dyDescent="0.3">
      <c r="A84" s="8">
        <v>45459</v>
      </c>
      <c r="B84" s="4">
        <v>7.9</v>
      </c>
      <c r="C84" s="4">
        <v>0.7</v>
      </c>
      <c r="D84" s="24">
        <v>412</v>
      </c>
      <c r="E84" s="24">
        <v>635</v>
      </c>
      <c r="F84" s="24">
        <v>323</v>
      </c>
      <c r="G84" s="24">
        <v>317</v>
      </c>
      <c r="H84" s="24">
        <v>270</v>
      </c>
      <c r="I84" s="24">
        <v>341</v>
      </c>
      <c r="J84" s="24">
        <v>348</v>
      </c>
      <c r="K84" s="24">
        <v>333</v>
      </c>
    </row>
    <row r="85" spans="1:11" ht="18" x14ac:dyDescent="0.3">
      <c r="A85" s="8">
        <v>45460</v>
      </c>
      <c r="B85" s="4">
        <v>7.9</v>
      </c>
      <c r="C85" s="4">
        <v>0.7</v>
      </c>
      <c r="D85" s="4">
        <v>473</v>
      </c>
      <c r="E85" s="24">
        <v>680</v>
      </c>
      <c r="F85" s="24">
        <v>280</v>
      </c>
      <c r="G85" s="24">
        <v>300</v>
      </c>
      <c r="H85" s="24">
        <v>271</v>
      </c>
      <c r="I85" s="24">
        <v>370</v>
      </c>
      <c r="J85" s="24">
        <v>372</v>
      </c>
      <c r="K85" s="24">
        <v>292</v>
      </c>
    </row>
    <row r="86" spans="1:11" ht="18" x14ac:dyDescent="0.3">
      <c r="A86" s="8">
        <v>45461</v>
      </c>
      <c r="B86" s="4">
        <v>7.9</v>
      </c>
      <c r="C86" s="4">
        <v>0.7</v>
      </c>
      <c r="D86" s="24">
        <v>410</v>
      </c>
      <c r="E86" s="24">
        <v>640</v>
      </c>
      <c r="F86" s="24">
        <v>301</v>
      </c>
      <c r="G86" s="24">
        <v>315</v>
      </c>
      <c r="H86" s="24">
        <v>225</v>
      </c>
      <c r="I86" s="24">
        <v>234</v>
      </c>
      <c r="J86" s="24">
        <v>330</v>
      </c>
      <c r="K86" s="24">
        <v>350</v>
      </c>
    </row>
    <row r="87" spans="1:11" ht="18" x14ac:dyDescent="0.3">
      <c r="A87" s="8">
        <v>45462</v>
      </c>
      <c r="B87" s="4">
        <v>7.9</v>
      </c>
      <c r="C87" s="4">
        <v>0.7</v>
      </c>
      <c r="D87" s="24">
        <v>473</v>
      </c>
      <c r="E87" s="24">
        <v>653</v>
      </c>
      <c r="F87" s="24">
        <v>440</v>
      </c>
      <c r="G87" s="24">
        <v>344</v>
      </c>
      <c r="H87" s="24">
        <v>247</v>
      </c>
      <c r="I87" s="24">
        <v>266</v>
      </c>
      <c r="J87" s="24">
        <v>342</v>
      </c>
      <c r="K87" s="24">
        <v>386</v>
      </c>
    </row>
    <row r="88" spans="1:11" ht="18" x14ac:dyDescent="0.3">
      <c r="A88" s="8">
        <v>45463</v>
      </c>
      <c r="B88" s="4">
        <v>7.9</v>
      </c>
      <c r="C88" s="4">
        <v>0.7</v>
      </c>
      <c r="D88" s="24">
        <v>736</v>
      </c>
      <c r="E88" s="24">
        <v>748</v>
      </c>
      <c r="F88" s="24">
        <v>382</v>
      </c>
      <c r="G88" s="24">
        <v>384</v>
      </c>
      <c r="H88" s="24">
        <v>275</v>
      </c>
      <c r="I88" s="24">
        <v>264</v>
      </c>
      <c r="J88" s="24">
        <v>376</v>
      </c>
      <c r="K88" s="24">
        <v>417</v>
      </c>
    </row>
    <row r="89" spans="1:11" ht="18" x14ac:dyDescent="0.3">
      <c r="A89" s="8">
        <v>45464</v>
      </c>
      <c r="B89" s="4">
        <v>7.9</v>
      </c>
      <c r="C89" s="4">
        <v>0.7</v>
      </c>
      <c r="D89" s="24">
        <v>477</v>
      </c>
      <c r="E89" s="24">
        <v>618</v>
      </c>
      <c r="F89" s="24">
        <v>331</v>
      </c>
      <c r="G89" s="24">
        <v>310</v>
      </c>
      <c r="H89" s="24">
        <v>281</v>
      </c>
      <c r="I89" s="24">
        <v>271</v>
      </c>
      <c r="J89" s="24">
        <v>358</v>
      </c>
      <c r="K89" s="24">
        <v>339</v>
      </c>
    </row>
    <row r="90" spans="1:11" ht="18" x14ac:dyDescent="0.3">
      <c r="A90" s="8">
        <v>45465</v>
      </c>
      <c r="B90" s="4">
        <v>7.9</v>
      </c>
      <c r="C90" s="4">
        <v>0.7</v>
      </c>
      <c r="D90" s="4">
        <v>473</v>
      </c>
      <c r="E90" s="4">
        <v>701</v>
      </c>
      <c r="F90" s="4">
        <v>319</v>
      </c>
      <c r="G90" s="24">
        <v>310</v>
      </c>
      <c r="H90" s="4">
        <v>243</v>
      </c>
      <c r="I90" s="4">
        <v>230</v>
      </c>
      <c r="J90" s="4">
        <v>321</v>
      </c>
      <c r="K90" s="4">
        <v>362</v>
      </c>
    </row>
    <row r="91" spans="1:11" ht="18" x14ac:dyDescent="0.3">
      <c r="A91" s="8">
        <v>45466</v>
      </c>
      <c r="B91" s="4">
        <v>7.9</v>
      </c>
      <c r="C91" s="4">
        <v>0.7</v>
      </c>
      <c r="D91" s="24">
        <v>428</v>
      </c>
      <c r="E91" s="24">
        <v>590</v>
      </c>
      <c r="F91" s="24">
        <v>304</v>
      </c>
      <c r="G91" s="24">
        <v>335</v>
      </c>
      <c r="H91" s="24">
        <v>222</v>
      </c>
      <c r="I91" s="24">
        <v>220</v>
      </c>
      <c r="J91" s="24">
        <v>311</v>
      </c>
      <c r="K91" s="24">
        <v>343</v>
      </c>
    </row>
    <row r="92" spans="1:11" ht="18" x14ac:dyDescent="0.3">
      <c r="A92" s="8">
        <v>45467</v>
      </c>
      <c r="B92" s="4">
        <v>7.9</v>
      </c>
      <c r="C92" s="4">
        <v>0.7</v>
      </c>
      <c r="D92" s="24">
        <v>472</v>
      </c>
      <c r="E92" s="24">
        <v>855</v>
      </c>
      <c r="F92" s="24">
        <v>333</v>
      </c>
      <c r="G92" s="24">
        <v>310</v>
      </c>
      <c r="H92" s="24">
        <v>312</v>
      </c>
      <c r="I92" s="24">
        <v>358</v>
      </c>
      <c r="J92" s="24">
        <v>377</v>
      </c>
      <c r="K92" s="24">
        <v>410</v>
      </c>
    </row>
    <row r="93" spans="1:11" ht="18" x14ac:dyDescent="0.3">
      <c r="A93" s="8">
        <v>45468</v>
      </c>
      <c r="B93" s="4">
        <v>7.9</v>
      </c>
      <c r="C93" s="4">
        <v>0.7</v>
      </c>
      <c r="D93" s="4">
        <v>473</v>
      </c>
      <c r="E93" s="24">
        <v>566</v>
      </c>
      <c r="F93" s="24">
        <v>318</v>
      </c>
      <c r="G93" s="24">
        <v>352</v>
      </c>
      <c r="H93" s="24">
        <v>294</v>
      </c>
      <c r="I93" s="24">
        <v>288</v>
      </c>
      <c r="J93" s="24">
        <v>318</v>
      </c>
      <c r="K93" s="24">
        <v>402</v>
      </c>
    </row>
    <row r="94" spans="1:11" ht="18" x14ac:dyDescent="0.3">
      <c r="A94" s="8">
        <v>45469</v>
      </c>
      <c r="B94" s="4">
        <v>7.9</v>
      </c>
      <c r="C94" s="4">
        <v>0.7</v>
      </c>
      <c r="D94" s="24">
        <v>390</v>
      </c>
      <c r="E94" s="24">
        <v>542</v>
      </c>
      <c r="F94" s="24">
        <v>290</v>
      </c>
      <c r="G94" s="24">
        <v>354</v>
      </c>
      <c r="H94" s="24">
        <v>219</v>
      </c>
      <c r="I94" s="24">
        <v>245</v>
      </c>
      <c r="J94" s="24">
        <v>298</v>
      </c>
      <c r="K94" s="24">
        <v>460</v>
      </c>
    </row>
    <row r="95" spans="1:11" ht="18" x14ac:dyDescent="0.3">
      <c r="A95" s="8">
        <v>45470</v>
      </c>
      <c r="B95" s="4">
        <v>7.9</v>
      </c>
      <c r="C95" s="4">
        <v>0.7</v>
      </c>
      <c r="D95" s="24">
        <v>465</v>
      </c>
      <c r="E95" s="24">
        <v>713</v>
      </c>
      <c r="F95" s="24">
        <v>312</v>
      </c>
      <c r="G95" s="24">
        <v>327</v>
      </c>
      <c r="H95" s="24">
        <v>246</v>
      </c>
      <c r="I95" s="24">
        <v>244</v>
      </c>
      <c r="J95" s="24">
        <v>339</v>
      </c>
      <c r="K95" s="24">
        <v>415</v>
      </c>
    </row>
    <row r="96" spans="1:11" ht="18" x14ac:dyDescent="0.3">
      <c r="A96" s="8">
        <v>45471</v>
      </c>
      <c r="B96" s="4">
        <v>7.9</v>
      </c>
      <c r="C96" s="4">
        <v>0.7</v>
      </c>
      <c r="D96" s="24">
        <v>491</v>
      </c>
      <c r="E96" s="24">
        <v>716</v>
      </c>
      <c r="F96" s="24">
        <v>306</v>
      </c>
      <c r="G96" s="24">
        <v>336</v>
      </c>
      <c r="H96" s="24">
        <v>250</v>
      </c>
      <c r="I96" s="24">
        <v>251</v>
      </c>
      <c r="J96" s="24">
        <v>357</v>
      </c>
      <c r="K96" s="24">
        <v>412</v>
      </c>
    </row>
    <row r="97" spans="1:11" ht="18" x14ac:dyDescent="0.3">
      <c r="A97" s="8">
        <v>45472</v>
      </c>
      <c r="B97" s="4">
        <v>7.9</v>
      </c>
      <c r="C97" s="4">
        <v>0.7</v>
      </c>
      <c r="D97" s="24">
        <v>494</v>
      </c>
      <c r="E97" s="24">
        <v>788</v>
      </c>
      <c r="F97" s="24">
        <v>388</v>
      </c>
      <c r="G97" s="24">
        <v>380</v>
      </c>
      <c r="H97" s="24">
        <v>303</v>
      </c>
      <c r="I97" s="24">
        <v>281</v>
      </c>
      <c r="J97" s="24">
        <v>370</v>
      </c>
      <c r="K97" s="24">
        <v>421</v>
      </c>
    </row>
    <row r="98" spans="1:11" ht="18" x14ac:dyDescent="0.3">
      <c r="A98" s="8">
        <v>45473</v>
      </c>
      <c r="B98" s="4">
        <v>7.9</v>
      </c>
      <c r="C98" s="4">
        <v>0.7</v>
      </c>
      <c r="D98" s="24">
        <v>489</v>
      </c>
      <c r="E98" s="24">
        <v>732</v>
      </c>
      <c r="F98" s="24">
        <v>325</v>
      </c>
      <c r="G98" s="24">
        <v>342</v>
      </c>
      <c r="H98" s="24">
        <v>287</v>
      </c>
      <c r="I98" s="24">
        <v>267</v>
      </c>
      <c r="J98" s="24">
        <v>345</v>
      </c>
      <c r="K98" s="24">
        <v>409</v>
      </c>
    </row>
    <row r="99" spans="1:11" ht="18" x14ac:dyDescent="0.3">
      <c r="A99" s="8">
        <v>45474</v>
      </c>
      <c r="B99" s="4">
        <v>7.9</v>
      </c>
      <c r="C99" s="4">
        <v>0.7</v>
      </c>
      <c r="D99" s="24">
        <v>412</v>
      </c>
      <c r="E99" s="24">
        <v>782</v>
      </c>
      <c r="F99" s="24">
        <v>325</v>
      </c>
      <c r="G99" s="24">
        <v>245</v>
      </c>
      <c r="H99" s="24">
        <v>305</v>
      </c>
      <c r="I99" s="24">
        <v>198</v>
      </c>
      <c r="J99" s="24">
        <v>254</v>
      </c>
      <c r="K99" s="24">
        <v>510</v>
      </c>
    </row>
    <row r="100" spans="1:11" ht="18" x14ac:dyDescent="0.3">
      <c r="A100" s="8">
        <v>45475</v>
      </c>
      <c r="B100" s="4">
        <v>7.9</v>
      </c>
      <c r="C100" s="4">
        <v>0.7</v>
      </c>
      <c r="D100" s="24">
        <v>495</v>
      </c>
      <c r="E100" s="24">
        <v>706</v>
      </c>
      <c r="F100" s="24">
        <v>350</v>
      </c>
      <c r="G100" s="24">
        <v>337</v>
      </c>
      <c r="H100" s="24">
        <v>390</v>
      </c>
      <c r="I100" s="24">
        <v>230</v>
      </c>
      <c r="J100" s="24">
        <v>234</v>
      </c>
      <c r="K100" s="4">
        <v>362</v>
      </c>
    </row>
    <row r="101" spans="1:11" ht="18" x14ac:dyDescent="0.3">
      <c r="A101" s="8">
        <v>45476</v>
      </c>
      <c r="B101" s="4">
        <v>7.9</v>
      </c>
      <c r="C101" s="4">
        <v>0.7</v>
      </c>
      <c r="D101" s="24">
        <v>508</v>
      </c>
      <c r="E101" s="24">
        <v>645</v>
      </c>
      <c r="F101" s="24">
        <v>300</v>
      </c>
      <c r="G101" s="24">
        <v>312</v>
      </c>
      <c r="H101" s="24">
        <v>251</v>
      </c>
      <c r="I101" s="24">
        <v>229</v>
      </c>
      <c r="J101" s="24">
        <v>344</v>
      </c>
      <c r="K101" s="4">
        <v>362</v>
      </c>
    </row>
    <row r="102" spans="1:11" ht="18" x14ac:dyDescent="0.3">
      <c r="A102" s="8">
        <v>45477</v>
      </c>
      <c r="B102" s="4">
        <v>7.9</v>
      </c>
      <c r="C102" s="4">
        <v>0.7</v>
      </c>
      <c r="D102" s="24">
        <v>491</v>
      </c>
      <c r="E102" s="24">
        <v>621</v>
      </c>
      <c r="F102" s="24">
        <v>296</v>
      </c>
      <c r="G102" s="24">
        <v>300</v>
      </c>
      <c r="H102" s="24">
        <v>211</v>
      </c>
      <c r="I102" s="24">
        <v>205</v>
      </c>
      <c r="J102" s="24">
        <v>325</v>
      </c>
      <c r="K102" s="4">
        <v>362</v>
      </c>
    </row>
    <row r="103" spans="1:11" ht="18" x14ac:dyDescent="0.3">
      <c r="A103" s="8">
        <v>45478</v>
      </c>
      <c r="B103" s="4">
        <v>7.9</v>
      </c>
      <c r="C103" s="4">
        <v>0.7</v>
      </c>
      <c r="D103" s="24">
        <v>480</v>
      </c>
      <c r="E103" s="24">
        <v>633</v>
      </c>
      <c r="F103" s="24">
        <v>321</v>
      </c>
      <c r="G103" s="24">
        <v>316</v>
      </c>
      <c r="H103" s="24">
        <v>243</v>
      </c>
      <c r="I103" s="24">
        <v>234</v>
      </c>
      <c r="J103" s="24">
        <v>336</v>
      </c>
      <c r="K103" s="24">
        <v>391</v>
      </c>
    </row>
    <row r="104" spans="1:11" ht="18" x14ac:dyDescent="0.3">
      <c r="A104" s="8">
        <v>45479</v>
      </c>
      <c r="B104" s="4">
        <v>7.9</v>
      </c>
      <c r="C104" s="4">
        <v>0.7</v>
      </c>
      <c r="D104" s="24">
        <v>532</v>
      </c>
      <c r="E104" s="24">
        <v>681</v>
      </c>
      <c r="F104" s="24">
        <v>355</v>
      </c>
      <c r="G104" s="24">
        <v>343</v>
      </c>
      <c r="H104" s="24">
        <v>315</v>
      </c>
      <c r="I104" s="24">
        <v>244</v>
      </c>
      <c r="J104" s="24">
        <v>357</v>
      </c>
      <c r="K104" s="24">
        <v>409</v>
      </c>
    </row>
    <row r="105" spans="1:11" ht="18" x14ac:dyDescent="0.3">
      <c r="A105" s="8">
        <v>45480</v>
      </c>
      <c r="B105" s="4">
        <v>7.9</v>
      </c>
      <c r="C105" s="4">
        <v>0.7</v>
      </c>
      <c r="D105" s="24">
        <v>544</v>
      </c>
      <c r="E105" s="24">
        <v>707</v>
      </c>
      <c r="F105" s="24">
        <v>365</v>
      </c>
      <c r="G105" s="24">
        <v>355</v>
      </c>
      <c r="H105" s="24">
        <v>308</v>
      </c>
      <c r="I105" s="24">
        <v>230</v>
      </c>
      <c r="J105" s="24">
        <v>386</v>
      </c>
      <c r="K105" s="24">
        <v>440</v>
      </c>
    </row>
    <row r="106" spans="1:11" ht="18" x14ac:dyDescent="0.3">
      <c r="A106" s="8">
        <v>45481</v>
      </c>
      <c r="B106" s="4">
        <v>7.9</v>
      </c>
      <c r="C106" s="4">
        <v>0.7</v>
      </c>
      <c r="D106" s="24">
        <v>460</v>
      </c>
      <c r="E106" s="24">
        <v>660</v>
      </c>
      <c r="F106" s="24">
        <v>330</v>
      </c>
      <c r="G106" s="24">
        <v>310</v>
      </c>
      <c r="H106" s="24">
        <v>270</v>
      </c>
      <c r="I106" s="24">
        <v>280</v>
      </c>
      <c r="J106" s="24">
        <v>340</v>
      </c>
      <c r="K106" s="24">
        <v>408</v>
      </c>
    </row>
    <row r="107" spans="1:11" ht="18" x14ac:dyDescent="0.3">
      <c r="A107" s="8">
        <v>45482</v>
      </c>
      <c r="B107" s="4">
        <v>7.9</v>
      </c>
      <c r="C107" s="4">
        <v>0.7</v>
      </c>
      <c r="D107" s="24">
        <v>644</v>
      </c>
      <c r="E107" s="24">
        <v>630</v>
      </c>
      <c r="F107" s="24">
        <v>280</v>
      </c>
      <c r="G107" s="24">
        <v>356</v>
      </c>
      <c r="H107" s="24">
        <v>280</v>
      </c>
      <c r="I107" s="24">
        <v>224</v>
      </c>
      <c r="J107" s="24">
        <v>318</v>
      </c>
      <c r="K107" s="24">
        <v>408</v>
      </c>
    </row>
    <row r="108" spans="1:11" ht="18" x14ac:dyDescent="0.3">
      <c r="A108" s="8">
        <v>45483</v>
      </c>
      <c r="B108" s="4">
        <v>7.9</v>
      </c>
      <c r="C108" s="4">
        <v>0.7</v>
      </c>
      <c r="D108" s="24">
        <v>582</v>
      </c>
      <c r="E108" s="24">
        <v>661</v>
      </c>
      <c r="F108" s="24">
        <v>382</v>
      </c>
      <c r="G108" s="24">
        <v>351</v>
      </c>
      <c r="H108" s="4">
        <v>243</v>
      </c>
      <c r="I108" s="24">
        <v>287</v>
      </c>
      <c r="J108" s="24">
        <v>345</v>
      </c>
      <c r="K108" s="24">
        <v>411</v>
      </c>
    </row>
    <row r="109" spans="1:11" ht="18" x14ac:dyDescent="0.3">
      <c r="A109" s="8">
        <v>45484</v>
      </c>
      <c r="B109" s="4">
        <v>7.9</v>
      </c>
      <c r="C109" s="4">
        <v>0.7</v>
      </c>
      <c r="D109" s="24">
        <v>580</v>
      </c>
      <c r="E109" s="24">
        <v>675</v>
      </c>
      <c r="F109" s="24">
        <v>394</v>
      </c>
      <c r="G109" s="24">
        <v>342</v>
      </c>
      <c r="H109" s="24">
        <v>295</v>
      </c>
      <c r="I109" s="24">
        <v>312</v>
      </c>
      <c r="J109" s="4">
        <v>321</v>
      </c>
      <c r="K109" s="24">
        <v>437</v>
      </c>
    </row>
  </sheetData>
  <conditionalFormatting sqref="A2:A109">
    <cfRule type="cellIs" dxfId="0" priority="1" operator="equal">
      <formula>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94EF-EF87-4C81-A931-B99C5B6DA140}">
  <sheetPr>
    <tabColor rgb="FFFF0000"/>
  </sheetPr>
  <dimension ref="A1:H108"/>
  <sheetViews>
    <sheetView workbookViewId="0">
      <selection activeCell="H73" sqref="H73"/>
    </sheetView>
  </sheetViews>
  <sheetFormatPr baseColWidth="10" defaultRowHeight="14.4" x14ac:dyDescent="0.3"/>
  <cols>
    <col min="1" max="1" width="16.88671875" customWidth="1"/>
    <col min="6" max="6" width="23.33203125" customWidth="1"/>
    <col min="7" max="7" width="19" customWidth="1"/>
    <col min="8" max="8" width="21.109375" customWidth="1"/>
  </cols>
  <sheetData>
    <row r="1" spans="1:8" ht="18" customHeight="1" x14ac:dyDescent="0.3">
      <c r="A1" s="52" t="s">
        <v>6</v>
      </c>
      <c r="B1" s="52" t="s">
        <v>31</v>
      </c>
      <c r="C1" s="52" t="s">
        <v>32</v>
      </c>
      <c r="D1" s="52" t="s">
        <v>30</v>
      </c>
      <c r="E1" s="52" t="s">
        <v>29</v>
      </c>
      <c r="F1" s="52" t="s">
        <v>28</v>
      </c>
      <c r="G1" s="52" t="s">
        <v>26</v>
      </c>
      <c r="H1" s="53" t="s">
        <v>27</v>
      </c>
    </row>
    <row r="2" spans="1:8" ht="18" x14ac:dyDescent="0.3">
      <c r="A2" s="8">
        <v>45377</v>
      </c>
      <c r="B2" s="38">
        <v>0</v>
      </c>
      <c r="C2" s="39">
        <v>0</v>
      </c>
      <c r="D2" s="4">
        <v>0.2</v>
      </c>
      <c r="E2" s="38">
        <v>7.0000000000000007E-2</v>
      </c>
      <c r="F2" s="39">
        <v>0.19</v>
      </c>
      <c r="G2" s="38">
        <f>AVERAGEA(G12:G35,G37:G42,G45,G49:G56,G59:G64,G67:G72,G74:G92,G94:G110)</f>
        <v>3.19470588235294</v>
      </c>
      <c r="H2" s="39">
        <f>AVERAGEA(H12:H15,H17:H35,H37:H42,H49,H49:H56,H59:H64,H67:H72,H74:H108)</f>
        <v>3.3182352941176481</v>
      </c>
    </row>
    <row r="3" spans="1:8" ht="18" x14ac:dyDescent="0.3">
      <c r="A3" s="8">
        <v>45378</v>
      </c>
      <c r="B3" s="38">
        <v>0</v>
      </c>
      <c r="C3" s="39">
        <v>0</v>
      </c>
      <c r="D3" s="4">
        <v>0.4</v>
      </c>
      <c r="E3" s="38">
        <v>0.23</v>
      </c>
      <c r="F3" s="39">
        <v>0.3</v>
      </c>
      <c r="G3" s="38">
        <f t="shared" ref="G3:G11" si="0">AVERAGEA(G13:G36,G38:G43,G46,G50:G57,G60:G65,G68:G73,G75:G93,G95:G111)</f>
        <v>3.2084523809523793</v>
      </c>
      <c r="H3" s="39">
        <f t="shared" ref="H3:H11" si="1">AVERAGEA(H13:H16,H18:H36,H38:H43,H50,H50:H57,H60:H65,H68:H73,H75:H109)</f>
        <v>3.3575000000000004</v>
      </c>
    </row>
    <row r="4" spans="1:8" ht="18" x14ac:dyDescent="0.3">
      <c r="A4" s="8">
        <v>45379</v>
      </c>
      <c r="B4" s="38">
        <v>0</v>
      </c>
      <c r="C4" s="39">
        <v>0</v>
      </c>
      <c r="D4" s="4">
        <v>0.7</v>
      </c>
      <c r="E4" s="38">
        <v>0.21</v>
      </c>
      <c r="F4" s="39">
        <v>0.25</v>
      </c>
      <c r="G4" s="38">
        <f t="shared" si="0"/>
        <v>3.190843373493975</v>
      </c>
      <c r="H4" s="39">
        <f t="shared" si="1"/>
        <v>3.3566265060240958</v>
      </c>
    </row>
    <row r="5" spans="1:8" ht="18" x14ac:dyDescent="0.3">
      <c r="A5" s="8">
        <v>45380</v>
      </c>
      <c r="B5" s="38">
        <v>0</v>
      </c>
      <c r="C5" s="39">
        <v>0</v>
      </c>
      <c r="D5" s="4">
        <v>0.8</v>
      </c>
      <c r="E5" s="38">
        <v>0.14000000000000001</v>
      </c>
      <c r="F5" s="39">
        <v>0.16</v>
      </c>
      <c r="G5" s="38">
        <f t="shared" si="0"/>
        <v>3.1470731707317068</v>
      </c>
      <c r="H5" s="39">
        <f t="shared" si="1"/>
        <v>3.3010975609756099</v>
      </c>
    </row>
    <row r="6" spans="1:8" ht="18" x14ac:dyDescent="0.3">
      <c r="A6" s="8">
        <v>45381</v>
      </c>
      <c r="B6" s="38">
        <v>0</v>
      </c>
      <c r="C6" s="39">
        <v>0</v>
      </c>
      <c r="D6" s="4">
        <v>0.3</v>
      </c>
      <c r="E6" s="38">
        <v>0.22</v>
      </c>
      <c r="F6" s="39">
        <v>0.2</v>
      </c>
      <c r="G6" s="38">
        <f t="shared" si="0"/>
        <v>3.142098765432098</v>
      </c>
      <c r="H6" s="39">
        <f t="shared" si="1"/>
        <v>3.3032098765432094</v>
      </c>
    </row>
    <row r="7" spans="1:8" ht="18" x14ac:dyDescent="0.3">
      <c r="A7" s="8">
        <v>45382</v>
      </c>
      <c r="B7" s="38">
        <v>0</v>
      </c>
      <c r="C7" s="39">
        <v>0</v>
      </c>
      <c r="D7" s="4">
        <v>0.8</v>
      </c>
      <c r="E7" s="38">
        <v>0.06</v>
      </c>
      <c r="F7" s="39">
        <v>0.1</v>
      </c>
      <c r="G7" s="38">
        <f t="shared" si="0"/>
        <v>3.1143749999999994</v>
      </c>
      <c r="H7" s="39">
        <f t="shared" si="1"/>
        <v>3.3264999999999993</v>
      </c>
    </row>
    <row r="8" spans="1:8" ht="18" x14ac:dyDescent="0.3">
      <c r="A8" s="8">
        <v>45383</v>
      </c>
      <c r="B8" s="38">
        <v>0</v>
      </c>
      <c r="C8" s="39">
        <v>0</v>
      </c>
      <c r="D8" s="4">
        <v>0.3</v>
      </c>
      <c r="E8" s="38">
        <v>0.25</v>
      </c>
      <c r="F8" s="39">
        <v>0.08</v>
      </c>
      <c r="G8" s="38">
        <f t="shared" si="0"/>
        <v>3.1013924050632902</v>
      </c>
      <c r="H8" s="39">
        <f t="shared" si="1"/>
        <v>3.3092405063291133</v>
      </c>
    </row>
    <row r="9" spans="1:8" ht="18" x14ac:dyDescent="0.3">
      <c r="A9" s="8">
        <v>45384</v>
      </c>
      <c r="B9" s="38">
        <v>0</v>
      </c>
      <c r="C9" s="39">
        <v>0</v>
      </c>
      <c r="D9" s="4">
        <v>0.4</v>
      </c>
      <c r="E9" s="38">
        <v>0.09</v>
      </c>
      <c r="F9" s="39">
        <v>0.11</v>
      </c>
      <c r="G9" s="38">
        <f t="shared" si="0"/>
        <v>3.0882051282051273</v>
      </c>
      <c r="H9" s="39">
        <f t="shared" si="1"/>
        <v>3.3232051282051271</v>
      </c>
    </row>
    <row r="10" spans="1:8" ht="18" x14ac:dyDescent="0.3">
      <c r="A10" s="8">
        <v>45385</v>
      </c>
      <c r="B10" s="38">
        <v>0</v>
      </c>
      <c r="C10" s="39">
        <v>0</v>
      </c>
      <c r="D10" s="4">
        <v>0.3</v>
      </c>
      <c r="E10" s="38">
        <v>0.18</v>
      </c>
      <c r="F10" s="39">
        <v>0.33</v>
      </c>
      <c r="G10" s="38">
        <f t="shared" si="0"/>
        <v>3.1006493506493498</v>
      </c>
      <c r="H10" s="39">
        <f t="shared" si="1"/>
        <v>3.2610389610389601</v>
      </c>
    </row>
    <row r="11" spans="1:8" ht="18" x14ac:dyDescent="0.3">
      <c r="A11" s="8">
        <v>45386</v>
      </c>
      <c r="B11" s="38">
        <v>0</v>
      </c>
      <c r="C11" s="39">
        <v>0</v>
      </c>
      <c r="D11" s="4">
        <v>0.1</v>
      </c>
      <c r="E11" s="38">
        <v>7.0000000000000007E-2</v>
      </c>
      <c r="F11" s="39">
        <v>0.17</v>
      </c>
      <c r="G11" s="38">
        <f t="shared" si="0"/>
        <v>3.1157894736842104</v>
      </c>
      <c r="H11" s="39">
        <f t="shared" si="1"/>
        <v>3.2503947368421047</v>
      </c>
    </row>
    <row r="12" spans="1:8" ht="18" x14ac:dyDescent="0.3">
      <c r="A12" s="8">
        <v>45387</v>
      </c>
      <c r="B12" s="38">
        <v>0</v>
      </c>
      <c r="C12" s="39">
        <v>0</v>
      </c>
      <c r="D12" s="4">
        <v>0.9</v>
      </c>
      <c r="E12" s="38">
        <v>0.06</v>
      </c>
      <c r="F12" s="39">
        <v>7.0000000000000007E-2</v>
      </c>
      <c r="G12" s="38">
        <v>3.12</v>
      </c>
      <c r="H12" s="39">
        <v>2.87</v>
      </c>
    </row>
    <row r="13" spans="1:8" ht="18" x14ac:dyDescent="0.3">
      <c r="A13" s="8">
        <v>45388</v>
      </c>
      <c r="B13" s="38">
        <v>0</v>
      </c>
      <c r="C13" s="39">
        <v>0</v>
      </c>
      <c r="D13" s="4">
        <v>0.1</v>
      </c>
      <c r="E13" s="38">
        <v>0.06</v>
      </c>
      <c r="F13" s="39">
        <v>0.08</v>
      </c>
      <c r="G13" s="38">
        <v>4.1500000000000004</v>
      </c>
      <c r="H13" s="39">
        <v>3.19</v>
      </c>
    </row>
    <row r="14" spans="1:8" ht="18" x14ac:dyDescent="0.3">
      <c r="A14" s="8">
        <v>45389</v>
      </c>
      <c r="B14" s="38">
        <v>0</v>
      </c>
      <c r="C14" s="39">
        <v>0</v>
      </c>
      <c r="D14" s="4">
        <v>0.6</v>
      </c>
      <c r="E14" s="38">
        <v>0.09</v>
      </c>
      <c r="F14" s="39">
        <v>0.34</v>
      </c>
      <c r="G14" s="38">
        <v>4.75</v>
      </c>
      <c r="H14" s="39">
        <v>5.2</v>
      </c>
    </row>
    <row r="15" spans="1:8" ht="18" x14ac:dyDescent="0.3">
      <c r="A15" s="8">
        <v>45390</v>
      </c>
      <c r="B15" s="38">
        <v>0</v>
      </c>
      <c r="C15" s="39">
        <v>0</v>
      </c>
      <c r="D15" s="4">
        <v>0.4</v>
      </c>
      <c r="E15" s="38">
        <v>0.19</v>
      </c>
      <c r="F15" s="39">
        <v>0.4</v>
      </c>
      <c r="G15" s="38">
        <v>4.18</v>
      </c>
      <c r="H15" s="39">
        <v>4.9000000000000004</v>
      </c>
    </row>
    <row r="16" spans="1:8" ht="18" x14ac:dyDescent="0.3">
      <c r="A16" s="8">
        <v>45391</v>
      </c>
      <c r="B16" s="38">
        <v>0</v>
      </c>
      <c r="C16" s="39">
        <v>0</v>
      </c>
      <c r="D16" s="4">
        <v>0.5</v>
      </c>
      <c r="E16" s="38">
        <v>0.33</v>
      </c>
      <c r="F16" s="39">
        <v>0.27</v>
      </c>
      <c r="G16" s="38">
        <v>4.43</v>
      </c>
      <c r="H16" s="39">
        <v>3.32</v>
      </c>
    </row>
    <row r="17" spans="1:8" ht="18" x14ac:dyDescent="0.3">
      <c r="A17" s="8">
        <v>45392</v>
      </c>
      <c r="B17" s="38">
        <v>0</v>
      </c>
      <c r="C17" s="39">
        <v>0</v>
      </c>
      <c r="D17" s="4">
        <v>0.5</v>
      </c>
      <c r="E17" s="38">
        <v>0.41</v>
      </c>
      <c r="F17" s="39">
        <v>0.35</v>
      </c>
      <c r="G17" s="38">
        <v>1.97</v>
      </c>
      <c r="H17" s="39">
        <v>2.62</v>
      </c>
    </row>
    <row r="18" spans="1:8" ht="18" x14ac:dyDescent="0.3">
      <c r="A18" s="8">
        <v>45393</v>
      </c>
      <c r="B18" s="38">
        <v>0</v>
      </c>
      <c r="C18" s="39">
        <v>0</v>
      </c>
      <c r="D18" s="4">
        <v>0.8</v>
      </c>
      <c r="E18" s="38">
        <v>0.23</v>
      </c>
      <c r="F18" s="39">
        <v>0.19</v>
      </c>
      <c r="G18" s="38">
        <v>2.13</v>
      </c>
      <c r="H18" s="39">
        <v>2.2599999999999998</v>
      </c>
    </row>
    <row r="19" spans="1:8" ht="18" x14ac:dyDescent="0.3">
      <c r="A19" s="8">
        <v>45394</v>
      </c>
      <c r="B19" s="38">
        <v>0</v>
      </c>
      <c r="C19" s="39">
        <v>0</v>
      </c>
      <c r="D19" s="4">
        <v>0.6</v>
      </c>
      <c r="E19" s="38">
        <v>0.37</v>
      </c>
      <c r="F19" s="39">
        <v>0.52</v>
      </c>
      <c r="G19" s="38">
        <v>1.75</v>
      </c>
      <c r="H19" s="39">
        <v>2.89</v>
      </c>
    </row>
    <row r="20" spans="1:8" ht="18" x14ac:dyDescent="0.3">
      <c r="A20" s="8">
        <v>45395</v>
      </c>
      <c r="B20" s="38">
        <v>0</v>
      </c>
      <c r="C20" s="39">
        <v>0</v>
      </c>
      <c r="D20" s="4">
        <v>0.5</v>
      </c>
      <c r="E20" s="38">
        <v>0.2</v>
      </c>
      <c r="F20" s="39">
        <v>0.42</v>
      </c>
      <c r="G20" s="38">
        <v>2.42</v>
      </c>
      <c r="H20" s="39">
        <v>3.42</v>
      </c>
    </row>
    <row r="21" spans="1:8" ht="18" x14ac:dyDescent="0.3">
      <c r="A21" s="8">
        <v>45396</v>
      </c>
      <c r="B21" s="38">
        <v>0</v>
      </c>
      <c r="C21" s="39">
        <v>0</v>
      </c>
      <c r="D21" s="4">
        <v>0.9</v>
      </c>
      <c r="E21" s="38">
        <v>0.08</v>
      </c>
      <c r="F21" s="39">
        <v>0.06</v>
      </c>
      <c r="G21" s="38">
        <v>1.82</v>
      </c>
      <c r="H21" s="39">
        <v>1.24</v>
      </c>
    </row>
    <row r="22" spans="1:8" ht="18" x14ac:dyDescent="0.3">
      <c r="A22" s="8">
        <v>45397</v>
      </c>
      <c r="B22" s="38">
        <v>0</v>
      </c>
      <c r="C22" s="39">
        <v>0</v>
      </c>
      <c r="D22" s="4">
        <v>0.4</v>
      </c>
      <c r="E22" s="38">
        <v>0.11</v>
      </c>
      <c r="F22" s="39">
        <v>0.08</v>
      </c>
      <c r="G22" s="38">
        <v>2.37</v>
      </c>
      <c r="H22" s="39">
        <v>2.66</v>
      </c>
    </row>
    <row r="23" spans="1:8" ht="18" x14ac:dyDescent="0.3">
      <c r="A23" s="8">
        <v>45398</v>
      </c>
      <c r="B23" s="38">
        <v>0</v>
      </c>
      <c r="C23" s="39">
        <v>0</v>
      </c>
      <c r="D23" s="4">
        <v>0.5</v>
      </c>
      <c r="E23" s="38">
        <v>0.15</v>
      </c>
      <c r="F23" s="39">
        <v>0.2</v>
      </c>
      <c r="G23" s="38">
        <v>0.87</v>
      </c>
      <c r="H23" s="39">
        <v>1.34</v>
      </c>
    </row>
    <row r="24" spans="1:8" ht="18" x14ac:dyDescent="0.3">
      <c r="A24" s="8">
        <v>45399</v>
      </c>
      <c r="B24" s="38">
        <v>0</v>
      </c>
      <c r="C24" s="39">
        <v>0</v>
      </c>
      <c r="D24" s="14">
        <v>0.4</v>
      </c>
      <c r="E24" s="38">
        <v>0.06</v>
      </c>
      <c r="F24" s="39">
        <v>0.12</v>
      </c>
      <c r="G24" s="38">
        <v>1.84</v>
      </c>
      <c r="H24" s="39">
        <v>1.76</v>
      </c>
    </row>
    <row r="25" spans="1:8" ht="18" x14ac:dyDescent="0.3">
      <c r="A25" s="8">
        <v>45400</v>
      </c>
      <c r="B25" s="38">
        <v>0</v>
      </c>
      <c r="C25" s="39">
        <v>0</v>
      </c>
      <c r="D25" s="4">
        <v>0.5</v>
      </c>
      <c r="E25" s="38">
        <v>0.1</v>
      </c>
      <c r="F25" s="39">
        <v>0.09</v>
      </c>
      <c r="G25" s="38">
        <v>1.62</v>
      </c>
      <c r="H25" s="39">
        <v>1.68</v>
      </c>
    </row>
    <row r="26" spans="1:8" ht="18" x14ac:dyDescent="0.3">
      <c r="A26" s="8">
        <v>45401</v>
      </c>
      <c r="B26" s="38">
        <v>0</v>
      </c>
      <c r="C26" s="39">
        <v>0</v>
      </c>
      <c r="D26" s="4">
        <v>0.7</v>
      </c>
      <c r="E26" s="38">
        <v>0.19</v>
      </c>
      <c r="F26" s="39">
        <v>0.62</v>
      </c>
      <c r="G26" s="38">
        <v>1.92</v>
      </c>
      <c r="H26" s="39">
        <v>1.86</v>
      </c>
    </row>
    <row r="27" spans="1:8" ht="18" x14ac:dyDescent="0.3">
      <c r="A27" s="8">
        <v>45402</v>
      </c>
      <c r="B27" s="38">
        <v>0</v>
      </c>
      <c r="C27" s="39">
        <v>0</v>
      </c>
      <c r="D27" s="4">
        <v>0.6</v>
      </c>
      <c r="E27" s="38">
        <v>0.12</v>
      </c>
      <c r="F27" s="39">
        <v>0.25</v>
      </c>
      <c r="G27" s="38">
        <v>1.65</v>
      </c>
      <c r="H27" s="39">
        <v>1.44</v>
      </c>
    </row>
    <row r="28" spans="1:8" ht="18" x14ac:dyDescent="0.3">
      <c r="A28" s="8">
        <v>45403</v>
      </c>
      <c r="B28" s="38">
        <v>0</v>
      </c>
      <c r="C28" s="39">
        <v>0</v>
      </c>
      <c r="D28" s="4">
        <v>0.5</v>
      </c>
      <c r="E28" s="38">
        <v>0.22</v>
      </c>
      <c r="F28" s="39">
        <v>0.19</v>
      </c>
      <c r="G28" s="38">
        <v>1.8</v>
      </c>
      <c r="H28" s="39">
        <v>2.09</v>
      </c>
    </row>
    <row r="29" spans="1:8" ht="18" x14ac:dyDescent="0.3">
      <c r="A29" s="3">
        <v>45404</v>
      </c>
      <c r="B29" s="38">
        <v>0</v>
      </c>
      <c r="C29" s="39">
        <v>0</v>
      </c>
      <c r="D29" s="4">
        <v>0.8</v>
      </c>
      <c r="E29" s="38">
        <v>0.5</v>
      </c>
      <c r="F29" s="39">
        <v>0.32</v>
      </c>
      <c r="G29" s="38">
        <v>1.27</v>
      </c>
      <c r="H29" s="39">
        <v>1.45</v>
      </c>
    </row>
    <row r="30" spans="1:8" ht="18" x14ac:dyDescent="0.3">
      <c r="A30" s="3">
        <v>45405</v>
      </c>
      <c r="B30" s="38">
        <v>0</v>
      </c>
      <c r="C30" s="39">
        <v>0</v>
      </c>
      <c r="D30" s="4">
        <v>0.5</v>
      </c>
      <c r="E30" s="38">
        <v>0.09</v>
      </c>
      <c r="F30" s="39">
        <v>0.16</v>
      </c>
      <c r="G30" s="38">
        <v>2.0099999999999998</v>
      </c>
      <c r="H30" s="39">
        <v>1.92</v>
      </c>
    </row>
    <row r="31" spans="1:8" ht="18" x14ac:dyDescent="0.3">
      <c r="A31" s="3">
        <v>45406</v>
      </c>
      <c r="B31" s="38">
        <v>0</v>
      </c>
      <c r="C31" s="39">
        <v>0</v>
      </c>
      <c r="D31" s="4">
        <v>0.6</v>
      </c>
      <c r="E31" s="38">
        <v>0.11</v>
      </c>
      <c r="F31" s="39">
        <v>0.13</v>
      </c>
      <c r="G31" s="38">
        <v>1.84</v>
      </c>
      <c r="H31" s="39">
        <v>2.78</v>
      </c>
    </row>
    <row r="32" spans="1:8" ht="18" x14ac:dyDescent="0.3">
      <c r="A32" s="3">
        <v>45407</v>
      </c>
      <c r="B32" s="38">
        <v>0</v>
      </c>
      <c r="C32" s="39">
        <v>0</v>
      </c>
      <c r="D32" s="4">
        <v>0.4</v>
      </c>
      <c r="E32" s="38">
        <v>0.11</v>
      </c>
      <c r="F32" s="39">
        <v>0.1</v>
      </c>
      <c r="G32" s="38">
        <v>2.82</v>
      </c>
      <c r="H32" s="39">
        <v>2.86</v>
      </c>
    </row>
    <row r="33" spans="1:8" ht="18" x14ac:dyDescent="0.3">
      <c r="A33" s="3">
        <v>45408</v>
      </c>
      <c r="B33" s="38">
        <v>0</v>
      </c>
      <c r="C33" s="39">
        <v>0</v>
      </c>
      <c r="D33" s="4">
        <v>0.4</v>
      </c>
      <c r="E33" s="38">
        <v>0.08</v>
      </c>
      <c r="F33" s="39">
        <v>0.13</v>
      </c>
      <c r="G33" s="38">
        <v>1.3</v>
      </c>
      <c r="H33" s="39">
        <v>1.49</v>
      </c>
    </row>
    <row r="34" spans="1:8" ht="18" x14ac:dyDescent="0.3">
      <c r="A34" s="3">
        <v>45409</v>
      </c>
      <c r="B34" s="38">
        <v>0</v>
      </c>
      <c r="C34" s="39">
        <v>0</v>
      </c>
      <c r="D34" s="4">
        <v>0.6</v>
      </c>
      <c r="E34" s="38">
        <v>0.09</v>
      </c>
      <c r="F34" s="39">
        <v>0.14000000000000001</v>
      </c>
      <c r="G34" s="38">
        <v>1.24</v>
      </c>
      <c r="H34" s="39">
        <v>1.46</v>
      </c>
    </row>
    <row r="35" spans="1:8" ht="18" x14ac:dyDescent="0.3">
      <c r="A35" s="3">
        <v>45410</v>
      </c>
      <c r="B35" s="38">
        <v>0</v>
      </c>
      <c r="C35" s="39">
        <v>0</v>
      </c>
      <c r="D35" s="4">
        <v>0.6</v>
      </c>
      <c r="E35" s="38">
        <v>0.12</v>
      </c>
      <c r="F35" s="39">
        <v>0.24</v>
      </c>
      <c r="G35" s="38">
        <v>1.38</v>
      </c>
      <c r="H35" s="39">
        <v>1.42</v>
      </c>
    </row>
    <row r="36" spans="1:8" ht="18" x14ac:dyDescent="0.3">
      <c r="A36" s="3">
        <v>45411</v>
      </c>
      <c r="B36" s="38">
        <v>0</v>
      </c>
      <c r="C36" s="39">
        <v>0</v>
      </c>
      <c r="D36" s="4">
        <v>0.2</v>
      </c>
      <c r="E36" s="38">
        <v>0.1</v>
      </c>
      <c r="F36" s="39">
        <v>0.15</v>
      </c>
      <c r="G36" s="38">
        <v>3.19</v>
      </c>
      <c r="H36" s="39">
        <v>3.32</v>
      </c>
    </row>
    <row r="37" spans="1:8" ht="18" x14ac:dyDescent="0.3">
      <c r="A37" s="3">
        <v>45412</v>
      </c>
      <c r="B37" s="38">
        <v>0</v>
      </c>
      <c r="C37" s="39">
        <v>0</v>
      </c>
      <c r="D37" s="4">
        <v>0.3</v>
      </c>
      <c r="E37" s="38">
        <v>0.1</v>
      </c>
      <c r="F37" s="39">
        <v>0.13</v>
      </c>
      <c r="G37" s="38">
        <v>2.06</v>
      </c>
      <c r="H37" s="39">
        <v>1.51</v>
      </c>
    </row>
    <row r="38" spans="1:8" ht="18" x14ac:dyDescent="0.3">
      <c r="A38" s="3">
        <v>45413</v>
      </c>
      <c r="B38" s="38">
        <v>0</v>
      </c>
      <c r="C38" s="39">
        <v>0</v>
      </c>
      <c r="D38" s="4">
        <v>0.1</v>
      </c>
      <c r="E38" s="38">
        <v>0.06</v>
      </c>
      <c r="F38" s="39">
        <v>0.12</v>
      </c>
      <c r="G38" s="38">
        <v>2.46</v>
      </c>
      <c r="H38" s="39">
        <v>2.33</v>
      </c>
    </row>
    <row r="39" spans="1:8" ht="18" x14ac:dyDescent="0.3">
      <c r="A39" s="3">
        <v>45414</v>
      </c>
      <c r="B39" s="38">
        <v>0</v>
      </c>
      <c r="C39" s="39">
        <v>0</v>
      </c>
      <c r="D39" s="4">
        <v>0.2</v>
      </c>
      <c r="E39" s="38">
        <v>0.06</v>
      </c>
      <c r="F39" s="39">
        <v>0.1</v>
      </c>
      <c r="G39" s="38">
        <v>3.74</v>
      </c>
      <c r="H39" s="39">
        <v>3.66</v>
      </c>
    </row>
    <row r="40" spans="1:8" ht="18" x14ac:dyDescent="0.3">
      <c r="A40" s="3">
        <v>45415</v>
      </c>
      <c r="B40" s="38">
        <v>0</v>
      </c>
      <c r="C40" s="39">
        <v>0</v>
      </c>
      <c r="D40" s="4">
        <v>0.4</v>
      </c>
      <c r="E40" s="38">
        <v>0.21</v>
      </c>
      <c r="F40" s="39">
        <v>0.14000000000000001</v>
      </c>
      <c r="G40" s="38">
        <v>3.67</v>
      </c>
      <c r="H40" s="39">
        <v>3.86</v>
      </c>
    </row>
    <row r="41" spans="1:8" ht="18" x14ac:dyDescent="0.3">
      <c r="A41" s="3">
        <v>45416</v>
      </c>
      <c r="B41" s="38">
        <v>0</v>
      </c>
      <c r="C41" s="39">
        <v>0</v>
      </c>
      <c r="D41" s="4">
        <v>0.5</v>
      </c>
      <c r="E41" s="38">
        <v>0.28999999999999998</v>
      </c>
      <c r="F41" s="39">
        <v>0.23</v>
      </c>
      <c r="G41" s="38">
        <v>3.58</v>
      </c>
      <c r="H41" s="39">
        <v>3.69</v>
      </c>
    </row>
    <row r="42" spans="1:8" ht="18" x14ac:dyDescent="0.3">
      <c r="A42" s="3">
        <v>45417</v>
      </c>
      <c r="B42" s="38">
        <v>0</v>
      </c>
      <c r="C42" s="39">
        <v>0</v>
      </c>
      <c r="D42" s="4">
        <v>0.3</v>
      </c>
      <c r="E42" s="38">
        <v>0.15</v>
      </c>
      <c r="F42" s="39">
        <v>0.68</v>
      </c>
      <c r="G42" s="38">
        <v>3.51</v>
      </c>
      <c r="H42" s="39">
        <v>3.5</v>
      </c>
    </row>
    <row r="43" spans="1:8" ht="18" x14ac:dyDescent="0.3">
      <c r="A43" s="40">
        <v>45418</v>
      </c>
      <c r="B43" s="41">
        <v>0</v>
      </c>
      <c r="C43" s="42">
        <v>0</v>
      </c>
      <c r="D43" s="9">
        <v>0.9</v>
      </c>
      <c r="E43" s="43">
        <v>1.53</v>
      </c>
      <c r="F43" s="44">
        <v>0.79</v>
      </c>
      <c r="G43" s="38">
        <v>3.19</v>
      </c>
      <c r="H43" s="39">
        <v>3.32</v>
      </c>
    </row>
    <row r="44" spans="1:8" ht="18" x14ac:dyDescent="0.3">
      <c r="A44" s="3">
        <v>45419</v>
      </c>
      <c r="B44" s="38">
        <v>0</v>
      </c>
      <c r="C44" s="39">
        <v>0</v>
      </c>
      <c r="D44" s="14">
        <v>0.4</v>
      </c>
      <c r="E44" s="45">
        <v>0.1</v>
      </c>
      <c r="F44" s="46">
        <v>0.11</v>
      </c>
      <c r="G44" s="45">
        <v>3.19</v>
      </c>
      <c r="H44" s="39">
        <v>3.32</v>
      </c>
    </row>
    <row r="45" spans="1:8" ht="18" x14ac:dyDescent="0.3">
      <c r="A45" s="3">
        <v>45420</v>
      </c>
      <c r="B45" s="38">
        <v>0</v>
      </c>
      <c r="C45" s="39">
        <v>0</v>
      </c>
      <c r="D45" s="4">
        <v>0.5</v>
      </c>
      <c r="E45" s="45">
        <v>0.2</v>
      </c>
      <c r="F45" s="46">
        <v>0.17</v>
      </c>
      <c r="G45" s="45">
        <v>3.6</v>
      </c>
      <c r="H45" s="39">
        <v>3.32</v>
      </c>
    </row>
    <row r="46" spans="1:8" ht="18" x14ac:dyDescent="0.3">
      <c r="A46" s="3">
        <v>45421</v>
      </c>
      <c r="B46" s="38">
        <v>0</v>
      </c>
      <c r="C46" s="39">
        <v>0</v>
      </c>
      <c r="D46" s="4">
        <v>0.4</v>
      </c>
      <c r="E46" s="45">
        <v>0.06</v>
      </c>
      <c r="F46" s="46">
        <v>0.12</v>
      </c>
      <c r="G46" s="45">
        <v>3.19</v>
      </c>
      <c r="H46" s="39">
        <v>3.32</v>
      </c>
    </row>
    <row r="47" spans="1:8" ht="18" x14ac:dyDescent="0.3">
      <c r="A47" s="3">
        <v>45422</v>
      </c>
      <c r="B47" s="38">
        <v>0</v>
      </c>
      <c r="C47" s="39">
        <v>0</v>
      </c>
      <c r="D47" s="4">
        <v>0.6</v>
      </c>
      <c r="E47" s="45">
        <v>0.11</v>
      </c>
      <c r="F47" s="46">
        <v>0.16</v>
      </c>
      <c r="G47" s="45">
        <v>3.19</v>
      </c>
      <c r="H47" s="39">
        <v>3.32</v>
      </c>
    </row>
    <row r="48" spans="1:8" ht="18" x14ac:dyDescent="0.3">
      <c r="A48" s="3">
        <v>45423</v>
      </c>
      <c r="B48" s="38">
        <v>0</v>
      </c>
      <c r="C48" s="39">
        <v>0</v>
      </c>
      <c r="D48" s="4">
        <v>0.5</v>
      </c>
      <c r="E48" s="45">
        <v>0.27</v>
      </c>
      <c r="F48" s="46">
        <v>0.49</v>
      </c>
      <c r="G48" s="45">
        <v>3.19</v>
      </c>
      <c r="H48" s="39">
        <v>3.32</v>
      </c>
    </row>
    <row r="49" spans="1:8" ht="18" x14ac:dyDescent="0.3">
      <c r="A49" s="3">
        <v>45424</v>
      </c>
      <c r="B49" s="38">
        <v>0</v>
      </c>
      <c r="C49" s="39">
        <v>0</v>
      </c>
      <c r="D49" s="4">
        <v>0.7</v>
      </c>
      <c r="E49" s="38">
        <v>0.21</v>
      </c>
      <c r="F49" s="39">
        <v>0.24</v>
      </c>
      <c r="G49" s="38">
        <v>2.83</v>
      </c>
      <c r="H49" s="39">
        <v>2.92</v>
      </c>
    </row>
    <row r="50" spans="1:8" ht="18" x14ac:dyDescent="0.3">
      <c r="A50" s="40">
        <v>45425</v>
      </c>
      <c r="B50" s="41">
        <v>0</v>
      </c>
      <c r="C50" s="42">
        <v>0</v>
      </c>
      <c r="D50" s="9">
        <v>0.8</v>
      </c>
      <c r="E50" s="43">
        <v>0.28000000000000003</v>
      </c>
      <c r="F50" s="44">
        <v>0.3</v>
      </c>
      <c r="G50" s="43">
        <v>3.01</v>
      </c>
      <c r="H50" s="44">
        <v>2.76</v>
      </c>
    </row>
    <row r="51" spans="1:8" ht="18" x14ac:dyDescent="0.3">
      <c r="A51" s="3">
        <v>45426</v>
      </c>
      <c r="B51" s="38">
        <v>0</v>
      </c>
      <c r="C51" s="39">
        <v>0</v>
      </c>
      <c r="D51" s="4">
        <v>0.5</v>
      </c>
      <c r="E51" s="45">
        <v>0.1</v>
      </c>
      <c r="F51" s="46">
        <v>0.17</v>
      </c>
      <c r="G51" s="45">
        <v>2.87</v>
      </c>
      <c r="H51" s="46">
        <v>2.57</v>
      </c>
    </row>
    <row r="52" spans="1:8" ht="18" x14ac:dyDescent="0.3">
      <c r="A52" s="3">
        <v>45427</v>
      </c>
      <c r="B52" s="38">
        <v>0</v>
      </c>
      <c r="C52" s="39">
        <v>0</v>
      </c>
      <c r="D52" s="4">
        <v>0.4</v>
      </c>
      <c r="E52" s="45">
        <v>0.22</v>
      </c>
      <c r="F52" s="46">
        <v>0.14000000000000001</v>
      </c>
      <c r="G52" s="45">
        <v>2.78</v>
      </c>
      <c r="H52" s="46">
        <v>2.93</v>
      </c>
    </row>
    <row r="53" spans="1:8" ht="18" x14ac:dyDescent="0.3">
      <c r="A53" s="3">
        <v>45428</v>
      </c>
      <c r="B53" s="38">
        <v>0</v>
      </c>
      <c r="C53" s="39">
        <v>0</v>
      </c>
      <c r="D53" s="4">
        <v>0.3</v>
      </c>
      <c r="E53" s="45">
        <v>0.17</v>
      </c>
      <c r="F53" s="46">
        <v>0.23</v>
      </c>
      <c r="G53" s="45">
        <v>5.0999999999999996</v>
      </c>
      <c r="H53" s="46">
        <v>4.8899999999999997</v>
      </c>
    </row>
    <row r="54" spans="1:8" ht="18" x14ac:dyDescent="0.3">
      <c r="A54" s="3">
        <v>45429</v>
      </c>
      <c r="B54" s="38">
        <v>0</v>
      </c>
      <c r="C54" s="39">
        <v>0</v>
      </c>
      <c r="D54" s="4">
        <v>0.9</v>
      </c>
      <c r="E54" s="45">
        <v>0.09</v>
      </c>
      <c r="F54" s="46">
        <v>0.12</v>
      </c>
      <c r="G54" s="45">
        <v>5.04</v>
      </c>
      <c r="H54" s="46">
        <v>4.9000000000000004</v>
      </c>
    </row>
    <row r="55" spans="1:8" ht="18" x14ac:dyDescent="0.3">
      <c r="A55" s="3">
        <v>45430</v>
      </c>
      <c r="B55" s="38">
        <v>0</v>
      </c>
      <c r="C55" s="39">
        <v>0</v>
      </c>
      <c r="D55" s="4">
        <v>0.6</v>
      </c>
      <c r="E55" s="45">
        <v>0.12</v>
      </c>
      <c r="F55" s="46">
        <v>0.16</v>
      </c>
      <c r="G55" s="45">
        <v>5.08</v>
      </c>
      <c r="H55" s="46">
        <v>4.82</v>
      </c>
    </row>
    <row r="56" spans="1:8" ht="18" x14ac:dyDescent="0.3">
      <c r="A56" s="8">
        <v>45431</v>
      </c>
      <c r="B56" s="38">
        <v>0</v>
      </c>
      <c r="C56" s="39">
        <v>0</v>
      </c>
      <c r="D56" s="4">
        <v>0.8</v>
      </c>
      <c r="E56" s="38">
        <v>0.19</v>
      </c>
      <c r="F56" s="39">
        <v>0.13</v>
      </c>
      <c r="G56" s="38">
        <v>4.76</v>
      </c>
      <c r="H56" s="39">
        <v>4.91</v>
      </c>
    </row>
    <row r="57" spans="1:8" ht="18" x14ac:dyDescent="0.3">
      <c r="A57" s="40">
        <v>45432</v>
      </c>
      <c r="B57" s="41">
        <v>0</v>
      </c>
      <c r="C57" s="42">
        <v>0</v>
      </c>
      <c r="D57" s="9">
        <v>0.2</v>
      </c>
      <c r="E57" s="43">
        <v>0.08</v>
      </c>
      <c r="F57" s="44">
        <v>0.11</v>
      </c>
      <c r="G57" s="38">
        <v>3.19</v>
      </c>
      <c r="H57" s="39">
        <v>3.32</v>
      </c>
    </row>
    <row r="58" spans="1:8" ht="18" x14ac:dyDescent="0.3">
      <c r="A58" s="3">
        <v>45433</v>
      </c>
      <c r="B58" s="38">
        <v>0</v>
      </c>
      <c r="C58" s="39">
        <v>0</v>
      </c>
      <c r="D58" s="4">
        <v>0.4</v>
      </c>
      <c r="E58" s="45">
        <v>0.17</v>
      </c>
      <c r="F58" s="46">
        <v>0.27</v>
      </c>
      <c r="G58" s="38">
        <v>3.19</v>
      </c>
      <c r="H58" s="39">
        <v>3.32</v>
      </c>
    </row>
    <row r="59" spans="1:8" ht="18" x14ac:dyDescent="0.3">
      <c r="A59" s="3">
        <v>45434</v>
      </c>
      <c r="B59" s="38">
        <v>0</v>
      </c>
      <c r="C59" s="39">
        <v>0</v>
      </c>
      <c r="D59" s="4">
        <v>0.3</v>
      </c>
      <c r="E59" s="45">
        <v>0.08</v>
      </c>
      <c r="F59" s="46">
        <v>0.25</v>
      </c>
      <c r="G59" s="38">
        <v>3.12</v>
      </c>
      <c r="H59" s="39">
        <v>3.24</v>
      </c>
    </row>
    <row r="60" spans="1:8" ht="18" x14ac:dyDescent="0.3">
      <c r="A60" s="3">
        <v>45435</v>
      </c>
      <c r="B60" s="38">
        <v>0</v>
      </c>
      <c r="C60" s="39">
        <v>0</v>
      </c>
      <c r="D60" s="15">
        <v>0.2</v>
      </c>
      <c r="E60" s="45">
        <v>0.09</v>
      </c>
      <c r="F60" s="46">
        <v>0.14000000000000001</v>
      </c>
      <c r="G60" s="38">
        <v>2.7</v>
      </c>
      <c r="H60" s="39">
        <v>3.12</v>
      </c>
    </row>
    <row r="61" spans="1:8" ht="18" x14ac:dyDescent="0.3">
      <c r="A61" s="3">
        <v>45436</v>
      </c>
      <c r="B61" s="38">
        <v>0</v>
      </c>
      <c r="C61" s="39">
        <v>0</v>
      </c>
      <c r="D61" s="4">
        <v>0.2</v>
      </c>
      <c r="E61" s="45">
        <v>0.1</v>
      </c>
      <c r="F61" s="46">
        <v>0.09</v>
      </c>
      <c r="G61" s="38">
        <v>3.9</v>
      </c>
      <c r="H61" s="39">
        <v>3.75</v>
      </c>
    </row>
    <row r="62" spans="1:8" ht="18" x14ac:dyDescent="0.3">
      <c r="A62" s="3">
        <v>45437</v>
      </c>
      <c r="B62" s="38">
        <v>0</v>
      </c>
      <c r="C62" s="39">
        <v>0</v>
      </c>
      <c r="D62" s="4">
        <v>0.5</v>
      </c>
      <c r="E62" s="45">
        <v>0.09</v>
      </c>
      <c r="F62" s="46">
        <v>0.11</v>
      </c>
      <c r="G62" s="38">
        <v>3.41</v>
      </c>
      <c r="H62" s="39">
        <v>3.18</v>
      </c>
    </row>
    <row r="63" spans="1:8" ht="18" x14ac:dyDescent="0.3">
      <c r="A63" s="3">
        <v>45438</v>
      </c>
      <c r="B63" s="38">
        <v>0</v>
      </c>
      <c r="C63" s="39">
        <v>0</v>
      </c>
      <c r="D63" s="4">
        <v>0.2</v>
      </c>
      <c r="E63" s="38">
        <v>0.1</v>
      </c>
      <c r="F63" s="39">
        <v>0.13</v>
      </c>
      <c r="G63" s="38">
        <v>3.08</v>
      </c>
      <c r="H63" s="39">
        <v>3.52</v>
      </c>
    </row>
    <row r="64" spans="1:8" ht="18" x14ac:dyDescent="0.3">
      <c r="A64" s="47">
        <v>45439</v>
      </c>
      <c r="B64" s="41">
        <v>0</v>
      </c>
      <c r="C64" s="42">
        <v>0</v>
      </c>
      <c r="D64" s="9">
        <v>0.8</v>
      </c>
      <c r="E64" s="43">
        <v>0.59</v>
      </c>
      <c r="F64" s="44">
        <v>0.24</v>
      </c>
      <c r="G64" s="38">
        <v>2.74</v>
      </c>
      <c r="H64" s="39">
        <v>2.96</v>
      </c>
    </row>
    <row r="65" spans="1:8" ht="18" x14ac:dyDescent="0.3">
      <c r="A65" s="3">
        <v>45440</v>
      </c>
      <c r="B65" s="38">
        <v>0</v>
      </c>
      <c r="C65" s="39">
        <v>0</v>
      </c>
      <c r="D65" s="4">
        <v>0.6</v>
      </c>
      <c r="E65" s="45">
        <v>0.33</v>
      </c>
      <c r="F65" s="46">
        <v>0.28000000000000003</v>
      </c>
      <c r="G65" s="45">
        <v>3.19</v>
      </c>
      <c r="H65" s="46">
        <v>3.32</v>
      </c>
    </row>
    <row r="66" spans="1:8" ht="18" x14ac:dyDescent="0.3">
      <c r="A66" s="3">
        <v>45441</v>
      </c>
      <c r="B66" s="38">
        <v>0</v>
      </c>
      <c r="C66" s="39">
        <v>0</v>
      </c>
      <c r="D66" s="4">
        <v>0.6</v>
      </c>
      <c r="E66" s="45">
        <v>0.4</v>
      </c>
      <c r="F66" s="46">
        <v>0.23</v>
      </c>
      <c r="G66" s="45">
        <v>3.19</v>
      </c>
      <c r="H66" s="46">
        <v>3.32</v>
      </c>
    </row>
    <row r="67" spans="1:8" ht="18" x14ac:dyDescent="0.3">
      <c r="A67" s="3">
        <v>45442</v>
      </c>
      <c r="B67" s="38">
        <v>0</v>
      </c>
      <c r="C67" s="39">
        <v>0</v>
      </c>
      <c r="D67" s="4">
        <v>0.4</v>
      </c>
      <c r="E67" s="45">
        <v>0.2</v>
      </c>
      <c r="F67" s="46">
        <v>0.14000000000000001</v>
      </c>
      <c r="G67" s="45">
        <v>2.13</v>
      </c>
      <c r="H67" s="46">
        <v>3.22</v>
      </c>
    </row>
    <row r="68" spans="1:8" ht="18" x14ac:dyDescent="0.3">
      <c r="A68" s="3">
        <v>45443</v>
      </c>
      <c r="B68" s="38">
        <v>0</v>
      </c>
      <c r="C68" s="39">
        <v>0</v>
      </c>
      <c r="D68" s="4">
        <v>0.6</v>
      </c>
      <c r="E68" s="45">
        <v>0.12</v>
      </c>
      <c r="F68" s="46">
        <v>0.33</v>
      </c>
      <c r="G68" s="45">
        <v>3.54</v>
      </c>
      <c r="H68" s="46">
        <v>3.87</v>
      </c>
    </row>
    <row r="69" spans="1:8" ht="18" x14ac:dyDescent="0.3">
      <c r="A69" s="3">
        <v>45444</v>
      </c>
      <c r="B69" s="38">
        <v>0</v>
      </c>
      <c r="C69" s="39">
        <v>0</v>
      </c>
      <c r="D69" s="4">
        <v>0.3</v>
      </c>
      <c r="E69" s="45">
        <v>0.22</v>
      </c>
      <c r="F69" s="46">
        <v>0.37</v>
      </c>
      <c r="G69" s="45">
        <v>2.5499999999999998</v>
      </c>
      <c r="H69" s="46">
        <v>3.9</v>
      </c>
    </row>
    <row r="70" spans="1:8" ht="18.600000000000001" thickBot="1" x14ac:dyDescent="0.35">
      <c r="A70" s="3">
        <v>45445</v>
      </c>
      <c r="B70" s="48">
        <v>0</v>
      </c>
      <c r="C70" s="39">
        <v>0</v>
      </c>
      <c r="D70" s="4">
        <v>0.7</v>
      </c>
      <c r="E70" s="38">
        <v>0.45</v>
      </c>
      <c r="F70" s="39">
        <v>0.33</v>
      </c>
      <c r="G70" s="45">
        <v>3.26</v>
      </c>
      <c r="H70" s="46">
        <v>3.41</v>
      </c>
    </row>
    <row r="71" spans="1:8" ht="18" x14ac:dyDescent="0.3">
      <c r="A71" s="3">
        <v>45446</v>
      </c>
      <c r="B71" s="41">
        <v>0</v>
      </c>
      <c r="C71" s="42">
        <v>0</v>
      </c>
      <c r="D71" s="9">
        <v>0.4</v>
      </c>
      <c r="E71" s="43">
        <v>0.11</v>
      </c>
      <c r="F71" s="44">
        <v>0.18</v>
      </c>
      <c r="G71" s="43">
        <v>3.13</v>
      </c>
      <c r="H71" s="44">
        <v>3.6</v>
      </c>
    </row>
    <row r="72" spans="1:8" ht="18" x14ac:dyDescent="0.3">
      <c r="A72" s="3">
        <v>45447</v>
      </c>
      <c r="B72" s="38">
        <v>0</v>
      </c>
      <c r="C72" s="39">
        <v>0</v>
      </c>
      <c r="D72" s="4">
        <v>0.4</v>
      </c>
      <c r="E72" s="45">
        <v>0.15</v>
      </c>
      <c r="F72" s="46">
        <v>0.2</v>
      </c>
      <c r="G72" s="45">
        <v>3.22</v>
      </c>
      <c r="H72" s="46">
        <v>3.31</v>
      </c>
    </row>
    <row r="73" spans="1:8" ht="18" x14ac:dyDescent="0.3">
      <c r="A73" s="3">
        <v>45448</v>
      </c>
      <c r="B73" s="38">
        <v>0</v>
      </c>
      <c r="C73" s="39">
        <v>0</v>
      </c>
      <c r="D73" s="4">
        <v>0.6</v>
      </c>
      <c r="E73" s="45">
        <v>0.18</v>
      </c>
      <c r="F73" s="46">
        <v>0.23</v>
      </c>
      <c r="G73" s="45">
        <v>3.19</v>
      </c>
      <c r="H73" s="46">
        <v>3.32</v>
      </c>
    </row>
    <row r="74" spans="1:8" ht="18" x14ac:dyDescent="0.3">
      <c r="A74" s="3">
        <v>45449</v>
      </c>
      <c r="B74" s="38">
        <v>0</v>
      </c>
      <c r="C74" s="39">
        <v>0</v>
      </c>
      <c r="D74" s="4">
        <v>0.6</v>
      </c>
      <c r="E74" s="45">
        <v>0.28000000000000003</v>
      </c>
      <c r="F74" s="46">
        <v>0.14000000000000001</v>
      </c>
      <c r="G74" s="45">
        <v>3.56</v>
      </c>
      <c r="H74" s="46">
        <v>3.4</v>
      </c>
    </row>
    <row r="75" spans="1:8" ht="18" x14ac:dyDescent="0.3">
      <c r="A75" s="3">
        <v>45450</v>
      </c>
      <c r="B75" s="38">
        <v>0</v>
      </c>
      <c r="C75" s="39">
        <v>0</v>
      </c>
      <c r="D75" s="4">
        <v>0.4</v>
      </c>
      <c r="E75" s="45">
        <v>0.24</v>
      </c>
      <c r="F75" s="46">
        <v>0.27</v>
      </c>
      <c r="G75" s="45">
        <v>3.23</v>
      </c>
      <c r="H75" s="46">
        <v>3.2</v>
      </c>
    </row>
    <row r="76" spans="1:8" ht="18" x14ac:dyDescent="0.3">
      <c r="A76" s="3">
        <v>45451</v>
      </c>
      <c r="B76" s="38">
        <v>0</v>
      </c>
      <c r="C76" s="39">
        <v>0</v>
      </c>
      <c r="D76" s="4">
        <v>0.5</v>
      </c>
      <c r="E76" s="45">
        <v>0.3</v>
      </c>
      <c r="F76" s="46">
        <v>0.13</v>
      </c>
      <c r="G76" s="45">
        <v>3.59</v>
      </c>
      <c r="H76" s="46">
        <v>3.87</v>
      </c>
    </row>
    <row r="77" spans="1:8" ht="18" x14ac:dyDescent="0.3">
      <c r="A77" s="3">
        <v>45452</v>
      </c>
      <c r="B77" s="38">
        <v>0</v>
      </c>
      <c r="C77" s="39">
        <v>0</v>
      </c>
      <c r="D77" s="4">
        <v>0.2</v>
      </c>
      <c r="E77" s="38">
        <v>0.18</v>
      </c>
      <c r="F77" s="39">
        <v>0.13</v>
      </c>
      <c r="G77" s="45">
        <v>3.41</v>
      </c>
      <c r="H77" s="46">
        <v>4.12</v>
      </c>
    </row>
    <row r="78" spans="1:8" ht="18" x14ac:dyDescent="0.3">
      <c r="A78" s="3">
        <v>45453</v>
      </c>
      <c r="B78" s="41">
        <v>0</v>
      </c>
      <c r="C78" s="42">
        <v>0</v>
      </c>
      <c r="D78" s="9">
        <v>0.6</v>
      </c>
      <c r="E78" s="43">
        <v>0.08</v>
      </c>
      <c r="F78" s="44">
        <v>0.12</v>
      </c>
      <c r="G78" s="38">
        <v>3.17</v>
      </c>
      <c r="H78" s="39">
        <v>3.56</v>
      </c>
    </row>
    <row r="79" spans="1:8" ht="18" x14ac:dyDescent="0.3">
      <c r="A79" s="3">
        <v>45454</v>
      </c>
      <c r="B79" s="38">
        <v>0</v>
      </c>
      <c r="C79" s="39">
        <v>0</v>
      </c>
      <c r="D79" s="4">
        <v>0.8</v>
      </c>
      <c r="E79" s="45">
        <v>0.25</v>
      </c>
      <c r="F79" s="46">
        <v>0.16</v>
      </c>
      <c r="G79" s="45">
        <v>3.43</v>
      </c>
      <c r="H79" s="46">
        <v>3.06</v>
      </c>
    </row>
    <row r="80" spans="1:8" ht="18" x14ac:dyDescent="0.3">
      <c r="A80" s="3">
        <v>45455</v>
      </c>
      <c r="B80" s="38">
        <v>0</v>
      </c>
      <c r="C80" s="39">
        <v>0</v>
      </c>
      <c r="D80" s="4">
        <v>1</v>
      </c>
      <c r="E80" s="45">
        <v>0.27</v>
      </c>
      <c r="F80" s="46">
        <v>0.21</v>
      </c>
      <c r="G80" s="45">
        <v>3.31</v>
      </c>
      <c r="H80" s="46">
        <v>3.19</v>
      </c>
    </row>
    <row r="81" spans="1:8" ht="18" x14ac:dyDescent="0.3">
      <c r="A81" s="3">
        <v>45456</v>
      </c>
      <c r="B81" s="38">
        <v>0</v>
      </c>
      <c r="C81" s="39">
        <v>0</v>
      </c>
      <c r="D81" s="4">
        <v>0.4</v>
      </c>
      <c r="E81" s="45">
        <v>0.22</v>
      </c>
      <c r="F81" s="46">
        <v>0.34</v>
      </c>
      <c r="G81" s="45">
        <v>3.97</v>
      </c>
      <c r="H81" s="46">
        <v>3.8</v>
      </c>
    </row>
    <row r="82" spans="1:8" ht="18" x14ac:dyDescent="0.3">
      <c r="A82" s="3">
        <v>45457</v>
      </c>
      <c r="B82" s="38">
        <v>0</v>
      </c>
      <c r="C82" s="39">
        <v>0</v>
      </c>
      <c r="D82" s="4">
        <v>0.8</v>
      </c>
      <c r="E82" s="45">
        <v>0.16</v>
      </c>
      <c r="F82" s="46">
        <v>0.23</v>
      </c>
      <c r="G82" s="45">
        <v>4.07</v>
      </c>
      <c r="H82" s="46">
        <v>4</v>
      </c>
    </row>
    <row r="83" spans="1:8" ht="18" x14ac:dyDescent="0.3">
      <c r="A83" s="3">
        <v>45458</v>
      </c>
      <c r="B83" s="38">
        <v>0</v>
      </c>
      <c r="C83" s="39">
        <v>0</v>
      </c>
      <c r="D83" s="4">
        <v>0.3</v>
      </c>
      <c r="E83" s="45">
        <v>0.17</v>
      </c>
      <c r="F83" s="46">
        <v>0.27</v>
      </c>
      <c r="G83" s="45">
        <v>3.69</v>
      </c>
      <c r="H83" s="46">
        <v>3.82</v>
      </c>
    </row>
    <row r="84" spans="1:8" ht="18" x14ac:dyDescent="0.3">
      <c r="A84" s="3">
        <v>45459</v>
      </c>
      <c r="B84" s="45">
        <v>0</v>
      </c>
      <c r="C84" s="46">
        <v>0</v>
      </c>
      <c r="D84" s="11">
        <v>0.4</v>
      </c>
      <c r="E84" s="45">
        <v>0.2</v>
      </c>
      <c r="F84" s="46">
        <v>0.14000000000000001</v>
      </c>
      <c r="G84" s="45">
        <v>3.22</v>
      </c>
      <c r="H84" s="46">
        <v>3.98</v>
      </c>
    </row>
    <row r="85" spans="1:8" ht="18" x14ac:dyDescent="0.3">
      <c r="A85" s="3">
        <v>45460</v>
      </c>
      <c r="B85" s="38">
        <v>0</v>
      </c>
      <c r="C85" s="39">
        <v>0</v>
      </c>
      <c r="D85" s="4">
        <v>0.5</v>
      </c>
      <c r="E85" s="45">
        <v>0.35</v>
      </c>
      <c r="F85" s="46">
        <v>0.23</v>
      </c>
      <c r="G85" s="45">
        <v>3.85</v>
      </c>
      <c r="H85" s="46">
        <v>3.45</v>
      </c>
    </row>
    <row r="86" spans="1:8" ht="18" x14ac:dyDescent="0.3">
      <c r="A86" s="3">
        <v>45461</v>
      </c>
      <c r="B86" s="41">
        <v>0</v>
      </c>
      <c r="C86" s="42">
        <v>0</v>
      </c>
      <c r="D86" s="4">
        <v>0.6</v>
      </c>
      <c r="E86" s="45">
        <v>0.18</v>
      </c>
      <c r="F86" s="46">
        <v>0.28000000000000003</v>
      </c>
      <c r="G86" s="45">
        <v>3.37</v>
      </c>
      <c r="H86" s="46">
        <v>4.24</v>
      </c>
    </row>
    <row r="87" spans="1:8" ht="18" x14ac:dyDescent="0.3">
      <c r="A87" s="3">
        <v>45462</v>
      </c>
      <c r="B87" s="38">
        <v>0</v>
      </c>
      <c r="C87" s="39">
        <v>0</v>
      </c>
      <c r="D87" s="4">
        <v>0.6</v>
      </c>
      <c r="E87" s="45">
        <v>0.36</v>
      </c>
      <c r="F87" s="46">
        <v>0.22</v>
      </c>
      <c r="G87" s="45">
        <v>3.89</v>
      </c>
      <c r="H87" s="46">
        <v>3.72</v>
      </c>
    </row>
    <row r="88" spans="1:8" ht="18" x14ac:dyDescent="0.3">
      <c r="A88" s="3">
        <v>45463</v>
      </c>
      <c r="B88" s="38">
        <v>0</v>
      </c>
      <c r="C88" s="39">
        <v>0</v>
      </c>
      <c r="D88" s="4">
        <v>0.4</v>
      </c>
      <c r="E88" s="45">
        <v>0.21</v>
      </c>
      <c r="F88" s="46">
        <v>0.18</v>
      </c>
      <c r="G88" s="45">
        <v>3.42</v>
      </c>
      <c r="H88" s="46">
        <v>3.26</v>
      </c>
    </row>
    <row r="89" spans="1:8" ht="18" x14ac:dyDescent="0.3">
      <c r="A89" s="3">
        <v>45464</v>
      </c>
      <c r="B89" s="38">
        <v>0</v>
      </c>
      <c r="C89" s="39">
        <v>0</v>
      </c>
      <c r="D89" s="4">
        <v>0.6</v>
      </c>
      <c r="E89" s="45">
        <v>0.25</v>
      </c>
      <c r="F89" s="46">
        <v>0.23</v>
      </c>
      <c r="G89" s="45">
        <v>3.4</v>
      </c>
      <c r="H89" s="46">
        <v>3.51</v>
      </c>
    </row>
    <row r="90" spans="1:8" ht="18" x14ac:dyDescent="0.3">
      <c r="A90" s="3">
        <v>45465</v>
      </c>
      <c r="B90" s="38">
        <v>0</v>
      </c>
      <c r="C90" s="39">
        <v>0</v>
      </c>
      <c r="D90" s="4">
        <v>0.6</v>
      </c>
      <c r="E90" s="45">
        <v>0.3</v>
      </c>
      <c r="F90" s="46">
        <v>0.14000000000000001</v>
      </c>
      <c r="G90" s="45">
        <v>3.3</v>
      </c>
      <c r="H90" s="46">
        <v>3.24</v>
      </c>
    </row>
    <row r="91" spans="1:8" ht="18" x14ac:dyDescent="0.3">
      <c r="A91" s="3">
        <v>45466</v>
      </c>
      <c r="B91" s="38">
        <v>0</v>
      </c>
      <c r="C91" s="39">
        <v>0</v>
      </c>
      <c r="D91" s="4">
        <v>0.43</v>
      </c>
      <c r="E91" s="38">
        <v>0.22</v>
      </c>
      <c r="F91" s="39">
        <v>0.21</v>
      </c>
      <c r="G91" s="38">
        <v>4.5</v>
      </c>
      <c r="H91" s="39">
        <v>4.34</v>
      </c>
    </row>
    <row r="92" spans="1:8" ht="18" x14ac:dyDescent="0.3">
      <c r="A92" s="3">
        <v>45467</v>
      </c>
      <c r="B92" s="41">
        <v>0</v>
      </c>
      <c r="C92" s="42">
        <v>0</v>
      </c>
      <c r="D92" s="9">
        <v>0.3</v>
      </c>
      <c r="E92" s="43">
        <v>0.22</v>
      </c>
      <c r="F92" s="44">
        <v>0.18</v>
      </c>
      <c r="G92" s="43">
        <v>3.41</v>
      </c>
      <c r="H92" s="44">
        <v>4.3899999999999997</v>
      </c>
    </row>
    <row r="93" spans="1:8" ht="18" x14ac:dyDescent="0.3">
      <c r="A93" s="3">
        <v>45468</v>
      </c>
      <c r="B93" s="38">
        <v>0</v>
      </c>
      <c r="C93" s="39">
        <v>0.8</v>
      </c>
      <c r="D93" s="4">
        <v>0.4</v>
      </c>
      <c r="E93" s="45">
        <v>0.19</v>
      </c>
      <c r="F93" s="46">
        <v>0.15</v>
      </c>
      <c r="G93" s="45">
        <v>3.19</v>
      </c>
      <c r="H93" s="46">
        <v>4.4000000000000004</v>
      </c>
    </row>
    <row r="94" spans="1:8" ht="18" x14ac:dyDescent="0.3">
      <c r="A94" s="3">
        <v>45469</v>
      </c>
      <c r="B94" s="38">
        <v>0</v>
      </c>
      <c r="C94" s="39">
        <v>0</v>
      </c>
      <c r="D94" s="4">
        <v>0.4</v>
      </c>
      <c r="E94" s="45">
        <v>0.13</v>
      </c>
      <c r="F94" s="46">
        <v>0.17</v>
      </c>
      <c r="G94" s="45">
        <v>3.95</v>
      </c>
      <c r="H94" s="46">
        <v>4.12</v>
      </c>
    </row>
    <row r="95" spans="1:8" ht="18" x14ac:dyDescent="0.3">
      <c r="A95" s="3">
        <v>45470</v>
      </c>
      <c r="B95" s="38">
        <v>0</v>
      </c>
      <c r="C95" s="39">
        <v>0</v>
      </c>
      <c r="D95" s="4">
        <v>0.6</v>
      </c>
      <c r="E95" s="45">
        <v>0.23</v>
      </c>
      <c r="F95" s="46">
        <v>0.2</v>
      </c>
      <c r="G95" s="45">
        <v>4.72</v>
      </c>
      <c r="H95" s="46">
        <v>4.4000000000000004</v>
      </c>
    </row>
    <row r="96" spans="1:8" ht="18" x14ac:dyDescent="0.3">
      <c r="A96" s="3">
        <v>45471</v>
      </c>
      <c r="B96" s="38">
        <v>0</v>
      </c>
      <c r="C96" s="39">
        <v>0</v>
      </c>
      <c r="D96" s="4">
        <f>AVERAGEA(D104:D108,D2:D95)</f>
        <v>0.50131313131313127</v>
      </c>
      <c r="E96" s="45">
        <v>0.12</v>
      </c>
      <c r="F96" s="46">
        <v>0.18</v>
      </c>
      <c r="G96" s="45">
        <v>4.6399999999999997</v>
      </c>
      <c r="H96" s="46">
        <v>4.1500000000000004</v>
      </c>
    </row>
    <row r="97" spans="1:8" ht="18" x14ac:dyDescent="0.3">
      <c r="A97" s="49">
        <v>45472</v>
      </c>
      <c r="B97" s="45">
        <v>0</v>
      </c>
      <c r="C97" s="46">
        <v>0</v>
      </c>
      <c r="D97" s="4">
        <f t="shared" ref="D97:D103" si="2">AVERAGEA(D105:D109,D3:D96)</f>
        <v>0.50542156256441961</v>
      </c>
      <c r="E97" s="45">
        <v>0.24</v>
      </c>
      <c r="F97" s="46">
        <v>0.2</v>
      </c>
      <c r="G97" s="45">
        <v>3.88</v>
      </c>
      <c r="H97" s="46">
        <v>3.94</v>
      </c>
    </row>
    <row r="98" spans="1:8" ht="18" x14ac:dyDescent="0.3">
      <c r="A98" s="3">
        <v>45473</v>
      </c>
      <c r="B98" s="38">
        <v>0</v>
      </c>
      <c r="C98" s="39">
        <v>0</v>
      </c>
      <c r="D98" s="4">
        <f t="shared" si="2"/>
        <v>0.50553334735956224</v>
      </c>
      <c r="E98" s="38">
        <v>0.15</v>
      </c>
      <c r="F98" s="39">
        <v>0.22</v>
      </c>
      <c r="G98" s="38">
        <v>3.65</v>
      </c>
      <c r="H98" s="39">
        <v>4.08</v>
      </c>
    </row>
    <row r="99" spans="1:8" ht="18" x14ac:dyDescent="0.3">
      <c r="A99" s="40">
        <v>45474</v>
      </c>
      <c r="B99" s="41">
        <v>0</v>
      </c>
      <c r="C99" s="42">
        <v>0</v>
      </c>
      <c r="D99" s="4">
        <f t="shared" si="2"/>
        <v>0.50356529209621981</v>
      </c>
      <c r="E99" s="43">
        <v>0.12</v>
      </c>
      <c r="F99" s="44">
        <v>0.15</v>
      </c>
      <c r="G99" s="43">
        <v>4.3499999999999996</v>
      </c>
      <c r="H99" s="44">
        <v>4.42</v>
      </c>
    </row>
    <row r="100" spans="1:8" ht="18" x14ac:dyDescent="0.3">
      <c r="A100" s="3">
        <v>45475</v>
      </c>
      <c r="B100" s="38">
        <v>0</v>
      </c>
      <c r="C100" s="39">
        <v>0</v>
      </c>
      <c r="D100" s="4">
        <f t="shared" si="2"/>
        <v>0.49942982456140345</v>
      </c>
      <c r="E100" s="45">
        <v>0.36</v>
      </c>
      <c r="F100" s="46">
        <v>0.28000000000000003</v>
      </c>
      <c r="G100" s="45">
        <v>4.28</v>
      </c>
      <c r="H100" s="46">
        <v>4.32</v>
      </c>
    </row>
    <row r="101" spans="1:8" ht="18" x14ac:dyDescent="0.3">
      <c r="A101" s="3">
        <v>45476</v>
      </c>
      <c r="B101" s="38">
        <v>0</v>
      </c>
      <c r="C101" s="39">
        <v>0</v>
      </c>
      <c r="D101" s="4">
        <f t="shared" si="2"/>
        <v>0.49835386338185883</v>
      </c>
      <c r="E101" s="45">
        <v>0.22</v>
      </c>
      <c r="F101" s="46">
        <v>0.18</v>
      </c>
      <c r="G101" s="45">
        <v>3.78</v>
      </c>
      <c r="H101" s="46">
        <v>3.95</v>
      </c>
    </row>
    <row r="102" spans="1:8" ht="18" x14ac:dyDescent="0.3">
      <c r="A102" s="3">
        <v>45477</v>
      </c>
      <c r="B102" s="38">
        <v>0</v>
      </c>
      <c r="C102" s="39">
        <v>0</v>
      </c>
      <c r="D102" s="4">
        <f t="shared" si="2"/>
        <v>0.49514486192847429</v>
      </c>
      <c r="E102" s="45">
        <v>0.42</v>
      </c>
      <c r="F102" s="46">
        <v>0.3</v>
      </c>
      <c r="G102" s="45">
        <v>3.44</v>
      </c>
      <c r="H102" s="46">
        <v>3.37</v>
      </c>
    </row>
    <row r="103" spans="1:8" ht="18" x14ac:dyDescent="0.3">
      <c r="A103" s="3">
        <v>45478</v>
      </c>
      <c r="B103" s="38">
        <v>0</v>
      </c>
      <c r="C103" s="39">
        <v>0</v>
      </c>
      <c r="D103" s="4">
        <f t="shared" si="2"/>
        <v>0.49722087109792606</v>
      </c>
      <c r="E103" s="45">
        <v>0.23</v>
      </c>
      <c r="F103" s="46">
        <v>0.2</v>
      </c>
      <c r="G103" s="45">
        <v>3.68</v>
      </c>
      <c r="H103" s="46">
        <v>4.12</v>
      </c>
    </row>
    <row r="104" spans="1:8" ht="18" x14ac:dyDescent="0.3">
      <c r="A104" s="3">
        <v>45479</v>
      </c>
      <c r="B104" s="38">
        <v>0</v>
      </c>
      <c r="C104" s="39">
        <v>0</v>
      </c>
      <c r="D104" s="4">
        <v>0.4</v>
      </c>
      <c r="E104" s="45">
        <v>0.15</v>
      </c>
      <c r="F104" s="46">
        <v>0.22</v>
      </c>
      <c r="G104" s="45">
        <v>3.41</v>
      </c>
      <c r="H104" s="46">
        <v>3.66</v>
      </c>
    </row>
    <row r="105" spans="1:8" ht="18" x14ac:dyDescent="0.3">
      <c r="A105" s="3">
        <v>45480</v>
      </c>
      <c r="B105" s="38">
        <v>0</v>
      </c>
      <c r="C105" s="39">
        <v>0</v>
      </c>
      <c r="D105" s="4">
        <v>0.6</v>
      </c>
      <c r="E105" s="38">
        <v>0.17</v>
      </c>
      <c r="F105" s="39">
        <v>0.21</v>
      </c>
      <c r="G105" s="38">
        <v>3.28</v>
      </c>
      <c r="H105" s="39">
        <v>3.45</v>
      </c>
    </row>
    <row r="106" spans="1:8" ht="18" x14ac:dyDescent="0.3">
      <c r="A106" s="3">
        <v>45481</v>
      </c>
      <c r="B106" s="41">
        <v>0</v>
      </c>
      <c r="C106" s="42">
        <v>0</v>
      </c>
      <c r="D106" s="14">
        <v>0.5</v>
      </c>
      <c r="E106" s="43">
        <v>0.15</v>
      </c>
      <c r="F106" s="44">
        <v>0.21</v>
      </c>
      <c r="G106" s="43">
        <v>3.15</v>
      </c>
      <c r="H106" s="44">
        <v>3.24</v>
      </c>
    </row>
    <row r="107" spans="1:8" ht="18" x14ac:dyDescent="0.3">
      <c r="A107" s="3">
        <v>45482</v>
      </c>
      <c r="B107" s="38">
        <v>0</v>
      </c>
      <c r="C107" s="39">
        <v>0</v>
      </c>
      <c r="D107" s="4">
        <v>0.6</v>
      </c>
      <c r="E107" s="45">
        <v>0.18</v>
      </c>
      <c r="F107" s="46">
        <v>0.16</v>
      </c>
      <c r="G107" s="46">
        <v>4.09</v>
      </c>
      <c r="H107" s="46">
        <v>4</v>
      </c>
    </row>
    <row r="108" spans="1:8" ht="18" x14ac:dyDescent="0.3">
      <c r="A108" s="3">
        <v>45483</v>
      </c>
      <c r="B108" s="38">
        <v>0</v>
      </c>
      <c r="C108" s="39">
        <v>0</v>
      </c>
      <c r="D108" s="4">
        <v>0.8</v>
      </c>
      <c r="E108" s="45">
        <v>0.57999999999999996</v>
      </c>
      <c r="F108" s="46">
        <v>0.12</v>
      </c>
      <c r="G108" s="45">
        <v>3.94</v>
      </c>
      <c r="H108" s="46">
        <v>4.2300000000000004</v>
      </c>
    </row>
  </sheetData>
  <conditionalFormatting sqref="A2:A108">
    <cfRule type="cellIs" dxfId="17" priority="1" operator="equal">
      <formula>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DEDA-A6AE-46E8-84C1-8E6940E7F769}">
  <sheetPr>
    <tabColor rgb="FFFF0000"/>
  </sheetPr>
  <dimension ref="A1:H108"/>
  <sheetViews>
    <sheetView topLeftCell="A10" workbookViewId="0">
      <selection activeCell="F36" sqref="F36"/>
    </sheetView>
  </sheetViews>
  <sheetFormatPr baseColWidth="10" defaultRowHeight="14.4" x14ac:dyDescent="0.3"/>
  <cols>
    <col min="1" max="1" width="15.88671875" customWidth="1"/>
    <col min="3" max="3" width="31.5546875" customWidth="1"/>
    <col min="4" max="4" width="20.5546875" customWidth="1"/>
    <col min="5" max="5" width="17.6640625" customWidth="1"/>
    <col min="6" max="6" width="18.21875" customWidth="1"/>
    <col min="8" max="8" width="17.44140625" customWidth="1"/>
  </cols>
  <sheetData>
    <row r="1" spans="1:8" ht="14.4" customHeight="1" x14ac:dyDescent="0.3">
      <c r="A1" s="19" t="s">
        <v>6</v>
      </c>
      <c r="B1" s="19" t="s">
        <v>0</v>
      </c>
      <c r="C1" s="20" t="s">
        <v>80</v>
      </c>
      <c r="D1" s="20" t="s">
        <v>81</v>
      </c>
      <c r="E1" s="21" t="s">
        <v>10</v>
      </c>
      <c r="F1" s="20" t="s">
        <v>11</v>
      </c>
      <c r="G1" s="20" t="s">
        <v>4</v>
      </c>
      <c r="H1" s="22" t="s">
        <v>82</v>
      </c>
    </row>
    <row r="2" spans="1:8" ht="18" x14ac:dyDescent="0.3">
      <c r="A2" s="8">
        <v>45377</v>
      </c>
      <c r="B2" s="14">
        <v>7.7</v>
      </c>
      <c r="C2" s="4">
        <v>0.15</v>
      </c>
      <c r="D2" s="4">
        <v>5.0999999999999996</v>
      </c>
      <c r="E2" s="4">
        <v>0</v>
      </c>
      <c r="F2" s="4">
        <v>3.14</v>
      </c>
      <c r="G2" s="4">
        <v>1</v>
      </c>
      <c r="H2" s="23">
        <f>AVERAGEA(H67:H108,H10:H65)</f>
        <v>36523.020408163262</v>
      </c>
    </row>
    <row r="3" spans="1:8" ht="18" x14ac:dyDescent="0.3">
      <c r="A3" s="8">
        <v>45378</v>
      </c>
      <c r="B3" s="14">
        <v>7.94</v>
      </c>
      <c r="C3" s="4">
        <v>0.1</v>
      </c>
      <c r="D3" s="4">
        <v>4.71</v>
      </c>
      <c r="E3" s="4">
        <v>0</v>
      </c>
      <c r="F3" s="4">
        <v>3.14</v>
      </c>
      <c r="G3" s="4">
        <v>1</v>
      </c>
      <c r="H3" s="23">
        <f t="shared" ref="H3:H8" si="0">AVERAGEA(H68:H109,H11:H66)</f>
        <v>36514.81443298969</v>
      </c>
    </row>
    <row r="4" spans="1:8" ht="18" x14ac:dyDescent="0.3">
      <c r="A4" s="8">
        <v>45379</v>
      </c>
      <c r="B4" s="14">
        <v>7.8</v>
      </c>
      <c r="C4" s="4">
        <v>0.21</v>
      </c>
      <c r="D4" s="4">
        <v>4.53</v>
      </c>
      <c r="E4" s="4">
        <v>0</v>
      </c>
      <c r="F4" s="4">
        <v>3.14</v>
      </c>
      <c r="G4" s="4">
        <v>1</v>
      </c>
      <c r="H4" s="23">
        <f t="shared" si="0"/>
        <v>36560.760416666664</v>
      </c>
    </row>
    <row r="5" spans="1:8" ht="18" x14ac:dyDescent="0.3">
      <c r="A5" s="8">
        <v>45380</v>
      </c>
      <c r="B5" s="14">
        <v>7.7</v>
      </c>
      <c r="C5" s="4">
        <v>0.23</v>
      </c>
      <c r="D5" s="4">
        <v>4.42</v>
      </c>
      <c r="E5" s="4">
        <v>0</v>
      </c>
      <c r="F5" s="4">
        <v>3.14</v>
      </c>
      <c r="G5" s="4">
        <v>1</v>
      </c>
      <c r="H5" s="23">
        <f t="shared" si="0"/>
        <v>36600.705263157892</v>
      </c>
    </row>
    <row r="6" spans="1:8" ht="18" x14ac:dyDescent="0.3">
      <c r="A6" s="8">
        <v>45381</v>
      </c>
      <c r="B6" s="14">
        <v>7.78</v>
      </c>
      <c r="C6" s="4">
        <v>0.48</v>
      </c>
      <c r="D6" s="4">
        <v>4.78</v>
      </c>
      <c r="E6" s="4">
        <v>0</v>
      </c>
      <c r="F6" s="4">
        <v>3.14</v>
      </c>
      <c r="G6" s="4">
        <v>1</v>
      </c>
      <c r="H6" s="23">
        <f t="shared" si="0"/>
        <v>36634.5</v>
      </c>
    </row>
    <row r="7" spans="1:8" ht="18" x14ac:dyDescent="0.3">
      <c r="A7" s="8">
        <v>45382</v>
      </c>
      <c r="B7" s="14">
        <v>7.65</v>
      </c>
      <c r="C7" s="4">
        <v>0.1</v>
      </c>
      <c r="D7" s="4">
        <v>5.21</v>
      </c>
      <c r="E7" s="4">
        <v>0</v>
      </c>
      <c r="F7" s="4">
        <v>3.14</v>
      </c>
      <c r="G7" s="4">
        <v>1</v>
      </c>
      <c r="H7" s="23">
        <f t="shared" si="0"/>
        <v>36729.193548387098</v>
      </c>
    </row>
    <row r="8" spans="1:8" ht="18" x14ac:dyDescent="0.3">
      <c r="A8" s="8">
        <v>45383</v>
      </c>
      <c r="B8" s="14">
        <v>7.6</v>
      </c>
      <c r="C8" s="4">
        <v>0.19</v>
      </c>
      <c r="D8" s="4">
        <v>1.4</v>
      </c>
      <c r="E8" s="4">
        <v>0</v>
      </c>
      <c r="F8" s="4">
        <v>3.14</v>
      </c>
      <c r="G8" s="4">
        <v>1</v>
      </c>
      <c r="H8" s="23">
        <f t="shared" si="0"/>
        <v>36761.641304347824</v>
      </c>
    </row>
    <row r="9" spans="1:8" ht="18" x14ac:dyDescent="0.3">
      <c r="A9" s="8">
        <v>45384</v>
      </c>
      <c r="B9" s="14">
        <v>7.7</v>
      </c>
      <c r="C9" s="4">
        <v>0.25</v>
      </c>
      <c r="D9" s="4">
        <v>2.64</v>
      </c>
      <c r="E9" s="4">
        <v>0</v>
      </c>
      <c r="F9" s="4">
        <v>3.14</v>
      </c>
      <c r="G9" s="4">
        <v>1</v>
      </c>
      <c r="H9" s="23">
        <f>H65</f>
        <v>37735</v>
      </c>
    </row>
    <row r="10" spans="1:8" ht="18" x14ac:dyDescent="0.3">
      <c r="A10" s="8">
        <v>45385</v>
      </c>
      <c r="B10" s="14">
        <v>7.9</v>
      </c>
      <c r="C10" s="4">
        <v>0.15</v>
      </c>
      <c r="D10" s="4">
        <v>3.55</v>
      </c>
      <c r="E10" s="4">
        <v>0</v>
      </c>
      <c r="F10" s="4">
        <v>3.14</v>
      </c>
      <c r="G10" s="4">
        <v>1</v>
      </c>
      <c r="H10" s="23">
        <v>35840</v>
      </c>
    </row>
    <row r="11" spans="1:8" ht="18" x14ac:dyDescent="0.3">
      <c r="A11" s="8">
        <v>45386</v>
      </c>
      <c r="B11" s="14">
        <v>7.7</v>
      </c>
      <c r="C11" s="4">
        <v>0.23</v>
      </c>
      <c r="D11" s="4">
        <v>3.49</v>
      </c>
      <c r="E11" s="4">
        <v>0</v>
      </c>
      <c r="F11" s="4">
        <v>3.14</v>
      </c>
      <c r="G11" s="4">
        <v>1</v>
      </c>
      <c r="H11" s="23">
        <v>32000</v>
      </c>
    </row>
    <row r="12" spans="1:8" ht="18" x14ac:dyDescent="0.3">
      <c r="A12" s="8">
        <v>45387</v>
      </c>
      <c r="B12" s="14">
        <v>7.6</v>
      </c>
      <c r="C12" s="4">
        <v>0.06</v>
      </c>
      <c r="D12" s="4">
        <v>5.81</v>
      </c>
      <c r="E12" s="4">
        <v>0</v>
      </c>
      <c r="F12" s="4">
        <v>3.14</v>
      </c>
      <c r="G12" s="4">
        <v>1</v>
      </c>
      <c r="H12" s="23">
        <v>32768</v>
      </c>
    </row>
    <row r="13" spans="1:8" ht="18" x14ac:dyDescent="0.3">
      <c r="A13" s="8">
        <v>45388</v>
      </c>
      <c r="B13" s="14">
        <v>7.81</v>
      </c>
      <c r="C13" s="4">
        <v>0.17</v>
      </c>
      <c r="D13" s="4">
        <v>2.94</v>
      </c>
      <c r="E13" s="4">
        <v>0</v>
      </c>
      <c r="F13" s="4">
        <v>3.14</v>
      </c>
      <c r="G13" s="4">
        <v>1</v>
      </c>
      <c r="H13" s="23">
        <v>33280</v>
      </c>
    </row>
    <row r="14" spans="1:8" ht="18" x14ac:dyDescent="0.3">
      <c r="A14" s="8">
        <v>45389</v>
      </c>
      <c r="B14" s="14">
        <v>7.8</v>
      </c>
      <c r="C14" s="4">
        <v>0.06</v>
      </c>
      <c r="D14" s="4">
        <v>3.1</v>
      </c>
      <c r="E14" s="4">
        <v>0</v>
      </c>
      <c r="F14" s="4">
        <f>AVERAGEA(F15:F35,F37:F42,F49:F56,F59:F65,F67:F72,F74:F84,F86:F92,F94:F108)</f>
        <v>3.1441975308641981</v>
      </c>
      <c r="G14" s="4">
        <v>1</v>
      </c>
      <c r="H14" s="23">
        <v>27840</v>
      </c>
    </row>
    <row r="15" spans="1:8" ht="18" x14ac:dyDescent="0.3">
      <c r="A15" s="8">
        <v>45390</v>
      </c>
      <c r="B15" s="14">
        <v>7.8</v>
      </c>
      <c r="C15" s="4">
        <v>0.26</v>
      </c>
      <c r="D15" s="4">
        <v>3.67</v>
      </c>
      <c r="E15" s="4">
        <v>0</v>
      </c>
      <c r="F15" s="4">
        <v>2.0499999999999998</v>
      </c>
      <c r="G15" s="4">
        <v>1</v>
      </c>
      <c r="H15" s="23">
        <v>33664</v>
      </c>
    </row>
    <row r="16" spans="1:8" ht="18" x14ac:dyDescent="0.3">
      <c r="A16" s="8">
        <v>45391</v>
      </c>
      <c r="B16" s="14">
        <v>7.7</v>
      </c>
      <c r="C16" s="4">
        <v>0.16</v>
      </c>
      <c r="D16" s="4">
        <v>3.16</v>
      </c>
      <c r="E16" s="4">
        <v>0</v>
      </c>
      <c r="F16" s="4">
        <v>3.03</v>
      </c>
      <c r="G16" s="4">
        <v>1</v>
      </c>
      <c r="H16" s="23">
        <v>33088</v>
      </c>
    </row>
    <row r="17" spans="1:8" ht="18" x14ac:dyDescent="0.3">
      <c r="A17" s="8">
        <v>45392</v>
      </c>
      <c r="B17" s="14">
        <v>7.7</v>
      </c>
      <c r="C17" s="4">
        <v>0.08</v>
      </c>
      <c r="D17" s="4">
        <v>3.53</v>
      </c>
      <c r="E17" s="4">
        <v>0</v>
      </c>
      <c r="F17" s="4">
        <v>2.5499999999999998</v>
      </c>
      <c r="G17" s="4">
        <v>1</v>
      </c>
      <c r="H17" s="23">
        <v>31952</v>
      </c>
    </row>
    <row r="18" spans="1:8" ht="18" x14ac:dyDescent="0.3">
      <c r="A18" s="8">
        <v>45393</v>
      </c>
      <c r="B18" s="14">
        <v>7.7</v>
      </c>
      <c r="C18" s="4">
        <v>0.16</v>
      </c>
      <c r="D18" s="4">
        <v>3.34</v>
      </c>
      <c r="E18" s="4">
        <v>0</v>
      </c>
      <c r="F18" s="4">
        <v>4.3</v>
      </c>
      <c r="G18" s="4">
        <v>1</v>
      </c>
      <c r="H18" s="23">
        <v>32452</v>
      </c>
    </row>
    <row r="19" spans="1:8" ht="18" x14ac:dyDescent="0.3">
      <c r="A19" s="8">
        <v>45394</v>
      </c>
      <c r="B19" s="14">
        <v>7.7</v>
      </c>
      <c r="C19" s="4">
        <v>0.42</v>
      </c>
      <c r="D19" s="4">
        <v>3.11</v>
      </c>
      <c r="E19" s="4">
        <v>0</v>
      </c>
      <c r="F19" s="4">
        <v>3.46</v>
      </c>
      <c r="G19" s="4">
        <v>1</v>
      </c>
      <c r="H19" s="23">
        <v>33742</v>
      </c>
    </row>
    <row r="20" spans="1:8" ht="18" x14ac:dyDescent="0.3">
      <c r="A20" s="8">
        <v>45395</v>
      </c>
      <c r="B20" s="14">
        <v>7.7</v>
      </c>
      <c r="C20" s="4">
        <v>0.19</v>
      </c>
      <c r="D20" s="4">
        <v>6.43</v>
      </c>
      <c r="E20" s="4">
        <v>0</v>
      </c>
      <c r="F20" s="4">
        <v>3.24</v>
      </c>
      <c r="G20" s="4">
        <v>1</v>
      </c>
      <c r="H20" s="23">
        <v>32000</v>
      </c>
    </row>
    <row r="21" spans="1:8" ht="18" x14ac:dyDescent="0.3">
      <c r="A21" s="8">
        <v>45396</v>
      </c>
      <c r="B21" s="14">
        <v>7.7</v>
      </c>
      <c r="C21" s="4">
        <v>0.09</v>
      </c>
      <c r="D21" s="4">
        <v>8.82</v>
      </c>
      <c r="E21" s="4">
        <v>0</v>
      </c>
      <c r="F21" s="4">
        <v>2.78</v>
      </c>
      <c r="G21" s="4">
        <v>1</v>
      </c>
      <c r="H21" s="23">
        <v>31101</v>
      </c>
    </row>
    <row r="22" spans="1:8" ht="18" x14ac:dyDescent="0.3">
      <c r="A22" s="8">
        <v>45397</v>
      </c>
      <c r="B22" s="14">
        <v>7.7</v>
      </c>
      <c r="C22" s="4">
        <v>0.14000000000000001</v>
      </c>
      <c r="D22" s="4">
        <v>3.64</v>
      </c>
      <c r="E22" s="4">
        <v>0</v>
      </c>
      <c r="F22" s="4">
        <v>2.17</v>
      </c>
      <c r="G22" s="4">
        <v>1</v>
      </c>
      <c r="H22" s="23">
        <v>32000</v>
      </c>
    </row>
    <row r="23" spans="1:8" ht="18" x14ac:dyDescent="0.3">
      <c r="A23" s="8">
        <v>45398</v>
      </c>
      <c r="B23" s="14">
        <v>7.8</v>
      </c>
      <c r="C23" s="4">
        <v>0.14000000000000001</v>
      </c>
      <c r="D23" s="4">
        <v>2.97</v>
      </c>
      <c r="E23" s="4">
        <v>0</v>
      </c>
      <c r="F23" s="4">
        <v>2.4</v>
      </c>
      <c r="G23" s="4">
        <v>1</v>
      </c>
      <c r="H23" s="23">
        <v>36240</v>
      </c>
    </row>
    <row r="24" spans="1:8" ht="18" x14ac:dyDescent="0.3">
      <c r="A24" s="8">
        <v>45399</v>
      </c>
      <c r="B24" s="14">
        <v>7.7</v>
      </c>
      <c r="C24" s="4">
        <v>0.17</v>
      </c>
      <c r="D24" s="4">
        <v>2.78</v>
      </c>
      <c r="E24" s="4">
        <v>0</v>
      </c>
      <c r="F24" s="4">
        <v>2.04</v>
      </c>
      <c r="G24" s="4">
        <v>1</v>
      </c>
      <c r="H24" s="23">
        <v>34210</v>
      </c>
    </row>
    <row r="25" spans="1:8" ht="18" x14ac:dyDescent="0.3">
      <c r="A25" s="8">
        <v>45400</v>
      </c>
      <c r="B25" s="14">
        <v>7.8</v>
      </c>
      <c r="C25" s="4">
        <v>0.12</v>
      </c>
      <c r="D25" s="4">
        <v>2.91</v>
      </c>
      <c r="E25" s="4">
        <v>0</v>
      </c>
      <c r="F25" s="4">
        <v>2.2999999999999998</v>
      </c>
      <c r="G25" s="4">
        <v>1</v>
      </c>
      <c r="H25" s="23">
        <v>36816</v>
      </c>
    </row>
    <row r="26" spans="1:8" ht="18" x14ac:dyDescent="0.3">
      <c r="A26" s="8">
        <v>45401</v>
      </c>
      <c r="B26" s="14">
        <v>7.8</v>
      </c>
      <c r="C26" s="4">
        <v>0.15</v>
      </c>
      <c r="D26" s="4">
        <v>3.05</v>
      </c>
      <c r="E26" s="4">
        <v>0</v>
      </c>
      <c r="F26" s="4">
        <v>2.4</v>
      </c>
      <c r="G26" s="4">
        <v>1</v>
      </c>
      <c r="H26" s="23">
        <v>36864</v>
      </c>
    </row>
    <row r="27" spans="1:8" ht="18" x14ac:dyDescent="0.3">
      <c r="A27" s="8">
        <v>45402</v>
      </c>
      <c r="B27" s="14">
        <v>8</v>
      </c>
      <c r="C27" s="4">
        <v>0.12</v>
      </c>
      <c r="D27" s="4">
        <v>1.89</v>
      </c>
      <c r="E27" s="4">
        <v>0</v>
      </c>
      <c r="F27" s="4">
        <v>1.86</v>
      </c>
      <c r="G27" s="4">
        <v>1</v>
      </c>
      <c r="H27" s="23">
        <v>36904</v>
      </c>
    </row>
    <row r="28" spans="1:8" ht="18" x14ac:dyDescent="0.3">
      <c r="A28" s="8">
        <v>45403</v>
      </c>
      <c r="B28" s="14">
        <v>8</v>
      </c>
      <c r="C28" s="4">
        <v>0.24</v>
      </c>
      <c r="D28" s="4">
        <v>2.1</v>
      </c>
      <c r="E28" s="4">
        <v>0</v>
      </c>
      <c r="F28" s="4">
        <v>2.16</v>
      </c>
      <c r="G28" s="4">
        <v>1</v>
      </c>
      <c r="H28" s="23">
        <v>37368</v>
      </c>
    </row>
    <row r="29" spans="1:8" ht="18" x14ac:dyDescent="0.3">
      <c r="A29" s="8">
        <v>45404</v>
      </c>
      <c r="B29" s="14">
        <v>7.9</v>
      </c>
      <c r="C29" s="4">
        <v>0.46</v>
      </c>
      <c r="D29" s="4">
        <v>3.05</v>
      </c>
      <c r="E29" s="4">
        <v>0</v>
      </c>
      <c r="F29" s="4">
        <v>1.6</v>
      </c>
      <c r="G29" s="4">
        <v>1</v>
      </c>
      <c r="H29" s="23">
        <v>36716</v>
      </c>
    </row>
    <row r="30" spans="1:8" ht="18" x14ac:dyDescent="0.3">
      <c r="A30" s="8">
        <v>45405</v>
      </c>
      <c r="B30" s="14">
        <v>7.7</v>
      </c>
      <c r="C30" s="4">
        <v>0.11</v>
      </c>
      <c r="D30" s="4">
        <v>3.24</v>
      </c>
      <c r="E30" s="4">
        <v>0</v>
      </c>
      <c r="F30" s="4">
        <v>2.75</v>
      </c>
      <c r="G30" s="4">
        <v>1</v>
      </c>
      <c r="H30" s="23">
        <v>36771</v>
      </c>
    </row>
    <row r="31" spans="1:8" ht="18" x14ac:dyDescent="0.3">
      <c r="A31" s="8">
        <v>45406</v>
      </c>
      <c r="B31" s="14">
        <v>7.4</v>
      </c>
      <c r="C31" s="4">
        <v>0.14000000000000001</v>
      </c>
      <c r="D31" s="4">
        <v>6.45</v>
      </c>
      <c r="E31" s="4">
        <v>0</v>
      </c>
      <c r="F31" s="4">
        <v>3.11</v>
      </c>
      <c r="G31" s="4">
        <v>1</v>
      </c>
      <c r="H31" s="23">
        <v>36896</v>
      </c>
    </row>
    <row r="32" spans="1:8" ht="18" x14ac:dyDescent="0.3">
      <c r="A32" s="8">
        <v>45407</v>
      </c>
      <c r="B32" s="14">
        <v>7.5</v>
      </c>
      <c r="C32" s="4">
        <v>0.12</v>
      </c>
      <c r="D32" s="4">
        <v>8.6199999999999992</v>
      </c>
      <c r="E32" s="4">
        <v>0</v>
      </c>
      <c r="F32" s="4">
        <v>2.73</v>
      </c>
      <c r="G32" s="4">
        <v>1</v>
      </c>
      <c r="H32" s="23">
        <v>36754</v>
      </c>
    </row>
    <row r="33" spans="1:8" ht="18" x14ac:dyDescent="0.3">
      <c r="A33" s="8">
        <v>45408</v>
      </c>
      <c r="B33" s="14">
        <v>7.6</v>
      </c>
      <c r="C33" s="4">
        <v>0.09</v>
      </c>
      <c r="D33" s="4">
        <v>8.26</v>
      </c>
      <c r="E33" s="4">
        <v>0</v>
      </c>
      <c r="F33" s="4">
        <v>2.5</v>
      </c>
      <c r="G33" s="4">
        <v>1</v>
      </c>
      <c r="H33" s="23">
        <v>36782</v>
      </c>
    </row>
    <row r="34" spans="1:8" ht="18" x14ac:dyDescent="0.3">
      <c r="A34" s="8">
        <v>45409</v>
      </c>
      <c r="B34" s="14">
        <v>7.7</v>
      </c>
      <c r="C34" s="4">
        <v>0.1</v>
      </c>
      <c r="D34" s="4">
        <v>5.83</v>
      </c>
      <c r="E34" s="4">
        <v>0</v>
      </c>
      <c r="F34" s="4">
        <v>2.2000000000000002</v>
      </c>
      <c r="G34" s="4">
        <v>1</v>
      </c>
      <c r="H34" s="23">
        <v>36694</v>
      </c>
    </row>
    <row r="35" spans="1:8" ht="18" x14ac:dyDescent="0.3">
      <c r="A35" s="8">
        <v>45410</v>
      </c>
      <c r="B35" s="14">
        <v>7.8</v>
      </c>
      <c r="C35" s="4">
        <v>0.123</v>
      </c>
      <c r="D35" s="4">
        <v>6.3</v>
      </c>
      <c r="E35" s="4">
        <v>0</v>
      </c>
      <c r="F35" s="4">
        <v>2.5099999999999998</v>
      </c>
      <c r="G35" s="4">
        <v>1</v>
      </c>
      <c r="H35" s="23">
        <v>32192</v>
      </c>
    </row>
    <row r="36" spans="1:8" ht="18" x14ac:dyDescent="0.3">
      <c r="A36" s="8">
        <v>45411</v>
      </c>
      <c r="B36" s="14">
        <v>7.8</v>
      </c>
      <c r="C36" s="4">
        <v>0.17</v>
      </c>
      <c r="D36" s="4">
        <v>4.08</v>
      </c>
      <c r="E36" s="4">
        <v>0</v>
      </c>
      <c r="F36" s="4">
        <v>2.52</v>
      </c>
      <c r="G36" s="4">
        <v>1</v>
      </c>
      <c r="H36" s="23">
        <v>31424</v>
      </c>
    </row>
    <row r="37" spans="1:8" ht="18" x14ac:dyDescent="0.3">
      <c r="A37" s="8">
        <v>45412</v>
      </c>
      <c r="B37" s="14">
        <v>7.5</v>
      </c>
      <c r="C37" s="4">
        <v>0.14000000000000001</v>
      </c>
      <c r="D37" s="4">
        <v>6.13</v>
      </c>
      <c r="E37" s="4">
        <v>0</v>
      </c>
      <c r="F37" s="4">
        <v>2.14</v>
      </c>
      <c r="G37" s="4">
        <v>1</v>
      </c>
      <c r="H37" s="23">
        <v>31616</v>
      </c>
    </row>
    <row r="38" spans="1:8" ht="18" x14ac:dyDescent="0.3">
      <c r="A38" s="8">
        <v>45413</v>
      </c>
      <c r="B38" s="14">
        <v>7.8</v>
      </c>
      <c r="C38" s="4">
        <v>0.09</v>
      </c>
      <c r="D38" s="4">
        <v>3.53</v>
      </c>
      <c r="E38" s="4">
        <v>0</v>
      </c>
      <c r="F38" s="4">
        <v>2.54</v>
      </c>
      <c r="G38" s="4">
        <v>1</v>
      </c>
      <c r="H38" s="23">
        <v>31877</v>
      </c>
    </row>
    <row r="39" spans="1:8" ht="18" x14ac:dyDescent="0.3">
      <c r="A39" s="8">
        <v>45414</v>
      </c>
      <c r="B39" s="14">
        <v>7.8</v>
      </c>
      <c r="C39" s="4">
        <v>0.09</v>
      </c>
      <c r="D39" s="4">
        <v>3.95</v>
      </c>
      <c r="E39" s="4">
        <v>0</v>
      </c>
      <c r="F39" s="4">
        <v>4.1900000000000004</v>
      </c>
      <c r="G39" s="4">
        <v>1</v>
      </c>
      <c r="H39" s="23">
        <v>32004</v>
      </c>
    </row>
    <row r="40" spans="1:8" ht="18" x14ac:dyDescent="0.3">
      <c r="A40" s="8">
        <v>45415</v>
      </c>
      <c r="B40" s="14">
        <v>7.61</v>
      </c>
      <c r="C40" s="4">
        <v>0.37</v>
      </c>
      <c r="D40" s="4">
        <v>6.61</v>
      </c>
      <c r="E40" s="4">
        <v>0</v>
      </c>
      <c r="F40" s="4">
        <v>4.24</v>
      </c>
      <c r="G40" s="4">
        <v>1</v>
      </c>
      <c r="H40" s="23">
        <v>31487</v>
      </c>
    </row>
    <row r="41" spans="1:8" ht="18" x14ac:dyDescent="0.3">
      <c r="A41" s="8">
        <v>45416</v>
      </c>
      <c r="B41" s="14">
        <v>7.64</v>
      </c>
      <c r="C41" s="4">
        <v>0.2</v>
      </c>
      <c r="D41" s="4">
        <v>11.2</v>
      </c>
      <c r="E41" s="4">
        <v>0</v>
      </c>
      <c r="F41" s="4">
        <v>3.89</v>
      </c>
      <c r="G41" s="4">
        <v>1</v>
      </c>
      <c r="H41" s="23">
        <v>32234</v>
      </c>
    </row>
    <row r="42" spans="1:8" ht="18" x14ac:dyDescent="0.3">
      <c r="A42" s="8">
        <v>45417</v>
      </c>
      <c r="B42" s="14">
        <v>7.6</v>
      </c>
      <c r="C42" s="4">
        <v>0.15</v>
      </c>
      <c r="D42" s="4">
        <v>9.9</v>
      </c>
      <c r="E42" s="4">
        <v>0</v>
      </c>
      <c r="F42" s="4">
        <v>4.01</v>
      </c>
      <c r="G42" s="4">
        <v>1</v>
      </c>
      <c r="H42" s="23">
        <v>32514</v>
      </c>
    </row>
    <row r="43" spans="1:8" ht="18" x14ac:dyDescent="0.3">
      <c r="A43" s="8">
        <v>45418</v>
      </c>
      <c r="B43" s="14">
        <v>7.6</v>
      </c>
      <c r="C43" s="4">
        <v>0.23</v>
      </c>
      <c r="D43" s="4">
        <v>3.58</v>
      </c>
      <c r="E43" s="4">
        <v>0</v>
      </c>
      <c r="F43" s="4">
        <v>3.14</v>
      </c>
      <c r="G43" s="4">
        <v>1</v>
      </c>
      <c r="H43" s="23">
        <v>31686</v>
      </c>
    </row>
    <row r="44" spans="1:8" ht="18" x14ac:dyDescent="0.3">
      <c r="A44" s="8">
        <v>45419</v>
      </c>
      <c r="B44" s="14">
        <v>8.1999999999999993</v>
      </c>
      <c r="C44" s="4">
        <v>0.18</v>
      </c>
      <c r="D44" s="4">
        <v>7</v>
      </c>
      <c r="E44" s="4">
        <v>0</v>
      </c>
      <c r="F44" s="4">
        <v>3.14</v>
      </c>
      <c r="G44" s="4">
        <v>1</v>
      </c>
      <c r="H44" s="23">
        <v>32148</v>
      </c>
    </row>
    <row r="45" spans="1:8" ht="18" x14ac:dyDescent="0.3">
      <c r="A45" s="8">
        <v>45420</v>
      </c>
      <c r="B45" s="14">
        <v>7.9</v>
      </c>
      <c r="C45" s="4">
        <v>0.14000000000000001</v>
      </c>
      <c r="D45" s="4">
        <v>4.12</v>
      </c>
      <c r="E45" s="4">
        <v>0</v>
      </c>
      <c r="F45" s="4">
        <v>3.14</v>
      </c>
      <c r="G45" s="4">
        <v>1</v>
      </c>
      <c r="H45" s="23">
        <v>31488</v>
      </c>
    </row>
    <row r="46" spans="1:8" ht="18" x14ac:dyDescent="0.3">
      <c r="A46" s="8">
        <v>45421</v>
      </c>
      <c r="B46" s="14">
        <v>8</v>
      </c>
      <c r="C46" s="4">
        <v>0.09</v>
      </c>
      <c r="D46" s="4">
        <v>6.99</v>
      </c>
      <c r="E46" s="4">
        <v>0</v>
      </c>
      <c r="F46" s="4">
        <v>3.14</v>
      </c>
      <c r="G46" s="4">
        <v>1</v>
      </c>
      <c r="H46" s="23">
        <v>33720</v>
      </c>
    </row>
    <row r="47" spans="1:8" ht="18" x14ac:dyDescent="0.3">
      <c r="A47" s="8">
        <v>45422</v>
      </c>
      <c r="B47" s="14">
        <v>8.1</v>
      </c>
      <c r="C47" s="4">
        <v>0.11</v>
      </c>
      <c r="D47" s="4">
        <v>3.4</v>
      </c>
      <c r="E47" s="4">
        <v>0</v>
      </c>
      <c r="F47" s="4">
        <v>3.14</v>
      </c>
      <c r="G47" s="4">
        <v>1</v>
      </c>
      <c r="H47" s="23">
        <v>35904</v>
      </c>
    </row>
    <row r="48" spans="1:8" ht="18" x14ac:dyDescent="0.3">
      <c r="A48" s="8">
        <v>45423</v>
      </c>
      <c r="B48" s="14">
        <v>7.8</v>
      </c>
      <c r="C48" s="4">
        <v>0.14000000000000001</v>
      </c>
      <c r="D48" s="4">
        <v>2.12</v>
      </c>
      <c r="E48" s="4">
        <v>0</v>
      </c>
      <c r="F48" s="4">
        <v>3.14</v>
      </c>
      <c r="G48" s="4">
        <v>1</v>
      </c>
      <c r="H48" s="23">
        <v>38960</v>
      </c>
    </row>
    <row r="49" spans="1:8" ht="18" x14ac:dyDescent="0.3">
      <c r="A49" s="8">
        <v>45424</v>
      </c>
      <c r="B49" s="14">
        <v>8.1</v>
      </c>
      <c r="C49" s="4">
        <v>0.17</v>
      </c>
      <c r="D49" s="4">
        <v>3.15</v>
      </c>
      <c r="E49" s="4">
        <v>0</v>
      </c>
      <c r="F49" s="4">
        <v>4.13</v>
      </c>
      <c r="G49" s="4">
        <v>1</v>
      </c>
      <c r="H49" s="23">
        <v>39224</v>
      </c>
    </row>
    <row r="50" spans="1:8" ht="18" x14ac:dyDescent="0.3">
      <c r="A50" s="8">
        <v>45425</v>
      </c>
      <c r="B50" s="14">
        <v>7.9</v>
      </c>
      <c r="C50" s="4">
        <v>0.41</v>
      </c>
      <c r="D50" s="4">
        <v>6.67</v>
      </c>
      <c r="E50" s="4">
        <v>0</v>
      </c>
      <c r="F50" s="4">
        <v>3.98</v>
      </c>
      <c r="G50" s="4">
        <v>1</v>
      </c>
      <c r="H50" s="23">
        <v>38788</v>
      </c>
    </row>
    <row r="51" spans="1:8" ht="18" x14ac:dyDescent="0.3">
      <c r="A51" s="8">
        <v>45426</v>
      </c>
      <c r="B51" s="14">
        <v>7.6</v>
      </c>
      <c r="C51" s="4">
        <v>0.26</v>
      </c>
      <c r="D51" s="4">
        <v>5.0999999999999996</v>
      </c>
      <c r="E51" s="4">
        <v>0</v>
      </c>
      <c r="F51" s="4">
        <v>4.0999999999999996</v>
      </c>
      <c r="G51" s="4">
        <v>1</v>
      </c>
      <c r="H51" s="23">
        <v>38416</v>
      </c>
    </row>
    <row r="52" spans="1:8" ht="18" x14ac:dyDescent="0.3">
      <c r="A52" s="8">
        <v>45427</v>
      </c>
      <c r="B52" s="14">
        <v>7.6</v>
      </c>
      <c r="C52" s="4">
        <v>0.1</v>
      </c>
      <c r="D52" s="4">
        <v>5.2</v>
      </c>
      <c r="E52" s="4">
        <v>0</v>
      </c>
      <c r="F52" s="4">
        <v>4.12</v>
      </c>
      <c r="G52" s="4">
        <v>1</v>
      </c>
      <c r="H52" s="23">
        <v>38260</v>
      </c>
    </row>
    <row r="53" spans="1:8" ht="18" x14ac:dyDescent="0.3">
      <c r="A53" s="8">
        <v>45428</v>
      </c>
      <c r="B53" s="14">
        <v>7.5</v>
      </c>
      <c r="C53" s="4">
        <v>0.19</v>
      </c>
      <c r="D53" s="4">
        <v>7.12</v>
      </c>
      <c r="E53" s="4">
        <v>0</v>
      </c>
      <c r="F53" s="4">
        <v>5.24</v>
      </c>
      <c r="G53" s="4">
        <v>1</v>
      </c>
      <c r="H53" s="23">
        <v>38226</v>
      </c>
    </row>
    <row r="54" spans="1:8" ht="18" x14ac:dyDescent="0.3">
      <c r="A54" s="8">
        <v>45429</v>
      </c>
      <c r="B54" s="14">
        <v>7.5</v>
      </c>
      <c r="C54" s="4">
        <v>0.08</v>
      </c>
      <c r="D54" s="4">
        <v>7.11</v>
      </c>
      <c r="E54" s="4">
        <v>0</v>
      </c>
      <c r="F54" s="4">
        <v>4.53</v>
      </c>
      <c r="G54" s="4">
        <v>1</v>
      </c>
      <c r="H54" s="23">
        <v>38480</v>
      </c>
    </row>
    <row r="55" spans="1:8" ht="18" x14ac:dyDescent="0.3">
      <c r="A55" s="8">
        <v>45430</v>
      </c>
      <c r="B55" s="14">
        <v>7.7</v>
      </c>
      <c r="C55" s="4">
        <v>0.1</v>
      </c>
      <c r="D55" s="4">
        <v>6.69</v>
      </c>
      <c r="E55" s="4">
        <v>0</v>
      </c>
      <c r="F55" s="4">
        <v>3.52</v>
      </c>
      <c r="G55" s="4">
        <v>1</v>
      </c>
      <c r="H55" s="23">
        <v>38724</v>
      </c>
    </row>
    <row r="56" spans="1:8" ht="18" x14ac:dyDescent="0.3">
      <c r="A56" s="8">
        <v>45431</v>
      </c>
      <c r="B56" s="14">
        <v>7.7</v>
      </c>
      <c r="C56" s="4">
        <v>0.18</v>
      </c>
      <c r="D56" s="4">
        <v>5.45</v>
      </c>
      <c r="E56" s="4">
        <v>0</v>
      </c>
      <c r="F56" s="4">
        <v>3.71</v>
      </c>
      <c r="G56" s="4">
        <v>1</v>
      </c>
      <c r="H56" s="23">
        <v>38322</v>
      </c>
    </row>
    <row r="57" spans="1:8" ht="18" x14ac:dyDescent="0.3">
      <c r="A57" s="8">
        <v>45432</v>
      </c>
      <c r="B57" s="14">
        <v>7.6</v>
      </c>
      <c r="C57" s="4">
        <v>0.18</v>
      </c>
      <c r="D57" s="4">
        <v>2.85</v>
      </c>
      <c r="E57" s="4">
        <v>0</v>
      </c>
      <c r="F57" s="4">
        <v>3.14</v>
      </c>
      <c r="G57" s="4">
        <v>1</v>
      </c>
      <c r="H57" s="23">
        <v>37244</v>
      </c>
    </row>
    <row r="58" spans="1:8" ht="18" x14ac:dyDescent="0.3">
      <c r="A58" s="8">
        <v>45433</v>
      </c>
      <c r="B58" s="14">
        <v>7.7</v>
      </c>
      <c r="C58" s="4">
        <v>0.14000000000000001</v>
      </c>
      <c r="D58" s="4">
        <v>3.26</v>
      </c>
      <c r="E58" s="4">
        <v>0</v>
      </c>
      <c r="F58" s="4">
        <v>3.14</v>
      </c>
      <c r="G58" s="4">
        <v>1</v>
      </c>
      <c r="H58" s="23">
        <v>38022</v>
      </c>
    </row>
    <row r="59" spans="1:8" ht="18" x14ac:dyDescent="0.3">
      <c r="A59" s="8">
        <v>45434</v>
      </c>
      <c r="B59" s="14">
        <v>7.7</v>
      </c>
      <c r="C59" s="4">
        <v>0.1</v>
      </c>
      <c r="D59" s="4">
        <v>2.48</v>
      </c>
      <c r="E59" s="4">
        <v>0</v>
      </c>
      <c r="F59" s="4">
        <v>2.2400000000000002</v>
      </c>
      <c r="G59" s="4">
        <v>1</v>
      </c>
      <c r="H59" s="23">
        <v>37984</v>
      </c>
    </row>
    <row r="60" spans="1:8" ht="18" x14ac:dyDescent="0.3">
      <c r="A60" s="8">
        <v>45435</v>
      </c>
      <c r="B60" s="14">
        <v>7.8</v>
      </c>
      <c r="C60" s="4">
        <v>0.12</v>
      </c>
      <c r="D60" s="4">
        <v>3.75</v>
      </c>
      <c r="E60" s="4">
        <v>0</v>
      </c>
      <c r="F60" s="4">
        <v>3.14</v>
      </c>
      <c r="G60" s="4">
        <v>1</v>
      </c>
      <c r="H60" s="23">
        <v>38016</v>
      </c>
    </row>
    <row r="61" spans="1:8" ht="18" x14ac:dyDescent="0.3">
      <c r="A61" s="8">
        <v>45436</v>
      </c>
      <c r="B61" s="14">
        <v>7.8</v>
      </c>
      <c r="C61" s="4">
        <v>0.23</v>
      </c>
      <c r="D61" s="4">
        <v>3.8</v>
      </c>
      <c r="E61" s="4">
        <v>0</v>
      </c>
      <c r="F61" s="4">
        <v>3.37</v>
      </c>
      <c r="G61" s="4">
        <v>1</v>
      </c>
      <c r="H61" s="23">
        <v>37628</v>
      </c>
    </row>
    <row r="62" spans="1:8" ht="18" x14ac:dyDescent="0.3">
      <c r="A62" s="8">
        <v>45437</v>
      </c>
      <c r="B62" s="14">
        <v>7.8</v>
      </c>
      <c r="C62" s="4">
        <v>0.09</v>
      </c>
      <c r="D62" s="4">
        <v>1.71</v>
      </c>
      <c r="E62" s="4">
        <v>0</v>
      </c>
      <c r="F62" s="4">
        <v>2.94</v>
      </c>
      <c r="G62" s="4">
        <v>1</v>
      </c>
      <c r="H62" s="23">
        <v>38520</v>
      </c>
    </row>
    <row r="63" spans="1:8" ht="18" x14ac:dyDescent="0.3">
      <c r="A63" s="8">
        <v>45438</v>
      </c>
      <c r="B63" s="14">
        <v>7.7</v>
      </c>
      <c r="C63" s="4">
        <v>0.12</v>
      </c>
      <c r="D63" s="4">
        <v>2.1800000000000002</v>
      </c>
      <c r="E63" s="4">
        <v>0</v>
      </c>
      <c r="F63" s="4">
        <v>1.23</v>
      </c>
      <c r="G63" s="4">
        <v>1</v>
      </c>
      <c r="H63" s="23">
        <v>38448</v>
      </c>
    </row>
    <row r="64" spans="1:8" ht="18" x14ac:dyDescent="0.3">
      <c r="A64" s="8">
        <v>45439</v>
      </c>
      <c r="B64" s="14">
        <v>7.8</v>
      </c>
      <c r="C64" s="4">
        <v>0.15</v>
      </c>
      <c r="D64" s="4">
        <v>3.14</v>
      </c>
      <c r="E64" s="4">
        <v>0</v>
      </c>
      <c r="F64" s="4">
        <v>2.36</v>
      </c>
      <c r="G64" s="4">
        <v>1</v>
      </c>
      <c r="H64" s="23">
        <v>36820</v>
      </c>
    </row>
    <row r="65" spans="1:8" ht="18" x14ac:dyDescent="0.3">
      <c r="A65" s="8">
        <v>45440</v>
      </c>
      <c r="B65" s="14">
        <v>7.8</v>
      </c>
      <c r="C65" s="4">
        <v>0.16</v>
      </c>
      <c r="D65" s="4">
        <v>2.48</v>
      </c>
      <c r="E65" s="4">
        <v>0</v>
      </c>
      <c r="F65" s="4">
        <v>3.8</v>
      </c>
      <c r="G65" s="4">
        <v>1</v>
      </c>
      <c r="H65" s="23">
        <v>37735</v>
      </c>
    </row>
    <row r="66" spans="1:8" ht="18" x14ac:dyDescent="0.3">
      <c r="A66" s="8">
        <v>45441</v>
      </c>
      <c r="B66" s="14">
        <f>AVERAGEA(B2:B65)</f>
        <v>7.7457812500000021</v>
      </c>
      <c r="C66" s="4">
        <f>AVERAGEA(C2:C65)</f>
        <v>0.16942187499999997</v>
      </c>
      <c r="D66" s="4">
        <f>AVERAGEA(D2:D65)</f>
        <v>4.5246875000000015</v>
      </c>
      <c r="E66" s="4">
        <v>0</v>
      </c>
      <c r="F66" s="4">
        <v>3.14</v>
      </c>
      <c r="G66" s="4">
        <v>1</v>
      </c>
      <c r="H66" s="23">
        <v>36523</v>
      </c>
    </row>
    <row r="67" spans="1:8" ht="18" x14ac:dyDescent="0.3">
      <c r="A67" s="8">
        <v>45442</v>
      </c>
      <c r="B67" s="14">
        <v>7.8</v>
      </c>
      <c r="C67" s="4">
        <v>0.19</v>
      </c>
      <c r="D67" s="4">
        <v>2.75</v>
      </c>
      <c r="E67" s="4">
        <v>0</v>
      </c>
      <c r="F67" s="4">
        <v>1.38</v>
      </c>
      <c r="G67" s="4">
        <v>1</v>
      </c>
      <c r="H67" s="23">
        <v>38002</v>
      </c>
    </row>
    <row r="68" spans="1:8" ht="18" x14ac:dyDescent="0.3">
      <c r="A68" s="8">
        <v>45443</v>
      </c>
      <c r="B68" s="14">
        <v>7.9</v>
      </c>
      <c r="C68" s="4">
        <v>0.2</v>
      </c>
      <c r="D68" s="4">
        <v>0.79</v>
      </c>
      <c r="E68" s="4">
        <v>0</v>
      </c>
      <c r="F68" s="4">
        <v>3.12</v>
      </c>
      <c r="G68" s="4">
        <v>1</v>
      </c>
      <c r="H68" s="23">
        <v>38106</v>
      </c>
    </row>
    <row r="69" spans="1:8" ht="18" x14ac:dyDescent="0.3">
      <c r="A69" s="8">
        <v>45444</v>
      </c>
      <c r="B69" s="14">
        <v>7.9</v>
      </c>
      <c r="C69" s="4">
        <v>0.4</v>
      </c>
      <c r="D69" s="4">
        <v>2.33</v>
      </c>
      <c r="E69" s="4">
        <v>0</v>
      </c>
      <c r="F69" s="4">
        <v>2.83</v>
      </c>
      <c r="G69" s="4">
        <v>1</v>
      </c>
      <c r="H69" s="23">
        <v>38104</v>
      </c>
    </row>
    <row r="70" spans="1:8" ht="18" x14ac:dyDescent="0.3">
      <c r="A70" s="8">
        <v>45445</v>
      </c>
      <c r="B70" s="14">
        <v>8</v>
      </c>
      <c r="C70" s="4">
        <v>0.16</v>
      </c>
      <c r="D70" s="4">
        <v>1.7</v>
      </c>
      <c r="E70" s="4">
        <v>0</v>
      </c>
      <c r="F70" s="4">
        <v>3.08</v>
      </c>
      <c r="G70" s="4">
        <v>1</v>
      </c>
      <c r="H70" s="23">
        <v>38248</v>
      </c>
    </row>
    <row r="71" spans="1:8" ht="18" x14ac:dyDescent="0.3">
      <c r="A71" s="8">
        <v>45446</v>
      </c>
      <c r="B71" s="14">
        <v>8</v>
      </c>
      <c r="C71" s="4">
        <v>0.21</v>
      </c>
      <c r="D71" s="4">
        <v>1.68</v>
      </c>
      <c r="E71" s="4">
        <v>0</v>
      </c>
      <c r="F71" s="4">
        <v>2.8</v>
      </c>
      <c r="G71" s="4">
        <v>1</v>
      </c>
      <c r="H71" s="23">
        <v>38236</v>
      </c>
    </row>
    <row r="72" spans="1:8" ht="18" x14ac:dyDescent="0.3">
      <c r="A72" s="8">
        <v>45447</v>
      </c>
      <c r="B72" s="14">
        <v>8</v>
      </c>
      <c r="C72" s="4">
        <v>0.22</v>
      </c>
      <c r="D72" s="4">
        <v>1.2</v>
      </c>
      <c r="E72" s="4">
        <v>0</v>
      </c>
      <c r="F72" s="4">
        <v>2.68</v>
      </c>
      <c r="G72" s="4">
        <v>1</v>
      </c>
      <c r="H72" s="23">
        <v>38316</v>
      </c>
    </row>
    <row r="73" spans="1:8" ht="18" x14ac:dyDescent="0.3">
      <c r="A73" s="8">
        <v>45448</v>
      </c>
      <c r="B73" s="14">
        <v>8.1</v>
      </c>
      <c r="C73" s="4">
        <v>0.17</v>
      </c>
      <c r="D73" s="4">
        <v>1.49</v>
      </c>
      <c r="E73" s="4">
        <v>0</v>
      </c>
      <c r="F73" s="4">
        <v>3.14</v>
      </c>
      <c r="G73" s="4">
        <v>1</v>
      </c>
      <c r="H73" s="23">
        <v>38125</v>
      </c>
    </row>
    <row r="74" spans="1:8" ht="18" x14ac:dyDescent="0.3">
      <c r="A74" s="8">
        <v>45449</v>
      </c>
      <c r="B74" s="14">
        <v>7.9</v>
      </c>
      <c r="C74" s="4">
        <v>0.26</v>
      </c>
      <c r="D74" s="4">
        <v>4.24</v>
      </c>
      <c r="E74" s="4">
        <v>0</v>
      </c>
      <c r="F74" s="4">
        <v>2.63</v>
      </c>
      <c r="G74" s="4">
        <v>1</v>
      </c>
      <c r="H74" s="23">
        <v>38204</v>
      </c>
    </row>
    <row r="75" spans="1:8" ht="18" x14ac:dyDescent="0.3">
      <c r="A75" s="8">
        <v>45450</v>
      </c>
      <c r="B75" s="14">
        <v>8</v>
      </c>
      <c r="C75" s="4">
        <v>0.19</v>
      </c>
      <c r="D75" s="4">
        <v>3.27</v>
      </c>
      <c r="E75" s="4">
        <v>0</v>
      </c>
      <c r="F75" s="4">
        <v>2.75</v>
      </c>
      <c r="G75" s="4">
        <v>1</v>
      </c>
      <c r="H75" s="23">
        <v>38186</v>
      </c>
    </row>
    <row r="76" spans="1:8" ht="18" x14ac:dyDescent="0.3">
      <c r="A76" s="8">
        <v>45451</v>
      </c>
      <c r="B76" s="14">
        <v>8</v>
      </c>
      <c r="C76" s="4">
        <v>0.2</v>
      </c>
      <c r="D76" s="4">
        <v>1.73</v>
      </c>
      <c r="E76" s="4">
        <v>0</v>
      </c>
      <c r="F76" s="4">
        <v>2.98</v>
      </c>
      <c r="G76" s="4">
        <v>1</v>
      </c>
      <c r="H76" s="23">
        <v>37846</v>
      </c>
    </row>
    <row r="77" spans="1:8" ht="18" x14ac:dyDescent="0.3">
      <c r="A77" s="8">
        <v>45452</v>
      </c>
      <c r="B77" s="14">
        <v>8</v>
      </c>
      <c r="C77" s="4">
        <v>1.1100000000000001</v>
      </c>
      <c r="D77" s="4">
        <v>0.94</v>
      </c>
      <c r="E77" s="4">
        <v>0</v>
      </c>
      <c r="F77" s="4">
        <v>3.77</v>
      </c>
      <c r="G77" s="4">
        <v>1</v>
      </c>
      <c r="H77" s="23">
        <v>38052</v>
      </c>
    </row>
    <row r="78" spans="1:8" ht="18" x14ac:dyDescent="0.3">
      <c r="A78" s="8">
        <v>45453</v>
      </c>
      <c r="B78" s="14">
        <v>8</v>
      </c>
      <c r="C78" s="4">
        <v>0.16</v>
      </c>
      <c r="D78" s="4">
        <v>2.2000000000000002</v>
      </c>
      <c r="E78" s="4">
        <v>0</v>
      </c>
      <c r="F78" s="4">
        <v>3.43</v>
      </c>
      <c r="G78" s="4">
        <v>1</v>
      </c>
      <c r="H78" s="23">
        <v>38234</v>
      </c>
    </row>
    <row r="79" spans="1:8" ht="18" x14ac:dyDescent="0.3">
      <c r="A79" s="8">
        <v>45454</v>
      </c>
      <c r="B79" s="14">
        <v>8.1</v>
      </c>
      <c r="C79" s="4">
        <v>0.24</v>
      </c>
      <c r="D79" s="4">
        <v>1</v>
      </c>
      <c r="E79" s="4">
        <v>0</v>
      </c>
      <c r="F79" s="4">
        <v>3.12</v>
      </c>
      <c r="G79" s="4">
        <v>1</v>
      </c>
      <c r="H79" s="23">
        <v>38146</v>
      </c>
    </row>
    <row r="80" spans="1:8" ht="18" x14ac:dyDescent="0.3">
      <c r="A80" s="8">
        <v>45455</v>
      </c>
      <c r="B80" s="14">
        <v>8</v>
      </c>
      <c r="C80" s="4">
        <v>0.26</v>
      </c>
      <c r="D80" s="4">
        <v>2.17</v>
      </c>
      <c r="E80" s="4">
        <v>0</v>
      </c>
      <c r="F80" s="4">
        <v>3.23</v>
      </c>
      <c r="G80" s="4">
        <v>1</v>
      </c>
      <c r="H80" s="24">
        <v>38476</v>
      </c>
    </row>
    <row r="81" spans="1:8" ht="18" x14ac:dyDescent="0.3">
      <c r="A81" s="8">
        <v>45456</v>
      </c>
      <c r="B81" s="14">
        <v>7.5</v>
      </c>
      <c r="C81" s="4">
        <v>0.33</v>
      </c>
      <c r="D81" s="4">
        <v>7.66</v>
      </c>
      <c r="E81" s="4">
        <v>0</v>
      </c>
      <c r="F81" s="4">
        <v>3.76</v>
      </c>
      <c r="G81" s="4">
        <v>1</v>
      </c>
      <c r="H81" s="24">
        <v>38562</v>
      </c>
    </row>
    <row r="82" spans="1:8" ht="18" x14ac:dyDescent="0.3">
      <c r="A82" s="8">
        <v>45457</v>
      </c>
      <c r="B82" s="14">
        <v>7.4</v>
      </c>
      <c r="C82" s="4">
        <v>0.3</v>
      </c>
      <c r="D82" s="4">
        <v>7.01</v>
      </c>
      <c r="E82" s="4">
        <v>0</v>
      </c>
      <c r="F82" s="4">
        <v>3.57</v>
      </c>
      <c r="G82" s="4">
        <v>1</v>
      </c>
      <c r="H82" s="23">
        <v>38126</v>
      </c>
    </row>
    <row r="83" spans="1:8" ht="18" x14ac:dyDescent="0.3">
      <c r="A83" s="8">
        <v>45458</v>
      </c>
      <c r="B83" s="14">
        <v>7.4</v>
      </c>
      <c r="C83" s="4">
        <v>0.18</v>
      </c>
      <c r="D83" s="4">
        <v>3.48</v>
      </c>
      <c r="E83" s="4">
        <v>0</v>
      </c>
      <c r="F83" s="4">
        <v>3.31</v>
      </c>
      <c r="G83" s="4">
        <v>1</v>
      </c>
      <c r="H83" s="23">
        <v>38282</v>
      </c>
    </row>
    <row r="84" spans="1:8" ht="18" x14ac:dyDescent="0.3">
      <c r="A84" s="8">
        <v>45459</v>
      </c>
      <c r="B84" s="14">
        <v>7.5</v>
      </c>
      <c r="C84" s="4">
        <v>0.34</v>
      </c>
      <c r="D84" s="4">
        <v>1.66</v>
      </c>
      <c r="E84" s="4">
        <v>0</v>
      </c>
      <c r="F84" s="4">
        <v>3.46</v>
      </c>
      <c r="G84" s="4">
        <v>1</v>
      </c>
      <c r="H84" s="25">
        <v>38148</v>
      </c>
    </row>
    <row r="85" spans="1:8" ht="18" x14ac:dyDescent="0.3">
      <c r="A85" s="8">
        <v>45460</v>
      </c>
      <c r="B85" s="14">
        <v>7.6</v>
      </c>
      <c r="C85" s="4">
        <v>0.23</v>
      </c>
      <c r="D85" s="4">
        <v>4</v>
      </c>
      <c r="E85" s="4">
        <v>0</v>
      </c>
      <c r="F85" s="4">
        <v>3.14</v>
      </c>
      <c r="G85" s="4">
        <v>1</v>
      </c>
      <c r="H85" s="24">
        <v>38372</v>
      </c>
    </row>
    <row r="86" spans="1:8" ht="18" x14ac:dyDescent="0.3">
      <c r="A86" s="8">
        <v>45461</v>
      </c>
      <c r="B86" s="14">
        <v>7.5</v>
      </c>
      <c r="C86" s="4">
        <v>0.17</v>
      </c>
      <c r="D86" s="4">
        <v>3.29</v>
      </c>
      <c r="E86" s="4">
        <v>0</v>
      </c>
      <c r="F86" s="4">
        <v>3.14</v>
      </c>
      <c r="G86" s="4">
        <v>1</v>
      </c>
      <c r="H86" s="26">
        <v>38416</v>
      </c>
    </row>
    <row r="87" spans="1:8" ht="18" x14ac:dyDescent="0.3">
      <c r="A87" s="8">
        <v>45462</v>
      </c>
      <c r="B87" s="14">
        <v>7.7</v>
      </c>
      <c r="C87" s="4">
        <v>0.08</v>
      </c>
      <c r="D87" s="4">
        <v>5.09</v>
      </c>
      <c r="E87" s="4">
        <v>0</v>
      </c>
      <c r="F87" s="4">
        <v>3.37</v>
      </c>
      <c r="G87" s="4">
        <v>1</v>
      </c>
      <c r="H87" s="23">
        <v>38214</v>
      </c>
    </row>
    <row r="88" spans="1:8" ht="18" x14ac:dyDescent="0.3">
      <c r="A88" s="8">
        <v>45463</v>
      </c>
      <c r="B88" s="14">
        <v>7.8</v>
      </c>
      <c r="C88" s="4">
        <v>0.45</v>
      </c>
      <c r="D88" s="4">
        <v>5.0599999999999996</v>
      </c>
      <c r="E88" s="4">
        <v>0</v>
      </c>
      <c r="F88" s="4">
        <v>3.18</v>
      </c>
      <c r="G88" s="4">
        <v>1</v>
      </c>
      <c r="H88" s="23">
        <v>39932</v>
      </c>
    </row>
    <row r="89" spans="1:8" ht="18" x14ac:dyDescent="0.3">
      <c r="A89" s="8">
        <v>45464</v>
      </c>
      <c r="B89" s="14">
        <v>7.8</v>
      </c>
      <c r="C89" s="4">
        <v>1</v>
      </c>
      <c r="D89" s="4">
        <v>4.8899999999999997</v>
      </c>
      <c r="E89" s="4">
        <v>0</v>
      </c>
      <c r="F89" s="4">
        <v>3.14</v>
      </c>
      <c r="G89" s="4">
        <v>1</v>
      </c>
      <c r="H89" s="23">
        <v>39120</v>
      </c>
    </row>
    <row r="90" spans="1:8" ht="18" x14ac:dyDescent="0.3">
      <c r="A90" s="8">
        <v>45465</v>
      </c>
      <c r="B90" s="14">
        <v>7.8</v>
      </c>
      <c r="C90" s="4">
        <v>1.18</v>
      </c>
      <c r="D90" s="4">
        <v>3.68</v>
      </c>
      <c r="E90" s="4">
        <v>0</v>
      </c>
      <c r="F90" s="4">
        <v>2.91</v>
      </c>
      <c r="G90" s="4">
        <v>1</v>
      </c>
      <c r="H90" s="23">
        <v>38122</v>
      </c>
    </row>
    <row r="91" spans="1:8" ht="18" x14ac:dyDescent="0.3">
      <c r="A91" s="8">
        <v>45466</v>
      </c>
      <c r="B91" s="14">
        <v>7.8</v>
      </c>
      <c r="C91" s="4">
        <v>0.38</v>
      </c>
      <c r="D91" s="4">
        <v>3.42</v>
      </c>
      <c r="E91" s="4">
        <v>0</v>
      </c>
      <c r="F91" s="4">
        <v>4.21</v>
      </c>
      <c r="G91" s="4">
        <v>1</v>
      </c>
      <c r="H91" s="23">
        <v>38614</v>
      </c>
    </row>
    <row r="92" spans="1:8" ht="18" x14ac:dyDescent="0.3">
      <c r="A92" s="8">
        <v>45467</v>
      </c>
      <c r="B92" s="14">
        <v>7.7</v>
      </c>
      <c r="C92" s="4">
        <v>0.31</v>
      </c>
      <c r="D92" s="4">
        <v>4.1100000000000003</v>
      </c>
      <c r="E92" s="4">
        <v>0</v>
      </c>
      <c r="F92" s="4">
        <v>3.5</v>
      </c>
      <c r="G92" s="4">
        <v>1</v>
      </c>
      <c r="H92" s="23">
        <v>38512</v>
      </c>
    </row>
    <row r="93" spans="1:8" ht="18" x14ac:dyDescent="0.3">
      <c r="A93" s="8">
        <v>45468</v>
      </c>
      <c r="B93" s="14">
        <v>7.7</v>
      </c>
      <c r="C93" s="4">
        <v>0.28000000000000003</v>
      </c>
      <c r="D93" s="4">
        <v>3.06</v>
      </c>
      <c r="E93" s="4">
        <v>0</v>
      </c>
      <c r="F93" s="4">
        <v>3.14</v>
      </c>
      <c r="G93" s="4">
        <v>1</v>
      </c>
      <c r="H93" s="23">
        <v>38514</v>
      </c>
    </row>
    <row r="94" spans="1:8" ht="18" x14ac:dyDescent="0.3">
      <c r="A94" s="8">
        <v>45469</v>
      </c>
      <c r="B94" s="14">
        <v>7.8</v>
      </c>
      <c r="C94" s="4">
        <v>0.32</v>
      </c>
      <c r="D94" s="4">
        <v>2.1</v>
      </c>
      <c r="E94" s="4">
        <v>0</v>
      </c>
      <c r="F94" s="4">
        <v>3.61</v>
      </c>
      <c r="G94" s="4">
        <v>1</v>
      </c>
      <c r="H94" s="23">
        <v>38216</v>
      </c>
    </row>
    <row r="95" spans="1:8" ht="18" x14ac:dyDescent="0.3">
      <c r="A95" s="8">
        <v>45470</v>
      </c>
      <c r="B95" s="14">
        <v>7.6</v>
      </c>
      <c r="C95" s="4">
        <v>0.27</v>
      </c>
      <c r="D95" s="4">
        <v>3.17</v>
      </c>
      <c r="E95" s="4">
        <v>0</v>
      </c>
      <c r="F95" s="4">
        <v>3.79</v>
      </c>
      <c r="G95" s="4">
        <v>1</v>
      </c>
      <c r="H95" s="23">
        <v>38420</v>
      </c>
    </row>
    <row r="96" spans="1:8" ht="18" x14ac:dyDescent="0.3">
      <c r="A96" s="8">
        <v>45471</v>
      </c>
      <c r="B96" s="14">
        <v>7.9</v>
      </c>
      <c r="C96" s="4">
        <v>0.7</v>
      </c>
      <c r="D96" s="4">
        <v>3.3</v>
      </c>
      <c r="E96" s="4">
        <v>0</v>
      </c>
      <c r="F96" s="4">
        <v>3.62</v>
      </c>
      <c r="G96" s="4">
        <v>1</v>
      </c>
      <c r="H96" s="23">
        <v>38668</v>
      </c>
    </row>
    <row r="97" spans="1:8" ht="18" x14ac:dyDescent="0.3">
      <c r="A97" s="8">
        <v>45472</v>
      </c>
      <c r="B97" s="14">
        <v>8</v>
      </c>
      <c r="C97" s="4">
        <v>0.11</v>
      </c>
      <c r="D97" s="4">
        <v>1.72</v>
      </c>
      <c r="E97" s="4">
        <v>0</v>
      </c>
      <c r="F97" s="4">
        <v>3.41</v>
      </c>
      <c r="G97" s="4">
        <v>1</v>
      </c>
      <c r="H97" s="23">
        <v>38220</v>
      </c>
    </row>
    <row r="98" spans="1:8" ht="18" x14ac:dyDescent="0.3">
      <c r="A98" s="8">
        <v>45473</v>
      </c>
      <c r="B98" s="14">
        <v>7.9</v>
      </c>
      <c r="C98" s="4">
        <v>0.28999999999999998</v>
      </c>
      <c r="D98" s="4">
        <v>2.0299999999999998</v>
      </c>
      <c r="E98" s="4">
        <v>0</v>
      </c>
      <c r="F98" s="4">
        <v>3.67</v>
      </c>
      <c r="G98" s="4">
        <v>1</v>
      </c>
      <c r="H98" s="23">
        <v>38210</v>
      </c>
    </row>
    <row r="99" spans="1:8" ht="18" x14ac:dyDescent="0.3">
      <c r="A99" s="8">
        <v>45474</v>
      </c>
      <c r="B99" s="14">
        <v>7.6</v>
      </c>
      <c r="C99" s="4">
        <v>0.15</v>
      </c>
      <c r="D99" s="4">
        <v>7.54</v>
      </c>
      <c r="E99" s="4">
        <v>0</v>
      </c>
      <c r="F99" s="4">
        <v>3.71</v>
      </c>
      <c r="G99" s="4">
        <v>1</v>
      </c>
      <c r="H99" s="23">
        <v>38416</v>
      </c>
    </row>
    <row r="100" spans="1:8" ht="18" x14ac:dyDescent="0.3">
      <c r="A100" s="8">
        <v>45475</v>
      </c>
      <c r="B100" s="14">
        <v>7.8</v>
      </c>
      <c r="C100" s="4">
        <v>0.41</v>
      </c>
      <c r="D100" s="4">
        <v>8</v>
      </c>
      <c r="E100" s="4">
        <v>0</v>
      </c>
      <c r="F100" s="4">
        <v>3.56</v>
      </c>
      <c r="G100" s="4">
        <v>1</v>
      </c>
      <c r="H100" s="23">
        <v>38358</v>
      </c>
    </row>
    <row r="101" spans="1:8" ht="18" x14ac:dyDescent="0.3">
      <c r="A101" s="8">
        <v>45476</v>
      </c>
      <c r="B101" s="14">
        <v>7.6</v>
      </c>
      <c r="C101" s="4">
        <v>0.32</v>
      </c>
      <c r="D101" s="4">
        <v>3.7</v>
      </c>
      <c r="E101" s="4">
        <v>0</v>
      </c>
      <c r="F101" s="4">
        <v>3.44</v>
      </c>
      <c r="G101" s="4">
        <v>1</v>
      </c>
      <c r="H101" s="23">
        <v>38226</v>
      </c>
    </row>
    <row r="102" spans="1:8" ht="18" x14ac:dyDescent="0.3">
      <c r="A102" s="8">
        <v>45477</v>
      </c>
      <c r="B102" s="14">
        <v>7.9</v>
      </c>
      <c r="C102" s="4">
        <v>0.17</v>
      </c>
      <c r="D102" s="4">
        <v>2.5299999999999998</v>
      </c>
      <c r="E102" s="4">
        <v>0</v>
      </c>
      <c r="F102" s="4">
        <v>3.21</v>
      </c>
      <c r="G102" s="4">
        <v>1</v>
      </c>
      <c r="H102" s="23">
        <v>38020</v>
      </c>
    </row>
    <row r="103" spans="1:8" ht="18" x14ac:dyDescent="0.3">
      <c r="A103" s="8">
        <v>45478</v>
      </c>
      <c r="B103" s="14">
        <v>7.7</v>
      </c>
      <c r="C103" s="4">
        <v>0.09</v>
      </c>
      <c r="D103" s="4">
        <v>2.0499999999999998</v>
      </c>
      <c r="E103" s="4">
        <v>0</v>
      </c>
      <c r="F103" s="4">
        <v>3.07</v>
      </c>
      <c r="G103" s="4">
        <v>1</v>
      </c>
      <c r="H103" s="23">
        <v>38104</v>
      </c>
    </row>
    <row r="104" spans="1:8" ht="18" x14ac:dyDescent="0.3">
      <c r="A104" s="8">
        <v>45479</v>
      </c>
      <c r="B104" s="14">
        <v>7.8</v>
      </c>
      <c r="C104" s="4">
        <v>0.15</v>
      </c>
      <c r="D104" s="4">
        <v>2.0699999999999998</v>
      </c>
      <c r="E104" s="4">
        <v>0</v>
      </c>
      <c r="F104" s="4">
        <v>3.18</v>
      </c>
      <c r="G104" s="4">
        <v>1</v>
      </c>
      <c r="H104" s="24">
        <v>38528</v>
      </c>
    </row>
    <row r="105" spans="1:8" ht="18" x14ac:dyDescent="0.3">
      <c r="A105" s="8">
        <v>45480</v>
      </c>
      <c r="B105" s="14">
        <v>7.9</v>
      </c>
      <c r="C105" s="4">
        <v>0.19</v>
      </c>
      <c r="D105" s="4">
        <v>2.65</v>
      </c>
      <c r="E105" s="4">
        <v>0</v>
      </c>
      <c r="F105" s="4">
        <v>3.22</v>
      </c>
      <c r="G105" s="4">
        <v>1</v>
      </c>
      <c r="H105" s="23">
        <v>38578</v>
      </c>
    </row>
    <row r="106" spans="1:8" ht="18" x14ac:dyDescent="0.3">
      <c r="A106" s="8">
        <v>45481</v>
      </c>
      <c r="B106" s="14">
        <v>7.35</v>
      </c>
      <c r="C106" s="4">
        <v>0.26</v>
      </c>
      <c r="D106" s="4">
        <v>10.64</v>
      </c>
      <c r="E106" s="4">
        <v>0</v>
      </c>
      <c r="F106" s="4">
        <v>2.93</v>
      </c>
      <c r="G106" s="4">
        <v>1</v>
      </c>
      <c r="H106" s="23">
        <v>38452</v>
      </c>
    </row>
    <row r="107" spans="1:8" ht="18" x14ac:dyDescent="0.3">
      <c r="A107" s="8">
        <v>45482</v>
      </c>
      <c r="B107" s="14">
        <v>7.35</v>
      </c>
      <c r="C107" s="4">
        <v>0.18</v>
      </c>
      <c r="D107" s="4">
        <v>9.2899999999999991</v>
      </c>
      <c r="E107" s="4">
        <v>0</v>
      </c>
      <c r="F107" s="4">
        <v>3.82</v>
      </c>
      <c r="G107" s="4">
        <v>1</v>
      </c>
      <c r="H107" s="24">
        <v>38120</v>
      </c>
    </row>
    <row r="108" spans="1:8" ht="18" x14ac:dyDescent="0.3">
      <c r="A108" s="8">
        <v>45483</v>
      </c>
      <c r="B108" s="14">
        <v>7.5</v>
      </c>
      <c r="C108" s="4">
        <v>0.36</v>
      </c>
      <c r="D108" s="4">
        <v>9.02</v>
      </c>
      <c r="E108" s="4">
        <v>0</v>
      </c>
      <c r="F108" s="4">
        <v>3.53</v>
      </c>
      <c r="G108" s="4">
        <v>1</v>
      </c>
      <c r="H108" s="24">
        <v>38652</v>
      </c>
    </row>
  </sheetData>
  <conditionalFormatting sqref="A2:A108">
    <cfRule type="cellIs" dxfId="16" priority="1" operator="equal">
      <formula>TODAY()</formula>
    </cfRule>
  </conditionalFormatting>
  <conditionalFormatting sqref="E2:E7">
    <cfRule type="cellIs" dxfId="15" priority="2" operator="greaterThan">
      <formula>"0.5"</formula>
    </cfRule>
  </conditionalFormatting>
  <conditionalFormatting sqref="E57:E65 E68:E108">
    <cfRule type="cellIs" dxfId="14" priority="3" operator="greaterThan">
      <formula>"0.5"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E1146-396A-4F72-AE47-1B2645385579}">
  <sheetPr>
    <tabColor rgb="FFFF0000"/>
  </sheetPr>
  <dimension ref="A1:K109"/>
  <sheetViews>
    <sheetView workbookViewId="0">
      <selection activeCell="C1" sqref="C1"/>
    </sheetView>
  </sheetViews>
  <sheetFormatPr baseColWidth="10" defaultRowHeight="14.4" x14ac:dyDescent="0.3"/>
  <cols>
    <col min="1" max="1" width="15.77734375" customWidth="1"/>
    <col min="9" max="9" width="20.44140625" customWidth="1"/>
    <col min="10" max="10" width="21.77734375" customWidth="1"/>
    <col min="11" max="11" width="22.21875" customWidth="1"/>
  </cols>
  <sheetData>
    <row r="1" spans="1:11" ht="54" x14ac:dyDescent="0.3">
      <c r="A1" s="1" t="s">
        <v>6</v>
      </c>
      <c r="B1" s="1" t="s">
        <v>0</v>
      </c>
      <c r="C1" s="1" t="s">
        <v>80</v>
      </c>
      <c r="D1" s="77" t="s">
        <v>69</v>
      </c>
      <c r="E1" s="77" t="s">
        <v>70</v>
      </c>
      <c r="F1" s="77" t="s">
        <v>71</v>
      </c>
      <c r="G1" s="77" t="s">
        <v>72</v>
      </c>
      <c r="H1" s="78" t="s">
        <v>73</v>
      </c>
      <c r="I1" s="78" t="s">
        <v>74</v>
      </c>
      <c r="J1" s="78" t="s">
        <v>75</v>
      </c>
      <c r="K1" s="78" t="s">
        <v>77</v>
      </c>
    </row>
    <row r="2" spans="1:11" ht="18" x14ac:dyDescent="0.3">
      <c r="A2" s="8">
        <v>45377</v>
      </c>
      <c r="B2" s="4">
        <f>AVERAGEA(B3:B78,B81:B89,B91:B109)</f>
        <v>6.5358653846153834</v>
      </c>
      <c r="C2" s="4">
        <f>AVERAGEA(C3:C7,C9:C78,C81:C89,C91:C109)</f>
        <v>0.15902912621359219</v>
      </c>
      <c r="D2" s="24">
        <f>AVERAGEA(D3,D5:D6,D8:D14,D16:D50,D53:D67,D69:D89,D92:D102,D104:D106,D108:D109)</f>
        <v>357.08659793814434</v>
      </c>
      <c r="E2" s="24">
        <f>AVERAGEA(E3:E7,E9,E14:E67,E69:E81,E83:E89,E91:E99,E103:E106,E108:E109)</f>
        <v>396.97894736842107</v>
      </c>
      <c r="F2" s="24">
        <f>AVERAGEA(F3,F5,F7,F9:F13,F15:F17,F19:F38,F41:F67,F69:F89,F92,F93:F96,F99:F106)</f>
        <v>285.3760869565217</v>
      </c>
      <c r="G2" s="24">
        <v>395</v>
      </c>
      <c r="H2" s="24">
        <f>AVERAGEA(H3,H5:H6,H8:H45,H48:H74,H76:H80,H84:H87,H89,H91:H97,H100:H107)</f>
        <v>294.76344086021504</v>
      </c>
      <c r="I2" s="24">
        <f>AVERAGEA(I10:I26,I29:I73,I75:I89,I91:I100,I102:I109)</f>
        <v>361.62105263157895</v>
      </c>
      <c r="J2" s="24">
        <f>AVERAGEA(J4:J7,J9:J13,J15,J17:J57,J59:J79,J81:J86,J88:J89,J91:J103,J105:J109)</f>
        <v>310.60204081632651</v>
      </c>
      <c r="K2" s="24">
        <f>AVERAGEA(K8:K9,K13:K14,K17,K21,K23:K33,K36:K64,K66:K67,K69:K78,K81:K86,K88:K89,K91:K95,K97:K103,K105:K107,K109)</f>
        <v>315.63414634146341</v>
      </c>
    </row>
    <row r="3" spans="1:11" ht="18" x14ac:dyDescent="0.3">
      <c r="A3" s="8">
        <v>45378</v>
      </c>
      <c r="B3" s="4">
        <v>6.4</v>
      </c>
      <c r="C3" s="4">
        <v>0.55000000000000004</v>
      </c>
      <c r="D3" s="24">
        <v>600</v>
      </c>
      <c r="E3" s="24">
        <v>283</v>
      </c>
      <c r="F3" s="24">
        <v>254</v>
      </c>
      <c r="G3" s="24">
        <v>286</v>
      </c>
      <c r="H3" s="24">
        <v>304</v>
      </c>
      <c r="I3" s="24">
        <f t="shared" ref="I3:I9" si="0">AVERAGEA(I11:I27,I30:I74,I76:I90,I92:I101,I103:I110)</f>
        <v>357.61702127659572</v>
      </c>
      <c r="J3" s="24">
        <v>311</v>
      </c>
      <c r="K3" s="24">
        <v>316</v>
      </c>
    </row>
    <row r="4" spans="1:11" ht="18" x14ac:dyDescent="0.3">
      <c r="A4" s="8">
        <v>45379</v>
      </c>
      <c r="B4" s="4">
        <v>7.5</v>
      </c>
      <c r="C4" s="4">
        <v>0.5</v>
      </c>
      <c r="D4" s="24">
        <v>357</v>
      </c>
      <c r="E4" s="24">
        <v>495</v>
      </c>
      <c r="F4" s="24">
        <v>285</v>
      </c>
      <c r="G4" s="24">
        <v>452</v>
      </c>
      <c r="H4" s="24">
        <v>295</v>
      </c>
      <c r="I4" s="24">
        <f t="shared" si="0"/>
        <v>357.93548387096774</v>
      </c>
      <c r="J4" s="24">
        <v>252</v>
      </c>
      <c r="K4" s="24">
        <v>316</v>
      </c>
    </row>
    <row r="5" spans="1:11" ht="18" x14ac:dyDescent="0.3">
      <c r="A5" s="8">
        <v>45380</v>
      </c>
      <c r="B5" s="4">
        <v>7.3</v>
      </c>
      <c r="C5" s="4">
        <v>0.21</v>
      </c>
      <c r="D5" s="24">
        <v>429</v>
      </c>
      <c r="E5" s="24">
        <v>378</v>
      </c>
      <c r="F5" s="24">
        <v>421</v>
      </c>
      <c r="G5" s="24">
        <v>365</v>
      </c>
      <c r="H5" s="24">
        <v>345</v>
      </c>
      <c r="I5" s="24">
        <f t="shared" si="0"/>
        <v>356.88043478260869</v>
      </c>
      <c r="J5" s="24">
        <v>309</v>
      </c>
      <c r="K5" s="24">
        <v>316</v>
      </c>
    </row>
    <row r="6" spans="1:11" ht="18" x14ac:dyDescent="0.3">
      <c r="A6" s="8">
        <v>45381</v>
      </c>
      <c r="B6" s="4">
        <v>6.63</v>
      </c>
      <c r="C6" s="4">
        <v>0.11</v>
      </c>
      <c r="D6" s="24">
        <v>751</v>
      </c>
      <c r="E6" s="24">
        <v>401</v>
      </c>
      <c r="F6" s="24">
        <v>285</v>
      </c>
      <c r="G6" s="24">
        <f>AVERAGEA(G2:G5,G7:G8,G10:G20,G24:G89,G91:G104,G107:G109)</f>
        <v>289.726</v>
      </c>
      <c r="H6" s="24">
        <v>342</v>
      </c>
      <c r="I6" s="24">
        <f t="shared" si="0"/>
        <v>357.53846153846155</v>
      </c>
      <c r="J6" s="24">
        <v>296</v>
      </c>
      <c r="K6" s="24">
        <v>316</v>
      </c>
    </row>
    <row r="7" spans="1:11" ht="18" x14ac:dyDescent="0.3">
      <c r="A7" s="8">
        <v>45382</v>
      </c>
      <c r="B7" s="4">
        <v>7.3</v>
      </c>
      <c r="C7" s="4">
        <v>0.12</v>
      </c>
      <c r="D7" s="24">
        <v>357</v>
      </c>
      <c r="E7" s="24">
        <v>359</v>
      </c>
      <c r="F7" s="24">
        <v>397</v>
      </c>
      <c r="G7" s="24">
        <v>383</v>
      </c>
      <c r="H7" s="24">
        <v>295</v>
      </c>
      <c r="I7" s="24">
        <f t="shared" si="0"/>
        <v>355.32222222222219</v>
      </c>
      <c r="J7" s="24">
        <v>272</v>
      </c>
      <c r="K7" s="24">
        <v>316</v>
      </c>
    </row>
    <row r="8" spans="1:11" ht="18" x14ac:dyDescent="0.3">
      <c r="A8" s="8">
        <v>45383</v>
      </c>
      <c r="B8" s="4">
        <v>7.1</v>
      </c>
      <c r="C8" s="4">
        <v>0.16</v>
      </c>
      <c r="D8" s="24">
        <v>372</v>
      </c>
      <c r="E8" s="24">
        <v>397</v>
      </c>
      <c r="F8" s="24">
        <v>285</v>
      </c>
      <c r="G8" s="24">
        <v>500</v>
      </c>
      <c r="H8" s="24">
        <v>430</v>
      </c>
      <c r="I8" s="24">
        <f t="shared" si="0"/>
        <v>355.75280898876406</v>
      </c>
      <c r="J8" s="24">
        <v>311</v>
      </c>
      <c r="K8" s="24">
        <v>288</v>
      </c>
    </row>
    <row r="9" spans="1:11" ht="18" x14ac:dyDescent="0.3">
      <c r="A9" s="8">
        <v>45384</v>
      </c>
      <c r="B9" s="4">
        <v>7.43</v>
      </c>
      <c r="C9" s="4">
        <v>0.15</v>
      </c>
      <c r="D9" s="24">
        <v>361</v>
      </c>
      <c r="E9" s="24">
        <v>370</v>
      </c>
      <c r="F9" s="24">
        <v>438</v>
      </c>
      <c r="G9" s="24">
        <v>290</v>
      </c>
      <c r="H9" s="24">
        <v>347</v>
      </c>
      <c r="I9" s="24">
        <f t="shared" si="0"/>
        <v>356.96590909090907</v>
      </c>
      <c r="J9" s="24">
        <v>418</v>
      </c>
      <c r="K9" s="24">
        <v>340</v>
      </c>
    </row>
    <row r="10" spans="1:11" ht="18" x14ac:dyDescent="0.3">
      <c r="A10" s="8">
        <v>45385</v>
      </c>
      <c r="B10" s="4">
        <v>6.1</v>
      </c>
      <c r="C10" s="4">
        <v>0.13</v>
      </c>
      <c r="D10" s="24">
        <v>352</v>
      </c>
      <c r="E10" s="24">
        <v>397</v>
      </c>
      <c r="F10" s="24">
        <v>313</v>
      </c>
      <c r="G10" s="24">
        <v>357</v>
      </c>
      <c r="H10" s="24">
        <v>345</v>
      </c>
      <c r="I10" s="24">
        <v>347</v>
      </c>
      <c r="J10" s="24">
        <v>285</v>
      </c>
      <c r="K10" s="24">
        <v>316</v>
      </c>
    </row>
    <row r="11" spans="1:11" ht="18" x14ac:dyDescent="0.3">
      <c r="A11" s="8">
        <v>45386</v>
      </c>
      <c r="B11" s="4">
        <v>6.2</v>
      </c>
      <c r="C11" s="4">
        <v>0.06</v>
      </c>
      <c r="D11" s="24">
        <v>314</v>
      </c>
      <c r="E11" s="24">
        <v>397</v>
      </c>
      <c r="F11" s="24">
        <v>273</v>
      </c>
      <c r="G11" s="24">
        <v>309</v>
      </c>
      <c r="H11" s="24">
        <v>289</v>
      </c>
      <c r="I11" s="24">
        <v>289</v>
      </c>
      <c r="J11" s="24">
        <v>247</v>
      </c>
      <c r="K11" s="24">
        <v>316</v>
      </c>
    </row>
    <row r="12" spans="1:11" ht="18" x14ac:dyDescent="0.3">
      <c r="A12" s="8">
        <v>45387</v>
      </c>
      <c r="B12" s="4">
        <v>6.7</v>
      </c>
      <c r="C12" s="4">
        <v>0.06</v>
      </c>
      <c r="D12" s="24">
        <v>352</v>
      </c>
      <c r="E12" s="24">
        <v>397</v>
      </c>
      <c r="F12" s="24">
        <v>392</v>
      </c>
      <c r="G12" s="24">
        <v>287</v>
      </c>
      <c r="H12" s="24">
        <v>332</v>
      </c>
      <c r="I12" s="24">
        <v>343</v>
      </c>
      <c r="J12" s="24">
        <v>292</v>
      </c>
      <c r="K12" s="24">
        <v>316</v>
      </c>
    </row>
    <row r="13" spans="1:11" ht="18" x14ac:dyDescent="0.3">
      <c r="A13" s="8">
        <v>45388</v>
      </c>
      <c r="B13" s="4">
        <v>6.3</v>
      </c>
      <c r="C13" s="4">
        <v>0.1</v>
      </c>
      <c r="D13" s="24">
        <v>364</v>
      </c>
      <c r="E13" s="24">
        <v>397</v>
      </c>
      <c r="F13" s="24">
        <v>331</v>
      </c>
      <c r="G13" s="24">
        <v>359</v>
      </c>
      <c r="H13" s="24">
        <v>353</v>
      </c>
      <c r="I13" s="24">
        <v>358</v>
      </c>
      <c r="J13" s="24">
        <v>290</v>
      </c>
      <c r="K13" s="24">
        <v>300</v>
      </c>
    </row>
    <row r="14" spans="1:11" ht="18" x14ac:dyDescent="0.3">
      <c r="A14" s="8">
        <v>45389</v>
      </c>
      <c r="B14" s="4">
        <v>6</v>
      </c>
      <c r="C14" s="4">
        <v>0.08</v>
      </c>
      <c r="D14" s="24">
        <v>363</v>
      </c>
      <c r="E14" s="24">
        <v>353</v>
      </c>
      <c r="F14" s="24">
        <v>285</v>
      </c>
      <c r="G14" s="24">
        <v>351</v>
      </c>
      <c r="H14" s="24">
        <v>335</v>
      </c>
      <c r="I14" s="24">
        <v>307</v>
      </c>
      <c r="J14" s="24">
        <v>311</v>
      </c>
      <c r="K14" s="24">
        <v>283</v>
      </c>
    </row>
    <row r="15" spans="1:11" ht="18" x14ac:dyDescent="0.3">
      <c r="A15" s="8">
        <v>45390</v>
      </c>
      <c r="B15" s="4">
        <v>7.6</v>
      </c>
      <c r="C15" s="4">
        <v>0.08</v>
      </c>
      <c r="D15" s="24">
        <v>357</v>
      </c>
      <c r="E15" s="24">
        <v>332</v>
      </c>
      <c r="F15" s="24">
        <v>301</v>
      </c>
      <c r="G15" s="24">
        <v>280</v>
      </c>
      <c r="H15" s="24">
        <v>311</v>
      </c>
      <c r="I15" s="24">
        <v>325</v>
      </c>
      <c r="J15" s="24">
        <v>277</v>
      </c>
      <c r="K15" s="24">
        <v>316</v>
      </c>
    </row>
    <row r="16" spans="1:11" ht="18" x14ac:dyDescent="0.3">
      <c r="A16" s="8">
        <v>45391</v>
      </c>
      <c r="B16" s="4">
        <v>6.2</v>
      </c>
      <c r="C16" s="4">
        <v>0.11</v>
      </c>
      <c r="D16" s="24">
        <v>281</v>
      </c>
      <c r="E16" s="24">
        <v>305</v>
      </c>
      <c r="F16" s="24">
        <v>252</v>
      </c>
      <c r="G16" s="24">
        <v>320</v>
      </c>
      <c r="H16" s="24">
        <v>305</v>
      </c>
      <c r="I16" s="24">
        <v>284</v>
      </c>
      <c r="J16" s="24">
        <v>311</v>
      </c>
      <c r="K16" s="24">
        <v>316</v>
      </c>
    </row>
    <row r="17" spans="1:11" ht="18" x14ac:dyDescent="0.3">
      <c r="A17" s="8">
        <v>45392</v>
      </c>
      <c r="B17" s="4">
        <v>7.1</v>
      </c>
      <c r="C17" s="4">
        <v>0.08</v>
      </c>
      <c r="D17" s="24">
        <v>343</v>
      </c>
      <c r="E17" s="24">
        <v>303</v>
      </c>
      <c r="F17" s="24">
        <v>280</v>
      </c>
      <c r="G17" s="24">
        <v>313</v>
      </c>
      <c r="H17" s="24">
        <v>304</v>
      </c>
      <c r="I17" s="24">
        <v>307</v>
      </c>
      <c r="J17" s="24">
        <v>252</v>
      </c>
      <c r="K17" s="24">
        <v>254</v>
      </c>
    </row>
    <row r="18" spans="1:11" ht="18" x14ac:dyDescent="0.3">
      <c r="A18" s="8">
        <v>45393</v>
      </c>
      <c r="B18" s="4">
        <v>6.9</v>
      </c>
      <c r="C18" s="4">
        <v>0.35</v>
      </c>
      <c r="D18" s="24">
        <v>455</v>
      </c>
      <c r="E18" s="24">
        <v>343</v>
      </c>
      <c r="F18" s="24">
        <v>285</v>
      </c>
      <c r="G18" s="24">
        <v>313</v>
      </c>
      <c r="H18" s="24">
        <v>271</v>
      </c>
      <c r="I18" s="24">
        <v>310</v>
      </c>
      <c r="J18" s="24">
        <v>245</v>
      </c>
      <c r="K18" s="24">
        <v>316</v>
      </c>
    </row>
    <row r="19" spans="1:11" ht="18" x14ac:dyDescent="0.3">
      <c r="A19" s="8">
        <v>45394</v>
      </c>
      <c r="B19" s="4">
        <v>7.1</v>
      </c>
      <c r="C19" s="4">
        <v>0.22</v>
      </c>
      <c r="D19" s="24">
        <v>410</v>
      </c>
      <c r="E19" s="24">
        <v>324</v>
      </c>
      <c r="F19" s="24">
        <v>295</v>
      </c>
      <c r="G19" s="24">
        <v>327</v>
      </c>
      <c r="H19" s="24">
        <v>288</v>
      </c>
      <c r="I19" s="24">
        <v>306</v>
      </c>
      <c r="J19" s="24">
        <v>241</v>
      </c>
      <c r="K19" s="24">
        <v>316</v>
      </c>
    </row>
    <row r="20" spans="1:11" ht="18" x14ac:dyDescent="0.3">
      <c r="A20" s="8">
        <v>45395</v>
      </c>
      <c r="B20" s="4">
        <v>7.4</v>
      </c>
      <c r="C20" s="4">
        <v>0.2</v>
      </c>
      <c r="D20" s="24">
        <v>422</v>
      </c>
      <c r="E20" s="24">
        <v>312</v>
      </c>
      <c r="F20" s="24">
        <v>248</v>
      </c>
      <c r="G20" s="24">
        <v>325</v>
      </c>
      <c r="H20" s="24">
        <v>266</v>
      </c>
      <c r="I20" s="24">
        <v>317</v>
      </c>
      <c r="J20" s="24">
        <v>235</v>
      </c>
      <c r="K20" s="24">
        <v>316</v>
      </c>
    </row>
    <row r="21" spans="1:11" ht="18" x14ac:dyDescent="0.3">
      <c r="A21" s="8">
        <v>45396</v>
      </c>
      <c r="B21" s="4">
        <v>7.4</v>
      </c>
      <c r="C21" s="4">
        <v>0.09</v>
      </c>
      <c r="D21" s="24">
        <v>293</v>
      </c>
      <c r="E21" s="24">
        <v>286</v>
      </c>
      <c r="F21" s="24">
        <v>264</v>
      </c>
      <c r="G21" s="24">
        <v>290</v>
      </c>
      <c r="H21" s="24">
        <v>273</v>
      </c>
      <c r="I21" s="24">
        <v>295</v>
      </c>
      <c r="J21" s="24">
        <v>247</v>
      </c>
      <c r="K21" s="24">
        <v>316</v>
      </c>
    </row>
    <row r="22" spans="1:11" ht="18" x14ac:dyDescent="0.3">
      <c r="A22" s="8">
        <v>45397</v>
      </c>
      <c r="B22" s="4">
        <v>7.5</v>
      </c>
      <c r="C22" s="4">
        <v>0.11</v>
      </c>
      <c r="D22" s="24">
        <v>332</v>
      </c>
      <c r="E22" s="24">
        <v>297</v>
      </c>
      <c r="F22" s="24">
        <v>287</v>
      </c>
      <c r="G22" s="24">
        <v>290</v>
      </c>
      <c r="H22" s="24">
        <v>289</v>
      </c>
      <c r="I22" s="24">
        <v>316</v>
      </c>
      <c r="J22" s="24">
        <v>267</v>
      </c>
      <c r="K22" s="24">
        <v>316</v>
      </c>
    </row>
    <row r="23" spans="1:11" ht="18" x14ac:dyDescent="0.3">
      <c r="A23" s="8">
        <v>45398</v>
      </c>
      <c r="B23" s="4">
        <v>6</v>
      </c>
      <c r="C23" s="4">
        <v>0.1</v>
      </c>
      <c r="D23" s="24">
        <v>317</v>
      </c>
      <c r="E23" s="24">
        <v>310</v>
      </c>
      <c r="F23" s="24">
        <v>200</v>
      </c>
      <c r="G23" s="24">
        <v>290</v>
      </c>
      <c r="H23" s="24">
        <v>305</v>
      </c>
      <c r="I23" s="24">
        <v>323</v>
      </c>
      <c r="J23" s="24">
        <v>235</v>
      </c>
      <c r="K23" s="24">
        <v>230</v>
      </c>
    </row>
    <row r="24" spans="1:11" ht="18" x14ac:dyDescent="0.3">
      <c r="A24" s="8">
        <v>45399</v>
      </c>
      <c r="B24" s="4">
        <v>7.52</v>
      </c>
      <c r="C24" s="4">
        <v>0.06</v>
      </c>
      <c r="D24" s="24">
        <v>422</v>
      </c>
      <c r="E24" s="24">
        <v>318</v>
      </c>
      <c r="F24" s="24">
        <v>277</v>
      </c>
      <c r="G24" s="24">
        <v>215</v>
      </c>
      <c r="H24" s="24">
        <v>324</v>
      </c>
      <c r="I24" s="24">
        <v>323</v>
      </c>
      <c r="J24" s="24">
        <v>257</v>
      </c>
      <c r="K24" s="24">
        <v>243</v>
      </c>
    </row>
    <row r="25" spans="1:11" ht="18" x14ac:dyDescent="0.3">
      <c r="A25" s="8">
        <v>45400</v>
      </c>
      <c r="B25" s="4">
        <v>6.32</v>
      </c>
      <c r="C25" s="4">
        <v>0.09</v>
      </c>
      <c r="D25" s="24">
        <v>304</v>
      </c>
      <c r="E25" s="24">
        <v>308</v>
      </c>
      <c r="F25" s="24">
        <v>267</v>
      </c>
      <c r="G25" s="24">
        <v>228</v>
      </c>
      <c r="H25" s="24">
        <v>285</v>
      </c>
      <c r="I25" s="24">
        <v>319</v>
      </c>
      <c r="J25" s="24">
        <v>247</v>
      </c>
      <c r="K25" s="24">
        <v>231</v>
      </c>
    </row>
    <row r="26" spans="1:11" ht="18" x14ac:dyDescent="0.3">
      <c r="A26" s="8">
        <v>45401</v>
      </c>
      <c r="B26" s="4">
        <v>6.8</v>
      </c>
      <c r="C26" s="4">
        <v>0.23</v>
      </c>
      <c r="D26" s="24">
        <v>320</v>
      </c>
      <c r="E26" s="24">
        <v>311</v>
      </c>
      <c r="F26" s="24">
        <v>284</v>
      </c>
      <c r="G26" s="24">
        <v>212</v>
      </c>
      <c r="H26" s="24">
        <v>290</v>
      </c>
      <c r="I26" s="24">
        <v>327</v>
      </c>
      <c r="J26" s="24">
        <v>251</v>
      </c>
      <c r="K26" s="24">
        <v>268</v>
      </c>
    </row>
    <row r="27" spans="1:11" ht="18" x14ac:dyDescent="0.3">
      <c r="A27" s="8">
        <v>45402</v>
      </c>
      <c r="B27" s="4">
        <v>6.8</v>
      </c>
      <c r="C27" s="4">
        <v>0.21</v>
      </c>
      <c r="D27" s="24">
        <v>377</v>
      </c>
      <c r="E27" s="24">
        <v>333</v>
      </c>
      <c r="F27" s="24">
        <v>289</v>
      </c>
      <c r="G27" s="24">
        <v>230</v>
      </c>
      <c r="H27" s="24">
        <v>297</v>
      </c>
      <c r="I27" s="24">
        <v>262</v>
      </c>
      <c r="J27" s="24">
        <v>260</v>
      </c>
      <c r="K27" s="24">
        <v>251</v>
      </c>
    </row>
    <row r="28" spans="1:11" ht="18" x14ac:dyDescent="0.3">
      <c r="A28" s="8">
        <v>45403</v>
      </c>
      <c r="B28" s="4">
        <v>6.3</v>
      </c>
      <c r="C28" s="4">
        <v>0.18</v>
      </c>
      <c r="D28" s="24">
        <v>324</v>
      </c>
      <c r="E28" s="24">
        <v>312</v>
      </c>
      <c r="F28" s="24">
        <v>264</v>
      </c>
      <c r="G28" s="24">
        <v>220</v>
      </c>
      <c r="H28" s="24">
        <v>304</v>
      </c>
      <c r="I28" s="24">
        <v>262</v>
      </c>
      <c r="J28" s="24">
        <v>238</v>
      </c>
      <c r="K28" s="24">
        <v>240</v>
      </c>
    </row>
    <row r="29" spans="1:11" ht="18" x14ac:dyDescent="0.3">
      <c r="A29" s="8">
        <v>45404</v>
      </c>
      <c r="B29" s="4">
        <v>6.8</v>
      </c>
      <c r="C29" s="4">
        <v>0.27</v>
      </c>
      <c r="D29" s="24">
        <v>342</v>
      </c>
      <c r="E29" s="24">
        <v>330</v>
      </c>
      <c r="F29" s="24">
        <v>294</v>
      </c>
      <c r="G29" s="24">
        <v>233</v>
      </c>
      <c r="H29" s="24">
        <v>300</v>
      </c>
      <c r="I29" s="24">
        <v>236</v>
      </c>
      <c r="J29" s="24">
        <v>267</v>
      </c>
      <c r="K29" s="24">
        <v>253</v>
      </c>
    </row>
    <row r="30" spans="1:11" ht="18" x14ac:dyDescent="0.3">
      <c r="A30" s="8">
        <v>45405</v>
      </c>
      <c r="B30" s="4">
        <v>6.8</v>
      </c>
      <c r="C30" s="4">
        <v>0.08</v>
      </c>
      <c r="D30" s="24">
        <v>331</v>
      </c>
      <c r="E30" s="24">
        <v>324</v>
      </c>
      <c r="F30" s="24">
        <v>277</v>
      </c>
      <c r="G30" s="24">
        <v>229</v>
      </c>
      <c r="H30" s="24">
        <v>290</v>
      </c>
      <c r="I30" s="24">
        <v>240</v>
      </c>
      <c r="J30" s="24">
        <v>252</v>
      </c>
      <c r="K30" s="24">
        <v>241</v>
      </c>
    </row>
    <row r="31" spans="1:11" ht="18" x14ac:dyDescent="0.3">
      <c r="A31" s="8">
        <v>45406</v>
      </c>
      <c r="B31" s="4">
        <v>5.65</v>
      </c>
      <c r="C31" s="4">
        <v>0.13</v>
      </c>
      <c r="D31" s="24">
        <v>322</v>
      </c>
      <c r="E31" s="24">
        <v>326</v>
      </c>
      <c r="F31" s="24">
        <v>277</v>
      </c>
      <c r="G31" s="24">
        <v>234</v>
      </c>
      <c r="H31" s="24">
        <v>296</v>
      </c>
      <c r="I31" s="24">
        <v>256</v>
      </c>
      <c r="J31" s="24">
        <v>259</v>
      </c>
      <c r="K31" s="24">
        <v>245</v>
      </c>
    </row>
    <row r="32" spans="1:11" ht="18" x14ac:dyDescent="0.3">
      <c r="A32" s="8">
        <v>45407</v>
      </c>
      <c r="B32" s="4">
        <v>6.16</v>
      </c>
      <c r="C32" s="4">
        <v>0.1</v>
      </c>
      <c r="D32" s="24">
        <v>314</v>
      </c>
      <c r="E32" s="24">
        <v>356</v>
      </c>
      <c r="F32" s="24">
        <v>284</v>
      </c>
      <c r="G32" s="24">
        <v>262</v>
      </c>
      <c r="H32" s="24">
        <v>287</v>
      </c>
      <c r="I32" s="24">
        <v>263</v>
      </c>
      <c r="J32" s="24">
        <v>261</v>
      </c>
      <c r="K32" s="24">
        <v>251</v>
      </c>
    </row>
    <row r="33" spans="1:11" ht="18" x14ac:dyDescent="0.3">
      <c r="A33" s="8">
        <v>45408</v>
      </c>
      <c r="B33" s="4">
        <v>6.2</v>
      </c>
      <c r="C33" s="4">
        <v>0.1</v>
      </c>
      <c r="D33" s="24">
        <v>340</v>
      </c>
      <c r="E33" s="24">
        <v>362</v>
      </c>
      <c r="F33" s="24">
        <v>287</v>
      </c>
      <c r="G33" s="24">
        <v>252</v>
      </c>
      <c r="H33" s="24">
        <v>295</v>
      </c>
      <c r="I33" s="24">
        <v>264</v>
      </c>
      <c r="J33" s="24">
        <v>257</v>
      </c>
      <c r="K33" s="24">
        <v>258</v>
      </c>
    </row>
    <row r="34" spans="1:11" ht="18" x14ac:dyDescent="0.3">
      <c r="A34" s="8">
        <v>45409</v>
      </c>
      <c r="B34" s="4">
        <v>6.4</v>
      </c>
      <c r="C34" s="4">
        <v>0.09</v>
      </c>
      <c r="D34" s="24">
        <v>312</v>
      </c>
      <c r="E34" s="24">
        <v>310</v>
      </c>
      <c r="F34" s="24">
        <v>291</v>
      </c>
      <c r="G34" s="24">
        <v>237</v>
      </c>
      <c r="H34" s="24">
        <v>288</v>
      </c>
      <c r="I34" s="24">
        <v>247</v>
      </c>
      <c r="J34" s="24">
        <v>265</v>
      </c>
      <c r="K34" s="24">
        <v>316</v>
      </c>
    </row>
    <row r="35" spans="1:11" ht="18" x14ac:dyDescent="0.3">
      <c r="A35" s="8">
        <v>45410</v>
      </c>
      <c r="B35" s="4">
        <v>7.9</v>
      </c>
      <c r="C35" s="4">
        <v>0.32</v>
      </c>
      <c r="D35" s="24">
        <v>304</v>
      </c>
      <c r="E35" s="24">
        <v>307</v>
      </c>
      <c r="F35" s="24">
        <v>290</v>
      </c>
      <c r="G35" s="24">
        <v>233</v>
      </c>
      <c r="H35" s="24">
        <v>285</v>
      </c>
      <c r="I35" s="24">
        <v>240</v>
      </c>
      <c r="J35" s="24">
        <v>250</v>
      </c>
      <c r="K35" s="24">
        <v>316</v>
      </c>
    </row>
    <row r="36" spans="1:11" ht="18" x14ac:dyDescent="0.3">
      <c r="A36" s="8">
        <v>45411</v>
      </c>
      <c r="B36" s="4">
        <v>6.4</v>
      </c>
      <c r="C36" s="4">
        <v>0.11</v>
      </c>
      <c r="D36" s="24">
        <v>285</v>
      </c>
      <c r="E36" s="24">
        <v>310</v>
      </c>
      <c r="F36" s="24">
        <v>290</v>
      </c>
      <c r="G36" s="24">
        <v>232</v>
      </c>
      <c r="H36" s="24">
        <v>278</v>
      </c>
      <c r="I36" s="24">
        <v>242</v>
      </c>
      <c r="J36" s="24">
        <v>252</v>
      </c>
      <c r="K36" s="24">
        <v>212</v>
      </c>
    </row>
    <row r="37" spans="1:11" ht="18" x14ac:dyDescent="0.3">
      <c r="A37" s="8">
        <v>45412</v>
      </c>
      <c r="B37" s="4">
        <v>6.4</v>
      </c>
      <c r="C37" s="4">
        <v>0.1</v>
      </c>
      <c r="D37" s="24">
        <v>300</v>
      </c>
      <c r="E37" s="24">
        <v>299</v>
      </c>
      <c r="F37" s="24">
        <v>281</v>
      </c>
      <c r="G37" s="24">
        <v>222</v>
      </c>
      <c r="H37" s="24">
        <v>279</v>
      </c>
      <c r="I37" s="24">
        <v>279</v>
      </c>
      <c r="J37" s="24">
        <v>256</v>
      </c>
      <c r="K37" s="24">
        <v>193</v>
      </c>
    </row>
    <row r="38" spans="1:11" ht="18" x14ac:dyDescent="0.3">
      <c r="A38" s="8">
        <v>45413</v>
      </c>
      <c r="B38" s="4">
        <v>6.5</v>
      </c>
      <c r="C38" s="4">
        <v>0.18</v>
      </c>
      <c r="D38" s="24">
        <v>373</v>
      </c>
      <c r="E38" s="24">
        <v>321</v>
      </c>
      <c r="F38" s="24">
        <v>304</v>
      </c>
      <c r="G38" s="24">
        <v>247</v>
      </c>
      <c r="H38" s="24">
        <v>288</v>
      </c>
      <c r="I38" s="24">
        <v>265</v>
      </c>
      <c r="J38" s="24">
        <v>263</v>
      </c>
      <c r="K38" s="24">
        <v>253</v>
      </c>
    </row>
    <row r="39" spans="1:11" ht="18" x14ac:dyDescent="0.3">
      <c r="A39" s="8">
        <v>45414</v>
      </c>
      <c r="B39" s="4">
        <v>6.1</v>
      </c>
      <c r="C39" s="4">
        <v>0.21</v>
      </c>
      <c r="D39" s="24">
        <v>325</v>
      </c>
      <c r="E39" s="24">
        <v>327</v>
      </c>
      <c r="F39" s="24">
        <v>285</v>
      </c>
      <c r="G39" s="24">
        <v>296</v>
      </c>
      <c r="H39" s="24">
        <v>300</v>
      </c>
      <c r="I39" s="24">
        <v>268</v>
      </c>
      <c r="J39" s="24">
        <v>265</v>
      </c>
      <c r="K39" s="24">
        <v>288</v>
      </c>
    </row>
    <row r="40" spans="1:11" ht="18" x14ac:dyDescent="0.3">
      <c r="A40" s="8">
        <v>45415</v>
      </c>
      <c r="B40" s="4">
        <v>6.6</v>
      </c>
      <c r="C40" s="4">
        <v>0.09</v>
      </c>
      <c r="D40" s="24">
        <v>286</v>
      </c>
      <c r="E40" s="24">
        <v>279</v>
      </c>
      <c r="F40" s="24">
        <v>285</v>
      </c>
      <c r="G40" s="24">
        <v>208</v>
      </c>
      <c r="H40" s="24">
        <v>261</v>
      </c>
      <c r="I40" s="24">
        <v>230</v>
      </c>
      <c r="J40" s="24">
        <v>227</v>
      </c>
      <c r="K40" s="24">
        <v>301</v>
      </c>
    </row>
    <row r="41" spans="1:11" ht="18" x14ac:dyDescent="0.3">
      <c r="A41" s="8">
        <v>45416</v>
      </c>
      <c r="B41" s="4">
        <v>7.44</v>
      </c>
      <c r="C41" s="4">
        <v>0.43</v>
      </c>
      <c r="D41" s="24">
        <v>354.4</v>
      </c>
      <c r="E41" s="24">
        <v>314</v>
      </c>
      <c r="F41" s="24">
        <v>194.6</v>
      </c>
      <c r="G41" s="24">
        <v>216.6</v>
      </c>
      <c r="H41" s="24">
        <v>262</v>
      </c>
      <c r="I41" s="24">
        <v>241</v>
      </c>
      <c r="J41" s="24">
        <v>237</v>
      </c>
      <c r="K41" s="24">
        <v>354</v>
      </c>
    </row>
    <row r="42" spans="1:11" ht="18" x14ac:dyDescent="0.3">
      <c r="A42" s="8">
        <v>45417</v>
      </c>
      <c r="B42" s="4">
        <v>7.8</v>
      </c>
      <c r="C42" s="4">
        <v>0.13</v>
      </c>
      <c r="D42" s="24">
        <v>320</v>
      </c>
      <c r="E42" s="24">
        <v>244</v>
      </c>
      <c r="F42" s="24">
        <v>156</v>
      </c>
      <c r="G42" s="24">
        <v>265</v>
      </c>
      <c r="H42" s="24">
        <v>302</v>
      </c>
      <c r="I42" s="24">
        <v>256</v>
      </c>
      <c r="J42" s="24">
        <v>285</v>
      </c>
      <c r="K42" s="24">
        <v>356</v>
      </c>
    </row>
    <row r="43" spans="1:11" ht="18" x14ac:dyDescent="0.3">
      <c r="A43" s="8">
        <v>45418</v>
      </c>
      <c r="B43" s="4">
        <v>6.7</v>
      </c>
      <c r="C43" s="4">
        <v>0.13</v>
      </c>
      <c r="D43" s="24">
        <v>314</v>
      </c>
      <c r="E43" s="24">
        <v>226</v>
      </c>
      <c r="F43" s="24">
        <v>174</v>
      </c>
      <c r="G43" s="24">
        <v>280</v>
      </c>
      <c r="H43" s="24">
        <v>245</v>
      </c>
      <c r="I43" s="24">
        <v>278</v>
      </c>
      <c r="J43" s="24">
        <v>253</v>
      </c>
      <c r="K43" s="24">
        <v>345</v>
      </c>
    </row>
    <row r="44" spans="1:11" ht="18" x14ac:dyDescent="0.3">
      <c r="A44" s="8">
        <v>45419</v>
      </c>
      <c r="B44" s="4">
        <v>6.8</v>
      </c>
      <c r="C44" s="4">
        <v>0.24</v>
      </c>
      <c r="D44" s="24">
        <v>288</v>
      </c>
      <c r="E44" s="24">
        <v>293</v>
      </c>
      <c r="F44" s="24">
        <v>207</v>
      </c>
      <c r="G44" s="24">
        <v>224</v>
      </c>
      <c r="H44" s="24">
        <v>275</v>
      </c>
      <c r="I44" s="24">
        <v>255</v>
      </c>
      <c r="J44" s="24">
        <v>237</v>
      </c>
      <c r="K44" s="24">
        <v>420</v>
      </c>
    </row>
    <row r="45" spans="1:11" ht="18" x14ac:dyDescent="0.3">
      <c r="A45" s="8">
        <v>45420</v>
      </c>
      <c r="B45" s="4">
        <v>6.7</v>
      </c>
      <c r="C45" s="4">
        <v>0.25</v>
      </c>
      <c r="D45" s="24">
        <v>496</v>
      </c>
      <c r="E45" s="24">
        <v>325</v>
      </c>
      <c r="F45" s="24">
        <v>234</v>
      </c>
      <c r="G45" s="24">
        <v>244</v>
      </c>
      <c r="H45" s="24">
        <v>384</v>
      </c>
      <c r="I45" s="24">
        <v>270</v>
      </c>
      <c r="J45" s="24">
        <v>260</v>
      </c>
      <c r="K45" s="24">
        <v>414</v>
      </c>
    </row>
    <row r="46" spans="1:11" ht="18" x14ac:dyDescent="0.3">
      <c r="A46" s="8">
        <v>45421</v>
      </c>
      <c r="B46" s="4">
        <v>6.6</v>
      </c>
      <c r="C46" s="4">
        <v>0.12</v>
      </c>
      <c r="D46" s="24">
        <v>302</v>
      </c>
      <c r="E46" s="24">
        <v>294</v>
      </c>
      <c r="F46" s="24">
        <v>216</v>
      </c>
      <c r="G46" s="24">
        <v>221</v>
      </c>
      <c r="H46" s="24">
        <v>295</v>
      </c>
      <c r="I46" s="24">
        <v>246</v>
      </c>
      <c r="J46" s="24">
        <v>244</v>
      </c>
      <c r="K46" s="24">
        <v>382</v>
      </c>
    </row>
    <row r="47" spans="1:11" ht="18" x14ac:dyDescent="0.3">
      <c r="A47" s="8">
        <v>45422</v>
      </c>
      <c r="B47" s="4">
        <v>6.9</v>
      </c>
      <c r="C47" s="4">
        <v>0.24</v>
      </c>
      <c r="D47" s="24">
        <v>354</v>
      </c>
      <c r="E47" s="24">
        <v>321</v>
      </c>
      <c r="F47" s="24">
        <v>227</v>
      </c>
      <c r="G47" s="24">
        <v>237</v>
      </c>
      <c r="H47" s="24">
        <v>295</v>
      </c>
      <c r="I47" s="24">
        <v>266</v>
      </c>
      <c r="J47" s="24">
        <v>274</v>
      </c>
      <c r="K47" s="24">
        <v>324</v>
      </c>
    </row>
    <row r="48" spans="1:11" ht="18" x14ac:dyDescent="0.3">
      <c r="A48" s="8">
        <v>45423</v>
      </c>
      <c r="B48" s="4">
        <v>6.8</v>
      </c>
      <c r="C48" s="4">
        <v>0.16</v>
      </c>
      <c r="D48" s="24">
        <v>403</v>
      </c>
      <c r="E48" s="24">
        <v>351</v>
      </c>
      <c r="F48" s="24">
        <v>249</v>
      </c>
      <c r="G48" s="24">
        <v>287</v>
      </c>
      <c r="H48" s="24">
        <v>255</v>
      </c>
      <c r="I48" s="24">
        <v>264</v>
      </c>
      <c r="J48" s="24">
        <v>481</v>
      </c>
      <c r="K48" s="24">
        <v>381</v>
      </c>
    </row>
    <row r="49" spans="1:11" ht="18" x14ac:dyDescent="0.3">
      <c r="A49" s="8">
        <v>45424</v>
      </c>
      <c r="B49" s="4">
        <v>7.4</v>
      </c>
      <c r="C49" s="4">
        <v>0.25</v>
      </c>
      <c r="D49" s="24">
        <v>410</v>
      </c>
      <c r="E49" s="24">
        <v>350</v>
      </c>
      <c r="F49" s="24">
        <v>245</v>
      </c>
      <c r="G49" s="24">
        <v>320</v>
      </c>
      <c r="H49" s="24">
        <v>290</v>
      </c>
      <c r="I49" s="24">
        <v>280</v>
      </c>
      <c r="J49" s="24">
        <v>270</v>
      </c>
      <c r="K49" s="24">
        <v>380</v>
      </c>
    </row>
    <row r="50" spans="1:11" ht="18" x14ac:dyDescent="0.3">
      <c r="A50" s="8">
        <v>45425</v>
      </c>
      <c r="B50" s="4">
        <v>6.2</v>
      </c>
      <c r="C50" s="4">
        <v>0.18</v>
      </c>
      <c r="D50" s="24">
        <v>395</v>
      </c>
      <c r="E50" s="24">
        <v>358</v>
      </c>
      <c r="F50" s="24">
        <v>250</v>
      </c>
      <c r="G50" s="24">
        <v>194</v>
      </c>
      <c r="H50" s="24">
        <v>290</v>
      </c>
      <c r="I50" s="24">
        <v>325</v>
      </c>
      <c r="J50" s="24">
        <v>640</v>
      </c>
      <c r="K50" s="24">
        <v>319</v>
      </c>
    </row>
    <row r="51" spans="1:11" ht="18" x14ac:dyDescent="0.3">
      <c r="A51" s="8">
        <v>45426</v>
      </c>
      <c r="B51" s="4">
        <v>6.3</v>
      </c>
      <c r="C51" s="4">
        <v>0.09</v>
      </c>
      <c r="D51" s="24">
        <v>357</v>
      </c>
      <c r="E51" s="24">
        <v>342</v>
      </c>
      <c r="F51" s="24">
        <v>237</v>
      </c>
      <c r="G51" s="24">
        <v>210</v>
      </c>
      <c r="H51" s="24">
        <v>310</v>
      </c>
      <c r="I51" s="24">
        <v>294</v>
      </c>
      <c r="J51" s="24">
        <v>441</v>
      </c>
      <c r="K51" s="24">
        <v>356</v>
      </c>
    </row>
    <row r="52" spans="1:11" ht="18" x14ac:dyDescent="0.3">
      <c r="A52" s="8">
        <v>45427</v>
      </c>
      <c r="B52" s="4">
        <v>6.2</v>
      </c>
      <c r="C52" s="4">
        <v>0.15</v>
      </c>
      <c r="D52" s="24">
        <v>357</v>
      </c>
      <c r="E52" s="24">
        <v>332</v>
      </c>
      <c r="F52" s="24">
        <v>215</v>
      </c>
      <c r="G52" s="24">
        <v>223</v>
      </c>
      <c r="H52" s="24">
        <v>224</v>
      </c>
      <c r="I52" s="24">
        <v>246</v>
      </c>
      <c r="J52" s="24">
        <v>232</v>
      </c>
      <c r="K52" s="24">
        <v>307</v>
      </c>
    </row>
    <row r="53" spans="1:11" ht="18" x14ac:dyDescent="0.3">
      <c r="A53" s="8">
        <v>45428</v>
      </c>
      <c r="B53" s="4">
        <v>5.8</v>
      </c>
      <c r="C53" s="4">
        <v>0.14000000000000001</v>
      </c>
      <c r="D53" s="24">
        <v>249</v>
      </c>
      <c r="E53" s="24">
        <v>296</v>
      </c>
      <c r="F53" s="24">
        <v>224</v>
      </c>
      <c r="G53" s="24">
        <v>224</v>
      </c>
      <c r="H53" s="24">
        <v>220</v>
      </c>
      <c r="I53" s="24">
        <v>240</v>
      </c>
      <c r="J53" s="24">
        <v>240</v>
      </c>
      <c r="K53" s="24">
        <v>330</v>
      </c>
    </row>
    <row r="54" spans="1:11" ht="18" x14ac:dyDescent="0.3">
      <c r="A54" s="8">
        <v>45429</v>
      </c>
      <c r="B54" s="4">
        <v>5.8</v>
      </c>
      <c r="C54" s="4">
        <v>0.16</v>
      </c>
      <c r="D54" s="24">
        <v>261</v>
      </c>
      <c r="E54" s="24">
        <v>301</v>
      </c>
      <c r="F54" s="24">
        <v>231</v>
      </c>
      <c r="G54" s="24">
        <v>228</v>
      </c>
      <c r="H54" s="24">
        <v>227</v>
      </c>
      <c r="I54" s="24">
        <v>244</v>
      </c>
      <c r="J54" s="24">
        <v>253</v>
      </c>
      <c r="K54" s="24">
        <v>335</v>
      </c>
    </row>
    <row r="55" spans="1:11" ht="18" x14ac:dyDescent="0.3">
      <c r="A55" s="8">
        <v>45430</v>
      </c>
      <c r="B55" s="4">
        <v>6</v>
      </c>
      <c r="C55" s="4">
        <v>0.08</v>
      </c>
      <c r="D55" s="24">
        <v>255</v>
      </c>
      <c r="E55" s="24">
        <v>289</v>
      </c>
      <c r="F55" s="24">
        <v>225</v>
      </c>
      <c r="G55" s="24">
        <v>221</v>
      </c>
      <c r="H55" s="24">
        <v>231</v>
      </c>
      <c r="I55" s="24">
        <v>237</v>
      </c>
      <c r="J55" s="24">
        <v>243</v>
      </c>
      <c r="K55" s="24">
        <v>324</v>
      </c>
    </row>
    <row r="56" spans="1:11" ht="18" x14ac:dyDescent="0.3">
      <c r="A56" s="8">
        <v>45431</v>
      </c>
      <c r="B56" s="4">
        <v>6.1</v>
      </c>
      <c r="C56" s="4">
        <v>0.12</v>
      </c>
      <c r="D56" s="24">
        <v>275</v>
      </c>
      <c r="E56" s="24">
        <v>261</v>
      </c>
      <c r="F56" s="24">
        <v>210</v>
      </c>
      <c r="G56" s="24">
        <v>208</v>
      </c>
      <c r="H56" s="24">
        <v>243</v>
      </c>
      <c r="I56" s="24">
        <v>227</v>
      </c>
      <c r="J56" s="24">
        <v>275</v>
      </c>
      <c r="K56" s="24">
        <v>337</v>
      </c>
    </row>
    <row r="57" spans="1:11" ht="18" x14ac:dyDescent="0.3">
      <c r="A57" s="8">
        <v>45432</v>
      </c>
      <c r="B57" s="4">
        <v>6.2</v>
      </c>
      <c r="C57" s="4">
        <v>0.16</v>
      </c>
      <c r="D57" s="24">
        <v>247</v>
      </c>
      <c r="E57" s="24">
        <v>315</v>
      </c>
      <c r="F57" s="24">
        <v>233</v>
      </c>
      <c r="G57" s="24">
        <v>236</v>
      </c>
      <c r="H57" s="24">
        <v>254</v>
      </c>
      <c r="I57" s="24">
        <v>252</v>
      </c>
      <c r="J57" s="24">
        <v>251</v>
      </c>
      <c r="K57" s="24">
        <v>382</v>
      </c>
    </row>
    <row r="58" spans="1:11" ht="18" x14ac:dyDescent="0.3">
      <c r="A58" s="8">
        <v>45433</v>
      </c>
      <c r="B58" s="4">
        <v>6</v>
      </c>
      <c r="C58" s="4">
        <v>0.17</v>
      </c>
      <c r="D58" s="24">
        <v>265</v>
      </c>
      <c r="E58" s="24">
        <v>327</v>
      </c>
      <c r="F58" s="24">
        <v>245</v>
      </c>
      <c r="G58" s="24">
        <v>333</v>
      </c>
      <c r="H58" s="24">
        <v>278</v>
      </c>
      <c r="I58" s="24">
        <v>275</v>
      </c>
      <c r="J58" s="24">
        <v>311</v>
      </c>
      <c r="K58" s="24">
        <v>393</v>
      </c>
    </row>
    <row r="59" spans="1:11" ht="18" x14ac:dyDescent="0.3">
      <c r="A59" s="8">
        <v>45434</v>
      </c>
      <c r="B59" s="4">
        <v>6.1</v>
      </c>
      <c r="C59" s="4">
        <v>0.22</v>
      </c>
      <c r="D59" s="24">
        <v>231</v>
      </c>
      <c r="E59" s="24">
        <v>310</v>
      </c>
      <c r="F59" s="24">
        <v>275</v>
      </c>
      <c r="G59" s="24">
        <v>351</v>
      </c>
      <c r="H59" s="24">
        <v>234</v>
      </c>
      <c r="I59" s="24">
        <v>266</v>
      </c>
      <c r="J59" s="24">
        <v>242</v>
      </c>
      <c r="K59" s="24">
        <v>353</v>
      </c>
    </row>
    <row r="60" spans="1:11" ht="18" x14ac:dyDescent="0.3">
      <c r="A60" s="8">
        <v>45435</v>
      </c>
      <c r="B60" s="4">
        <v>6</v>
      </c>
      <c r="C60" s="4">
        <v>0.12</v>
      </c>
      <c r="D60" s="24">
        <v>240</v>
      </c>
      <c r="E60" s="24">
        <v>288</v>
      </c>
      <c r="F60" s="24">
        <v>246</v>
      </c>
      <c r="G60" s="24">
        <v>234</v>
      </c>
      <c r="H60" s="24">
        <v>260</v>
      </c>
      <c r="I60" s="24">
        <v>345</v>
      </c>
      <c r="J60" s="24">
        <v>178</v>
      </c>
      <c r="K60" s="24">
        <v>455</v>
      </c>
    </row>
    <row r="61" spans="1:11" ht="18" x14ac:dyDescent="0.3">
      <c r="A61" s="8">
        <v>45436</v>
      </c>
      <c r="B61" s="4">
        <v>6.4</v>
      </c>
      <c r="C61" s="4">
        <v>0.23</v>
      </c>
      <c r="D61" s="24">
        <v>243</v>
      </c>
      <c r="E61" s="24">
        <v>290</v>
      </c>
      <c r="F61" s="24">
        <v>214</v>
      </c>
      <c r="G61" s="24">
        <v>240</v>
      </c>
      <c r="H61" s="24">
        <v>253</v>
      </c>
      <c r="I61" s="24">
        <v>257</v>
      </c>
      <c r="J61" s="24">
        <v>175</v>
      </c>
      <c r="K61" s="24">
        <v>332</v>
      </c>
    </row>
    <row r="62" spans="1:11" ht="18" x14ac:dyDescent="0.3">
      <c r="A62" s="8">
        <v>45437</v>
      </c>
      <c r="B62" s="4">
        <v>6.8</v>
      </c>
      <c r="C62" s="4">
        <v>0.13</v>
      </c>
      <c r="D62" s="24">
        <v>310</v>
      </c>
      <c r="E62" s="24">
        <v>367</v>
      </c>
      <c r="F62" s="24">
        <v>430</v>
      </c>
      <c r="G62" s="24">
        <v>274</v>
      </c>
      <c r="H62" s="24">
        <v>279</v>
      </c>
      <c r="I62" s="24">
        <v>639</v>
      </c>
      <c r="J62" s="24">
        <v>217</v>
      </c>
      <c r="K62" s="24">
        <v>352</v>
      </c>
    </row>
    <row r="63" spans="1:11" ht="18" x14ac:dyDescent="0.3">
      <c r="A63" s="8">
        <v>45438</v>
      </c>
      <c r="B63" s="4">
        <v>6.5</v>
      </c>
      <c r="C63" s="4">
        <v>0.19</v>
      </c>
      <c r="D63" s="24">
        <v>219</v>
      </c>
      <c r="E63" s="24">
        <v>260</v>
      </c>
      <c r="F63" s="24">
        <v>248</v>
      </c>
      <c r="G63" s="24">
        <v>320</v>
      </c>
      <c r="H63" s="24">
        <v>219</v>
      </c>
      <c r="I63" s="24">
        <v>260</v>
      </c>
      <c r="J63" s="24">
        <v>240</v>
      </c>
      <c r="K63" s="24">
        <v>320</v>
      </c>
    </row>
    <row r="64" spans="1:11" ht="18" x14ac:dyDescent="0.3">
      <c r="A64" s="8">
        <v>45439</v>
      </c>
      <c r="B64" s="4">
        <v>6.5</v>
      </c>
      <c r="C64" s="4">
        <v>0.25</v>
      </c>
      <c r="D64" s="24">
        <v>266</v>
      </c>
      <c r="E64" s="24">
        <v>305</v>
      </c>
      <c r="F64" s="24">
        <v>226</v>
      </c>
      <c r="G64" s="24">
        <v>247</v>
      </c>
      <c r="H64" s="24">
        <v>236</v>
      </c>
      <c r="I64" s="24">
        <v>274</v>
      </c>
      <c r="J64" s="24">
        <v>208</v>
      </c>
      <c r="K64" s="24">
        <v>317</v>
      </c>
    </row>
    <row r="65" spans="1:11" ht="18" x14ac:dyDescent="0.3">
      <c r="A65" s="8">
        <v>45440</v>
      </c>
      <c r="B65" s="4">
        <v>6.6</v>
      </c>
      <c r="C65" s="4">
        <v>0.18</v>
      </c>
      <c r="D65" s="24">
        <v>257</v>
      </c>
      <c r="E65" s="24">
        <v>293</v>
      </c>
      <c r="F65" s="24">
        <v>220</v>
      </c>
      <c r="G65" s="24">
        <v>235</v>
      </c>
      <c r="H65" s="24">
        <v>213</v>
      </c>
      <c r="I65" s="24">
        <v>262</v>
      </c>
      <c r="J65" s="24">
        <v>196</v>
      </c>
      <c r="K65" s="24">
        <v>316</v>
      </c>
    </row>
    <row r="66" spans="1:11" ht="18" x14ac:dyDescent="0.3">
      <c r="A66" s="8">
        <v>45441</v>
      </c>
      <c r="B66" s="4">
        <v>6.8</v>
      </c>
      <c r="C66" s="4">
        <v>0.16</v>
      </c>
      <c r="D66" s="24">
        <v>390</v>
      </c>
      <c r="E66" s="24">
        <v>334</v>
      </c>
      <c r="F66" s="24">
        <v>245</v>
      </c>
      <c r="G66" s="24">
        <v>252</v>
      </c>
      <c r="H66" s="24">
        <v>292</v>
      </c>
      <c r="I66" s="24">
        <v>284</v>
      </c>
      <c r="J66" s="24">
        <v>580</v>
      </c>
      <c r="K66" s="24">
        <v>324</v>
      </c>
    </row>
    <row r="67" spans="1:11" ht="18" x14ac:dyDescent="0.3">
      <c r="A67" s="8">
        <v>45442</v>
      </c>
      <c r="B67" s="4">
        <v>6.4</v>
      </c>
      <c r="C67" s="4">
        <v>0.13</v>
      </c>
      <c r="D67" s="24">
        <v>274</v>
      </c>
      <c r="E67" s="24">
        <v>288</v>
      </c>
      <c r="F67" s="24">
        <v>224</v>
      </c>
      <c r="G67" s="24">
        <v>219</v>
      </c>
      <c r="H67" s="24">
        <v>274</v>
      </c>
      <c r="I67" s="24">
        <v>263</v>
      </c>
      <c r="J67" s="24">
        <v>565</v>
      </c>
      <c r="K67" s="24">
        <v>312</v>
      </c>
    </row>
    <row r="68" spans="1:11" ht="18" x14ac:dyDescent="0.3">
      <c r="A68" s="8">
        <v>45443</v>
      </c>
      <c r="B68" s="4">
        <v>6</v>
      </c>
      <c r="C68" s="4">
        <v>0.13</v>
      </c>
      <c r="D68" s="24">
        <v>357</v>
      </c>
      <c r="E68" s="24">
        <v>397</v>
      </c>
      <c r="F68" s="24">
        <v>285</v>
      </c>
      <c r="G68" s="24">
        <v>263</v>
      </c>
      <c r="H68" s="24">
        <v>253</v>
      </c>
      <c r="I68" s="24">
        <v>304</v>
      </c>
      <c r="J68" s="24">
        <v>570</v>
      </c>
      <c r="K68" s="24">
        <v>316</v>
      </c>
    </row>
    <row r="69" spans="1:11" ht="18" x14ac:dyDescent="0.3">
      <c r="A69" s="8">
        <v>45444</v>
      </c>
      <c r="B69" s="4">
        <v>6.7</v>
      </c>
      <c r="C69" s="4">
        <v>0.11</v>
      </c>
      <c r="D69" s="24">
        <v>291</v>
      </c>
      <c r="E69" s="24">
        <v>332</v>
      </c>
      <c r="F69" s="24">
        <v>248</v>
      </c>
      <c r="G69" s="24">
        <v>261</v>
      </c>
      <c r="H69" s="24">
        <v>260</v>
      </c>
      <c r="I69" s="24">
        <v>301</v>
      </c>
      <c r="J69" s="24">
        <v>545</v>
      </c>
      <c r="K69" s="24">
        <v>315</v>
      </c>
    </row>
    <row r="70" spans="1:11" ht="18" x14ac:dyDescent="0.3">
      <c r="A70" s="8">
        <v>45445</v>
      </c>
      <c r="B70" s="4">
        <v>6.2</v>
      </c>
      <c r="C70" s="4">
        <v>0.18</v>
      </c>
      <c r="D70" s="24">
        <v>300</v>
      </c>
      <c r="E70" s="24">
        <v>323</v>
      </c>
      <c r="F70" s="24">
        <v>239</v>
      </c>
      <c r="G70" s="24">
        <v>250</v>
      </c>
      <c r="H70" s="24">
        <v>253</v>
      </c>
      <c r="I70" s="24">
        <v>293</v>
      </c>
      <c r="J70" s="24">
        <v>414</v>
      </c>
      <c r="K70" s="24">
        <v>304</v>
      </c>
    </row>
    <row r="71" spans="1:11" ht="18" x14ac:dyDescent="0.3">
      <c r="A71" s="8">
        <v>45446</v>
      </c>
      <c r="B71" s="4">
        <v>6.3</v>
      </c>
      <c r="C71" s="4">
        <v>0.14000000000000001</v>
      </c>
      <c r="D71" s="24">
        <v>284</v>
      </c>
      <c r="E71" s="24">
        <v>312</v>
      </c>
      <c r="F71" s="24">
        <v>247</v>
      </c>
      <c r="G71" s="24">
        <v>241</v>
      </c>
      <c r="H71" s="24">
        <v>238</v>
      </c>
      <c r="I71" s="24">
        <v>274</v>
      </c>
      <c r="J71" s="24">
        <v>460</v>
      </c>
      <c r="K71" s="24">
        <v>285</v>
      </c>
    </row>
    <row r="72" spans="1:11" ht="18" x14ac:dyDescent="0.3">
      <c r="A72" s="8">
        <v>45447</v>
      </c>
      <c r="B72" s="4">
        <v>6.3</v>
      </c>
      <c r="C72" s="4">
        <v>0.18</v>
      </c>
      <c r="D72" s="24">
        <v>321</v>
      </c>
      <c r="E72" s="24">
        <v>361</v>
      </c>
      <c r="F72" s="24">
        <v>273</v>
      </c>
      <c r="G72" s="24">
        <v>279</v>
      </c>
      <c r="H72" s="24">
        <v>296</v>
      </c>
      <c r="I72" s="24">
        <v>338</v>
      </c>
      <c r="J72" s="24">
        <v>364</v>
      </c>
      <c r="K72" s="24">
        <v>305</v>
      </c>
    </row>
    <row r="73" spans="1:11" ht="18" x14ac:dyDescent="0.3">
      <c r="A73" s="8">
        <v>45448</v>
      </c>
      <c r="B73" s="4">
        <v>6.4</v>
      </c>
      <c r="C73" s="4">
        <v>0.11</v>
      </c>
      <c r="D73" s="24">
        <v>337</v>
      </c>
      <c r="E73" s="24">
        <v>386</v>
      </c>
      <c r="F73" s="24">
        <v>295</v>
      </c>
      <c r="G73" s="24">
        <v>304</v>
      </c>
      <c r="H73" s="24">
        <v>334</v>
      </c>
      <c r="I73" s="24">
        <v>368</v>
      </c>
      <c r="J73" s="24">
        <v>435</v>
      </c>
      <c r="K73" s="24">
        <v>333</v>
      </c>
    </row>
    <row r="74" spans="1:11" ht="18" x14ac:dyDescent="0.3">
      <c r="A74" s="8">
        <v>45449</v>
      </c>
      <c r="B74" s="4">
        <v>6.38</v>
      </c>
      <c r="C74" s="4">
        <v>0.12</v>
      </c>
      <c r="D74" s="24">
        <v>350</v>
      </c>
      <c r="E74" s="24">
        <v>403</v>
      </c>
      <c r="F74" s="24">
        <v>305</v>
      </c>
      <c r="G74" s="24">
        <v>303</v>
      </c>
      <c r="H74" s="24">
        <v>366</v>
      </c>
      <c r="I74" s="24">
        <v>262</v>
      </c>
      <c r="J74" s="24">
        <v>345</v>
      </c>
      <c r="K74" s="24">
        <v>332</v>
      </c>
    </row>
    <row r="75" spans="1:11" ht="18" x14ac:dyDescent="0.3">
      <c r="A75" s="8">
        <v>45450</v>
      </c>
      <c r="B75" s="4">
        <v>6.3</v>
      </c>
      <c r="C75" s="4">
        <v>0.15</v>
      </c>
      <c r="D75" s="24">
        <v>341</v>
      </c>
      <c r="E75" s="24">
        <v>398</v>
      </c>
      <c r="F75" s="24">
        <v>298</v>
      </c>
      <c r="G75" s="24">
        <v>300</v>
      </c>
      <c r="H75" s="24">
        <v>295</v>
      </c>
      <c r="I75" s="24">
        <v>356</v>
      </c>
      <c r="J75" s="24">
        <v>334</v>
      </c>
      <c r="K75" s="24">
        <v>330</v>
      </c>
    </row>
    <row r="76" spans="1:11" ht="18" x14ac:dyDescent="0.3">
      <c r="A76" s="8">
        <v>45451</v>
      </c>
      <c r="B76" s="4">
        <v>6.5</v>
      </c>
      <c r="C76" s="4">
        <v>0.2</v>
      </c>
      <c r="D76" s="24">
        <v>355</v>
      </c>
      <c r="E76" s="24">
        <v>425</v>
      </c>
      <c r="F76" s="24">
        <v>330</v>
      </c>
      <c r="G76" s="24">
        <v>322</v>
      </c>
      <c r="H76" s="24">
        <v>370</v>
      </c>
      <c r="I76" s="24">
        <v>344</v>
      </c>
      <c r="J76" s="24">
        <v>360</v>
      </c>
      <c r="K76" s="24">
        <v>335</v>
      </c>
    </row>
    <row r="77" spans="1:11" ht="18" x14ac:dyDescent="0.3">
      <c r="A77" s="8">
        <v>45452</v>
      </c>
      <c r="B77" s="4">
        <v>6.4</v>
      </c>
      <c r="C77" s="4">
        <v>0.18</v>
      </c>
      <c r="D77" s="24">
        <v>518</v>
      </c>
      <c r="E77" s="24">
        <v>410</v>
      </c>
      <c r="F77" s="24">
        <v>377</v>
      </c>
      <c r="G77" s="24">
        <v>355</v>
      </c>
      <c r="H77" s="24">
        <v>387</v>
      </c>
      <c r="I77" s="24">
        <v>365</v>
      </c>
      <c r="J77" s="24">
        <v>594</v>
      </c>
      <c r="K77" s="24">
        <v>352</v>
      </c>
    </row>
    <row r="78" spans="1:11" ht="18" x14ac:dyDescent="0.3">
      <c r="A78" s="8">
        <v>45453</v>
      </c>
      <c r="B78" s="4">
        <v>6.4</v>
      </c>
      <c r="C78" s="4">
        <v>0.21</v>
      </c>
      <c r="D78" s="24">
        <v>467</v>
      </c>
      <c r="E78" s="24">
        <v>418</v>
      </c>
      <c r="F78" s="24">
        <v>362</v>
      </c>
      <c r="G78" s="24">
        <v>338</v>
      </c>
      <c r="H78" s="24">
        <v>366</v>
      </c>
      <c r="I78" s="24">
        <v>359</v>
      </c>
      <c r="J78" s="24">
        <v>483</v>
      </c>
      <c r="K78" s="24">
        <v>360</v>
      </c>
    </row>
    <row r="79" spans="1:11" ht="18" x14ac:dyDescent="0.3">
      <c r="A79" s="8">
        <v>45454</v>
      </c>
      <c r="B79" s="4">
        <v>6.54</v>
      </c>
      <c r="C79" s="4">
        <v>0.16</v>
      </c>
      <c r="D79" s="24">
        <v>642</v>
      </c>
      <c r="E79" s="24">
        <v>492</v>
      </c>
      <c r="F79" s="24">
        <v>382</v>
      </c>
      <c r="G79" s="24">
        <v>407</v>
      </c>
      <c r="H79" s="24">
        <v>410</v>
      </c>
      <c r="I79" s="24">
        <v>701</v>
      </c>
      <c r="J79" s="24">
        <v>382</v>
      </c>
      <c r="K79" s="24">
        <v>316</v>
      </c>
    </row>
    <row r="80" spans="1:11" ht="18" x14ac:dyDescent="0.3">
      <c r="A80" s="8">
        <v>45455</v>
      </c>
      <c r="B80" s="4">
        <v>6.54</v>
      </c>
      <c r="C80" s="4">
        <v>0.16</v>
      </c>
      <c r="D80" s="24">
        <v>412</v>
      </c>
      <c r="E80" s="24">
        <v>470</v>
      </c>
      <c r="F80" s="24">
        <v>372</v>
      </c>
      <c r="G80" s="24">
        <v>371</v>
      </c>
      <c r="H80" s="24">
        <v>402</v>
      </c>
      <c r="I80" s="24">
        <v>674</v>
      </c>
      <c r="J80" s="24">
        <v>311</v>
      </c>
      <c r="K80" s="24">
        <v>316</v>
      </c>
    </row>
    <row r="81" spans="1:11" ht="18" x14ac:dyDescent="0.3">
      <c r="A81" s="8">
        <v>45456</v>
      </c>
      <c r="B81" s="4">
        <v>5.9</v>
      </c>
      <c r="C81" s="4">
        <v>0.11</v>
      </c>
      <c r="D81" s="24">
        <v>387</v>
      </c>
      <c r="E81" s="24">
        <v>742</v>
      </c>
      <c r="F81" s="24">
        <v>343</v>
      </c>
      <c r="G81" s="24">
        <v>335</v>
      </c>
      <c r="H81" s="24">
        <v>295</v>
      </c>
      <c r="I81" s="24">
        <v>638</v>
      </c>
      <c r="J81" s="24">
        <v>308</v>
      </c>
      <c r="K81" s="24">
        <v>402</v>
      </c>
    </row>
    <row r="82" spans="1:11" ht="18" x14ac:dyDescent="0.3">
      <c r="A82" s="8">
        <v>45457</v>
      </c>
      <c r="B82" s="4">
        <v>6.1</v>
      </c>
      <c r="C82" s="4">
        <v>0.1</v>
      </c>
      <c r="D82" s="24">
        <v>331</v>
      </c>
      <c r="E82" s="24">
        <v>397</v>
      </c>
      <c r="F82" s="24">
        <v>303</v>
      </c>
      <c r="G82" s="24">
        <v>295</v>
      </c>
      <c r="H82" s="24">
        <v>295</v>
      </c>
      <c r="I82" s="24">
        <v>563</v>
      </c>
      <c r="J82" s="24">
        <v>361</v>
      </c>
      <c r="K82" s="24">
        <v>270</v>
      </c>
    </row>
    <row r="83" spans="1:11" ht="18" x14ac:dyDescent="0.3">
      <c r="A83" s="8">
        <v>45458</v>
      </c>
      <c r="B83" s="4">
        <v>6.8</v>
      </c>
      <c r="C83" s="4">
        <v>0.16</v>
      </c>
      <c r="D83" s="24">
        <v>314</v>
      </c>
      <c r="E83" s="24">
        <v>404</v>
      </c>
      <c r="F83" s="24">
        <v>292</v>
      </c>
      <c r="G83" s="24">
        <v>278</v>
      </c>
      <c r="H83" s="24">
        <v>295</v>
      </c>
      <c r="I83" s="24">
        <v>550</v>
      </c>
      <c r="J83" s="24">
        <v>344</v>
      </c>
      <c r="K83" s="24">
        <v>270</v>
      </c>
    </row>
    <row r="84" spans="1:11" ht="18" x14ac:dyDescent="0.3">
      <c r="A84" s="8">
        <v>45459</v>
      </c>
      <c r="B84" s="4">
        <v>5.9</v>
      </c>
      <c r="C84" s="4">
        <v>0.13</v>
      </c>
      <c r="D84" s="24">
        <v>315</v>
      </c>
      <c r="E84" s="24">
        <v>395</v>
      </c>
      <c r="F84" s="24">
        <v>290</v>
      </c>
      <c r="G84" s="24">
        <v>280</v>
      </c>
      <c r="H84" s="24">
        <v>289</v>
      </c>
      <c r="I84" s="24">
        <v>671</v>
      </c>
      <c r="J84" s="24">
        <v>388</v>
      </c>
      <c r="K84" s="24">
        <v>281</v>
      </c>
    </row>
    <row r="85" spans="1:11" ht="18" x14ac:dyDescent="0.3">
      <c r="A85" s="8">
        <v>45460</v>
      </c>
      <c r="B85" s="4">
        <v>6.6</v>
      </c>
      <c r="C85" s="4">
        <v>0.21</v>
      </c>
      <c r="D85" s="24">
        <v>388</v>
      </c>
      <c r="E85" s="24">
        <v>680</v>
      </c>
      <c r="F85" s="24">
        <v>372</v>
      </c>
      <c r="G85" s="24">
        <v>364</v>
      </c>
      <c r="H85" s="24">
        <v>388</v>
      </c>
      <c r="I85" s="24">
        <v>920</v>
      </c>
      <c r="J85" s="24">
        <v>375</v>
      </c>
      <c r="K85" s="24">
        <v>301</v>
      </c>
    </row>
    <row r="86" spans="1:11" ht="18" x14ac:dyDescent="0.3">
      <c r="A86" s="8">
        <v>45461</v>
      </c>
      <c r="B86" s="4">
        <v>6</v>
      </c>
      <c r="C86" s="4">
        <v>0.19</v>
      </c>
      <c r="D86" s="24">
        <v>355</v>
      </c>
      <c r="E86" s="24">
        <v>670</v>
      </c>
      <c r="F86" s="24">
        <v>290</v>
      </c>
      <c r="G86" s="24">
        <v>270</v>
      </c>
      <c r="H86" s="24">
        <v>248</v>
      </c>
      <c r="I86" s="24">
        <v>627</v>
      </c>
      <c r="J86" s="24">
        <v>310</v>
      </c>
      <c r="K86" s="24">
        <v>280</v>
      </c>
    </row>
    <row r="87" spans="1:11" ht="18" x14ac:dyDescent="0.3">
      <c r="A87" s="8">
        <v>45462</v>
      </c>
      <c r="B87" s="4">
        <v>6</v>
      </c>
      <c r="C87" s="4">
        <v>0.19</v>
      </c>
      <c r="D87" s="24">
        <v>332</v>
      </c>
      <c r="E87" s="24">
        <v>717</v>
      </c>
      <c r="F87" s="24">
        <v>299</v>
      </c>
      <c r="G87" s="24">
        <v>291</v>
      </c>
      <c r="H87" s="24">
        <v>263</v>
      </c>
      <c r="I87" s="24">
        <v>635</v>
      </c>
      <c r="J87" s="24">
        <v>311</v>
      </c>
      <c r="K87" s="24">
        <v>316</v>
      </c>
    </row>
    <row r="88" spans="1:11" ht="18" x14ac:dyDescent="0.3">
      <c r="A88" s="8">
        <v>45463</v>
      </c>
      <c r="B88" s="4">
        <v>6.2</v>
      </c>
      <c r="C88" s="4">
        <v>0.11</v>
      </c>
      <c r="D88" s="24">
        <v>373</v>
      </c>
      <c r="E88" s="24">
        <v>713</v>
      </c>
      <c r="F88" s="24">
        <v>329</v>
      </c>
      <c r="G88" s="24">
        <v>328</v>
      </c>
      <c r="H88" s="24">
        <v>295</v>
      </c>
      <c r="I88" s="24">
        <v>601</v>
      </c>
      <c r="J88" s="24">
        <v>351</v>
      </c>
      <c r="K88" s="24">
        <v>318</v>
      </c>
    </row>
    <row r="89" spans="1:11" ht="18" x14ac:dyDescent="0.3">
      <c r="A89" s="8">
        <v>45464</v>
      </c>
      <c r="B89" s="4">
        <v>6.3</v>
      </c>
      <c r="C89" s="4">
        <v>0.11</v>
      </c>
      <c r="D89" s="24">
        <v>361</v>
      </c>
      <c r="E89" s="24">
        <v>682</v>
      </c>
      <c r="F89" s="24">
        <v>311</v>
      </c>
      <c r="G89" s="24">
        <v>331</v>
      </c>
      <c r="H89" s="24">
        <v>266</v>
      </c>
      <c r="I89" s="24">
        <v>573</v>
      </c>
      <c r="J89" s="24">
        <v>294</v>
      </c>
      <c r="K89" s="24">
        <v>341</v>
      </c>
    </row>
    <row r="90" spans="1:11" ht="18" x14ac:dyDescent="0.3">
      <c r="A90" s="8">
        <v>45465</v>
      </c>
      <c r="B90" s="4">
        <v>6.54</v>
      </c>
      <c r="C90" s="4">
        <v>0.16</v>
      </c>
      <c r="D90" s="4">
        <v>357</v>
      </c>
      <c r="E90" s="4">
        <v>397</v>
      </c>
      <c r="F90" s="4">
        <v>285</v>
      </c>
      <c r="G90" s="4">
        <v>290</v>
      </c>
      <c r="H90" s="4">
        <v>295</v>
      </c>
      <c r="I90" s="4">
        <v>262</v>
      </c>
      <c r="J90" s="4">
        <v>311</v>
      </c>
      <c r="K90" s="4">
        <v>316</v>
      </c>
    </row>
    <row r="91" spans="1:11" ht="18" x14ac:dyDescent="0.3">
      <c r="A91" s="8">
        <v>45466</v>
      </c>
      <c r="B91" s="4">
        <v>6.8</v>
      </c>
      <c r="C91" s="4">
        <v>0.1</v>
      </c>
      <c r="D91" s="4">
        <v>357</v>
      </c>
      <c r="E91" s="24">
        <v>570</v>
      </c>
      <c r="F91" s="4">
        <v>285</v>
      </c>
      <c r="G91" s="24">
        <v>287</v>
      </c>
      <c r="H91" s="24">
        <v>273</v>
      </c>
      <c r="I91" s="24">
        <v>422</v>
      </c>
      <c r="J91" s="24">
        <v>267</v>
      </c>
      <c r="K91" s="24">
        <v>258</v>
      </c>
    </row>
    <row r="92" spans="1:11" ht="18" x14ac:dyDescent="0.3">
      <c r="A92" s="8">
        <v>45467</v>
      </c>
      <c r="B92" s="4">
        <v>6.1</v>
      </c>
      <c r="C92" s="4">
        <v>0.19</v>
      </c>
      <c r="D92" s="24">
        <v>401</v>
      </c>
      <c r="E92" s="24">
        <v>648</v>
      </c>
      <c r="F92" s="24">
        <v>351</v>
      </c>
      <c r="G92" s="24">
        <v>318</v>
      </c>
      <c r="H92" s="24">
        <v>301</v>
      </c>
      <c r="I92" s="24">
        <v>478</v>
      </c>
      <c r="J92" s="24">
        <v>390</v>
      </c>
      <c r="K92" s="24">
        <v>666</v>
      </c>
    </row>
    <row r="93" spans="1:11" ht="18" x14ac:dyDescent="0.3">
      <c r="A93" s="8">
        <v>45468</v>
      </c>
      <c r="B93" s="4">
        <v>6.6</v>
      </c>
      <c r="C93" s="4">
        <v>0.15</v>
      </c>
      <c r="D93" s="24">
        <v>388</v>
      </c>
      <c r="E93" s="24">
        <v>499</v>
      </c>
      <c r="F93" s="24">
        <v>377</v>
      </c>
      <c r="G93" s="24">
        <v>342</v>
      </c>
      <c r="H93" s="24">
        <v>299</v>
      </c>
      <c r="I93" s="24">
        <v>512</v>
      </c>
      <c r="J93" s="24">
        <v>321</v>
      </c>
      <c r="K93" s="24">
        <v>558</v>
      </c>
    </row>
    <row r="94" spans="1:11" ht="18" x14ac:dyDescent="0.3">
      <c r="A94" s="8">
        <v>45469</v>
      </c>
      <c r="B94" s="4">
        <v>6.7</v>
      </c>
      <c r="C94" s="4">
        <v>0.12</v>
      </c>
      <c r="D94" s="24">
        <v>345</v>
      </c>
      <c r="E94" s="24">
        <v>452</v>
      </c>
      <c r="F94" s="24">
        <v>378</v>
      </c>
      <c r="G94" s="24">
        <v>312</v>
      </c>
      <c r="H94" s="24">
        <v>208</v>
      </c>
      <c r="I94" s="24">
        <v>423</v>
      </c>
      <c r="J94" s="24">
        <v>312</v>
      </c>
      <c r="K94" s="24">
        <v>579</v>
      </c>
    </row>
    <row r="95" spans="1:11" ht="18" x14ac:dyDescent="0.3">
      <c r="A95" s="8">
        <v>45470</v>
      </c>
      <c r="B95" s="4">
        <v>6.3</v>
      </c>
      <c r="C95" s="4">
        <v>0.09</v>
      </c>
      <c r="D95" s="24">
        <v>321</v>
      </c>
      <c r="E95" s="24">
        <v>537</v>
      </c>
      <c r="F95" s="24">
        <v>291</v>
      </c>
      <c r="G95" s="24">
        <v>292</v>
      </c>
      <c r="H95" s="24">
        <v>299</v>
      </c>
      <c r="I95" s="24">
        <v>403</v>
      </c>
      <c r="J95" s="24">
        <v>273</v>
      </c>
      <c r="K95" s="24">
        <v>264</v>
      </c>
    </row>
    <row r="96" spans="1:11" ht="18" x14ac:dyDescent="0.3">
      <c r="A96" s="8">
        <v>45471</v>
      </c>
      <c r="B96" s="4">
        <v>6.2</v>
      </c>
      <c r="C96" s="4">
        <v>0.09</v>
      </c>
      <c r="D96" s="24">
        <v>345</v>
      </c>
      <c r="E96" s="24">
        <v>607</v>
      </c>
      <c r="F96" s="24">
        <v>310</v>
      </c>
      <c r="G96" s="24">
        <v>308</v>
      </c>
      <c r="H96" s="24">
        <v>318</v>
      </c>
      <c r="I96" s="24">
        <v>442</v>
      </c>
      <c r="J96" s="24">
        <v>310</v>
      </c>
      <c r="K96" s="24">
        <v>316</v>
      </c>
    </row>
    <row r="97" spans="1:11" ht="18" x14ac:dyDescent="0.3">
      <c r="A97" s="8">
        <v>45472</v>
      </c>
      <c r="B97" s="4">
        <v>6.6</v>
      </c>
      <c r="C97" s="4">
        <v>0.12</v>
      </c>
      <c r="D97" s="24">
        <v>498</v>
      </c>
      <c r="E97" s="24">
        <v>670</v>
      </c>
      <c r="F97" s="24">
        <v>285</v>
      </c>
      <c r="G97" s="24">
        <v>420</v>
      </c>
      <c r="H97" s="24">
        <v>383</v>
      </c>
      <c r="I97" s="24">
        <v>470</v>
      </c>
      <c r="J97" s="24">
        <v>378</v>
      </c>
      <c r="K97" s="24">
        <v>333</v>
      </c>
    </row>
    <row r="98" spans="1:11" ht="18" x14ac:dyDescent="0.3">
      <c r="A98" s="8">
        <v>45473</v>
      </c>
      <c r="B98" s="4">
        <v>6.5</v>
      </c>
      <c r="C98" s="4">
        <v>0.17</v>
      </c>
      <c r="D98" s="24">
        <v>378</v>
      </c>
      <c r="E98" s="24">
        <v>623</v>
      </c>
      <c r="F98" s="24">
        <v>285</v>
      </c>
      <c r="G98" s="24">
        <v>377</v>
      </c>
      <c r="H98" s="24">
        <v>295</v>
      </c>
      <c r="I98" s="24">
        <v>436</v>
      </c>
      <c r="J98" s="24">
        <v>375</v>
      </c>
      <c r="K98" s="24">
        <v>288</v>
      </c>
    </row>
    <row r="99" spans="1:11" ht="18" x14ac:dyDescent="0.3">
      <c r="A99" s="8">
        <v>45474</v>
      </c>
      <c r="B99" s="4">
        <v>6.3</v>
      </c>
      <c r="C99" s="4">
        <v>0.23</v>
      </c>
      <c r="D99" s="24">
        <v>361</v>
      </c>
      <c r="E99" s="24">
        <v>587</v>
      </c>
      <c r="F99" s="24">
        <v>307</v>
      </c>
      <c r="G99" s="24">
        <v>389</v>
      </c>
      <c r="H99" s="24">
        <v>295</v>
      </c>
      <c r="I99" s="24">
        <v>466</v>
      </c>
      <c r="J99" s="24">
        <v>371</v>
      </c>
      <c r="K99" s="24">
        <v>269</v>
      </c>
    </row>
    <row r="100" spans="1:11" ht="18" x14ac:dyDescent="0.3">
      <c r="A100" s="8">
        <v>45475</v>
      </c>
      <c r="B100" s="4">
        <v>6.8</v>
      </c>
      <c r="C100" s="4">
        <v>0.12</v>
      </c>
      <c r="D100" s="24">
        <v>380</v>
      </c>
      <c r="E100" s="4">
        <v>397</v>
      </c>
      <c r="F100" s="24">
        <v>312</v>
      </c>
      <c r="G100" s="24">
        <v>305</v>
      </c>
      <c r="H100" s="24">
        <v>304</v>
      </c>
      <c r="I100" s="24">
        <v>389</v>
      </c>
      <c r="J100" s="24">
        <v>313</v>
      </c>
      <c r="K100" s="24">
        <v>276</v>
      </c>
    </row>
    <row r="101" spans="1:11" ht="18" x14ac:dyDescent="0.3">
      <c r="A101" s="8">
        <v>45476</v>
      </c>
      <c r="B101" s="4">
        <v>6.6</v>
      </c>
      <c r="C101" s="4">
        <v>0.18</v>
      </c>
      <c r="D101" s="24">
        <v>312</v>
      </c>
      <c r="E101" s="4">
        <v>397</v>
      </c>
      <c r="F101" s="24">
        <v>321</v>
      </c>
      <c r="G101" s="24">
        <v>302</v>
      </c>
      <c r="H101" s="24">
        <v>275</v>
      </c>
      <c r="I101" s="4">
        <v>262</v>
      </c>
      <c r="J101" s="24">
        <v>344</v>
      </c>
      <c r="K101" s="24">
        <v>298</v>
      </c>
    </row>
    <row r="102" spans="1:11" ht="18" x14ac:dyDescent="0.3">
      <c r="A102" s="8">
        <v>45477</v>
      </c>
      <c r="B102" s="4">
        <v>6.2</v>
      </c>
      <c r="C102" s="4">
        <v>0.09</v>
      </c>
      <c r="D102" s="24">
        <v>299</v>
      </c>
      <c r="E102" s="24">
        <v>397</v>
      </c>
      <c r="F102" s="24">
        <v>299</v>
      </c>
      <c r="G102" s="24">
        <v>265</v>
      </c>
      <c r="H102" s="24">
        <v>272</v>
      </c>
      <c r="I102" s="24">
        <v>425</v>
      </c>
      <c r="J102" s="24">
        <v>261</v>
      </c>
      <c r="K102" s="24">
        <v>241</v>
      </c>
    </row>
    <row r="103" spans="1:11" ht="18" x14ac:dyDescent="0.3">
      <c r="A103" s="8">
        <v>45478</v>
      </c>
      <c r="B103" s="4">
        <v>6</v>
      </c>
      <c r="C103" s="4">
        <v>0.08</v>
      </c>
      <c r="D103" s="24">
        <v>357</v>
      </c>
      <c r="E103" s="24">
        <v>680</v>
      </c>
      <c r="F103" s="24">
        <v>305</v>
      </c>
      <c r="G103" s="24">
        <v>300</v>
      </c>
      <c r="H103" s="24">
        <v>303</v>
      </c>
      <c r="I103" s="24">
        <v>442</v>
      </c>
      <c r="J103" s="24">
        <v>296</v>
      </c>
      <c r="K103" s="24">
        <v>277</v>
      </c>
    </row>
    <row r="104" spans="1:11" ht="18" x14ac:dyDescent="0.3">
      <c r="A104" s="8">
        <v>45479</v>
      </c>
      <c r="B104" s="4">
        <v>6.5</v>
      </c>
      <c r="C104" s="4">
        <v>0.12</v>
      </c>
      <c r="D104" s="24">
        <v>372</v>
      </c>
      <c r="E104" s="24">
        <v>579</v>
      </c>
      <c r="F104" s="24">
        <v>328</v>
      </c>
      <c r="G104" s="24">
        <v>322</v>
      </c>
      <c r="H104" s="24">
        <v>334</v>
      </c>
      <c r="I104" s="24">
        <v>479</v>
      </c>
      <c r="J104" s="24">
        <v>311</v>
      </c>
      <c r="K104" s="24">
        <v>316</v>
      </c>
    </row>
    <row r="105" spans="1:11" ht="18" x14ac:dyDescent="0.3">
      <c r="A105" s="8">
        <v>45480</v>
      </c>
      <c r="B105" s="4">
        <v>6.3</v>
      </c>
      <c r="C105" s="4">
        <v>0.14000000000000001</v>
      </c>
      <c r="D105" s="24">
        <v>373</v>
      </c>
      <c r="E105" s="24">
        <v>616</v>
      </c>
      <c r="F105" s="24">
        <v>336</v>
      </c>
      <c r="G105" s="24">
        <v>290</v>
      </c>
      <c r="H105" s="24">
        <v>356</v>
      </c>
      <c r="I105" s="24">
        <v>490</v>
      </c>
      <c r="J105" s="24">
        <v>329</v>
      </c>
      <c r="K105" s="24">
        <v>310</v>
      </c>
    </row>
    <row r="106" spans="1:11" ht="18" x14ac:dyDescent="0.3">
      <c r="A106" s="8">
        <v>45481</v>
      </c>
      <c r="B106" s="4">
        <v>6.6</v>
      </c>
      <c r="C106" s="4">
        <v>0.14000000000000001</v>
      </c>
      <c r="D106" s="24">
        <v>300</v>
      </c>
      <c r="E106" s="24">
        <v>540</v>
      </c>
      <c r="F106" s="24">
        <v>280</v>
      </c>
      <c r="G106" s="24">
        <v>290</v>
      </c>
      <c r="H106" s="24">
        <v>280</v>
      </c>
      <c r="I106" s="24">
        <v>410</v>
      </c>
      <c r="J106" s="24">
        <v>270</v>
      </c>
      <c r="K106" s="24">
        <v>27</v>
      </c>
    </row>
    <row r="107" spans="1:11" ht="18" x14ac:dyDescent="0.3">
      <c r="A107" s="8">
        <v>45482</v>
      </c>
      <c r="B107" s="4">
        <v>6.9</v>
      </c>
      <c r="C107" s="4">
        <v>0.1</v>
      </c>
      <c r="D107" s="24">
        <v>357</v>
      </c>
      <c r="E107" s="24">
        <v>397</v>
      </c>
      <c r="F107" s="24">
        <v>285</v>
      </c>
      <c r="G107" s="24">
        <v>318</v>
      </c>
      <c r="H107" s="24">
        <v>288</v>
      </c>
      <c r="I107" s="24">
        <v>406</v>
      </c>
      <c r="J107" s="24">
        <v>280</v>
      </c>
      <c r="K107" s="24">
        <v>269</v>
      </c>
    </row>
    <row r="108" spans="1:11" ht="18" x14ac:dyDescent="0.3">
      <c r="A108" s="8">
        <v>45483</v>
      </c>
      <c r="B108" s="4">
        <v>6.6</v>
      </c>
      <c r="C108" s="4">
        <v>0.2</v>
      </c>
      <c r="D108" s="24">
        <v>1030</v>
      </c>
      <c r="E108" s="24">
        <v>632</v>
      </c>
      <c r="F108" s="24">
        <v>285</v>
      </c>
      <c r="G108" s="24">
        <v>365</v>
      </c>
      <c r="H108" s="24">
        <v>295</v>
      </c>
      <c r="I108" s="24">
        <v>403</v>
      </c>
      <c r="J108" s="24">
        <v>304</v>
      </c>
      <c r="K108" s="24">
        <v>316</v>
      </c>
    </row>
    <row r="109" spans="1:11" ht="18" x14ac:dyDescent="0.3">
      <c r="A109" s="8">
        <v>45484</v>
      </c>
      <c r="B109" s="4">
        <v>5.8</v>
      </c>
      <c r="C109" s="4">
        <v>0.16</v>
      </c>
      <c r="D109" s="24">
        <v>450</v>
      </c>
      <c r="E109" s="24">
        <v>582</v>
      </c>
      <c r="F109" s="24">
        <v>285</v>
      </c>
      <c r="G109" s="24">
        <v>329</v>
      </c>
      <c r="H109" s="24">
        <v>295</v>
      </c>
      <c r="I109" s="24">
        <v>431</v>
      </c>
      <c r="J109" s="24">
        <v>324</v>
      </c>
      <c r="K109" s="24">
        <v>312</v>
      </c>
    </row>
  </sheetData>
  <conditionalFormatting sqref="A2:A109">
    <cfRule type="cellIs" dxfId="13" priority="1" operator="equal">
      <formula>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9241-C0B6-49D9-99FC-8A23E8102C28}">
  <sheetPr>
    <tabColor rgb="FFFFFF00"/>
  </sheetPr>
  <dimension ref="A1:G108"/>
  <sheetViews>
    <sheetView workbookViewId="0">
      <selection activeCell="F1" sqref="F1"/>
    </sheetView>
  </sheetViews>
  <sheetFormatPr baseColWidth="10" defaultRowHeight="14.4" x14ac:dyDescent="0.3"/>
  <cols>
    <col min="1" max="1" width="15.88671875" customWidth="1"/>
  </cols>
  <sheetData>
    <row r="1" spans="1:7" ht="14.4" customHeight="1" x14ac:dyDescent="0.3">
      <c r="A1" s="1" t="s">
        <v>6</v>
      </c>
      <c r="B1" s="1" t="s">
        <v>80</v>
      </c>
      <c r="C1" s="1" t="s">
        <v>0</v>
      </c>
      <c r="D1" s="2" t="s">
        <v>2</v>
      </c>
      <c r="E1" s="2" t="s">
        <v>83</v>
      </c>
      <c r="F1" s="1" t="s">
        <v>30</v>
      </c>
      <c r="G1" s="17" t="s">
        <v>4</v>
      </c>
    </row>
    <row r="2" spans="1:7" ht="18" x14ac:dyDescent="0.3">
      <c r="A2" s="3">
        <v>45377</v>
      </c>
      <c r="B2" s="4">
        <v>4.2</v>
      </c>
      <c r="C2" s="4">
        <v>7.9</v>
      </c>
      <c r="D2" s="7">
        <v>1</v>
      </c>
      <c r="E2" s="6">
        <v>2E-3</v>
      </c>
      <c r="F2" s="4">
        <v>5.6</v>
      </c>
      <c r="G2" s="4">
        <v>1</v>
      </c>
    </row>
    <row r="3" spans="1:7" ht="18" x14ac:dyDescent="0.3">
      <c r="A3" s="3">
        <v>45378</v>
      </c>
      <c r="B3" s="4">
        <v>6.24</v>
      </c>
      <c r="C3" s="4">
        <v>7.84</v>
      </c>
      <c r="D3" s="7">
        <v>1</v>
      </c>
      <c r="E3" s="6">
        <v>3.9E-2</v>
      </c>
      <c r="F3" s="4">
        <v>8.1999999999999993</v>
      </c>
      <c r="G3" s="4">
        <v>1</v>
      </c>
    </row>
    <row r="4" spans="1:7" ht="18" x14ac:dyDescent="0.3">
      <c r="A4" s="8">
        <v>45379</v>
      </c>
      <c r="B4" s="4">
        <v>6.51</v>
      </c>
      <c r="C4" s="4">
        <v>7.8</v>
      </c>
      <c r="D4" s="7">
        <v>1</v>
      </c>
      <c r="E4" s="6">
        <v>0.01</v>
      </c>
      <c r="F4" s="4">
        <v>8.6</v>
      </c>
      <c r="G4" s="4">
        <v>1</v>
      </c>
    </row>
    <row r="5" spans="1:7" ht="18" x14ac:dyDescent="0.3">
      <c r="A5" s="8">
        <v>45380</v>
      </c>
      <c r="B5" s="4">
        <v>9.0500000000000007</v>
      </c>
      <c r="C5" s="4">
        <v>7.9</v>
      </c>
      <c r="D5" s="7">
        <v>1</v>
      </c>
      <c r="E5" s="6">
        <v>1.7999999999999999E-2</v>
      </c>
      <c r="F5" s="4">
        <v>8.9</v>
      </c>
      <c r="G5" s="4">
        <v>1</v>
      </c>
    </row>
    <row r="6" spans="1:7" ht="18" x14ac:dyDescent="0.3">
      <c r="A6" s="8">
        <v>45381</v>
      </c>
      <c r="B6" s="4">
        <v>10.9</v>
      </c>
      <c r="C6" s="4">
        <v>7.89</v>
      </c>
      <c r="D6" s="7">
        <v>1</v>
      </c>
      <c r="E6" s="6">
        <v>2E-3</v>
      </c>
      <c r="F6" s="4">
        <v>14.2</v>
      </c>
      <c r="G6" s="4">
        <v>1</v>
      </c>
    </row>
    <row r="7" spans="1:7" ht="18" x14ac:dyDescent="0.3">
      <c r="A7" s="8">
        <v>45382</v>
      </c>
      <c r="B7" s="4">
        <v>11.4</v>
      </c>
      <c r="C7" s="4">
        <v>7.9</v>
      </c>
      <c r="D7" s="7">
        <v>1</v>
      </c>
      <c r="E7" s="6">
        <v>0.02</v>
      </c>
      <c r="F7" s="4">
        <v>15</v>
      </c>
      <c r="G7" s="4">
        <v>1</v>
      </c>
    </row>
    <row r="8" spans="1:7" ht="18" x14ac:dyDescent="0.3">
      <c r="A8" s="8">
        <v>45383</v>
      </c>
      <c r="B8" s="4">
        <v>9.2899999999999991</v>
      </c>
      <c r="C8" s="4">
        <v>7.7</v>
      </c>
      <c r="D8" s="7">
        <v>1</v>
      </c>
      <c r="E8" s="6">
        <v>3.5999999999999997E-2</v>
      </c>
      <c r="F8" s="4">
        <v>16.8</v>
      </c>
      <c r="G8" s="4">
        <v>1</v>
      </c>
    </row>
    <row r="9" spans="1:7" ht="18" x14ac:dyDescent="0.3">
      <c r="A9" s="8">
        <v>45384</v>
      </c>
      <c r="B9" s="4">
        <v>2.56</v>
      </c>
      <c r="C9" s="4">
        <v>7.8</v>
      </c>
      <c r="D9" s="7">
        <v>1</v>
      </c>
      <c r="E9" s="6">
        <v>0</v>
      </c>
      <c r="F9" s="4">
        <v>3.6</v>
      </c>
      <c r="G9" s="4">
        <v>1</v>
      </c>
    </row>
    <row r="10" spans="1:7" ht="18" x14ac:dyDescent="0.3">
      <c r="A10" s="8">
        <v>45385</v>
      </c>
      <c r="B10" s="4">
        <v>1.58</v>
      </c>
      <c r="C10" s="4">
        <v>7.9</v>
      </c>
      <c r="D10" s="7">
        <v>1</v>
      </c>
      <c r="E10" s="6">
        <v>4.0000000000000001E-3</v>
      </c>
      <c r="F10" s="4">
        <v>2.1</v>
      </c>
      <c r="G10" s="4">
        <v>1</v>
      </c>
    </row>
    <row r="11" spans="1:7" ht="18" x14ac:dyDescent="0.3">
      <c r="A11" s="8">
        <v>45386</v>
      </c>
      <c r="B11" s="4">
        <v>1.42</v>
      </c>
      <c r="C11" s="4">
        <v>8</v>
      </c>
      <c r="D11" s="7">
        <v>1</v>
      </c>
      <c r="E11" s="6">
        <v>7.4999999999999997E-2</v>
      </c>
      <c r="F11" s="4">
        <v>1.9</v>
      </c>
      <c r="G11" s="4">
        <v>1</v>
      </c>
    </row>
    <row r="12" spans="1:7" ht="18" x14ac:dyDescent="0.3">
      <c r="A12" s="8">
        <v>45387</v>
      </c>
      <c r="B12" s="4">
        <v>5.46</v>
      </c>
      <c r="C12" s="4">
        <v>7.7</v>
      </c>
      <c r="D12" s="7">
        <v>1</v>
      </c>
      <c r="E12" s="6">
        <v>2.4E-2</v>
      </c>
      <c r="F12" s="4">
        <v>7.2</v>
      </c>
      <c r="G12" s="4">
        <v>1</v>
      </c>
    </row>
    <row r="13" spans="1:7" ht="18" x14ac:dyDescent="0.3">
      <c r="A13" s="8">
        <v>45388</v>
      </c>
      <c r="B13" s="4">
        <v>4.63</v>
      </c>
      <c r="C13" s="4">
        <v>7.9</v>
      </c>
      <c r="D13" s="7">
        <v>1</v>
      </c>
      <c r="E13" s="6">
        <v>0</v>
      </c>
      <c r="F13" s="4">
        <v>6</v>
      </c>
      <c r="G13" s="4">
        <v>1</v>
      </c>
    </row>
    <row r="14" spans="1:7" ht="18" x14ac:dyDescent="0.3">
      <c r="A14" s="8">
        <v>45389</v>
      </c>
      <c r="B14" s="4">
        <v>4.95</v>
      </c>
      <c r="C14" s="4">
        <v>8</v>
      </c>
      <c r="D14" s="7">
        <v>1</v>
      </c>
      <c r="E14" s="6">
        <v>0</v>
      </c>
      <c r="F14" s="4">
        <v>6.2</v>
      </c>
      <c r="G14" s="4">
        <v>1</v>
      </c>
    </row>
    <row r="15" spans="1:7" ht="18" x14ac:dyDescent="0.3">
      <c r="A15" s="8">
        <v>45390</v>
      </c>
      <c r="B15" s="4">
        <v>8.6199999999999992</v>
      </c>
      <c r="C15" s="4">
        <v>7.9</v>
      </c>
      <c r="D15" s="7">
        <v>1</v>
      </c>
      <c r="E15" s="6">
        <v>0.124</v>
      </c>
      <c r="F15" s="4">
        <v>10.4</v>
      </c>
      <c r="G15" s="4">
        <v>1</v>
      </c>
    </row>
    <row r="16" spans="1:7" ht="18" x14ac:dyDescent="0.3">
      <c r="A16" s="8">
        <v>45391</v>
      </c>
      <c r="B16" s="4">
        <v>2.9</v>
      </c>
      <c r="C16" s="4">
        <v>7.9</v>
      </c>
      <c r="D16" s="7">
        <v>1</v>
      </c>
      <c r="E16" s="6">
        <v>4.0000000000000001E-3</v>
      </c>
      <c r="F16" s="4">
        <v>3.8</v>
      </c>
      <c r="G16" s="4">
        <v>1</v>
      </c>
    </row>
    <row r="17" spans="1:7" ht="18" x14ac:dyDescent="0.3">
      <c r="A17" s="8">
        <v>45392</v>
      </c>
      <c r="B17" s="4">
        <v>9.23</v>
      </c>
      <c r="C17" s="4">
        <v>7.8</v>
      </c>
      <c r="D17" s="7">
        <v>1</v>
      </c>
      <c r="E17" s="6">
        <v>1.4999999999999999E-2</v>
      </c>
      <c r="F17" s="4">
        <v>14.2</v>
      </c>
      <c r="G17" s="4">
        <v>1</v>
      </c>
    </row>
    <row r="18" spans="1:7" ht="18" x14ac:dyDescent="0.3">
      <c r="A18" s="8">
        <v>45393</v>
      </c>
      <c r="B18" s="4">
        <v>7.8</v>
      </c>
      <c r="C18" s="4">
        <v>7.7</v>
      </c>
      <c r="D18" s="7">
        <v>1</v>
      </c>
      <c r="E18" s="6">
        <v>5.7000000000000002E-2</v>
      </c>
      <c r="F18" s="4">
        <v>9.1999999999999993</v>
      </c>
      <c r="G18" s="4">
        <v>1</v>
      </c>
    </row>
    <row r="19" spans="1:7" ht="18" x14ac:dyDescent="0.3">
      <c r="A19" s="8">
        <v>45394</v>
      </c>
      <c r="B19" s="4">
        <v>5.0999999999999996</v>
      </c>
      <c r="C19" s="4">
        <v>7.8</v>
      </c>
      <c r="D19" s="7">
        <v>1</v>
      </c>
      <c r="E19" s="6">
        <v>7.8E-2</v>
      </c>
      <c r="F19" s="4">
        <v>6.6</v>
      </c>
      <c r="G19" s="4">
        <v>1</v>
      </c>
    </row>
    <row r="20" spans="1:7" ht="18" x14ac:dyDescent="0.3">
      <c r="A20" s="8">
        <v>45395</v>
      </c>
      <c r="B20" s="4">
        <v>2.4</v>
      </c>
      <c r="C20" s="4">
        <v>7.7</v>
      </c>
      <c r="D20" s="7">
        <v>1</v>
      </c>
      <c r="E20" s="6">
        <v>0</v>
      </c>
      <c r="F20" s="4">
        <v>3.1</v>
      </c>
      <c r="G20" s="4">
        <v>1</v>
      </c>
    </row>
    <row r="21" spans="1:7" ht="18" x14ac:dyDescent="0.3">
      <c r="A21" s="8">
        <v>45396</v>
      </c>
      <c r="B21" s="4">
        <v>4.08</v>
      </c>
      <c r="C21" s="4">
        <v>7.7</v>
      </c>
      <c r="D21" s="7">
        <v>1</v>
      </c>
      <c r="E21" s="6">
        <v>1.4999999999999999E-2</v>
      </c>
      <c r="F21" s="4">
        <v>5.2</v>
      </c>
      <c r="G21" s="4">
        <v>1</v>
      </c>
    </row>
    <row r="22" spans="1:7" ht="18" x14ac:dyDescent="0.3">
      <c r="A22" s="8">
        <v>45397</v>
      </c>
      <c r="B22" s="4">
        <v>1.25</v>
      </c>
      <c r="C22" s="4">
        <v>7.9</v>
      </c>
      <c r="D22" s="7">
        <v>1</v>
      </c>
      <c r="E22" s="6">
        <v>0</v>
      </c>
      <c r="F22" s="4">
        <v>1.8</v>
      </c>
      <c r="G22" s="4">
        <v>1</v>
      </c>
    </row>
    <row r="23" spans="1:7" ht="18" x14ac:dyDescent="0.3">
      <c r="A23" s="8">
        <v>45398</v>
      </c>
      <c r="B23" s="4">
        <v>1.17</v>
      </c>
      <c r="C23" s="4">
        <v>7.9</v>
      </c>
      <c r="D23" s="7">
        <v>1</v>
      </c>
      <c r="E23" s="6">
        <v>0</v>
      </c>
      <c r="F23" s="4">
        <v>2</v>
      </c>
      <c r="G23" s="4">
        <v>1</v>
      </c>
    </row>
    <row r="24" spans="1:7" ht="18" x14ac:dyDescent="0.3">
      <c r="A24" s="8">
        <v>45399</v>
      </c>
      <c r="B24" s="4">
        <v>1.35</v>
      </c>
      <c r="C24" s="4">
        <v>7.98</v>
      </c>
      <c r="D24" s="7">
        <v>1</v>
      </c>
      <c r="E24" s="6">
        <v>0</v>
      </c>
      <c r="F24" s="4">
        <v>2.2999999999999998</v>
      </c>
      <c r="G24" s="4">
        <v>1</v>
      </c>
    </row>
    <row r="25" spans="1:7" ht="18" x14ac:dyDescent="0.3">
      <c r="A25" s="8">
        <v>45400</v>
      </c>
      <c r="B25" s="4">
        <v>0.86</v>
      </c>
      <c r="C25" s="4">
        <v>7.8</v>
      </c>
      <c r="D25" s="7">
        <v>1</v>
      </c>
      <c r="E25" s="6">
        <v>0</v>
      </c>
      <c r="F25" s="4">
        <v>1.6</v>
      </c>
      <c r="G25" s="4">
        <v>1</v>
      </c>
    </row>
    <row r="26" spans="1:7" ht="18" x14ac:dyDescent="0.3">
      <c r="A26" s="8">
        <v>45401</v>
      </c>
      <c r="B26" s="4">
        <v>0.69</v>
      </c>
      <c r="C26" s="4">
        <v>7.9</v>
      </c>
      <c r="D26" s="7">
        <v>1</v>
      </c>
      <c r="E26" s="6">
        <v>2.8000000000000001E-2</v>
      </c>
      <c r="F26" s="4">
        <v>0.9</v>
      </c>
      <c r="G26" s="4">
        <v>1</v>
      </c>
    </row>
    <row r="27" spans="1:7" ht="18" x14ac:dyDescent="0.3">
      <c r="A27" s="8">
        <v>45402</v>
      </c>
      <c r="B27" s="4">
        <v>0.82</v>
      </c>
      <c r="C27" s="4">
        <v>8</v>
      </c>
      <c r="D27" s="7">
        <v>1</v>
      </c>
      <c r="E27" s="6">
        <v>1.4999999999999999E-2</v>
      </c>
      <c r="F27" s="4">
        <v>1.2</v>
      </c>
      <c r="G27" s="4">
        <v>1</v>
      </c>
    </row>
    <row r="28" spans="1:7" ht="18" x14ac:dyDescent="0.3">
      <c r="A28" s="8">
        <v>45403</v>
      </c>
      <c r="B28" s="4">
        <v>0.9</v>
      </c>
      <c r="C28" s="4">
        <v>8</v>
      </c>
      <c r="D28" s="7">
        <v>1</v>
      </c>
      <c r="E28" s="6">
        <v>0</v>
      </c>
      <c r="F28" s="4">
        <v>1.2</v>
      </c>
      <c r="G28" s="4">
        <v>1</v>
      </c>
    </row>
    <row r="29" spans="1:7" ht="18" x14ac:dyDescent="0.3">
      <c r="A29" s="8">
        <v>45404</v>
      </c>
      <c r="B29" s="4">
        <v>0.97</v>
      </c>
      <c r="C29" s="4">
        <v>8</v>
      </c>
      <c r="D29" s="7">
        <v>1</v>
      </c>
      <c r="E29" s="6">
        <v>0</v>
      </c>
      <c r="F29" s="9">
        <v>1.4</v>
      </c>
      <c r="G29" s="4">
        <v>1</v>
      </c>
    </row>
    <row r="30" spans="1:7" ht="18" x14ac:dyDescent="0.3">
      <c r="A30" s="8">
        <v>45405</v>
      </c>
      <c r="B30" s="4">
        <v>0.57999999999999996</v>
      </c>
      <c r="C30" s="4">
        <v>7.8</v>
      </c>
      <c r="D30" s="7">
        <v>1</v>
      </c>
      <c r="E30" s="6">
        <v>0</v>
      </c>
      <c r="F30" s="4">
        <v>1.5</v>
      </c>
      <c r="G30" s="4">
        <v>1</v>
      </c>
    </row>
    <row r="31" spans="1:7" ht="18" x14ac:dyDescent="0.3">
      <c r="A31" s="8">
        <v>45406</v>
      </c>
      <c r="B31" s="4">
        <v>1.25</v>
      </c>
      <c r="C31" s="4">
        <v>7.9</v>
      </c>
      <c r="D31" s="7">
        <v>1</v>
      </c>
      <c r="E31" s="6">
        <v>0</v>
      </c>
      <c r="F31" s="4">
        <v>1.62</v>
      </c>
      <c r="G31" s="4">
        <v>1</v>
      </c>
    </row>
    <row r="32" spans="1:7" ht="18" x14ac:dyDescent="0.3">
      <c r="A32" s="8">
        <v>45407</v>
      </c>
      <c r="B32" s="4">
        <v>2.81</v>
      </c>
      <c r="C32" s="4">
        <f>AVERAGEA(C2:C31,C33:C60,C63)</f>
        <v>7.8152542372881353</v>
      </c>
      <c r="D32" s="7">
        <v>1</v>
      </c>
      <c r="E32" s="4">
        <f>AVERAGEA(E2:E31,E33:E60)</f>
        <v>1.463793103448276E-2</v>
      </c>
      <c r="F32" s="4">
        <f>AVERAGEA(F2:F31,F33:F60,F63)</f>
        <v>3.8935593220338967</v>
      </c>
      <c r="G32" s="4">
        <v>1</v>
      </c>
    </row>
    <row r="33" spans="1:7" ht="18" x14ac:dyDescent="0.3">
      <c r="A33" s="8">
        <v>45408</v>
      </c>
      <c r="B33" s="4">
        <v>0.94</v>
      </c>
      <c r="C33" s="4">
        <v>7.6</v>
      </c>
      <c r="D33" s="7">
        <v>1</v>
      </c>
      <c r="E33" s="6">
        <v>0</v>
      </c>
      <c r="F33" s="4">
        <v>1.4</v>
      </c>
      <c r="G33" s="4">
        <v>1</v>
      </c>
    </row>
    <row r="34" spans="1:7" ht="18" x14ac:dyDescent="0.3">
      <c r="A34" s="8">
        <v>45409</v>
      </c>
      <c r="B34" s="4">
        <v>0.75</v>
      </c>
      <c r="C34" s="4">
        <v>7.7</v>
      </c>
      <c r="D34" s="7">
        <v>1</v>
      </c>
      <c r="E34" s="6">
        <v>0</v>
      </c>
      <c r="F34" s="4">
        <v>1</v>
      </c>
      <c r="G34" s="4">
        <v>1</v>
      </c>
    </row>
    <row r="35" spans="1:7" ht="18" x14ac:dyDescent="0.3">
      <c r="A35" s="8">
        <v>45410</v>
      </c>
      <c r="B35" s="4">
        <v>1.3</v>
      </c>
      <c r="C35" s="4">
        <v>7.8</v>
      </c>
      <c r="D35" s="7">
        <v>1</v>
      </c>
      <c r="E35" s="6">
        <v>0</v>
      </c>
      <c r="F35" s="4">
        <v>1.6</v>
      </c>
      <c r="G35" s="4">
        <v>1</v>
      </c>
    </row>
    <row r="36" spans="1:7" ht="18" x14ac:dyDescent="0.3">
      <c r="A36" s="8">
        <v>45411</v>
      </c>
      <c r="B36" s="4">
        <v>2.5099999999999998</v>
      </c>
      <c r="C36" s="4">
        <v>7.7</v>
      </c>
      <c r="D36" s="7">
        <v>1</v>
      </c>
      <c r="E36" s="6">
        <v>0</v>
      </c>
      <c r="F36" s="4">
        <v>4</v>
      </c>
      <c r="G36" s="4">
        <v>1</v>
      </c>
    </row>
    <row r="37" spans="1:7" ht="18" x14ac:dyDescent="0.3">
      <c r="A37" s="8">
        <v>45412</v>
      </c>
      <c r="B37" s="4">
        <v>1.48</v>
      </c>
      <c r="C37" s="4">
        <v>7.6</v>
      </c>
      <c r="D37" s="7">
        <v>1</v>
      </c>
      <c r="E37" s="6">
        <v>0</v>
      </c>
      <c r="F37" s="4">
        <v>2</v>
      </c>
      <c r="G37" s="4">
        <v>1</v>
      </c>
    </row>
    <row r="38" spans="1:7" ht="18" x14ac:dyDescent="0.3">
      <c r="A38" s="8">
        <v>45413</v>
      </c>
      <c r="B38" s="4">
        <v>0.88</v>
      </c>
      <c r="C38" s="4">
        <v>7.7</v>
      </c>
      <c r="D38" s="7">
        <v>1</v>
      </c>
      <c r="E38" s="6">
        <v>3.5000000000000003E-2</v>
      </c>
      <c r="F38" s="4">
        <v>1.2</v>
      </c>
      <c r="G38" s="4">
        <v>1</v>
      </c>
    </row>
    <row r="39" spans="1:7" ht="18" x14ac:dyDescent="0.3">
      <c r="A39" s="8">
        <v>45414</v>
      </c>
      <c r="B39" s="4">
        <v>1.01</v>
      </c>
      <c r="C39" s="4">
        <v>7.7</v>
      </c>
      <c r="D39" s="7">
        <v>1</v>
      </c>
      <c r="E39" s="6">
        <v>0</v>
      </c>
      <c r="F39" s="4">
        <v>1.8</v>
      </c>
      <c r="G39" s="4">
        <v>1</v>
      </c>
    </row>
    <row r="40" spans="1:7" ht="18" x14ac:dyDescent="0.3">
      <c r="A40" s="8">
        <v>45415</v>
      </c>
      <c r="B40" s="4">
        <v>2.25</v>
      </c>
      <c r="C40" s="4">
        <v>7.7</v>
      </c>
      <c r="D40" s="7">
        <v>1</v>
      </c>
      <c r="E40" s="6">
        <v>0</v>
      </c>
      <c r="F40" s="4">
        <v>2.2000000000000002</v>
      </c>
      <c r="G40" s="4">
        <v>1</v>
      </c>
    </row>
    <row r="41" spans="1:7" ht="18" x14ac:dyDescent="0.3">
      <c r="A41" s="8">
        <v>45416</v>
      </c>
      <c r="B41" s="4">
        <v>2.16</v>
      </c>
      <c r="C41" s="4">
        <v>7.74</v>
      </c>
      <c r="D41" s="7">
        <v>1</v>
      </c>
      <c r="E41" s="6">
        <v>0.10100000000000001</v>
      </c>
      <c r="F41" s="4">
        <v>2.1</v>
      </c>
      <c r="G41" s="4">
        <v>1</v>
      </c>
    </row>
    <row r="42" spans="1:7" ht="18" x14ac:dyDescent="0.3">
      <c r="A42" s="8">
        <v>45417</v>
      </c>
      <c r="B42" s="4">
        <v>2.06</v>
      </c>
      <c r="C42" s="4">
        <v>7.65</v>
      </c>
      <c r="D42" s="7">
        <v>1</v>
      </c>
      <c r="E42" s="6">
        <v>7.2999999999999995E-2</v>
      </c>
      <c r="F42" s="4">
        <v>2.4</v>
      </c>
      <c r="G42" s="4">
        <v>1</v>
      </c>
    </row>
    <row r="43" spans="1:7" ht="18" x14ac:dyDescent="0.3">
      <c r="A43" s="8">
        <v>45418</v>
      </c>
      <c r="B43" s="4">
        <v>0.66</v>
      </c>
      <c r="C43" s="4">
        <v>7.1</v>
      </c>
      <c r="D43" s="7">
        <v>1</v>
      </c>
      <c r="E43" s="6">
        <v>8.0000000000000002E-3</v>
      </c>
      <c r="F43" s="4">
        <v>1</v>
      </c>
      <c r="G43" s="4">
        <v>1</v>
      </c>
    </row>
    <row r="44" spans="1:7" ht="18" x14ac:dyDescent="0.3">
      <c r="A44" s="8">
        <v>45419</v>
      </c>
      <c r="B44" s="4">
        <v>0.56999999999999995</v>
      </c>
      <c r="C44" s="4">
        <v>8.1999999999999993</v>
      </c>
      <c r="D44" s="7">
        <v>1</v>
      </c>
      <c r="E44" s="6">
        <v>0</v>
      </c>
      <c r="F44" s="14">
        <v>0.8</v>
      </c>
      <c r="G44" s="4">
        <v>1</v>
      </c>
    </row>
    <row r="45" spans="1:7" ht="18" x14ac:dyDescent="0.3">
      <c r="A45" s="8">
        <v>45420</v>
      </c>
      <c r="B45" s="4">
        <v>0.75</v>
      </c>
      <c r="C45" s="4">
        <v>7.9</v>
      </c>
      <c r="D45" s="7">
        <v>1</v>
      </c>
      <c r="E45" s="6">
        <v>0</v>
      </c>
      <c r="F45" s="4">
        <v>1.1000000000000001</v>
      </c>
      <c r="G45" s="4">
        <v>1</v>
      </c>
    </row>
    <row r="46" spans="1:7" ht="18" x14ac:dyDescent="0.3">
      <c r="A46" s="8">
        <v>45421</v>
      </c>
      <c r="B46" s="4">
        <v>0.64</v>
      </c>
      <c r="C46" s="4">
        <v>8</v>
      </c>
      <c r="D46" s="7">
        <v>1</v>
      </c>
      <c r="E46" s="6">
        <v>0</v>
      </c>
      <c r="F46" s="4">
        <v>1.2</v>
      </c>
      <c r="G46" s="4">
        <v>1</v>
      </c>
    </row>
    <row r="47" spans="1:7" ht="18" x14ac:dyDescent="0.3">
      <c r="A47" s="8">
        <v>45422</v>
      </c>
      <c r="B47" s="4">
        <v>0.82</v>
      </c>
      <c r="C47" s="4">
        <v>8.1</v>
      </c>
      <c r="D47" s="7">
        <v>1</v>
      </c>
      <c r="E47" s="6">
        <v>0</v>
      </c>
      <c r="F47" s="4">
        <v>1.8</v>
      </c>
      <c r="G47" s="4">
        <v>1</v>
      </c>
    </row>
    <row r="48" spans="1:7" ht="18" x14ac:dyDescent="0.3">
      <c r="A48" s="8">
        <v>45423</v>
      </c>
      <c r="B48" s="4">
        <v>0.46</v>
      </c>
      <c r="C48" s="4">
        <v>8</v>
      </c>
      <c r="D48" s="7">
        <v>1</v>
      </c>
      <c r="E48" s="6">
        <v>0</v>
      </c>
      <c r="F48" s="4">
        <v>1.2</v>
      </c>
      <c r="G48" s="4">
        <v>1</v>
      </c>
    </row>
    <row r="49" spans="1:7" ht="18" x14ac:dyDescent="0.3">
      <c r="A49" s="8">
        <v>45424</v>
      </c>
      <c r="B49" s="4">
        <v>0.47</v>
      </c>
      <c r="C49" s="4">
        <v>8.1999999999999993</v>
      </c>
      <c r="D49" s="7">
        <v>1</v>
      </c>
      <c r="E49" s="6">
        <v>0</v>
      </c>
      <c r="F49" s="4">
        <v>1.2</v>
      </c>
      <c r="G49" s="4">
        <v>1</v>
      </c>
    </row>
    <row r="50" spans="1:7" ht="18" x14ac:dyDescent="0.3">
      <c r="A50" s="8">
        <v>45425</v>
      </c>
      <c r="B50" s="4">
        <v>0.51</v>
      </c>
      <c r="C50" s="4">
        <v>7.7</v>
      </c>
      <c r="D50" s="7">
        <v>1</v>
      </c>
      <c r="E50" s="6">
        <v>4.3999999999999997E-2</v>
      </c>
      <c r="F50" s="9">
        <v>1.4</v>
      </c>
      <c r="G50" s="4">
        <v>1</v>
      </c>
    </row>
    <row r="51" spans="1:7" ht="18" x14ac:dyDescent="0.3">
      <c r="A51" s="8">
        <v>45426</v>
      </c>
      <c r="B51" s="4">
        <v>3.1</v>
      </c>
      <c r="C51" s="4">
        <v>7.8</v>
      </c>
      <c r="D51" s="7">
        <v>1</v>
      </c>
      <c r="E51" s="6">
        <v>0</v>
      </c>
      <c r="F51" s="4">
        <v>4.2</v>
      </c>
      <c r="G51" s="4">
        <v>1</v>
      </c>
    </row>
    <row r="52" spans="1:7" ht="18" x14ac:dyDescent="0.3">
      <c r="A52" s="8">
        <v>45427</v>
      </c>
      <c r="B52" s="4">
        <v>1.85</v>
      </c>
      <c r="C52" s="4">
        <v>7.8</v>
      </c>
      <c r="D52" s="7">
        <v>1</v>
      </c>
      <c r="E52" s="6">
        <v>0</v>
      </c>
      <c r="F52" s="4">
        <v>2.4</v>
      </c>
      <c r="G52" s="4">
        <v>1</v>
      </c>
    </row>
    <row r="53" spans="1:7" ht="18" x14ac:dyDescent="0.3">
      <c r="A53" s="8">
        <v>45428</v>
      </c>
      <c r="B53" s="4">
        <v>1.76</v>
      </c>
      <c r="C53" s="4">
        <v>7.6</v>
      </c>
      <c r="D53" s="7">
        <v>1</v>
      </c>
      <c r="E53" s="6">
        <v>0</v>
      </c>
      <c r="F53" s="4">
        <v>2.6</v>
      </c>
      <c r="G53" s="4">
        <v>1</v>
      </c>
    </row>
    <row r="54" spans="1:7" ht="18" x14ac:dyDescent="0.3">
      <c r="A54" s="8">
        <v>45429</v>
      </c>
      <c r="B54" s="4">
        <v>3.17</v>
      </c>
      <c r="C54" s="4">
        <v>7.7</v>
      </c>
      <c r="D54" s="7">
        <v>1</v>
      </c>
      <c r="E54" s="6">
        <v>0</v>
      </c>
      <c r="F54" s="4">
        <v>5.2</v>
      </c>
      <c r="G54" s="4">
        <v>1</v>
      </c>
    </row>
    <row r="55" spans="1:7" ht="18" x14ac:dyDescent="0.3">
      <c r="A55" s="8">
        <v>45430</v>
      </c>
      <c r="B55" s="4">
        <v>2.1</v>
      </c>
      <c r="C55" s="4">
        <v>7.8</v>
      </c>
      <c r="D55" s="7">
        <v>1</v>
      </c>
      <c r="E55" s="6">
        <v>0</v>
      </c>
      <c r="F55" s="4">
        <v>4</v>
      </c>
      <c r="G55" s="4">
        <v>1</v>
      </c>
    </row>
    <row r="56" spans="1:7" ht="18" x14ac:dyDescent="0.3">
      <c r="A56" s="8">
        <v>45431</v>
      </c>
      <c r="B56" s="4">
        <v>2.15</v>
      </c>
      <c r="C56" s="4">
        <v>7.7</v>
      </c>
      <c r="D56" s="7">
        <v>1</v>
      </c>
      <c r="E56" s="6">
        <v>0</v>
      </c>
      <c r="F56" s="4">
        <v>3.4</v>
      </c>
      <c r="G56" s="4">
        <v>1</v>
      </c>
    </row>
    <row r="57" spans="1:7" ht="18" x14ac:dyDescent="0.3">
      <c r="A57" s="8">
        <v>45432</v>
      </c>
      <c r="B57" s="4">
        <v>0.9</v>
      </c>
      <c r="C57" s="4">
        <v>7.8</v>
      </c>
      <c r="D57" s="7">
        <v>1</v>
      </c>
      <c r="E57" s="6">
        <v>0</v>
      </c>
      <c r="F57" s="4">
        <v>1.2</v>
      </c>
      <c r="G57" s="4">
        <v>1</v>
      </c>
    </row>
    <row r="58" spans="1:7" ht="18" x14ac:dyDescent="0.3">
      <c r="A58" s="8">
        <v>45433</v>
      </c>
      <c r="B58" s="4">
        <v>0.49</v>
      </c>
      <c r="C58" s="4">
        <v>7.9</v>
      </c>
      <c r="D58" s="7">
        <v>1</v>
      </c>
      <c r="E58" s="6">
        <v>2.1999999999999999E-2</v>
      </c>
      <c r="F58" s="4">
        <v>1.2</v>
      </c>
      <c r="G58" s="4">
        <v>1</v>
      </c>
    </row>
    <row r="59" spans="1:7" ht="18" x14ac:dyDescent="0.3">
      <c r="A59" s="8">
        <v>45434</v>
      </c>
      <c r="B59" s="4">
        <v>0.89</v>
      </c>
      <c r="C59" s="4">
        <v>7.7</v>
      </c>
      <c r="D59" s="7">
        <v>1</v>
      </c>
      <c r="E59" s="6">
        <v>0</v>
      </c>
      <c r="F59" s="4">
        <v>1.4</v>
      </c>
      <c r="G59" s="4">
        <v>1</v>
      </c>
    </row>
    <row r="60" spans="1:7" ht="18" x14ac:dyDescent="0.3">
      <c r="A60" s="8">
        <v>45435</v>
      </c>
      <c r="B60" s="4">
        <v>0.44</v>
      </c>
      <c r="C60" s="4">
        <v>7.7</v>
      </c>
      <c r="D60" s="7">
        <v>1</v>
      </c>
      <c r="E60" s="6">
        <v>0</v>
      </c>
      <c r="F60" s="15">
        <v>1</v>
      </c>
      <c r="G60" s="4">
        <v>1</v>
      </c>
    </row>
    <row r="61" spans="1:7" ht="18" x14ac:dyDescent="0.3">
      <c r="A61" s="8">
        <v>45436</v>
      </c>
      <c r="B61" s="4">
        <v>2.81</v>
      </c>
      <c r="C61" s="4">
        <v>7.82</v>
      </c>
      <c r="D61" s="7">
        <v>1</v>
      </c>
      <c r="E61" s="4">
        <v>0.01</v>
      </c>
      <c r="F61" s="4">
        <v>3.89</v>
      </c>
      <c r="G61" s="4">
        <v>1</v>
      </c>
    </row>
    <row r="62" spans="1:7" ht="18" x14ac:dyDescent="0.3">
      <c r="A62" s="8">
        <v>45437</v>
      </c>
      <c r="B62" s="4">
        <v>2.81</v>
      </c>
      <c r="C62" s="4">
        <v>7.82</v>
      </c>
      <c r="D62" s="7">
        <v>1</v>
      </c>
      <c r="E62" s="4">
        <v>0.01</v>
      </c>
      <c r="F62" s="4">
        <v>3.89</v>
      </c>
      <c r="G62" s="4">
        <v>1</v>
      </c>
    </row>
    <row r="63" spans="1:7" ht="18" x14ac:dyDescent="0.3">
      <c r="A63" s="8">
        <v>45438</v>
      </c>
      <c r="B63" s="4">
        <v>0.39</v>
      </c>
      <c r="C63" s="4">
        <v>7.6</v>
      </c>
      <c r="D63" s="7">
        <v>1</v>
      </c>
      <c r="E63" s="6">
        <v>0</v>
      </c>
      <c r="F63" s="4">
        <v>1.4</v>
      </c>
      <c r="G63" s="4">
        <v>1</v>
      </c>
    </row>
    <row r="64" spans="1:7" ht="18" x14ac:dyDescent="0.3">
      <c r="A64" s="8">
        <v>45439</v>
      </c>
      <c r="B64" s="4">
        <f>AVERAGEA(B2:B63)</f>
        <v>2.8072580645161276</v>
      </c>
      <c r="C64" s="4">
        <f>AVERAGEA(C2:C63)</f>
        <v>7.8154073264078727</v>
      </c>
      <c r="D64" s="7">
        <v>1</v>
      </c>
      <c r="E64" s="4">
        <f>AVERAGEA(E2:E63)</f>
        <v>1.4252224694104563E-2</v>
      </c>
      <c r="F64" s="4">
        <f>AVERAGEA(F2:F63)</f>
        <v>3.8934445051940934</v>
      </c>
      <c r="G64" s="4">
        <v>1</v>
      </c>
    </row>
    <row r="65" spans="1:7" ht="18" x14ac:dyDescent="0.3">
      <c r="A65" s="8">
        <v>45440</v>
      </c>
      <c r="B65" s="4">
        <f t="shared" ref="B65:B108" si="0">AVERAGEA(B3:B64)</f>
        <v>2.7847944849115485</v>
      </c>
      <c r="C65" s="4">
        <f t="shared" ref="C65:C108" si="1">AVERAGEA(C3:C64)</f>
        <v>7.8140429284467086</v>
      </c>
      <c r="D65" s="7">
        <v>1</v>
      </c>
      <c r="E65" s="4">
        <f t="shared" ref="E65:E108" si="2">AVERAGEA(E3:E64)</f>
        <v>1.444984122142883E-2</v>
      </c>
      <c r="F65" s="4">
        <f t="shared" ref="F65:F108" si="3">AVERAGEA(F3:F64)</f>
        <v>3.8659194165681914</v>
      </c>
      <c r="G65" s="4">
        <v>1</v>
      </c>
    </row>
    <row r="66" spans="1:7" ht="18" x14ac:dyDescent="0.3">
      <c r="A66" s="8">
        <v>45441</v>
      </c>
      <c r="B66" s="4">
        <f t="shared" si="0"/>
        <v>2.7290653637004452</v>
      </c>
      <c r="C66" s="4">
        <f t="shared" si="1"/>
        <v>7.8136242660023028</v>
      </c>
      <c r="D66" s="7">
        <v>1</v>
      </c>
      <c r="E66" s="4">
        <f t="shared" si="2"/>
        <v>1.4053870918548648E-2</v>
      </c>
      <c r="F66" s="4">
        <f t="shared" si="3"/>
        <v>3.7960148910289693</v>
      </c>
      <c r="G66" s="4">
        <v>1</v>
      </c>
    </row>
    <row r="67" spans="1:7" ht="18" x14ac:dyDescent="0.3">
      <c r="A67" s="8">
        <v>45442</v>
      </c>
      <c r="B67" s="4">
        <f t="shared" si="0"/>
        <v>2.6680825469859366</v>
      </c>
      <c r="C67" s="4">
        <f t="shared" si="1"/>
        <v>7.8138440122281452</v>
      </c>
      <c r="D67" s="7">
        <v>1</v>
      </c>
      <c r="E67" s="4">
        <f t="shared" si="2"/>
        <v>1.4119255933363948E-2</v>
      </c>
      <c r="F67" s="4">
        <f t="shared" si="3"/>
        <v>3.7185312602391143</v>
      </c>
      <c r="G67" s="4">
        <v>1</v>
      </c>
    </row>
    <row r="68" spans="1:7" ht="18" x14ac:dyDescent="0.3">
      <c r="A68" s="8">
        <v>45443</v>
      </c>
      <c r="B68" s="4">
        <f t="shared" si="0"/>
        <v>2.5651483945179674</v>
      </c>
      <c r="C68" s="4">
        <f t="shared" si="1"/>
        <v>7.8124543995221476</v>
      </c>
      <c r="D68" s="7">
        <v>1</v>
      </c>
      <c r="E68" s="4">
        <f t="shared" si="2"/>
        <v>1.4056663287127884E-2</v>
      </c>
      <c r="F68" s="4">
        <f t="shared" si="3"/>
        <v>3.6349591837913575</v>
      </c>
      <c r="G68" s="4">
        <v>1</v>
      </c>
    </row>
    <row r="69" spans="1:7" ht="18" x14ac:dyDescent="0.3">
      <c r="A69" s="8">
        <v>45444</v>
      </c>
      <c r="B69" s="4">
        <f t="shared" si="0"/>
        <v>2.4307153041069673</v>
      </c>
      <c r="C69" s="4">
        <f t="shared" si="1"/>
        <v>7.8112036640305691</v>
      </c>
      <c r="D69" s="7">
        <v>1</v>
      </c>
      <c r="E69" s="4">
        <f t="shared" si="2"/>
        <v>1.425112559821059E-2</v>
      </c>
      <c r="F69" s="4">
        <f t="shared" si="3"/>
        <v>3.4645552996589601</v>
      </c>
      <c r="G69" s="4">
        <v>1</v>
      </c>
    </row>
    <row r="70" spans="1:7" ht="18" x14ac:dyDescent="0.3">
      <c r="A70" s="8">
        <v>45445</v>
      </c>
      <c r="B70" s="4">
        <f t="shared" si="0"/>
        <v>2.2860494219151444</v>
      </c>
      <c r="C70" s="4">
        <f t="shared" si="1"/>
        <v>7.8097714650633216</v>
      </c>
      <c r="D70" s="7">
        <v>1</v>
      </c>
      <c r="E70" s="4">
        <f t="shared" si="2"/>
        <v>1.4158401817536569E-2</v>
      </c>
      <c r="F70" s="4">
        <f t="shared" si="3"/>
        <v>3.2784997399760405</v>
      </c>
      <c r="G70" s="4">
        <v>1</v>
      </c>
    </row>
    <row r="71" spans="1:7" ht="18" x14ac:dyDescent="0.3">
      <c r="A71" s="8">
        <v>45446</v>
      </c>
      <c r="B71" s="4">
        <f t="shared" si="0"/>
        <v>2.1730824771073247</v>
      </c>
      <c r="C71" s="4">
        <f t="shared" si="1"/>
        <v>7.8115419725643411</v>
      </c>
      <c r="D71" s="7">
        <v>1</v>
      </c>
      <c r="E71" s="4">
        <f t="shared" si="2"/>
        <v>1.3806117975883932E-2</v>
      </c>
      <c r="F71" s="4">
        <f t="shared" si="3"/>
        <v>3.0604110261046862</v>
      </c>
      <c r="G71" s="4">
        <v>1</v>
      </c>
    </row>
    <row r="72" spans="1:7" ht="18" x14ac:dyDescent="0.3">
      <c r="A72" s="8">
        <v>45447</v>
      </c>
      <c r="B72" s="4">
        <f t="shared" si="0"/>
        <v>2.1668418718993783</v>
      </c>
      <c r="C72" s="4">
        <f t="shared" si="1"/>
        <v>7.8117281334121538</v>
      </c>
      <c r="D72" s="7">
        <v>1</v>
      </c>
      <c r="E72" s="4">
        <f t="shared" si="2"/>
        <v>1.4028797298075608E-2</v>
      </c>
      <c r="F72" s="4">
        <f t="shared" si="3"/>
        <v>3.0517079781386331</v>
      </c>
      <c r="G72" s="4">
        <v>1</v>
      </c>
    </row>
    <row r="73" spans="1:7" ht="18" x14ac:dyDescent="0.3">
      <c r="A73" s="8">
        <v>45448</v>
      </c>
      <c r="B73" s="4">
        <f t="shared" si="0"/>
        <v>2.1763070633816262</v>
      </c>
      <c r="C73" s="4">
        <f t="shared" si="1"/>
        <v>7.8103043936284795</v>
      </c>
      <c r="D73" s="7">
        <v>1</v>
      </c>
      <c r="E73" s="4">
        <f t="shared" si="2"/>
        <v>1.419055209320586E-2</v>
      </c>
      <c r="F73" s="4">
        <f t="shared" si="3"/>
        <v>3.0670581068182887</v>
      </c>
      <c r="G73" s="4">
        <v>1</v>
      </c>
    </row>
    <row r="74" spans="1:7" ht="18" x14ac:dyDescent="0.3">
      <c r="A74" s="8">
        <v>45449</v>
      </c>
      <c r="B74" s="4">
        <f t="shared" si="0"/>
        <v>2.1885055644039104</v>
      </c>
      <c r="C74" s="4">
        <f t="shared" si="1"/>
        <v>7.8072447870741</v>
      </c>
      <c r="D74" s="7">
        <v>1</v>
      </c>
      <c r="E74" s="4">
        <f t="shared" si="2"/>
        <v>1.3209754546322082E-2</v>
      </c>
      <c r="F74" s="4">
        <f t="shared" si="3"/>
        <v>3.0858816246701966</v>
      </c>
      <c r="G74" s="4">
        <v>1</v>
      </c>
    </row>
    <row r="75" spans="1:7" ht="18" x14ac:dyDescent="0.3">
      <c r="A75" s="8">
        <v>45450</v>
      </c>
      <c r="B75" s="4">
        <f t="shared" si="0"/>
        <v>2.1357395251201017</v>
      </c>
      <c r="C75" s="4">
        <f t="shared" si="1"/>
        <v>7.8089745417043268</v>
      </c>
      <c r="D75" s="7">
        <v>1</v>
      </c>
      <c r="E75" s="4">
        <f t="shared" si="2"/>
        <v>1.3035718329327279E-2</v>
      </c>
      <c r="F75" s="4">
        <f t="shared" si="3"/>
        <v>3.0195248766810061</v>
      </c>
      <c r="G75" s="4">
        <v>1</v>
      </c>
    </row>
    <row r="76" spans="1:7" ht="18" x14ac:dyDescent="0.3">
      <c r="A76" s="8">
        <v>45451</v>
      </c>
      <c r="B76" s="4">
        <f t="shared" si="0"/>
        <v>2.0955095174607496</v>
      </c>
      <c r="C76" s="4">
        <f t="shared" si="1"/>
        <v>7.8075063891511718</v>
      </c>
      <c r="D76" s="7">
        <v>1</v>
      </c>
      <c r="E76" s="4">
        <f t="shared" si="2"/>
        <v>1.3245971850768042E-2</v>
      </c>
      <c r="F76" s="4">
        <f t="shared" si="3"/>
        <v>2.9714526972726354</v>
      </c>
      <c r="G76" s="4">
        <v>1</v>
      </c>
    </row>
    <row r="77" spans="1:7" ht="18" x14ac:dyDescent="0.3">
      <c r="A77" s="8">
        <v>45452</v>
      </c>
      <c r="B77" s="4">
        <f t="shared" si="0"/>
        <v>2.0494693483875355</v>
      </c>
      <c r="C77" s="4">
        <f t="shared" si="1"/>
        <v>7.8044016534923193</v>
      </c>
      <c r="D77" s="7">
        <v>1</v>
      </c>
      <c r="E77" s="4">
        <f t="shared" si="2"/>
        <v>1.3459616558038495E-2</v>
      </c>
      <c r="F77" s="4">
        <f t="shared" si="3"/>
        <v>2.919379353680259</v>
      </c>
      <c r="G77" s="4">
        <v>1</v>
      </c>
    </row>
    <row r="78" spans="1:7" ht="18" x14ac:dyDescent="0.3">
      <c r="A78" s="8">
        <v>45453</v>
      </c>
      <c r="B78" s="4">
        <f t="shared" si="0"/>
        <v>1.9434930475550767</v>
      </c>
      <c r="C78" s="4">
        <f t="shared" si="1"/>
        <v>7.8028597446776784</v>
      </c>
      <c r="D78" s="7">
        <v>1</v>
      </c>
      <c r="E78" s="4">
        <f t="shared" si="2"/>
        <v>1.1676707147684274E-2</v>
      </c>
      <c r="F78" s="4">
        <f t="shared" si="3"/>
        <v>2.7987241819654249</v>
      </c>
      <c r="G78" s="4">
        <v>1</v>
      </c>
    </row>
    <row r="79" spans="1:7" ht="18" x14ac:dyDescent="0.3">
      <c r="A79" s="8">
        <v>45454</v>
      </c>
      <c r="B79" s="4">
        <f t="shared" si="0"/>
        <v>1.9280655160640296</v>
      </c>
      <c r="C79" s="4">
        <f t="shared" si="1"/>
        <v>7.8012929663660282</v>
      </c>
      <c r="D79" s="7">
        <v>1</v>
      </c>
      <c r="E79" s="4">
        <f t="shared" si="2"/>
        <v>1.1800525004904991E-2</v>
      </c>
      <c r="F79" s="4">
        <f t="shared" si="3"/>
        <v>2.7825745719971251</v>
      </c>
      <c r="G79" s="4">
        <v>1</v>
      </c>
    </row>
    <row r="80" spans="1:7" ht="18" x14ac:dyDescent="0.3">
      <c r="A80" s="8">
        <v>45455</v>
      </c>
      <c r="B80" s="4">
        <f t="shared" si="0"/>
        <v>1.8102923792263528</v>
      </c>
      <c r="C80" s="4">
        <f t="shared" si="1"/>
        <v>7.801313820662255</v>
      </c>
      <c r="D80" s="7">
        <v>1</v>
      </c>
      <c r="E80" s="4">
        <f t="shared" si="2"/>
        <v>1.1748920569500233E-2</v>
      </c>
      <c r="F80" s="4">
        <f t="shared" si="3"/>
        <v>2.5984225489648209</v>
      </c>
      <c r="G80" s="4">
        <v>1</v>
      </c>
    </row>
    <row r="81" spans="1:7" ht="18" x14ac:dyDescent="0.3">
      <c r="A81" s="8">
        <v>45456</v>
      </c>
      <c r="B81" s="4">
        <f t="shared" si="0"/>
        <v>1.7136841917945196</v>
      </c>
      <c r="C81" s="4">
        <f t="shared" si="1"/>
        <v>7.8029479145439034</v>
      </c>
      <c r="D81" s="7">
        <v>1</v>
      </c>
      <c r="E81" s="4">
        <f t="shared" si="2"/>
        <v>1.1019064449653464E-2</v>
      </c>
      <c r="F81" s="4">
        <f t="shared" si="3"/>
        <v>2.4919454933029632</v>
      </c>
      <c r="G81" s="4">
        <v>1</v>
      </c>
    </row>
    <row r="82" spans="1:7" ht="18" x14ac:dyDescent="0.3">
      <c r="A82" s="8">
        <v>45457</v>
      </c>
      <c r="B82" s="4">
        <f t="shared" si="0"/>
        <v>1.6590661948879797</v>
      </c>
      <c r="C82" s="4">
        <f t="shared" si="1"/>
        <v>7.8029954615526753</v>
      </c>
      <c r="D82" s="7">
        <v>1</v>
      </c>
      <c r="E82" s="4">
        <f t="shared" si="2"/>
        <v>9.9387267794865865E-3</v>
      </c>
      <c r="F82" s="4">
        <f t="shared" si="3"/>
        <v>2.4256865496465596</v>
      </c>
      <c r="G82" s="4">
        <v>1</v>
      </c>
    </row>
    <row r="83" spans="1:7" ht="18" x14ac:dyDescent="0.3">
      <c r="A83" s="8">
        <v>45458</v>
      </c>
      <c r="B83" s="4">
        <f t="shared" si="0"/>
        <v>1.6471156496442374</v>
      </c>
      <c r="C83" s="4">
        <f t="shared" si="1"/>
        <v>7.8046566786744931</v>
      </c>
      <c r="D83" s="7">
        <v>1</v>
      </c>
      <c r="E83" s="4">
        <f t="shared" si="2"/>
        <v>1.0099028824317015E-2</v>
      </c>
      <c r="F83" s="4">
        <f t="shared" si="3"/>
        <v>2.414810526253762</v>
      </c>
      <c r="G83" s="4">
        <v>1</v>
      </c>
    </row>
    <row r="84" spans="1:7" ht="18" x14ac:dyDescent="0.3">
      <c r="A84" s="8">
        <v>45459</v>
      </c>
      <c r="B84" s="4">
        <f t="shared" si="0"/>
        <v>1.6078755794772093</v>
      </c>
      <c r="C84" s="4">
        <f t="shared" si="1"/>
        <v>7.8063446896208557</v>
      </c>
      <c r="D84" s="7">
        <v>1</v>
      </c>
      <c r="E84" s="4">
        <f t="shared" si="2"/>
        <v>1.001998090212858E-2</v>
      </c>
      <c r="F84" s="4">
        <f t="shared" si="3"/>
        <v>2.3698881153868876</v>
      </c>
      <c r="G84" s="4">
        <v>1</v>
      </c>
    </row>
    <row r="85" spans="1:7" ht="18" x14ac:dyDescent="0.3">
      <c r="A85" s="8">
        <v>45460</v>
      </c>
      <c r="B85" s="4">
        <f t="shared" si="0"/>
        <v>1.6136477662429705</v>
      </c>
      <c r="C85" s="4">
        <f t="shared" si="1"/>
        <v>7.8048341200986115</v>
      </c>
      <c r="D85" s="7">
        <v>1</v>
      </c>
      <c r="E85" s="4">
        <f t="shared" si="2"/>
        <v>1.0181593497324204E-2</v>
      </c>
      <c r="F85" s="4">
        <f t="shared" si="3"/>
        <v>2.3790798591834501</v>
      </c>
      <c r="G85" s="4">
        <v>1</v>
      </c>
    </row>
    <row r="86" spans="1:7" ht="18" x14ac:dyDescent="0.3">
      <c r="A86" s="8">
        <v>45461</v>
      </c>
      <c r="B86" s="4">
        <f t="shared" si="0"/>
        <v>1.6208033753759217</v>
      </c>
      <c r="C86" s="4">
        <f t="shared" si="1"/>
        <v>7.8032991865518158</v>
      </c>
      <c r="D86" s="7">
        <v>1</v>
      </c>
      <c r="E86" s="4">
        <f t="shared" si="2"/>
        <v>1.0345812747281044E-2</v>
      </c>
      <c r="F86" s="4">
        <f t="shared" si="3"/>
        <v>2.3851940504606026</v>
      </c>
      <c r="G86" s="4">
        <v>1</v>
      </c>
    </row>
    <row r="87" spans="1:7" ht="18" x14ac:dyDescent="0.3">
      <c r="A87" s="8">
        <v>45462</v>
      </c>
      <c r="B87" s="4">
        <f t="shared" si="0"/>
        <v>1.6251711717529529</v>
      </c>
      <c r="C87" s="4">
        <f t="shared" si="1"/>
        <v>7.8004491734316836</v>
      </c>
      <c r="D87" s="7">
        <v>1</v>
      </c>
      <c r="E87" s="4">
        <f t="shared" si="2"/>
        <v>1.0512680694817835E-2</v>
      </c>
      <c r="F87" s="4">
        <f t="shared" si="3"/>
        <v>2.3865681480486773</v>
      </c>
      <c r="G87" s="4">
        <v>1</v>
      </c>
    </row>
    <row r="88" spans="1:7" ht="18" x14ac:dyDescent="0.3">
      <c r="A88" s="8">
        <v>45463</v>
      </c>
      <c r="B88" s="4">
        <f t="shared" si="0"/>
        <v>1.6375126422650974</v>
      </c>
      <c r="C88" s="4">
        <f t="shared" si="1"/>
        <v>7.8004564181644538</v>
      </c>
      <c r="D88" s="7">
        <v>1</v>
      </c>
      <c r="E88" s="4">
        <f t="shared" si="2"/>
        <v>1.0682240060863284E-2</v>
      </c>
      <c r="F88" s="4">
        <f t="shared" si="3"/>
        <v>2.39925473108172</v>
      </c>
      <c r="G88" s="4">
        <v>1</v>
      </c>
    </row>
    <row r="89" spans="1:7" ht="18" x14ac:dyDescent="0.3">
      <c r="A89" s="8">
        <v>45464</v>
      </c>
      <c r="B89" s="4">
        <f t="shared" si="0"/>
        <v>1.652795104237115</v>
      </c>
      <c r="C89" s="4">
        <f t="shared" si="1"/>
        <v>7.7988508765219455</v>
      </c>
      <c r="D89" s="7">
        <v>1</v>
      </c>
      <c r="E89" s="4">
        <f t="shared" si="2"/>
        <v>1.040292135216753E-2</v>
      </c>
      <c r="F89" s="4">
        <f t="shared" si="3"/>
        <v>2.423436259002393</v>
      </c>
      <c r="G89" s="4">
        <v>1</v>
      </c>
    </row>
    <row r="90" spans="1:7" ht="18" x14ac:dyDescent="0.3">
      <c r="A90" s="8">
        <v>45465</v>
      </c>
      <c r="B90" s="4">
        <f t="shared" si="0"/>
        <v>1.6662272833377134</v>
      </c>
      <c r="C90" s="4">
        <f t="shared" si="1"/>
        <v>7.7956065358206867</v>
      </c>
      <c r="D90" s="7">
        <v>1</v>
      </c>
      <c r="E90" s="4">
        <f t="shared" si="2"/>
        <v>1.032877492236378E-2</v>
      </c>
      <c r="F90" s="4">
        <f t="shared" si="3"/>
        <v>2.4431691018895281</v>
      </c>
      <c r="G90" s="4">
        <v>1</v>
      </c>
    </row>
    <row r="91" spans="1:7" ht="18" x14ac:dyDescent="0.3">
      <c r="A91" s="8">
        <v>45466</v>
      </c>
      <c r="B91" s="4">
        <f t="shared" si="0"/>
        <v>1.6785857879076769</v>
      </c>
      <c r="C91" s="4">
        <f t="shared" si="1"/>
        <v>7.7923098670436008</v>
      </c>
      <c r="D91" s="7">
        <v>1</v>
      </c>
      <c r="E91" s="4">
        <f t="shared" si="2"/>
        <v>1.0495368066272872E-2</v>
      </c>
      <c r="F91" s="4">
        <f t="shared" si="3"/>
        <v>2.4632202164361336</v>
      </c>
      <c r="G91" s="4">
        <v>1</v>
      </c>
    </row>
    <row r="92" spans="1:7" ht="18" x14ac:dyDescent="0.3">
      <c r="A92" s="8">
        <v>45467</v>
      </c>
      <c r="B92" s="4">
        <f t="shared" si="0"/>
        <v>1.6900145909384459</v>
      </c>
      <c r="C92" s="4">
        <f t="shared" si="1"/>
        <v>7.788960026189466</v>
      </c>
      <c r="D92" s="7">
        <v>1</v>
      </c>
      <c r="E92" s="4">
        <f t="shared" si="2"/>
        <v>1.0664648196374046E-2</v>
      </c>
      <c r="F92" s="4">
        <f t="shared" si="3"/>
        <v>2.4803689296044582</v>
      </c>
      <c r="G92" s="4">
        <v>1</v>
      </c>
    </row>
    <row r="93" spans="1:7" ht="18" x14ac:dyDescent="0.3">
      <c r="A93" s="8">
        <v>45468</v>
      </c>
      <c r="B93" s="4">
        <f t="shared" si="0"/>
        <v>1.7079180520826143</v>
      </c>
      <c r="C93" s="4">
        <f t="shared" si="1"/>
        <v>7.7887819620957481</v>
      </c>
      <c r="D93" s="7">
        <v>1</v>
      </c>
      <c r="E93" s="4">
        <f t="shared" si="2"/>
        <v>1.0836658651154274E-2</v>
      </c>
      <c r="F93" s="4">
        <f t="shared" si="3"/>
        <v>2.4961813316948529</v>
      </c>
      <c r="G93" s="4">
        <v>1</v>
      </c>
    </row>
    <row r="94" spans="1:7" ht="18" x14ac:dyDescent="0.3">
      <c r="A94" s="8">
        <v>45469</v>
      </c>
      <c r="B94" s="4">
        <f t="shared" si="0"/>
        <v>1.7153038271162049</v>
      </c>
      <c r="C94" s="4">
        <f t="shared" si="1"/>
        <v>7.7869881227747104</v>
      </c>
      <c r="D94" s="7">
        <v>1</v>
      </c>
      <c r="E94" s="4">
        <f t="shared" si="2"/>
        <v>1.1011443468108374E-2</v>
      </c>
      <c r="F94" s="4">
        <f t="shared" si="3"/>
        <v>2.5103132886576729</v>
      </c>
      <c r="G94" s="4">
        <v>1</v>
      </c>
    </row>
    <row r="95" spans="1:7" ht="18" x14ac:dyDescent="0.3">
      <c r="A95" s="8">
        <v>45470</v>
      </c>
      <c r="B95" s="4">
        <f t="shared" si="0"/>
        <v>1.6976474372309824</v>
      </c>
      <c r="C95" s="4">
        <f t="shared" si="1"/>
        <v>7.7865322177019136</v>
      </c>
      <c r="D95" s="7">
        <v>1</v>
      </c>
      <c r="E95" s="4">
        <f t="shared" si="2"/>
        <v>1.0952951733166851E-2</v>
      </c>
      <c r="F95" s="4">
        <f t="shared" si="3"/>
        <v>2.4880028687645077</v>
      </c>
      <c r="G95" s="4">
        <v>1</v>
      </c>
    </row>
    <row r="96" spans="1:7" ht="18" x14ac:dyDescent="0.3">
      <c r="A96" s="8">
        <v>45471</v>
      </c>
      <c r="B96" s="4">
        <f t="shared" si="0"/>
        <v>1.7098675571863209</v>
      </c>
      <c r="C96" s="4">
        <f t="shared" si="1"/>
        <v>7.7895408018583963</v>
      </c>
      <c r="D96" s="7">
        <v>1</v>
      </c>
      <c r="E96" s="4">
        <f t="shared" si="2"/>
        <v>1.1129612244992124E-2</v>
      </c>
      <c r="F96" s="4">
        <f t="shared" si="3"/>
        <v>2.5055513021316771</v>
      </c>
      <c r="G96" s="4">
        <v>1</v>
      </c>
    </row>
    <row r="97" spans="1:7" ht="18" x14ac:dyDescent="0.3">
      <c r="A97" s="8">
        <v>45472</v>
      </c>
      <c r="B97" s="4">
        <f t="shared" si="0"/>
        <v>1.7253492919796483</v>
      </c>
      <c r="C97" s="4">
        <f t="shared" si="1"/>
        <v>7.7909850083399821</v>
      </c>
      <c r="D97" s="7">
        <v>1</v>
      </c>
      <c r="E97" s="4">
        <f t="shared" si="2"/>
        <v>1.1309122119911351E-2</v>
      </c>
      <c r="F97" s="4">
        <f t="shared" si="3"/>
        <v>2.5298343876499296</v>
      </c>
      <c r="G97" s="4">
        <v>1</v>
      </c>
    </row>
    <row r="98" spans="1:7" ht="18" x14ac:dyDescent="0.3">
      <c r="A98" s="8">
        <v>45473</v>
      </c>
      <c r="B98" s="4">
        <f t="shared" si="0"/>
        <v>1.7322097644309331</v>
      </c>
      <c r="C98" s="4">
        <f t="shared" si="1"/>
        <v>7.7908396052486912</v>
      </c>
      <c r="D98" s="7">
        <v>1</v>
      </c>
      <c r="E98" s="4">
        <f t="shared" si="2"/>
        <v>1.1491527315393791E-2</v>
      </c>
      <c r="F98" s="4">
        <f t="shared" si="3"/>
        <v>2.5448317164829928</v>
      </c>
      <c r="G98" s="4">
        <v>1</v>
      </c>
    </row>
    <row r="99" spans="1:7" ht="18" x14ac:dyDescent="0.3">
      <c r="A99" s="8">
        <v>45474</v>
      </c>
      <c r="B99" s="4">
        <f t="shared" si="0"/>
        <v>1.7196647606314321</v>
      </c>
      <c r="C99" s="4">
        <f t="shared" si="1"/>
        <v>7.7923047601720565</v>
      </c>
      <c r="D99" s="7">
        <v>1</v>
      </c>
      <c r="E99" s="4">
        <f t="shared" si="2"/>
        <v>1.1676874530158208E-2</v>
      </c>
      <c r="F99" s="4">
        <f t="shared" si="3"/>
        <v>2.5213612602972351</v>
      </c>
      <c r="G99" s="4">
        <v>1</v>
      </c>
    </row>
    <row r="100" spans="1:7" ht="18" x14ac:dyDescent="0.3">
      <c r="A100" s="8">
        <v>45475</v>
      </c>
      <c r="B100" s="4">
        <f t="shared" si="0"/>
        <v>1.7235303212867779</v>
      </c>
      <c r="C100" s="4">
        <f t="shared" si="1"/>
        <v>7.7954064498522504</v>
      </c>
      <c r="D100" s="7">
        <v>1</v>
      </c>
      <c r="E100" s="4">
        <f t="shared" si="2"/>
        <v>1.1865211216128501E-2</v>
      </c>
      <c r="F100" s="4">
        <f t="shared" si="3"/>
        <v>2.5297703128826741</v>
      </c>
      <c r="G100" s="4">
        <v>1</v>
      </c>
    </row>
    <row r="101" spans="1:7" ht="18" x14ac:dyDescent="0.3">
      <c r="A101" s="8">
        <v>45476</v>
      </c>
      <c r="B101" s="4">
        <f t="shared" si="0"/>
        <v>1.7371356490494678</v>
      </c>
      <c r="C101" s="4">
        <f t="shared" si="1"/>
        <v>7.7969452635595449</v>
      </c>
      <c r="D101" s="7">
        <v>1</v>
      </c>
      <c r="E101" s="4">
        <f t="shared" si="2"/>
        <v>1.1492069461549924E-2</v>
      </c>
      <c r="F101" s="4">
        <f t="shared" si="3"/>
        <v>2.5512182211549752</v>
      </c>
      <c r="G101" s="4">
        <v>1</v>
      </c>
    </row>
    <row r="102" spans="1:7" ht="18" x14ac:dyDescent="0.3">
      <c r="A102" s="8">
        <v>45477</v>
      </c>
      <c r="B102" s="4">
        <f t="shared" si="0"/>
        <v>1.7488636433889748</v>
      </c>
      <c r="C102" s="4">
        <f t="shared" si="1"/>
        <v>7.7985088968427645</v>
      </c>
      <c r="D102" s="7">
        <v>1</v>
      </c>
      <c r="E102" s="4">
        <f t="shared" si="2"/>
        <v>1.1677425420607181E-2</v>
      </c>
      <c r="F102" s="4">
        <f t="shared" si="3"/>
        <v>2.5633346440768299</v>
      </c>
      <c r="G102" s="4">
        <v>1</v>
      </c>
    </row>
    <row r="103" spans="1:7" ht="18" x14ac:dyDescent="0.3">
      <c r="A103" s="8">
        <v>45478</v>
      </c>
      <c r="B103" s="4">
        <f t="shared" si="0"/>
        <v>1.7407807989275068</v>
      </c>
      <c r="C103" s="4">
        <f t="shared" si="1"/>
        <v>7.8000977500176463</v>
      </c>
      <c r="D103" s="7">
        <v>1</v>
      </c>
      <c r="E103" s="4">
        <f t="shared" si="2"/>
        <v>1.1865770991907297E-2</v>
      </c>
      <c r="F103" s="4">
        <f t="shared" si="3"/>
        <v>2.5691948802716174</v>
      </c>
      <c r="G103" s="4">
        <v>1</v>
      </c>
    </row>
    <row r="104" spans="1:7" ht="18" x14ac:dyDescent="0.3">
      <c r="A104" s="8">
        <v>45479</v>
      </c>
      <c r="B104" s="4">
        <f t="shared" si="0"/>
        <v>1.7340191989102083</v>
      </c>
      <c r="C104" s="4">
        <f t="shared" si="1"/>
        <v>7.8010670685663177</v>
      </c>
      <c r="D104" s="7">
        <v>1</v>
      </c>
      <c r="E104" s="4">
        <f t="shared" si="2"/>
        <v>1.042812213693806E-2</v>
      </c>
      <c r="F104" s="4">
        <f t="shared" si="3"/>
        <v>2.5767625396308369</v>
      </c>
      <c r="G104" s="4">
        <v>1</v>
      </c>
    </row>
    <row r="105" spans="1:7" ht="18" x14ac:dyDescent="0.3">
      <c r="A105" s="8">
        <v>45480</v>
      </c>
      <c r="B105" s="4">
        <f t="shared" si="0"/>
        <v>1.7287614440539214</v>
      </c>
      <c r="C105" s="4">
        <f t="shared" si="1"/>
        <v>7.8035036341883561</v>
      </c>
      <c r="D105" s="7">
        <v>1</v>
      </c>
      <c r="E105" s="4">
        <f t="shared" si="2"/>
        <v>9.4188983004370661E-3</v>
      </c>
      <c r="F105" s="4">
        <f t="shared" si="3"/>
        <v>2.5796135483345606</v>
      </c>
      <c r="G105" s="4">
        <v>1</v>
      </c>
    </row>
    <row r="106" spans="1:7" ht="18" x14ac:dyDescent="0.3">
      <c r="A106" s="8">
        <v>45481</v>
      </c>
      <c r="B106" s="4">
        <f t="shared" si="0"/>
        <v>1.7459995318612425</v>
      </c>
      <c r="C106" s="4">
        <f t="shared" si="1"/>
        <v>7.8148504669978456</v>
      </c>
      <c r="D106" s="7">
        <v>1</v>
      </c>
      <c r="E106" s="4">
        <f t="shared" si="2"/>
        <v>9.4417837568957289E-3</v>
      </c>
      <c r="F106" s="4">
        <f t="shared" si="3"/>
        <v>2.6050911862109243</v>
      </c>
      <c r="G106" s="4">
        <v>1</v>
      </c>
    </row>
    <row r="107" spans="1:7" ht="18" x14ac:dyDescent="0.3">
      <c r="A107" s="8">
        <v>45482</v>
      </c>
      <c r="B107" s="4">
        <f t="shared" si="0"/>
        <v>1.7649672662461013</v>
      </c>
      <c r="C107" s="4">
        <f t="shared" si="1"/>
        <v>7.8086383777558748</v>
      </c>
      <c r="D107" s="7">
        <v>1</v>
      </c>
      <c r="E107" s="4">
        <f t="shared" si="2"/>
        <v>9.5940705916843696E-3</v>
      </c>
      <c r="F107" s="4">
        <f t="shared" si="3"/>
        <v>2.634205560182068</v>
      </c>
      <c r="G107" s="4">
        <v>1</v>
      </c>
    </row>
    <row r="108" spans="1:7" ht="18" x14ac:dyDescent="0.3">
      <c r="A108" s="8">
        <v>45483</v>
      </c>
      <c r="B108" s="4">
        <f t="shared" si="0"/>
        <v>1.7813377060242643</v>
      </c>
      <c r="C108" s="4">
        <f t="shared" si="1"/>
        <v>7.8071648032035501</v>
      </c>
      <c r="D108" s="7">
        <v>1</v>
      </c>
      <c r="E108" s="4">
        <f t="shared" si="2"/>
        <v>9.7488136657437954E-3</v>
      </c>
      <c r="F108" s="4">
        <f t="shared" si="3"/>
        <v>2.6589508111527467</v>
      </c>
      <c r="G108" s="4">
        <v>1</v>
      </c>
    </row>
  </sheetData>
  <conditionalFormatting sqref="A2:A108">
    <cfRule type="cellIs" dxfId="12" priority="1" operator="equal">
      <formula>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3064-64FB-457F-8662-07FB3C42771B}">
  <sheetPr>
    <tabColor rgb="FFFFFF00"/>
  </sheetPr>
  <dimension ref="A1:N108"/>
  <sheetViews>
    <sheetView workbookViewId="0">
      <selection activeCell="H1" sqref="H1"/>
    </sheetView>
  </sheetViews>
  <sheetFormatPr baseColWidth="10" defaultRowHeight="14.4" x14ac:dyDescent="0.3"/>
  <cols>
    <col min="1" max="1" width="15.44140625" customWidth="1"/>
    <col min="2" max="2" width="19.109375" customWidth="1"/>
    <col min="3" max="3" width="18" customWidth="1"/>
    <col min="4" max="4" width="19" customWidth="1"/>
  </cols>
  <sheetData>
    <row r="1" spans="1:14" ht="18" customHeight="1" x14ac:dyDescent="0.3">
      <c r="A1" s="62" t="s">
        <v>6</v>
      </c>
      <c r="B1" s="62" t="s">
        <v>33</v>
      </c>
      <c r="C1" s="63" t="s">
        <v>34</v>
      </c>
      <c r="D1" s="64" t="s">
        <v>35</v>
      </c>
      <c r="E1" s="62" t="s">
        <v>36</v>
      </c>
      <c r="F1" s="63" t="s">
        <v>37</v>
      </c>
      <c r="G1" s="64" t="s">
        <v>38</v>
      </c>
      <c r="H1" s="64" t="s">
        <v>30</v>
      </c>
      <c r="I1" s="62" t="s">
        <v>39</v>
      </c>
      <c r="J1" s="63" t="s">
        <v>40</v>
      </c>
      <c r="K1" s="64" t="s">
        <v>41</v>
      </c>
      <c r="L1" s="62" t="s">
        <v>78</v>
      </c>
      <c r="M1" s="63" t="s">
        <v>42</v>
      </c>
      <c r="N1" s="64" t="s">
        <v>43</v>
      </c>
    </row>
    <row r="2" spans="1:14" ht="18" x14ac:dyDescent="0.3">
      <c r="A2" s="8">
        <v>45377</v>
      </c>
      <c r="B2" s="54">
        <v>1</v>
      </c>
      <c r="C2" s="55">
        <v>1</v>
      </c>
      <c r="D2" s="56">
        <v>1</v>
      </c>
      <c r="E2" s="38">
        <v>0</v>
      </c>
      <c r="F2" s="57">
        <v>0</v>
      </c>
      <c r="G2" s="39">
        <v>0</v>
      </c>
      <c r="H2" s="4">
        <v>0.4</v>
      </c>
      <c r="I2" s="58">
        <f>AVERAGEA(I19:I29,I32:I42,I49:I56,I59:I72,I74:I95,I97:I108)</f>
        <v>2.9314102564102571</v>
      </c>
      <c r="J2" s="57">
        <f>AVERAGEA(J19:J29,J33:J42,J49:J56,J59:J72,J74:J108)</f>
        <v>2.8982051282051282</v>
      </c>
      <c r="K2" s="59">
        <f>AVERAGEA(K19:K29,K32:K38,K40:K42,K49:K56,K59:K72,K74:K108)</f>
        <v>2.869358974358974</v>
      </c>
      <c r="L2" s="38">
        <v>0.3</v>
      </c>
      <c r="M2" s="57">
        <v>0.15</v>
      </c>
      <c r="N2" s="39">
        <v>0.31</v>
      </c>
    </row>
    <row r="3" spans="1:14" ht="18" x14ac:dyDescent="0.3">
      <c r="A3" s="8">
        <v>45378</v>
      </c>
      <c r="B3" s="54">
        <v>1</v>
      </c>
      <c r="C3" s="55">
        <v>1</v>
      </c>
      <c r="D3" s="56">
        <v>1</v>
      </c>
      <c r="E3" s="38">
        <v>0</v>
      </c>
      <c r="F3" s="57">
        <v>0</v>
      </c>
      <c r="G3" s="39">
        <v>0</v>
      </c>
      <c r="H3" s="4">
        <v>0.6</v>
      </c>
      <c r="I3" s="58">
        <f t="shared" ref="I3:I18" si="0">AVERAGEA(I20:I30,I33:I43,I50:I57,I60:I73,I75:I96,I98:I109)</f>
        <v>2.9461038961038972</v>
      </c>
      <c r="J3" s="57">
        <f t="shared" ref="J3:J18" si="1">AVERAGEA(J20:J30,J34:J43,J50:J57,J60:J73,J75:J109)</f>
        <v>2.918181818181818</v>
      </c>
      <c r="K3" s="59">
        <f t="shared" ref="K3:K18" si="2">AVERAGEA(K20:K30,K33:K39,K41:K43,K50:K57,K60:K73,K75:K109)</f>
        <v>2.9202597402597399</v>
      </c>
      <c r="L3" s="38">
        <v>7.0000000000000007E-2</v>
      </c>
      <c r="M3" s="57">
        <v>0.19</v>
      </c>
      <c r="N3" s="39">
        <v>0.27</v>
      </c>
    </row>
    <row r="4" spans="1:14" ht="18" x14ac:dyDescent="0.3">
      <c r="A4" s="8">
        <v>45379</v>
      </c>
      <c r="B4" s="54">
        <v>1</v>
      </c>
      <c r="C4" s="55">
        <v>1</v>
      </c>
      <c r="D4" s="56">
        <v>1</v>
      </c>
      <c r="E4" s="38">
        <v>0</v>
      </c>
      <c r="F4" s="57">
        <v>0</v>
      </c>
      <c r="G4" s="39">
        <v>0</v>
      </c>
      <c r="H4" s="4">
        <v>0.8</v>
      </c>
      <c r="I4" s="58">
        <f t="shared" si="0"/>
        <v>2.9755263157894745</v>
      </c>
      <c r="J4" s="57">
        <f t="shared" si="1"/>
        <v>2.9547368421052633</v>
      </c>
      <c r="K4" s="59">
        <f t="shared" si="2"/>
        <v>2.9522368421052625</v>
      </c>
      <c r="L4" s="38">
        <v>0.27</v>
      </c>
      <c r="M4" s="57">
        <v>0.21</v>
      </c>
      <c r="N4" s="39">
        <v>0.12</v>
      </c>
    </row>
    <row r="5" spans="1:14" ht="18" x14ac:dyDescent="0.3">
      <c r="A5" s="8">
        <v>45380</v>
      </c>
      <c r="B5" s="54">
        <v>1</v>
      </c>
      <c r="C5" s="55">
        <v>1</v>
      </c>
      <c r="D5" s="56">
        <v>1</v>
      </c>
      <c r="E5" s="38">
        <v>0</v>
      </c>
      <c r="F5" s="57">
        <v>0</v>
      </c>
      <c r="G5" s="39">
        <v>0</v>
      </c>
      <c r="H5" s="4">
        <v>0.8</v>
      </c>
      <c r="I5" s="58">
        <f t="shared" si="0"/>
        <v>2.9884000000000008</v>
      </c>
      <c r="J5" s="57">
        <f t="shared" si="1"/>
        <v>2.9887999999999999</v>
      </c>
      <c r="K5" s="59">
        <f t="shared" si="2"/>
        <v>2.9567999999999994</v>
      </c>
      <c r="L5" s="38">
        <v>0.18</v>
      </c>
      <c r="M5" s="57">
        <v>0.17</v>
      </c>
      <c r="N5" s="39">
        <v>0.45</v>
      </c>
    </row>
    <row r="6" spans="1:14" ht="18" x14ac:dyDescent="0.3">
      <c r="A6" s="8">
        <v>45381</v>
      </c>
      <c r="B6" s="54">
        <v>1</v>
      </c>
      <c r="C6" s="55">
        <v>1</v>
      </c>
      <c r="D6" s="56">
        <v>1</v>
      </c>
      <c r="E6" s="38">
        <v>0</v>
      </c>
      <c r="F6" s="57">
        <v>0</v>
      </c>
      <c r="G6" s="39">
        <v>0</v>
      </c>
      <c r="H6" s="4">
        <v>0.6</v>
      </c>
      <c r="I6" s="58">
        <f t="shared" si="0"/>
        <v>3.0110810810810817</v>
      </c>
      <c r="J6" s="57">
        <f t="shared" si="1"/>
        <v>3.0058108108108104</v>
      </c>
      <c r="K6" s="59">
        <f t="shared" si="2"/>
        <v>2.9535135135135122</v>
      </c>
      <c r="L6" s="38">
        <v>0.33</v>
      </c>
      <c r="M6" s="57">
        <v>0.9</v>
      </c>
      <c r="N6" s="39">
        <v>0.28999999999999998</v>
      </c>
    </row>
    <row r="7" spans="1:14" ht="18" x14ac:dyDescent="0.3">
      <c r="A7" s="8">
        <v>45382</v>
      </c>
      <c r="B7" s="54">
        <v>1</v>
      </c>
      <c r="C7" s="55">
        <v>1</v>
      </c>
      <c r="D7" s="56">
        <v>1</v>
      </c>
      <c r="E7" s="38">
        <v>0</v>
      </c>
      <c r="F7" s="57">
        <v>0</v>
      </c>
      <c r="G7" s="39">
        <v>0</v>
      </c>
      <c r="H7" s="11">
        <v>0.4</v>
      </c>
      <c r="I7" s="58">
        <f t="shared" si="0"/>
        <v>2.9950684931506855</v>
      </c>
      <c r="J7" s="57">
        <f t="shared" si="1"/>
        <v>2.983013698630137</v>
      </c>
      <c r="K7" s="59">
        <f t="shared" si="2"/>
        <v>2.9254794520547938</v>
      </c>
      <c r="L7" s="45">
        <v>0.13</v>
      </c>
      <c r="M7" s="60">
        <v>0.18</v>
      </c>
      <c r="N7" s="46">
        <v>0.19</v>
      </c>
    </row>
    <row r="8" spans="1:14" ht="18" x14ac:dyDescent="0.3">
      <c r="A8" s="8">
        <v>45383</v>
      </c>
      <c r="B8" s="54">
        <v>1</v>
      </c>
      <c r="C8" s="55">
        <v>1</v>
      </c>
      <c r="D8" s="56">
        <v>1</v>
      </c>
      <c r="E8" s="38">
        <v>0</v>
      </c>
      <c r="F8" s="57">
        <v>0</v>
      </c>
      <c r="G8" s="39">
        <v>0</v>
      </c>
      <c r="H8" s="4">
        <v>0.5</v>
      </c>
      <c r="I8" s="58">
        <f t="shared" si="0"/>
        <v>2.9851388888888892</v>
      </c>
      <c r="J8" s="57">
        <f t="shared" si="1"/>
        <v>2.9618055555555554</v>
      </c>
      <c r="K8" s="59">
        <f t="shared" si="2"/>
        <v>2.9086111111111101</v>
      </c>
      <c r="L8" s="38">
        <v>0.25</v>
      </c>
      <c r="M8" s="57">
        <v>0.41</v>
      </c>
      <c r="N8" s="39">
        <v>0.28999999999999998</v>
      </c>
    </row>
    <row r="9" spans="1:14" ht="18" x14ac:dyDescent="0.3">
      <c r="A9" s="8">
        <v>45384</v>
      </c>
      <c r="B9" s="54">
        <v>1</v>
      </c>
      <c r="C9" s="55">
        <v>1</v>
      </c>
      <c r="D9" s="56">
        <v>1</v>
      </c>
      <c r="E9" s="38">
        <v>0</v>
      </c>
      <c r="F9" s="57">
        <v>0</v>
      </c>
      <c r="G9" s="39">
        <v>0</v>
      </c>
      <c r="H9" s="4">
        <v>0.6</v>
      </c>
      <c r="I9" s="58">
        <f t="shared" si="0"/>
        <v>2.9945070422535216</v>
      </c>
      <c r="J9" s="57">
        <f t="shared" si="1"/>
        <v>2.9674647887323942</v>
      </c>
      <c r="K9" s="59">
        <f t="shared" si="2"/>
        <v>2.9099999999999988</v>
      </c>
      <c r="L9" s="38">
        <v>0.13</v>
      </c>
      <c r="M9" s="57">
        <v>0.28000000000000003</v>
      </c>
      <c r="N9" s="39">
        <v>0.32</v>
      </c>
    </row>
    <row r="10" spans="1:14" ht="18" x14ac:dyDescent="0.3">
      <c r="A10" s="8">
        <v>45385</v>
      </c>
      <c r="B10" s="54">
        <v>1</v>
      </c>
      <c r="C10" s="55">
        <v>1</v>
      </c>
      <c r="D10" s="56">
        <v>1</v>
      </c>
      <c r="E10" s="38">
        <v>0</v>
      </c>
      <c r="F10" s="57">
        <v>0</v>
      </c>
      <c r="G10" s="39">
        <v>0</v>
      </c>
      <c r="H10" s="4">
        <v>0.5</v>
      </c>
      <c r="I10" s="58">
        <f t="shared" si="0"/>
        <v>2.9772857142857152</v>
      </c>
      <c r="J10" s="57">
        <f t="shared" si="1"/>
        <v>2.9404285714285714</v>
      </c>
      <c r="K10" s="59">
        <f t="shared" si="2"/>
        <v>2.888142857142856</v>
      </c>
      <c r="L10" s="38">
        <v>0.12</v>
      </c>
      <c r="M10" s="57">
        <v>0.11</v>
      </c>
      <c r="N10" s="39">
        <v>0.18</v>
      </c>
    </row>
    <row r="11" spans="1:14" ht="18" x14ac:dyDescent="0.3">
      <c r="A11" s="8">
        <v>45386</v>
      </c>
      <c r="B11" s="54">
        <v>1</v>
      </c>
      <c r="C11" s="55">
        <v>1</v>
      </c>
      <c r="D11" s="56">
        <v>1</v>
      </c>
      <c r="E11" s="38">
        <v>0</v>
      </c>
      <c r="F11" s="57">
        <v>0</v>
      </c>
      <c r="G11" s="39">
        <v>0</v>
      </c>
      <c r="H11" s="4">
        <v>0.2</v>
      </c>
      <c r="I11" s="58">
        <f t="shared" si="0"/>
        <v>3.0107246376811601</v>
      </c>
      <c r="J11" s="57">
        <f t="shared" si="1"/>
        <v>2.9599999999999995</v>
      </c>
      <c r="K11" s="59">
        <f t="shared" si="2"/>
        <v>2.9413043478260859</v>
      </c>
      <c r="L11" s="38">
        <v>0.28000000000000003</v>
      </c>
      <c r="M11" s="57">
        <v>0.22</v>
      </c>
      <c r="N11" s="39">
        <v>0.13</v>
      </c>
    </row>
    <row r="12" spans="1:14" ht="18" x14ac:dyDescent="0.3">
      <c r="A12" s="8">
        <v>45387</v>
      </c>
      <c r="B12" s="54">
        <v>1</v>
      </c>
      <c r="C12" s="55">
        <v>1</v>
      </c>
      <c r="D12" s="56">
        <v>1</v>
      </c>
      <c r="E12" s="38">
        <v>0</v>
      </c>
      <c r="F12" s="57">
        <v>0</v>
      </c>
      <c r="G12" s="39">
        <v>0</v>
      </c>
      <c r="H12" s="4">
        <v>0.9</v>
      </c>
      <c r="I12" s="58">
        <f t="shared" si="0"/>
        <v>3.0219117647058829</v>
      </c>
      <c r="J12" s="57">
        <f t="shared" si="1"/>
        <v>2.9649999999999999</v>
      </c>
      <c r="K12" s="59">
        <f t="shared" si="2"/>
        <v>2.975441176470587</v>
      </c>
      <c r="L12" s="38">
        <v>0.11</v>
      </c>
      <c r="M12" s="57">
        <v>0.31</v>
      </c>
      <c r="N12" s="39">
        <v>0.12</v>
      </c>
    </row>
    <row r="13" spans="1:14" ht="18" x14ac:dyDescent="0.3">
      <c r="A13" s="8">
        <v>45388</v>
      </c>
      <c r="B13" s="54">
        <v>1</v>
      </c>
      <c r="C13" s="55">
        <v>1</v>
      </c>
      <c r="D13" s="56">
        <v>1</v>
      </c>
      <c r="E13" s="38">
        <v>0</v>
      </c>
      <c r="F13" s="57">
        <v>0</v>
      </c>
      <c r="G13" s="39">
        <v>0</v>
      </c>
      <c r="H13" s="4">
        <v>0.2</v>
      </c>
      <c r="I13" s="58">
        <f t="shared" si="0"/>
        <v>3.0459701492537321</v>
      </c>
      <c r="J13" s="57">
        <f t="shared" si="1"/>
        <v>2.997910447761194</v>
      </c>
      <c r="K13" s="59">
        <f t="shared" si="2"/>
        <v>3.0111940298507456</v>
      </c>
      <c r="L13" s="38">
        <v>0.11</v>
      </c>
      <c r="M13" s="57">
        <v>0.06</v>
      </c>
      <c r="N13" s="39">
        <v>0.11</v>
      </c>
    </row>
    <row r="14" spans="1:14" ht="18" x14ac:dyDescent="0.3">
      <c r="A14" s="8">
        <v>45389</v>
      </c>
      <c r="B14" s="54">
        <v>1</v>
      </c>
      <c r="C14" s="55">
        <v>1</v>
      </c>
      <c r="D14" s="56">
        <v>1</v>
      </c>
      <c r="E14" s="38">
        <v>0</v>
      </c>
      <c r="F14" s="57">
        <v>0</v>
      </c>
      <c r="G14" s="39">
        <v>0</v>
      </c>
      <c r="H14" s="4">
        <v>0.3</v>
      </c>
      <c r="I14" s="58">
        <f t="shared" si="0"/>
        <v>3.039848484848485</v>
      </c>
      <c r="J14" s="57">
        <f t="shared" si="1"/>
        <v>3.0157575757575756</v>
      </c>
      <c r="K14" s="59">
        <f t="shared" si="2"/>
        <v>2.9877272727272719</v>
      </c>
      <c r="L14" s="38">
        <v>0.2</v>
      </c>
      <c r="M14" s="57">
        <v>0.14000000000000001</v>
      </c>
      <c r="N14" s="39">
        <v>0.2</v>
      </c>
    </row>
    <row r="15" spans="1:14" ht="18" x14ac:dyDescent="0.3">
      <c r="A15" s="8">
        <v>45390</v>
      </c>
      <c r="B15" s="54">
        <v>1</v>
      </c>
      <c r="C15" s="55">
        <v>1</v>
      </c>
      <c r="D15" s="56">
        <v>1</v>
      </c>
      <c r="E15" s="38">
        <v>0</v>
      </c>
      <c r="F15" s="57">
        <v>0</v>
      </c>
      <c r="G15" s="39">
        <v>0</v>
      </c>
      <c r="H15" s="9">
        <v>0.4</v>
      </c>
      <c r="I15" s="58">
        <f t="shared" si="0"/>
        <v>3.044090909090909</v>
      </c>
      <c r="J15" s="57">
        <f t="shared" si="1"/>
        <v>3.0121538461538457</v>
      </c>
      <c r="K15" s="59">
        <f t="shared" si="2"/>
        <v>2.9643076923076919</v>
      </c>
      <c r="L15" s="38">
        <v>0.14000000000000001</v>
      </c>
      <c r="M15" s="57">
        <v>0.22</v>
      </c>
      <c r="N15" s="39">
        <v>7.0000000000000007E-2</v>
      </c>
    </row>
    <row r="16" spans="1:14" ht="18" x14ac:dyDescent="0.3">
      <c r="A16" s="8">
        <v>45391</v>
      </c>
      <c r="B16" s="54">
        <v>1</v>
      </c>
      <c r="C16" s="55">
        <v>1</v>
      </c>
      <c r="D16" s="56">
        <v>1</v>
      </c>
      <c r="E16" s="38">
        <v>0</v>
      </c>
      <c r="F16" s="57">
        <v>0</v>
      </c>
      <c r="G16" s="39">
        <v>0</v>
      </c>
      <c r="H16" s="4">
        <v>0.3</v>
      </c>
      <c r="I16" s="58">
        <f t="shared" si="0"/>
        <v>3.0644615384615386</v>
      </c>
      <c r="J16" s="57">
        <f t="shared" si="1"/>
        <v>3.0223437499999992</v>
      </c>
      <c r="K16" s="59">
        <f t="shared" si="2"/>
        <v>2.9334374999999993</v>
      </c>
      <c r="L16" s="38">
        <v>0.23</v>
      </c>
      <c r="M16" s="57">
        <v>0.22</v>
      </c>
      <c r="N16" s="39">
        <v>0.24</v>
      </c>
    </row>
    <row r="17" spans="1:14" ht="18" x14ac:dyDescent="0.3">
      <c r="A17" s="8">
        <v>45392</v>
      </c>
      <c r="B17" s="54">
        <v>1</v>
      </c>
      <c r="C17" s="55">
        <v>1</v>
      </c>
      <c r="D17" s="56">
        <v>1</v>
      </c>
      <c r="E17" s="38">
        <v>0</v>
      </c>
      <c r="F17" s="57">
        <v>0</v>
      </c>
      <c r="G17" s="39">
        <v>0</v>
      </c>
      <c r="H17" s="4">
        <v>0.3</v>
      </c>
      <c r="I17" s="58">
        <f t="shared" si="0"/>
        <v>3.0787500000000008</v>
      </c>
      <c r="J17" s="57">
        <f t="shared" si="1"/>
        <v>3.0323809523809513</v>
      </c>
      <c r="K17" s="59">
        <f t="shared" si="2"/>
        <v>2.9514285714285711</v>
      </c>
      <c r="L17" s="38">
        <v>0.22</v>
      </c>
      <c r="M17" s="57">
        <f>AVERAGEA(M2:M16,M18:M30,M33:M36,M38:M40,M42:M56,M59:M108)</f>
        <v>0.23266999999999996</v>
      </c>
      <c r="N17" s="39">
        <v>0.22</v>
      </c>
    </row>
    <row r="18" spans="1:14" ht="18" x14ac:dyDescent="0.3">
      <c r="A18" s="8">
        <v>45393</v>
      </c>
      <c r="B18" s="54">
        <v>1</v>
      </c>
      <c r="C18" s="55">
        <v>1</v>
      </c>
      <c r="D18" s="56">
        <v>1</v>
      </c>
      <c r="E18" s="38">
        <v>0</v>
      </c>
      <c r="F18" s="57">
        <v>0</v>
      </c>
      <c r="G18" s="39">
        <v>0</v>
      </c>
      <c r="H18" s="4">
        <v>0.5</v>
      </c>
      <c r="I18" s="58">
        <f t="shared" si="0"/>
        <v>3.0909523809523818</v>
      </c>
      <c r="J18" s="57">
        <f t="shared" si="1"/>
        <v>3.0516129032258057</v>
      </c>
      <c r="K18" s="59">
        <f t="shared" si="2"/>
        <v>2.9837096774193541</v>
      </c>
      <c r="L18" s="38">
        <v>0.11</v>
      </c>
      <c r="M18" s="57">
        <v>0.16</v>
      </c>
      <c r="N18" s="39">
        <v>0.48</v>
      </c>
    </row>
    <row r="19" spans="1:14" ht="18" x14ac:dyDescent="0.3">
      <c r="A19" s="8">
        <v>45394</v>
      </c>
      <c r="B19" s="54">
        <v>1</v>
      </c>
      <c r="C19" s="55">
        <v>1</v>
      </c>
      <c r="D19" s="56">
        <v>1</v>
      </c>
      <c r="E19" s="38">
        <v>0</v>
      </c>
      <c r="F19" s="57">
        <v>0</v>
      </c>
      <c r="G19" s="39">
        <v>0</v>
      </c>
      <c r="H19" s="4">
        <v>0.4</v>
      </c>
      <c r="I19" s="38">
        <v>2.04</v>
      </c>
      <c r="J19" s="57">
        <v>1.89</v>
      </c>
      <c r="K19" s="39">
        <v>2.0099999999999998</v>
      </c>
      <c r="L19" s="38">
        <v>0.08</v>
      </c>
      <c r="M19" s="57">
        <v>0.1</v>
      </c>
      <c r="N19" s="39">
        <v>0.15</v>
      </c>
    </row>
    <row r="20" spans="1:14" ht="18" x14ac:dyDescent="0.3">
      <c r="A20" s="8">
        <v>45395</v>
      </c>
      <c r="B20" s="54">
        <v>1</v>
      </c>
      <c r="C20" s="55">
        <v>1</v>
      </c>
      <c r="D20" s="56">
        <v>1</v>
      </c>
      <c r="E20" s="38">
        <v>0</v>
      </c>
      <c r="F20" s="57">
        <v>0</v>
      </c>
      <c r="G20" s="39">
        <v>0</v>
      </c>
      <c r="H20" s="4">
        <v>0.4</v>
      </c>
      <c r="I20" s="38">
        <v>2.12</v>
      </c>
      <c r="J20" s="57">
        <v>2.0499999999999998</v>
      </c>
      <c r="K20" s="39">
        <v>2.1800000000000002</v>
      </c>
      <c r="L20" s="38">
        <v>0.15</v>
      </c>
      <c r="M20" s="57">
        <v>0.12</v>
      </c>
      <c r="N20" s="39">
        <v>0.26</v>
      </c>
    </row>
    <row r="21" spans="1:14" ht="18" x14ac:dyDescent="0.3">
      <c r="A21" s="8">
        <v>45396</v>
      </c>
      <c r="B21" s="54">
        <v>1</v>
      </c>
      <c r="C21" s="55">
        <v>1</v>
      </c>
      <c r="D21" s="56">
        <v>1</v>
      </c>
      <c r="E21" s="38">
        <v>0</v>
      </c>
      <c r="F21" s="57">
        <v>0</v>
      </c>
      <c r="G21" s="39">
        <v>0</v>
      </c>
      <c r="H21" s="4">
        <v>0.7</v>
      </c>
      <c r="I21" s="38">
        <v>1.88</v>
      </c>
      <c r="J21" s="57">
        <v>1.71</v>
      </c>
      <c r="K21" s="39">
        <v>2.2799999999999998</v>
      </c>
      <c r="L21" s="38">
        <v>0.12</v>
      </c>
      <c r="M21" s="57">
        <v>0.48</v>
      </c>
      <c r="N21" s="39">
        <v>0.11</v>
      </c>
    </row>
    <row r="22" spans="1:14" ht="18" x14ac:dyDescent="0.3">
      <c r="A22" s="8">
        <v>45397</v>
      </c>
      <c r="B22" s="54">
        <v>1</v>
      </c>
      <c r="C22" s="55">
        <v>1</v>
      </c>
      <c r="D22" s="56">
        <v>1</v>
      </c>
      <c r="E22" s="38">
        <v>0</v>
      </c>
      <c r="F22" s="57">
        <v>0</v>
      </c>
      <c r="G22" s="39">
        <v>0</v>
      </c>
      <c r="H22" s="9">
        <v>0.4</v>
      </c>
      <c r="I22" s="41">
        <v>1.44</v>
      </c>
      <c r="J22" s="61">
        <v>2.02</v>
      </c>
      <c r="K22" s="42">
        <v>2.4500000000000002</v>
      </c>
      <c r="L22" s="41">
        <v>0.17</v>
      </c>
      <c r="M22" s="61">
        <v>0.28999999999999998</v>
      </c>
      <c r="N22" s="42">
        <v>0.25</v>
      </c>
    </row>
    <row r="23" spans="1:14" ht="18" x14ac:dyDescent="0.3">
      <c r="A23" s="8">
        <v>45398</v>
      </c>
      <c r="B23" s="54">
        <v>1</v>
      </c>
      <c r="C23" s="55">
        <v>1</v>
      </c>
      <c r="D23" s="56">
        <v>1</v>
      </c>
      <c r="E23" s="38">
        <v>0</v>
      </c>
      <c r="F23" s="57">
        <v>0</v>
      </c>
      <c r="G23" s="39">
        <v>0</v>
      </c>
      <c r="H23" s="4">
        <v>0.6</v>
      </c>
      <c r="I23" s="38">
        <v>1.6</v>
      </c>
      <c r="J23" s="57">
        <v>2.1</v>
      </c>
      <c r="K23" s="39">
        <v>2.2799999999999998</v>
      </c>
      <c r="L23" s="38">
        <v>0.09</v>
      </c>
      <c r="M23" s="57">
        <v>0.09</v>
      </c>
      <c r="N23" s="39">
        <v>7.0000000000000007E-2</v>
      </c>
    </row>
    <row r="24" spans="1:14" ht="18" x14ac:dyDescent="0.3">
      <c r="A24" s="8">
        <v>45399</v>
      </c>
      <c r="B24" s="54">
        <v>1</v>
      </c>
      <c r="C24" s="55">
        <v>1</v>
      </c>
      <c r="D24" s="56">
        <v>1</v>
      </c>
      <c r="E24" s="38">
        <v>0</v>
      </c>
      <c r="F24" s="57">
        <v>0</v>
      </c>
      <c r="G24" s="39">
        <v>0</v>
      </c>
      <c r="H24" s="14">
        <v>0.5</v>
      </c>
      <c r="I24" s="38">
        <v>1.9</v>
      </c>
      <c r="J24" s="57">
        <v>2.0299999999999998</v>
      </c>
      <c r="K24" s="39">
        <v>2.12</v>
      </c>
      <c r="L24" s="38">
        <v>0.32</v>
      </c>
      <c r="M24" s="57">
        <v>0.23</v>
      </c>
      <c r="N24" s="39">
        <v>7.0000000000000007E-2</v>
      </c>
    </row>
    <row r="25" spans="1:14" ht="18" x14ac:dyDescent="0.3">
      <c r="A25" s="8">
        <v>45400</v>
      </c>
      <c r="B25" s="54">
        <v>1</v>
      </c>
      <c r="C25" s="55">
        <v>1</v>
      </c>
      <c r="D25" s="56">
        <v>1</v>
      </c>
      <c r="E25" s="38">
        <v>0</v>
      </c>
      <c r="F25" s="57">
        <v>0</v>
      </c>
      <c r="G25" s="39">
        <v>0</v>
      </c>
      <c r="H25" s="4">
        <v>0.4</v>
      </c>
      <c r="I25" s="38">
        <v>2.1</v>
      </c>
      <c r="J25" s="57">
        <v>2.17</v>
      </c>
      <c r="K25" s="39">
        <v>2.23</v>
      </c>
      <c r="L25" s="38">
        <v>0.13</v>
      </c>
      <c r="M25" s="57">
        <v>0.17</v>
      </c>
      <c r="N25" s="39">
        <v>0.16</v>
      </c>
    </row>
    <row r="26" spans="1:14" ht="18" x14ac:dyDescent="0.3">
      <c r="A26" s="8">
        <v>45401</v>
      </c>
      <c r="B26" s="54">
        <v>1</v>
      </c>
      <c r="C26" s="55">
        <v>1</v>
      </c>
      <c r="D26" s="56">
        <v>1</v>
      </c>
      <c r="E26" s="38">
        <v>0</v>
      </c>
      <c r="F26" s="57">
        <v>0</v>
      </c>
      <c r="G26" s="39">
        <v>0</v>
      </c>
      <c r="H26" s="4">
        <v>0.6</v>
      </c>
      <c r="I26" s="38">
        <v>2.14</v>
      </c>
      <c r="J26" s="57">
        <v>2.2200000000000002</v>
      </c>
      <c r="K26" s="39">
        <v>2.08</v>
      </c>
      <c r="L26" s="38">
        <v>0.19</v>
      </c>
      <c r="M26" s="57">
        <v>0.12</v>
      </c>
      <c r="N26" s="39">
        <v>0.23</v>
      </c>
    </row>
    <row r="27" spans="1:14" ht="18" x14ac:dyDescent="0.3">
      <c r="A27" s="8">
        <v>45402</v>
      </c>
      <c r="B27" s="54">
        <v>1</v>
      </c>
      <c r="C27" s="55">
        <v>1</v>
      </c>
      <c r="D27" s="56">
        <v>1</v>
      </c>
      <c r="E27" s="38">
        <v>0</v>
      </c>
      <c r="F27" s="57">
        <v>0</v>
      </c>
      <c r="G27" s="39">
        <v>0</v>
      </c>
      <c r="H27" s="4">
        <v>0.6</v>
      </c>
      <c r="I27" s="38">
        <v>2.2400000000000002</v>
      </c>
      <c r="J27" s="57">
        <v>2.1800000000000002</v>
      </c>
      <c r="K27" s="39">
        <v>2.3199999999999998</v>
      </c>
      <c r="L27" s="38">
        <v>0.22</v>
      </c>
      <c r="M27" s="57">
        <v>0.13</v>
      </c>
      <c r="N27" s="39">
        <v>0.19</v>
      </c>
    </row>
    <row r="28" spans="1:14" ht="18" x14ac:dyDescent="0.3">
      <c r="A28" s="8">
        <v>45403</v>
      </c>
      <c r="B28" s="54">
        <v>1</v>
      </c>
      <c r="C28" s="55">
        <v>1</v>
      </c>
      <c r="D28" s="56">
        <v>1</v>
      </c>
      <c r="E28" s="38">
        <v>0</v>
      </c>
      <c r="F28" s="57">
        <v>0</v>
      </c>
      <c r="G28" s="39">
        <v>0</v>
      </c>
      <c r="H28" s="4">
        <v>0.4</v>
      </c>
      <c r="I28" s="38">
        <v>2.1</v>
      </c>
      <c r="J28" s="57">
        <v>2.25</v>
      </c>
      <c r="K28" s="39">
        <v>2.2000000000000002</v>
      </c>
      <c r="L28" s="38">
        <v>0.1</v>
      </c>
      <c r="M28" s="57">
        <v>0.2</v>
      </c>
      <c r="N28" s="39">
        <v>0.28000000000000003</v>
      </c>
    </row>
    <row r="29" spans="1:14" ht="18" x14ac:dyDescent="0.3">
      <c r="A29" s="3">
        <v>45404</v>
      </c>
      <c r="B29" s="54">
        <v>1</v>
      </c>
      <c r="C29" s="55">
        <v>1</v>
      </c>
      <c r="D29" s="56">
        <v>1</v>
      </c>
      <c r="E29" s="38">
        <v>0</v>
      </c>
      <c r="F29" s="57">
        <v>0</v>
      </c>
      <c r="G29" s="39">
        <v>0</v>
      </c>
      <c r="H29" s="9">
        <v>0.3</v>
      </c>
      <c r="I29" s="41">
        <v>1.9</v>
      </c>
      <c r="J29" s="61">
        <v>1.92</v>
      </c>
      <c r="K29" s="42">
        <v>1.84</v>
      </c>
      <c r="L29" s="41">
        <v>0.08</v>
      </c>
      <c r="M29" s="61">
        <v>0.25</v>
      </c>
      <c r="N29" s="42">
        <v>0.37</v>
      </c>
    </row>
    <row r="30" spans="1:14" ht="18" x14ac:dyDescent="0.3">
      <c r="A30" s="3">
        <v>45405</v>
      </c>
      <c r="B30" s="54">
        <v>1</v>
      </c>
      <c r="C30" s="55">
        <v>1</v>
      </c>
      <c r="D30" s="56">
        <v>1</v>
      </c>
      <c r="E30" s="38">
        <v>0</v>
      </c>
      <c r="F30" s="57">
        <v>0</v>
      </c>
      <c r="G30" s="39">
        <v>0</v>
      </c>
      <c r="H30" s="45">
        <v>0.5</v>
      </c>
      <c r="I30" s="38">
        <v>2.93</v>
      </c>
      <c r="J30" s="57">
        <v>2.9</v>
      </c>
      <c r="K30" s="39">
        <v>2.87</v>
      </c>
      <c r="L30" s="38">
        <v>0.1</v>
      </c>
      <c r="M30" s="57">
        <v>0.12</v>
      </c>
      <c r="N30" s="39">
        <v>0.21</v>
      </c>
    </row>
    <row r="31" spans="1:14" ht="18" x14ac:dyDescent="0.3">
      <c r="A31" s="3">
        <v>45406</v>
      </c>
      <c r="B31" s="54">
        <v>1</v>
      </c>
      <c r="C31" s="55">
        <v>1</v>
      </c>
      <c r="D31" s="56">
        <v>1</v>
      </c>
      <c r="E31" s="38">
        <v>0</v>
      </c>
      <c r="F31" s="57">
        <v>0</v>
      </c>
      <c r="G31" s="39">
        <v>0</v>
      </c>
      <c r="H31" s="4">
        <v>0.4</v>
      </c>
      <c r="I31" s="38">
        <v>2.93</v>
      </c>
      <c r="J31" s="57">
        <v>2.9</v>
      </c>
      <c r="K31" s="39">
        <v>2.87</v>
      </c>
      <c r="L31" s="38">
        <v>0.39</v>
      </c>
      <c r="M31" s="57">
        <v>0.23</v>
      </c>
      <c r="N31" s="39">
        <v>0.26</v>
      </c>
    </row>
    <row r="32" spans="1:14" ht="18" x14ac:dyDescent="0.3">
      <c r="A32" s="3">
        <v>45407</v>
      </c>
      <c r="B32" s="54">
        <v>1</v>
      </c>
      <c r="C32" s="55">
        <v>1</v>
      </c>
      <c r="D32" s="56">
        <v>1</v>
      </c>
      <c r="E32" s="38">
        <v>0</v>
      </c>
      <c r="F32" s="57">
        <v>0</v>
      </c>
      <c r="G32" s="39">
        <v>0</v>
      </c>
      <c r="H32" s="4">
        <v>0.6</v>
      </c>
      <c r="I32" s="38">
        <v>2.7</v>
      </c>
      <c r="J32" s="57">
        <v>2.9</v>
      </c>
      <c r="K32" s="57">
        <v>2.4</v>
      </c>
      <c r="L32" s="38">
        <v>0.17</v>
      </c>
      <c r="M32" s="57">
        <v>0.23</v>
      </c>
      <c r="N32" s="39">
        <v>0.13</v>
      </c>
    </row>
    <row r="33" spans="1:14" ht="18" x14ac:dyDescent="0.3">
      <c r="A33" s="3">
        <v>45408</v>
      </c>
      <c r="B33" s="54">
        <v>1</v>
      </c>
      <c r="C33" s="55">
        <v>1</v>
      </c>
      <c r="D33" s="56">
        <v>1</v>
      </c>
      <c r="E33" s="38">
        <v>0</v>
      </c>
      <c r="F33" s="57">
        <v>0</v>
      </c>
      <c r="G33" s="39">
        <v>0</v>
      </c>
      <c r="H33" s="4">
        <v>0.4</v>
      </c>
      <c r="I33" s="38">
        <v>2.14</v>
      </c>
      <c r="J33" s="57">
        <v>2.67</v>
      </c>
      <c r="K33" s="57">
        <v>2.57</v>
      </c>
      <c r="L33" s="38">
        <v>0.17</v>
      </c>
      <c r="M33" s="57">
        <v>0.3</v>
      </c>
      <c r="N33" s="39">
        <v>0.13</v>
      </c>
    </row>
    <row r="34" spans="1:14" ht="18" x14ac:dyDescent="0.3">
      <c r="A34" s="3">
        <v>45409</v>
      </c>
      <c r="B34" s="54">
        <v>1</v>
      </c>
      <c r="C34" s="55">
        <v>1</v>
      </c>
      <c r="D34" s="56">
        <v>1</v>
      </c>
      <c r="E34" s="38">
        <v>0</v>
      </c>
      <c r="F34" s="57">
        <v>0</v>
      </c>
      <c r="G34" s="39">
        <v>0</v>
      </c>
      <c r="H34" s="4">
        <v>0.6</v>
      </c>
      <c r="I34" s="38">
        <v>1.98</v>
      </c>
      <c r="J34" s="57">
        <v>1.88</v>
      </c>
      <c r="K34" s="57">
        <v>1.94</v>
      </c>
      <c r="L34" s="38">
        <v>0.1</v>
      </c>
      <c r="M34" s="57">
        <v>0.93</v>
      </c>
      <c r="N34" s="39">
        <v>0.13</v>
      </c>
    </row>
    <row r="35" spans="1:14" ht="18" x14ac:dyDescent="0.3">
      <c r="A35" s="3">
        <v>45410</v>
      </c>
      <c r="B35" s="54">
        <v>1</v>
      </c>
      <c r="C35" s="55">
        <v>1</v>
      </c>
      <c r="D35" s="56">
        <v>1</v>
      </c>
      <c r="E35" s="38">
        <v>0</v>
      </c>
      <c r="F35" s="57">
        <v>0</v>
      </c>
      <c r="G35" s="39">
        <v>0</v>
      </c>
      <c r="H35" s="4">
        <v>0.5</v>
      </c>
      <c r="I35" s="38">
        <v>2.21</v>
      </c>
      <c r="J35" s="57">
        <v>1.17</v>
      </c>
      <c r="K35" s="57">
        <v>2.15</v>
      </c>
      <c r="L35" s="4">
        <v>0.11</v>
      </c>
      <c r="M35" s="58">
        <v>0.23</v>
      </c>
      <c r="N35" s="39">
        <v>0.18</v>
      </c>
    </row>
    <row r="36" spans="1:14" ht="18" x14ac:dyDescent="0.3">
      <c r="A36" s="3">
        <v>45411</v>
      </c>
      <c r="B36" s="54">
        <v>1</v>
      </c>
      <c r="C36" s="55">
        <v>1</v>
      </c>
      <c r="D36" s="56">
        <v>1</v>
      </c>
      <c r="E36" s="38">
        <v>0</v>
      </c>
      <c r="F36" s="57">
        <v>0</v>
      </c>
      <c r="G36" s="39">
        <v>0</v>
      </c>
      <c r="H36" s="4">
        <v>0.3</v>
      </c>
      <c r="I36" s="38">
        <v>2.89</v>
      </c>
      <c r="J36" s="57">
        <v>2.5499999999999998</v>
      </c>
      <c r="K36" s="57">
        <v>2.81</v>
      </c>
      <c r="L36" s="38">
        <v>0.1</v>
      </c>
      <c r="M36" s="57">
        <v>0.13</v>
      </c>
      <c r="N36" s="39">
        <v>0.43</v>
      </c>
    </row>
    <row r="37" spans="1:14" ht="18" x14ac:dyDescent="0.3">
      <c r="A37" s="3">
        <v>45412</v>
      </c>
      <c r="B37" s="54">
        <v>1</v>
      </c>
      <c r="C37" s="55">
        <v>1</v>
      </c>
      <c r="D37" s="56">
        <v>1</v>
      </c>
      <c r="E37" s="38">
        <v>0</v>
      </c>
      <c r="F37" s="57">
        <v>0</v>
      </c>
      <c r="G37" s="39">
        <v>0</v>
      </c>
      <c r="H37" s="4">
        <v>0.2</v>
      </c>
      <c r="I37" s="38">
        <v>2.88</v>
      </c>
      <c r="J37" s="57">
        <v>2.64</v>
      </c>
      <c r="K37" s="57">
        <v>2.77</v>
      </c>
      <c r="L37" s="38">
        <v>0.12</v>
      </c>
      <c r="M37" s="57">
        <v>0.23</v>
      </c>
      <c r="N37" s="39">
        <v>0.12</v>
      </c>
    </row>
    <row r="38" spans="1:14" ht="18" x14ac:dyDescent="0.3">
      <c r="A38" s="3">
        <v>45413</v>
      </c>
      <c r="B38" s="54">
        <v>1</v>
      </c>
      <c r="C38" s="55">
        <v>1</v>
      </c>
      <c r="D38" s="56">
        <v>1</v>
      </c>
      <c r="E38" s="38">
        <v>0</v>
      </c>
      <c r="F38" s="57">
        <v>0</v>
      </c>
      <c r="G38" s="39">
        <v>0</v>
      </c>
      <c r="H38" s="4">
        <v>0.2</v>
      </c>
      <c r="I38" s="38">
        <v>2.67</v>
      </c>
      <c r="J38" s="57">
        <v>2.75</v>
      </c>
      <c r="K38" s="57">
        <v>2.8</v>
      </c>
      <c r="L38" s="38">
        <v>0.16</v>
      </c>
      <c r="M38" s="57">
        <v>0.22</v>
      </c>
      <c r="N38" s="39">
        <v>0.08</v>
      </c>
    </row>
    <row r="39" spans="1:14" ht="18" x14ac:dyDescent="0.3">
      <c r="A39" s="3">
        <v>45414</v>
      </c>
      <c r="B39" s="54">
        <v>1</v>
      </c>
      <c r="C39" s="55">
        <v>1</v>
      </c>
      <c r="D39" s="56">
        <v>1</v>
      </c>
      <c r="E39" s="38">
        <v>0</v>
      </c>
      <c r="F39" s="57">
        <v>0</v>
      </c>
      <c r="G39" s="39">
        <v>0</v>
      </c>
      <c r="H39" s="4">
        <v>0.4</v>
      </c>
      <c r="I39" s="38">
        <v>2.9</v>
      </c>
      <c r="J39" s="57">
        <v>3.2</v>
      </c>
      <c r="K39" s="57">
        <v>2.87</v>
      </c>
      <c r="L39" s="38">
        <v>0.13</v>
      </c>
      <c r="M39" s="57">
        <v>0.14000000000000001</v>
      </c>
      <c r="N39" s="39">
        <v>0.08</v>
      </c>
    </row>
    <row r="40" spans="1:14" ht="18" x14ac:dyDescent="0.3">
      <c r="A40" s="3">
        <v>45415</v>
      </c>
      <c r="B40" s="54">
        <v>1</v>
      </c>
      <c r="C40" s="55">
        <v>1</v>
      </c>
      <c r="D40" s="56">
        <v>1</v>
      </c>
      <c r="E40" s="38">
        <v>0</v>
      </c>
      <c r="F40" s="57">
        <v>0</v>
      </c>
      <c r="G40" s="39">
        <v>0</v>
      </c>
      <c r="H40" s="4">
        <v>0.6</v>
      </c>
      <c r="I40" s="38">
        <v>2.2000000000000002</v>
      </c>
      <c r="J40" s="57">
        <v>3.12</v>
      </c>
      <c r="K40" s="57">
        <v>0.8</v>
      </c>
      <c r="L40" s="38">
        <v>0.18</v>
      </c>
      <c r="M40" s="57">
        <v>0.27</v>
      </c>
      <c r="N40" s="39">
        <v>0.13</v>
      </c>
    </row>
    <row r="41" spans="1:14" ht="18" x14ac:dyDescent="0.3">
      <c r="A41" s="3">
        <v>45416</v>
      </c>
      <c r="B41" s="54">
        <v>1</v>
      </c>
      <c r="C41" s="55">
        <v>1</v>
      </c>
      <c r="D41" s="56">
        <v>1</v>
      </c>
      <c r="E41" s="38">
        <v>0</v>
      </c>
      <c r="F41" s="57">
        <v>0</v>
      </c>
      <c r="G41" s="39">
        <v>0</v>
      </c>
      <c r="H41" s="4">
        <v>0.4</v>
      </c>
      <c r="I41" s="38">
        <v>2.4</v>
      </c>
      <c r="J41" s="57">
        <v>3.22</v>
      </c>
      <c r="K41" s="57">
        <v>1.1000000000000001</v>
      </c>
      <c r="L41" s="38">
        <v>0.14000000000000001</v>
      </c>
      <c r="M41" s="57">
        <v>0.23</v>
      </c>
      <c r="N41" s="39">
        <v>0.12</v>
      </c>
    </row>
    <row r="42" spans="1:14" ht="18" x14ac:dyDescent="0.3">
      <c r="A42" s="3">
        <v>45417</v>
      </c>
      <c r="B42" s="54">
        <v>1</v>
      </c>
      <c r="C42" s="55">
        <v>1</v>
      </c>
      <c r="D42" s="56">
        <v>1</v>
      </c>
      <c r="E42" s="38">
        <v>0</v>
      </c>
      <c r="F42" s="57">
        <v>0</v>
      </c>
      <c r="G42" s="39">
        <v>0</v>
      </c>
      <c r="H42" s="4">
        <v>0.3</v>
      </c>
      <c r="I42" s="38">
        <v>2.62</v>
      </c>
      <c r="J42" s="57">
        <v>2.98</v>
      </c>
      <c r="K42" s="57">
        <v>1.56</v>
      </c>
      <c r="L42" s="38">
        <v>0.18</v>
      </c>
      <c r="M42" s="57">
        <v>0.18</v>
      </c>
      <c r="N42" s="39">
        <v>0.15</v>
      </c>
    </row>
    <row r="43" spans="1:14" ht="18" x14ac:dyDescent="0.3">
      <c r="A43" s="40">
        <v>45418</v>
      </c>
      <c r="B43" s="54">
        <v>1</v>
      </c>
      <c r="C43" s="55">
        <v>1</v>
      </c>
      <c r="D43" s="56">
        <v>1</v>
      </c>
      <c r="E43" s="38">
        <v>0</v>
      </c>
      <c r="F43" s="57">
        <v>0</v>
      </c>
      <c r="G43" s="39">
        <v>0</v>
      </c>
      <c r="H43" s="4">
        <v>0.2</v>
      </c>
      <c r="I43" s="38">
        <v>2.93</v>
      </c>
      <c r="J43" s="57">
        <v>2.9</v>
      </c>
      <c r="K43" s="57">
        <v>2.87</v>
      </c>
      <c r="L43" s="38">
        <v>0.1</v>
      </c>
      <c r="M43" s="57">
        <v>0.34</v>
      </c>
      <c r="N43" s="39">
        <v>0.09</v>
      </c>
    </row>
    <row r="44" spans="1:14" ht="18" x14ac:dyDescent="0.3">
      <c r="A44" s="3">
        <v>45419</v>
      </c>
      <c r="B44" s="54">
        <v>1</v>
      </c>
      <c r="C44" s="55">
        <v>1</v>
      </c>
      <c r="D44" s="56">
        <v>1</v>
      </c>
      <c r="E44" s="38">
        <v>0</v>
      </c>
      <c r="F44" s="57">
        <v>0</v>
      </c>
      <c r="G44" s="39">
        <v>0</v>
      </c>
      <c r="H44" s="14">
        <v>0.4</v>
      </c>
      <c r="I44" s="38">
        <v>2.93</v>
      </c>
      <c r="J44" s="57">
        <v>2.9</v>
      </c>
      <c r="K44" s="57">
        <v>2.87</v>
      </c>
      <c r="L44" s="38">
        <v>0.14000000000000001</v>
      </c>
      <c r="M44" s="57">
        <v>0.22</v>
      </c>
      <c r="N44" s="39">
        <v>0.11</v>
      </c>
    </row>
    <row r="45" spans="1:14" ht="18" x14ac:dyDescent="0.3">
      <c r="A45" s="3">
        <v>45420</v>
      </c>
      <c r="B45" s="54">
        <v>1</v>
      </c>
      <c r="C45" s="55">
        <v>1</v>
      </c>
      <c r="D45" s="56">
        <v>1</v>
      </c>
      <c r="E45" s="38">
        <v>0</v>
      </c>
      <c r="F45" s="57">
        <v>0</v>
      </c>
      <c r="G45" s="39">
        <v>0</v>
      </c>
      <c r="H45" s="4">
        <v>0.5</v>
      </c>
      <c r="I45" s="38">
        <v>2.93</v>
      </c>
      <c r="J45" s="57">
        <v>2.9</v>
      </c>
      <c r="K45" s="57">
        <v>2.87</v>
      </c>
      <c r="L45" s="38">
        <v>0.15</v>
      </c>
      <c r="M45" s="57">
        <v>0.35</v>
      </c>
      <c r="N45" s="39">
        <v>0.4</v>
      </c>
    </row>
    <row r="46" spans="1:14" ht="18" x14ac:dyDescent="0.3">
      <c r="A46" s="3">
        <v>45421</v>
      </c>
      <c r="B46" s="54">
        <v>1</v>
      </c>
      <c r="C46" s="55">
        <v>1</v>
      </c>
      <c r="D46" s="56">
        <v>1</v>
      </c>
      <c r="E46" s="38">
        <v>0</v>
      </c>
      <c r="F46" s="57">
        <v>0</v>
      </c>
      <c r="G46" s="39">
        <v>0</v>
      </c>
      <c r="H46" s="4">
        <v>0.6</v>
      </c>
      <c r="I46" s="38">
        <v>2.93</v>
      </c>
      <c r="J46" s="57">
        <v>2.9</v>
      </c>
      <c r="K46" s="57">
        <v>2.87</v>
      </c>
      <c r="L46" s="38">
        <v>0.21</v>
      </c>
      <c r="M46" s="57">
        <v>0.28000000000000003</v>
      </c>
      <c r="N46" s="39">
        <v>0.33</v>
      </c>
    </row>
    <row r="47" spans="1:14" ht="18" x14ac:dyDescent="0.3">
      <c r="A47" s="3">
        <v>45422</v>
      </c>
      <c r="B47" s="54">
        <v>1</v>
      </c>
      <c r="C47" s="55">
        <v>1</v>
      </c>
      <c r="D47" s="56">
        <v>1</v>
      </c>
      <c r="E47" s="38">
        <v>0</v>
      </c>
      <c r="F47" s="57">
        <v>0</v>
      </c>
      <c r="G47" s="39">
        <v>0</v>
      </c>
      <c r="H47" s="4">
        <v>0.5</v>
      </c>
      <c r="I47" s="38">
        <v>2.93</v>
      </c>
      <c r="J47" s="57">
        <v>2.9</v>
      </c>
      <c r="K47" s="57">
        <v>2.87</v>
      </c>
      <c r="L47" s="38">
        <v>0.25</v>
      </c>
      <c r="M47" s="57">
        <v>0.22</v>
      </c>
      <c r="N47" s="39">
        <v>0.27</v>
      </c>
    </row>
    <row r="48" spans="1:14" ht="18" x14ac:dyDescent="0.3">
      <c r="A48" s="3">
        <v>45423</v>
      </c>
      <c r="B48" s="54">
        <v>1</v>
      </c>
      <c r="C48" s="55">
        <v>1</v>
      </c>
      <c r="D48" s="56">
        <v>1</v>
      </c>
      <c r="E48" s="38">
        <v>0</v>
      </c>
      <c r="F48" s="57">
        <v>0</v>
      </c>
      <c r="G48" s="39">
        <v>0</v>
      </c>
      <c r="H48" s="4">
        <v>0.4</v>
      </c>
      <c r="I48" s="38">
        <v>2.93</v>
      </c>
      <c r="J48" s="57">
        <v>2.9</v>
      </c>
      <c r="K48" s="57">
        <v>2.87</v>
      </c>
      <c r="L48" s="38">
        <v>0.12</v>
      </c>
      <c r="M48" s="57">
        <v>0.12</v>
      </c>
      <c r="N48" s="39">
        <v>0.09</v>
      </c>
    </row>
    <row r="49" spans="1:14" ht="18" x14ac:dyDescent="0.3">
      <c r="A49" s="3">
        <v>45424</v>
      </c>
      <c r="B49" s="54">
        <v>1</v>
      </c>
      <c r="C49" s="55">
        <v>1</v>
      </c>
      <c r="D49" s="56">
        <v>1</v>
      </c>
      <c r="E49" s="38">
        <v>0</v>
      </c>
      <c r="F49" s="57">
        <v>0</v>
      </c>
      <c r="G49" s="39">
        <v>0</v>
      </c>
      <c r="H49" s="15">
        <v>0.6</v>
      </c>
      <c r="I49" s="38">
        <v>2.71</v>
      </c>
      <c r="J49" s="57">
        <v>2.66</v>
      </c>
      <c r="K49" s="57">
        <v>2.09</v>
      </c>
      <c r="L49" s="38">
        <v>0.26</v>
      </c>
      <c r="M49" s="57">
        <v>0.34</v>
      </c>
      <c r="N49" s="39">
        <v>0.18</v>
      </c>
    </row>
    <row r="50" spans="1:14" ht="18" x14ac:dyDescent="0.3">
      <c r="A50" s="40">
        <v>45425</v>
      </c>
      <c r="B50" s="54">
        <v>1</v>
      </c>
      <c r="C50" s="55">
        <v>1</v>
      </c>
      <c r="D50" s="56">
        <v>1</v>
      </c>
      <c r="E50" s="38">
        <v>0</v>
      </c>
      <c r="F50" s="57">
        <v>0</v>
      </c>
      <c r="G50" s="39">
        <v>0</v>
      </c>
      <c r="H50" s="4">
        <v>0.6</v>
      </c>
      <c r="I50" s="38">
        <v>2.4</v>
      </c>
      <c r="J50" s="57">
        <v>2.37</v>
      </c>
      <c r="K50" s="57">
        <v>1.84</v>
      </c>
      <c r="L50" s="38">
        <v>0.16</v>
      </c>
      <c r="M50" s="57">
        <v>0.1</v>
      </c>
      <c r="N50" s="39">
        <v>0.18</v>
      </c>
    </row>
    <row r="51" spans="1:14" ht="18" x14ac:dyDescent="0.3">
      <c r="A51" s="3">
        <v>45426</v>
      </c>
      <c r="B51" s="54">
        <v>1</v>
      </c>
      <c r="C51" s="55">
        <v>1</v>
      </c>
      <c r="D51" s="56">
        <v>1</v>
      </c>
      <c r="E51" s="38">
        <v>0</v>
      </c>
      <c r="F51" s="57">
        <v>0</v>
      </c>
      <c r="G51" s="39">
        <v>0</v>
      </c>
      <c r="H51" s="4">
        <v>0.4</v>
      </c>
      <c r="I51" s="38">
        <v>2.56</v>
      </c>
      <c r="J51" s="57">
        <v>2.3199999999999998</v>
      </c>
      <c r="K51" s="57">
        <v>2.12</v>
      </c>
      <c r="L51" s="38">
        <v>0.12</v>
      </c>
      <c r="M51" s="57">
        <v>0.1</v>
      </c>
      <c r="N51" s="39">
        <v>0.18</v>
      </c>
    </row>
    <row r="52" spans="1:14" ht="18" x14ac:dyDescent="0.3">
      <c r="A52" s="3">
        <v>45427</v>
      </c>
      <c r="B52" s="54">
        <v>1</v>
      </c>
      <c r="C52" s="55">
        <v>1</v>
      </c>
      <c r="D52" s="56">
        <v>1</v>
      </c>
      <c r="E52" s="38">
        <v>0</v>
      </c>
      <c r="F52" s="57">
        <v>0</v>
      </c>
      <c r="G52" s="39">
        <v>0</v>
      </c>
      <c r="H52" s="4">
        <v>0.8</v>
      </c>
      <c r="I52" s="38">
        <v>2.54</v>
      </c>
      <c r="J52" s="57">
        <v>2.34</v>
      </c>
      <c r="K52" s="57">
        <v>2.38</v>
      </c>
      <c r="L52" s="38">
        <v>0.67</v>
      </c>
      <c r="M52" s="57">
        <v>0.35</v>
      </c>
      <c r="N52" s="39">
        <v>0.18</v>
      </c>
    </row>
    <row r="53" spans="1:14" ht="18" x14ac:dyDescent="0.3">
      <c r="A53" s="3">
        <v>45428</v>
      </c>
      <c r="B53" s="54">
        <v>1</v>
      </c>
      <c r="C53" s="55">
        <v>1</v>
      </c>
      <c r="D53" s="56">
        <v>1</v>
      </c>
      <c r="E53" s="38">
        <v>0</v>
      </c>
      <c r="F53" s="57">
        <v>0</v>
      </c>
      <c r="G53" s="39">
        <v>0</v>
      </c>
      <c r="H53" s="4">
        <v>0.2</v>
      </c>
      <c r="I53" s="38">
        <v>4.9000000000000004</v>
      </c>
      <c r="J53" s="57">
        <v>4.7699999999999996</v>
      </c>
      <c r="K53" s="57">
        <v>4.8499999999999996</v>
      </c>
      <c r="L53" s="38">
        <v>0.12</v>
      </c>
      <c r="M53" s="57">
        <v>0.16</v>
      </c>
      <c r="N53" s="39">
        <v>0.16</v>
      </c>
    </row>
    <row r="54" spans="1:14" ht="18" x14ac:dyDescent="0.3">
      <c r="A54" s="3">
        <v>45429</v>
      </c>
      <c r="B54" s="54">
        <v>1</v>
      </c>
      <c r="C54" s="55">
        <v>1</v>
      </c>
      <c r="D54" s="56">
        <v>1</v>
      </c>
      <c r="E54" s="38">
        <v>0</v>
      </c>
      <c r="F54" s="57">
        <v>0</v>
      </c>
      <c r="G54" s="39">
        <v>0</v>
      </c>
      <c r="H54" s="45">
        <v>0.8</v>
      </c>
      <c r="I54" s="38">
        <v>4.0999999999999996</v>
      </c>
      <c r="J54" s="57">
        <v>4.05</v>
      </c>
      <c r="K54" s="57">
        <v>4.16</v>
      </c>
      <c r="L54" s="38">
        <v>0.15</v>
      </c>
      <c r="M54" s="57">
        <v>0.19</v>
      </c>
      <c r="N54" s="39">
        <v>0.14000000000000001</v>
      </c>
    </row>
    <row r="55" spans="1:14" ht="18" x14ac:dyDescent="0.3">
      <c r="A55" s="3">
        <v>45430</v>
      </c>
      <c r="B55" s="54">
        <v>1</v>
      </c>
      <c r="C55" s="55">
        <v>1</v>
      </c>
      <c r="D55" s="56">
        <v>1</v>
      </c>
      <c r="E55" s="38">
        <v>0</v>
      </c>
      <c r="F55" s="57">
        <v>0</v>
      </c>
      <c r="G55" s="39">
        <v>0</v>
      </c>
      <c r="H55" s="4">
        <v>0.4</v>
      </c>
      <c r="I55" s="38">
        <v>3.54</v>
      </c>
      <c r="J55" s="57">
        <v>2.9</v>
      </c>
      <c r="K55" s="57">
        <v>2.75</v>
      </c>
      <c r="L55" s="38">
        <v>0.09</v>
      </c>
      <c r="M55" s="57">
        <v>0.13</v>
      </c>
      <c r="N55" s="39">
        <v>0.1</v>
      </c>
    </row>
    <row r="56" spans="1:14" ht="18" x14ac:dyDescent="0.3">
      <c r="A56" s="8">
        <v>45431</v>
      </c>
      <c r="B56" s="54">
        <v>1</v>
      </c>
      <c r="C56" s="55">
        <v>1</v>
      </c>
      <c r="D56" s="56">
        <v>1</v>
      </c>
      <c r="E56" s="38">
        <v>0</v>
      </c>
      <c r="F56" s="57">
        <v>0</v>
      </c>
      <c r="G56" s="39">
        <v>0</v>
      </c>
      <c r="H56" s="4">
        <v>0.6</v>
      </c>
      <c r="I56" s="38">
        <v>3.64</v>
      </c>
      <c r="J56" s="57">
        <v>3.25</v>
      </c>
      <c r="K56" s="57">
        <v>3.12</v>
      </c>
      <c r="L56" s="38">
        <v>0.12</v>
      </c>
      <c r="M56" s="57">
        <v>0.08</v>
      </c>
      <c r="N56" s="39">
        <v>0.13</v>
      </c>
    </row>
    <row r="57" spans="1:14" ht="18" x14ac:dyDescent="0.3">
      <c r="A57" s="40">
        <v>45432</v>
      </c>
      <c r="B57" s="54">
        <v>1</v>
      </c>
      <c r="C57" s="55">
        <v>1</v>
      </c>
      <c r="D57" s="56">
        <v>1</v>
      </c>
      <c r="E57" s="38">
        <v>0</v>
      </c>
      <c r="F57" s="57">
        <v>0</v>
      </c>
      <c r="G57" s="39">
        <v>0</v>
      </c>
      <c r="H57" s="4">
        <v>0.5</v>
      </c>
      <c r="I57" s="38">
        <v>2.93</v>
      </c>
      <c r="J57" s="57">
        <v>2.9</v>
      </c>
      <c r="K57" s="57">
        <v>2.87</v>
      </c>
      <c r="L57" s="38">
        <v>0.17</v>
      </c>
      <c r="M57" s="57">
        <v>0.23</v>
      </c>
      <c r="N57" s="39">
        <v>0.34</v>
      </c>
    </row>
    <row r="58" spans="1:14" ht="18" x14ac:dyDescent="0.3">
      <c r="A58" s="3">
        <v>45433</v>
      </c>
      <c r="B58" s="54">
        <v>1</v>
      </c>
      <c r="C58" s="55">
        <v>1</v>
      </c>
      <c r="D58" s="56">
        <v>1</v>
      </c>
      <c r="E58" s="38">
        <v>0</v>
      </c>
      <c r="F58" s="57">
        <v>0</v>
      </c>
      <c r="G58" s="39">
        <v>0</v>
      </c>
      <c r="H58" s="4">
        <v>0.2</v>
      </c>
      <c r="I58" s="38">
        <v>2.93</v>
      </c>
      <c r="J58" s="57">
        <v>2.9</v>
      </c>
      <c r="K58" s="57">
        <v>2.87</v>
      </c>
      <c r="L58" s="38">
        <v>0.08</v>
      </c>
      <c r="M58" s="57">
        <v>0.23</v>
      </c>
      <c r="N58" s="39">
        <v>0.21</v>
      </c>
    </row>
    <row r="59" spans="1:14" ht="18" x14ac:dyDescent="0.3">
      <c r="A59" s="3">
        <v>45434</v>
      </c>
      <c r="B59" s="54">
        <v>1</v>
      </c>
      <c r="C59" s="55">
        <v>1</v>
      </c>
      <c r="D59" s="56">
        <v>1</v>
      </c>
      <c r="E59" s="38">
        <v>0</v>
      </c>
      <c r="F59" s="57">
        <v>0</v>
      </c>
      <c r="G59" s="39">
        <v>0</v>
      </c>
      <c r="H59" s="4">
        <v>0.4</v>
      </c>
      <c r="I59" s="38">
        <v>3.22</v>
      </c>
      <c r="J59" s="57">
        <v>2.89</v>
      </c>
      <c r="K59" s="57">
        <v>2.76</v>
      </c>
      <c r="L59" s="38">
        <v>0.12</v>
      </c>
      <c r="M59" s="57">
        <v>0.11</v>
      </c>
      <c r="N59" s="39">
        <v>0.18</v>
      </c>
    </row>
    <row r="60" spans="1:14" ht="18" x14ac:dyDescent="0.3">
      <c r="A60" s="3">
        <v>45435</v>
      </c>
      <c r="B60" s="54">
        <v>1</v>
      </c>
      <c r="C60" s="55">
        <v>1</v>
      </c>
      <c r="D60" s="56">
        <v>1</v>
      </c>
      <c r="E60" s="38">
        <v>0</v>
      </c>
      <c r="F60" s="57">
        <v>0</v>
      </c>
      <c r="G60" s="39">
        <v>0</v>
      </c>
      <c r="H60" s="15">
        <v>0.3</v>
      </c>
      <c r="I60" s="38">
        <v>3.36</v>
      </c>
      <c r="J60" s="57">
        <v>2.54</v>
      </c>
      <c r="K60" s="57">
        <v>2.92</v>
      </c>
      <c r="L60" s="38">
        <v>0.13</v>
      </c>
      <c r="M60" s="57">
        <v>0.15</v>
      </c>
      <c r="N60" s="39">
        <v>0.09</v>
      </c>
    </row>
    <row r="61" spans="1:14" ht="18" x14ac:dyDescent="0.3">
      <c r="A61" s="3">
        <v>45436</v>
      </c>
      <c r="B61" s="54">
        <v>1</v>
      </c>
      <c r="C61" s="55">
        <v>1</v>
      </c>
      <c r="D61" s="56">
        <v>1</v>
      </c>
      <c r="E61" s="38">
        <v>0</v>
      </c>
      <c r="F61" s="57">
        <v>0</v>
      </c>
      <c r="G61" s="39">
        <v>0</v>
      </c>
      <c r="H61" s="4">
        <v>0.4</v>
      </c>
      <c r="I61" s="38">
        <v>3.45</v>
      </c>
      <c r="J61" s="57">
        <v>3.2</v>
      </c>
      <c r="K61" s="57">
        <v>3.32</v>
      </c>
      <c r="L61" s="38">
        <v>0.14000000000000001</v>
      </c>
      <c r="M61" s="57">
        <v>0.17</v>
      </c>
      <c r="N61" s="39">
        <v>0.24</v>
      </c>
    </row>
    <row r="62" spans="1:14" ht="18" x14ac:dyDescent="0.3">
      <c r="A62" s="3">
        <v>45437</v>
      </c>
      <c r="B62" s="54">
        <v>1</v>
      </c>
      <c r="C62" s="55">
        <v>1</v>
      </c>
      <c r="D62" s="56">
        <v>1</v>
      </c>
      <c r="E62" s="38">
        <v>0</v>
      </c>
      <c r="F62" s="57">
        <v>0</v>
      </c>
      <c r="G62" s="39">
        <v>0</v>
      </c>
      <c r="H62" s="4">
        <v>0.3</v>
      </c>
      <c r="I62" s="38">
        <v>3.12</v>
      </c>
      <c r="J62" s="57">
        <v>3.29</v>
      </c>
      <c r="K62" s="57">
        <v>3.04</v>
      </c>
      <c r="L62" s="38">
        <v>0.14000000000000001</v>
      </c>
      <c r="M62" s="57">
        <v>0.08</v>
      </c>
      <c r="N62" s="39">
        <v>0.17</v>
      </c>
    </row>
    <row r="63" spans="1:14" ht="18" x14ac:dyDescent="0.3">
      <c r="A63" s="3">
        <v>45438</v>
      </c>
      <c r="B63" s="54">
        <v>1</v>
      </c>
      <c r="C63" s="55">
        <v>1</v>
      </c>
      <c r="D63" s="56">
        <v>1</v>
      </c>
      <c r="E63" s="38">
        <v>0</v>
      </c>
      <c r="F63" s="57">
        <v>0</v>
      </c>
      <c r="G63" s="39">
        <v>0</v>
      </c>
      <c r="H63" s="4">
        <v>0.4</v>
      </c>
      <c r="I63" s="38">
        <v>3.24</v>
      </c>
      <c r="J63" s="57">
        <v>3.12</v>
      </c>
      <c r="K63" s="57">
        <v>3.32</v>
      </c>
      <c r="L63" s="38">
        <v>0.21</v>
      </c>
      <c r="M63" s="57">
        <v>0.19</v>
      </c>
      <c r="N63" s="39">
        <v>0.24</v>
      </c>
    </row>
    <row r="64" spans="1:14" ht="18" x14ac:dyDescent="0.3">
      <c r="A64" s="47">
        <v>45439</v>
      </c>
      <c r="B64" s="54">
        <v>1</v>
      </c>
      <c r="C64" s="55">
        <v>1</v>
      </c>
      <c r="D64" s="56">
        <v>1</v>
      </c>
      <c r="E64" s="38">
        <v>0</v>
      </c>
      <c r="F64" s="57">
        <v>0</v>
      </c>
      <c r="G64" s="39">
        <v>0</v>
      </c>
      <c r="H64" s="4">
        <v>0.4</v>
      </c>
      <c r="I64" s="38">
        <v>3.1</v>
      </c>
      <c r="J64" s="57">
        <v>2.9</v>
      </c>
      <c r="K64" s="57">
        <v>3.08</v>
      </c>
      <c r="L64" s="38">
        <v>0.22</v>
      </c>
      <c r="M64" s="57">
        <v>0.16</v>
      </c>
      <c r="N64" s="39">
        <v>0.2</v>
      </c>
    </row>
    <row r="65" spans="1:14" ht="18" x14ac:dyDescent="0.3">
      <c r="A65" s="3">
        <v>45440</v>
      </c>
      <c r="B65" s="54">
        <v>1</v>
      </c>
      <c r="C65" s="55">
        <v>1</v>
      </c>
      <c r="D65" s="56">
        <v>1</v>
      </c>
      <c r="E65" s="38">
        <v>0</v>
      </c>
      <c r="F65" s="57">
        <v>0</v>
      </c>
      <c r="G65" s="39">
        <v>0</v>
      </c>
      <c r="H65" s="4">
        <v>0.6</v>
      </c>
      <c r="I65" s="38">
        <v>2.88</v>
      </c>
      <c r="J65" s="57">
        <v>2.75</v>
      </c>
      <c r="K65" s="57">
        <v>3.1</v>
      </c>
      <c r="L65" s="38">
        <v>0.19</v>
      </c>
      <c r="M65" s="57">
        <v>0.12</v>
      </c>
      <c r="N65" s="39">
        <v>0.16</v>
      </c>
    </row>
    <row r="66" spans="1:14" ht="18" x14ac:dyDescent="0.3">
      <c r="A66" s="3">
        <v>45441</v>
      </c>
      <c r="B66" s="54">
        <v>1</v>
      </c>
      <c r="C66" s="55">
        <v>1</v>
      </c>
      <c r="D66" s="56">
        <v>1</v>
      </c>
      <c r="E66" s="38">
        <v>0</v>
      </c>
      <c r="F66" s="57">
        <v>0</v>
      </c>
      <c r="G66" s="39">
        <v>0</v>
      </c>
      <c r="H66" s="4">
        <v>0.8</v>
      </c>
      <c r="I66" s="38">
        <v>2.95</v>
      </c>
      <c r="J66" s="57">
        <v>2.88</v>
      </c>
      <c r="K66" s="57">
        <v>3.24</v>
      </c>
      <c r="L66" s="38">
        <v>0.15</v>
      </c>
      <c r="M66" s="57">
        <v>0.3</v>
      </c>
      <c r="N66" s="39">
        <v>0.1</v>
      </c>
    </row>
    <row r="67" spans="1:14" ht="18" x14ac:dyDescent="0.3">
      <c r="A67" s="3">
        <v>45442</v>
      </c>
      <c r="B67" s="54">
        <v>1</v>
      </c>
      <c r="C67" s="55">
        <v>1</v>
      </c>
      <c r="D67" s="56">
        <v>1</v>
      </c>
      <c r="E67" s="38">
        <v>0</v>
      </c>
      <c r="F67" s="57">
        <v>0</v>
      </c>
      <c r="G67" s="39">
        <v>0</v>
      </c>
      <c r="H67" s="4">
        <v>0.6</v>
      </c>
      <c r="I67" s="38">
        <v>2.75</v>
      </c>
      <c r="J67" s="57">
        <v>2.81</v>
      </c>
      <c r="K67" s="57">
        <v>2.94</v>
      </c>
      <c r="L67" s="38">
        <v>0.12</v>
      </c>
      <c r="M67" s="57">
        <v>0.24</v>
      </c>
      <c r="N67" s="39">
        <v>0.15</v>
      </c>
    </row>
    <row r="68" spans="1:14" ht="18" x14ac:dyDescent="0.3">
      <c r="A68" s="3">
        <v>45443</v>
      </c>
      <c r="B68" s="54">
        <v>1</v>
      </c>
      <c r="C68" s="55">
        <v>1</v>
      </c>
      <c r="D68" s="56">
        <v>1</v>
      </c>
      <c r="E68" s="38">
        <v>0</v>
      </c>
      <c r="F68" s="57">
        <v>0</v>
      </c>
      <c r="G68" s="39">
        <v>0</v>
      </c>
      <c r="H68" s="4">
        <v>0.4</v>
      </c>
      <c r="I68" s="38">
        <v>3.12</v>
      </c>
      <c r="J68" s="57">
        <v>3.04</v>
      </c>
      <c r="K68" s="57">
        <v>3.34</v>
      </c>
      <c r="L68" s="38">
        <v>0.21</v>
      </c>
      <c r="M68" s="57">
        <v>0.09</v>
      </c>
      <c r="N68" s="39">
        <v>0.34</v>
      </c>
    </row>
    <row r="69" spans="1:14" ht="18" x14ac:dyDescent="0.3">
      <c r="A69" s="3">
        <v>45444</v>
      </c>
      <c r="B69" s="54">
        <v>1</v>
      </c>
      <c r="C69" s="55">
        <v>1</v>
      </c>
      <c r="D69" s="56">
        <v>1</v>
      </c>
      <c r="E69" s="38">
        <v>0</v>
      </c>
      <c r="F69" s="57">
        <v>0</v>
      </c>
      <c r="G69" s="39">
        <v>0</v>
      </c>
      <c r="H69" s="4">
        <v>0.3</v>
      </c>
      <c r="I69" s="38">
        <v>2.91</v>
      </c>
      <c r="J69" s="57">
        <v>2.88</v>
      </c>
      <c r="K69" s="57">
        <v>2.95</v>
      </c>
      <c r="L69" s="38">
        <v>0.18</v>
      </c>
      <c r="M69" s="57">
        <v>0.22</v>
      </c>
      <c r="N69" s="39">
        <v>0.2</v>
      </c>
    </row>
    <row r="70" spans="1:14" ht="18" x14ac:dyDescent="0.3">
      <c r="A70" s="3">
        <v>45445</v>
      </c>
      <c r="B70" s="54">
        <v>1</v>
      </c>
      <c r="C70" s="55">
        <v>1</v>
      </c>
      <c r="D70" s="56">
        <v>1</v>
      </c>
      <c r="E70" s="38">
        <v>0</v>
      </c>
      <c r="F70" s="57">
        <v>0</v>
      </c>
      <c r="G70" s="39">
        <v>0</v>
      </c>
      <c r="H70" s="4">
        <v>0.5</v>
      </c>
      <c r="I70" s="38">
        <v>3.38</v>
      </c>
      <c r="J70" s="57">
        <v>3.42</v>
      </c>
      <c r="K70" s="57">
        <v>3.33</v>
      </c>
      <c r="L70" s="38">
        <v>0.19</v>
      </c>
      <c r="M70" s="57">
        <v>0.36</v>
      </c>
      <c r="N70" s="39">
        <v>7.0000000000000007E-2</v>
      </c>
    </row>
    <row r="71" spans="1:14" ht="18" x14ac:dyDescent="0.3">
      <c r="A71" s="3">
        <v>45446</v>
      </c>
      <c r="B71" s="54">
        <v>1</v>
      </c>
      <c r="C71" s="55">
        <v>1</v>
      </c>
      <c r="D71" s="56">
        <v>1</v>
      </c>
      <c r="E71" s="38">
        <v>0</v>
      </c>
      <c r="F71" s="57">
        <v>0</v>
      </c>
      <c r="G71" s="39">
        <v>0</v>
      </c>
      <c r="H71" s="4">
        <v>0.6</v>
      </c>
      <c r="I71" s="38">
        <v>2.9</v>
      </c>
      <c r="J71" s="57">
        <v>3.1</v>
      </c>
      <c r="K71" s="57">
        <v>3.05</v>
      </c>
      <c r="L71" s="38">
        <v>0.16</v>
      </c>
      <c r="M71" s="57">
        <v>0.1</v>
      </c>
      <c r="N71" s="39">
        <v>0.24</v>
      </c>
    </row>
    <row r="72" spans="1:14" ht="18" x14ac:dyDescent="0.3">
      <c r="A72" s="3">
        <v>45447</v>
      </c>
      <c r="B72" s="54">
        <v>1</v>
      </c>
      <c r="C72" s="55">
        <v>1</v>
      </c>
      <c r="D72" s="56">
        <v>1</v>
      </c>
      <c r="E72" s="38">
        <v>0</v>
      </c>
      <c r="F72" s="57">
        <v>0</v>
      </c>
      <c r="G72" s="39">
        <v>0</v>
      </c>
      <c r="H72" s="4">
        <v>0.8</v>
      </c>
      <c r="I72" s="38">
        <v>3.08</v>
      </c>
      <c r="J72" s="57">
        <v>3.12</v>
      </c>
      <c r="K72" s="57">
        <v>3.2</v>
      </c>
      <c r="L72" s="38">
        <v>0.12</v>
      </c>
      <c r="M72" s="57">
        <v>0.08</v>
      </c>
      <c r="N72" s="39">
        <v>0.17</v>
      </c>
    </row>
    <row r="73" spans="1:14" ht="18" x14ac:dyDescent="0.3">
      <c r="A73" s="3">
        <v>45448</v>
      </c>
      <c r="B73" s="54">
        <v>1</v>
      </c>
      <c r="C73" s="55">
        <v>1</v>
      </c>
      <c r="D73" s="56">
        <v>1</v>
      </c>
      <c r="E73" s="38">
        <v>0</v>
      </c>
      <c r="F73" s="57">
        <v>0</v>
      </c>
      <c r="G73" s="39">
        <v>0</v>
      </c>
      <c r="H73" s="4">
        <v>1</v>
      </c>
      <c r="I73" s="38">
        <v>2.93</v>
      </c>
      <c r="J73" s="57">
        <v>2.9</v>
      </c>
      <c r="K73" s="57">
        <v>2.87</v>
      </c>
      <c r="L73" s="38">
        <v>0.13</v>
      </c>
      <c r="M73" s="57">
        <v>0.14000000000000001</v>
      </c>
      <c r="N73" s="39">
        <v>0.28000000000000003</v>
      </c>
    </row>
    <row r="74" spans="1:14" ht="18" x14ac:dyDescent="0.3">
      <c r="A74" s="3">
        <v>45449</v>
      </c>
      <c r="B74" s="54">
        <v>1</v>
      </c>
      <c r="C74" s="55">
        <v>1</v>
      </c>
      <c r="D74" s="56">
        <v>1</v>
      </c>
      <c r="E74" s="38">
        <v>0</v>
      </c>
      <c r="F74" s="57">
        <v>0</v>
      </c>
      <c r="G74" s="39">
        <v>0</v>
      </c>
      <c r="H74" s="4">
        <v>1.2</v>
      </c>
      <c r="I74" s="38">
        <v>3.12</v>
      </c>
      <c r="J74" s="57">
        <v>2.85</v>
      </c>
      <c r="K74" s="57">
        <v>3.24</v>
      </c>
      <c r="L74" s="38">
        <v>0.25</v>
      </c>
      <c r="M74" s="57">
        <v>0.19</v>
      </c>
      <c r="N74" s="39">
        <v>0.39</v>
      </c>
    </row>
    <row r="75" spans="1:14" ht="18" x14ac:dyDescent="0.3">
      <c r="A75" s="3">
        <v>45450</v>
      </c>
      <c r="B75" s="54">
        <v>1</v>
      </c>
      <c r="C75" s="55">
        <v>1</v>
      </c>
      <c r="D75" s="56">
        <v>1</v>
      </c>
      <c r="E75" s="38">
        <v>0</v>
      </c>
      <c r="F75" s="57">
        <v>0</v>
      </c>
      <c r="G75" s="39">
        <v>0</v>
      </c>
      <c r="H75" s="4">
        <v>0.8</v>
      </c>
      <c r="I75" s="38">
        <v>2.4</v>
      </c>
      <c r="J75" s="57">
        <v>2.85</v>
      </c>
      <c r="K75" s="57">
        <v>2.5299999999999998</v>
      </c>
      <c r="L75" s="38">
        <v>0.18</v>
      </c>
      <c r="M75" s="57">
        <v>0.15</v>
      </c>
      <c r="N75" s="39">
        <v>0.26</v>
      </c>
    </row>
    <row r="76" spans="1:14" ht="18" x14ac:dyDescent="0.3">
      <c r="A76" s="3">
        <v>45451</v>
      </c>
      <c r="B76" s="54">
        <v>1</v>
      </c>
      <c r="C76" s="55">
        <v>1</v>
      </c>
      <c r="D76" s="56">
        <v>1</v>
      </c>
      <c r="E76" s="38">
        <v>0</v>
      </c>
      <c r="F76" s="57">
        <v>0</v>
      </c>
      <c r="G76" s="39">
        <v>0</v>
      </c>
      <c r="H76" s="4">
        <v>0.4</v>
      </c>
      <c r="I76" s="38">
        <v>3.15</v>
      </c>
      <c r="J76" s="57">
        <v>3.54</v>
      </c>
      <c r="K76" s="57">
        <v>3.05</v>
      </c>
      <c r="L76" s="38">
        <v>0.25</v>
      </c>
      <c r="M76" s="57">
        <v>0.28999999999999998</v>
      </c>
      <c r="N76" s="39">
        <v>0.23</v>
      </c>
    </row>
    <row r="77" spans="1:14" ht="18" x14ac:dyDescent="0.3">
      <c r="A77" s="3">
        <v>45452</v>
      </c>
      <c r="B77" s="54">
        <v>1</v>
      </c>
      <c r="C77" s="55">
        <v>1</v>
      </c>
      <c r="D77" s="56">
        <v>1</v>
      </c>
      <c r="E77" s="38">
        <v>0</v>
      </c>
      <c r="F77" s="57">
        <v>0</v>
      </c>
      <c r="G77" s="39">
        <v>0</v>
      </c>
      <c r="H77" s="4">
        <v>0.6</v>
      </c>
      <c r="I77" s="38">
        <v>3.46</v>
      </c>
      <c r="J77" s="57">
        <v>3.18</v>
      </c>
      <c r="K77" s="57">
        <v>3.28</v>
      </c>
      <c r="L77" s="38">
        <v>0.3</v>
      </c>
      <c r="M77" s="57">
        <v>0.16</v>
      </c>
      <c r="N77" s="39">
        <v>0.25</v>
      </c>
    </row>
    <row r="78" spans="1:14" ht="18" x14ac:dyDescent="0.3">
      <c r="A78" s="3">
        <v>45453</v>
      </c>
      <c r="B78" s="54">
        <v>1</v>
      </c>
      <c r="C78" s="55">
        <v>1</v>
      </c>
      <c r="D78" s="56">
        <v>1</v>
      </c>
      <c r="E78" s="38">
        <v>0</v>
      </c>
      <c r="F78" s="57">
        <v>0</v>
      </c>
      <c r="G78" s="39">
        <v>0</v>
      </c>
      <c r="H78" s="9">
        <v>0.8</v>
      </c>
      <c r="I78" s="38">
        <v>3.24</v>
      </c>
      <c r="J78" s="57">
        <v>3.2</v>
      </c>
      <c r="K78" s="57">
        <v>3.15</v>
      </c>
      <c r="L78" s="41">
        <v>0.09</v>
      </c>
      <c r="M78" s="61">
        <v>0.08</v>
      </c>
      <c r="N78" s="42">
        <v>0.12</v>
      </c>
    </row>
    <row r="79" spans="1:14" ht="18" x14ac:dyDescent="0.3">
      <c r="A79" s="3">
        <v>45454</v>
      </c>
      <c r="B79" s="54">
        <v>1</v>
      </c>
      <c r="C79" s="55">
        <v>1</v>
      </c>
      <c r="D79" s="56">
        <v>1</v>
      </c>
      <c r="E79" s="38">
        <v>0</v>
      </c>
      <c r="F79" s="57">
        <v>0</v>
      </c>
      <c r="G79" s="39">
        <v>0</v>
      </c>
      <c r="H79" s="4">
        <v>1</v>
      </c>
      <c r="I79" s="38">
        <v>3.34</v>
      </c>
      <c r="J79" s="57">
        <v>3.34</v>
      </c>
      <c r="K79" s="57">
        <v>3.22</v>
      </c>
      <c r="L79" s="38">
        <v>0.3</v>
      </c>
      <c r="M79" s="57">
        <v>0.25</v>
      </c>
      <c r="N79" s="39">
        <v>0.17</v>
      </c>
    </row>
    <row r="80" spans="1:14" ht="18" x14ac:dyDescent="0.3">
      <c r="A80" s="3">
        <v>45455</v>
      </c>
      <c r="B80" s="54">
        <v>1</v>
      </c>
      <c r="C80" s="55">
        <v>1</v>
      </c>
      <c r="D80" s="56">
        <v>1</v>
      </c>
      <c r="E80" s="38">
        <v>0</v>
      </c>
      <c r="F80" s="57">
        <v>0</v>
      </c>
      <c r="G80" s="39">
        <v>0</v>
      </c>
      <c r="H80" s="4">
        <v>1.2</v>
      </c>
      <c r="I80" s="38">
        <v>3.43</v>
      </c>
      <c r="J80" s="57">
        <v>3.21</v>
      </c>
      <c r="K80" s="57">
        <v>3.37</v>
      </c>
      <c r="L80" s="38">
        <v>0.39</v>
      </c>
      <c r="M80" s="57">
        <v>1.0900000000000001</v>
      </c>
      <c r="N80" s="39">
        <v>0.35</v>
      </c>
    </row>
    <row r="81" spans="1:14" ht="18" x14ac:dyDescent="0.3">
      <c r="A81" s="3">
        <v>45456</v>
      </c>
      <c r="B81" s="54">
        <v>1</v>
      </c>
      <c r="C81" s="55">
        <v>1</v>
      </c>
      <c r="D81" s="56">
        <v>1</v>
      </c>
      <c r="E81" s="38">
        <v>0</v>
      </c>
      <c r="F81" s="57">
        <v>0</v>
      </c>
      <c r="G81" s="39">
        <v>0</v>
      </c>
      <c r="H81" s="4">
        <v>0.7</v>
      </c>
      <c r="I81" s="38">
        <v>4.22</v>
      </c>
      <c r="J81" s="57">
        <v>4.51</v>
      </c>
      <c r="K81" s="57">
        <v>4.1900000000000004</v>
      </c>
      <c r="L81" s="38">
        <v>0.37</v>
      </c>
      <c r="M81" s="57">
        <v>0.55000000000000004</v>
      </c>
      <c r="N81" s="39">
        <v>0.27</v>
      </c>
    </row>
    <row r="82" spans="1:14" ht="18" x14ac:dyDescent="0.3">
      <c r="A82" s="3">
        <v>45457</v>
      </c>
      <c r="B82" s="54">
        <v>1</v>
      </c>
      <c r="C82" s="55">
        <v>1</v>
      </c>
      <c r="D82" s="56">
        <v>1</v>
      </c>
      <c r="E82" s="38">
        <v>0</v>
      </c>
      <c r="F82" s="57">
        <v>0</v>
      </c>
      <c r="G82" s="39">
        <v>0</v>
      </c>
      <c r="H82" s="4">
        <v>0.6</v>
      </c>
      <c r="I82" s="38">
        <v>2.98</v>
      </c>
      <c r="J82" s="57">
        <v>2.81</v>
      </c>
      <c r="K82" s="57">
        <v>2.5</v>
      </c>
      <c r="L82" s="38">
        <v>0.17</v>
      </c>
      <c r="M82" s="57">
        <v>0.39600000000000002</v>
      </c>
      <c r="N82" s="39">
        <v>0.16</v>
      </c>
    </row>
    <row r="83" spans="1:14" ht="18" x14ac:dyDescent="0.3">
      <c r="A83" s="3">
        <v>45458</v>
      </c>
      <c r="B83" s="54">
        <v>1</v>
      </c>
      <c r="C83" s="55">
        <v>1</v>
      </c>
      <c r="D83" s="56">
        <v>1</v>
      </c>
      <c r="E83" s="38">
        <v>0</v>
      </c>
      <c r="F83" s="57">
        <v>0</v>
      </c>
      <c r="G83" s="39">
        <v>0</v>
      </c>
      <c r="H83" s="4">
        <v>0.4</v>
      </c>
      <c r="I83" s="38">
        <v>3.02</v>
      </c>
      <c r="J83" s="57">
        <v>2.68</v>
      </c>
      <c r="K83" s="57">
        <v>2.88</v>
      </c>
      <c r="L83" s="38">
        <v>0.25</v>
      </c>
      <c r="M83" s="57">
        <v>0.26</v>
      </c>
      <c r="N83" s="39">
        <v>0.28000000000000003</v>
      </c>
    </row>
    <row r="84" spans="1:14" ht="18" x14ac:dyDescent="0.3">
      <c r="A84" s="3">
        <v>45459</v>
      </c>
      <c r="B84" s="54">
        <v>1</v>
      </c>
      <c r="C84" s="55">
        <v>1</v>
      </c>
      <c r="D84" s="56">
        <v>1</v>
      </c>
      <c r="E84" s="38">
        <v>0</v>
      </c>
      <c r="F84" s="57">
        <v>0</v>
      </c>
      <c r="G84" s="39">
        <v>0</v>
      </c>
      <c r="H84" s="11">
        <v>0.3</v>
      </c>
      <c r="I84" s="38">
        <v>3.46</v>
      </c>
      <c r="J84" s="57">
        <v>3.55</v>
      </c>
      <c r="K84" s="57">
        <v>3.19</v>
      </c>
      <c r="L84" s="45">
        <v>0.11</v>
      </c>
      <c r="M84" s="60">
        <v>0.14000000000000001</v>
      </c>
      <c r="N84" s="46">
        <v>0.11</v>
      </c>
    </row>
    <row r="85" spans="1:14" ht="18" x14ac:dyDescent="0.3">
      <c r="A85" s="3">
        <v>45460</v>
      </c>
      <c r="B85" s="54">
        <v>1</v>
      </c>
      <c r="C85" s="55">
        <v>1</v>
      </c>
      <c r="D85" s="56">
        <v>1</v>
      </c>
      <c r="E85" s="38">
        <v>0</v>
      </c>
      <c r="F85" s="57">
        <v>0</v>
      </c>
      <c r="G85" s="39">
        <v>0</v>
      </c>
      <c r="H85" s="4">
        <v>0.2</v>
      </c>
      <c r="I85" s="38">
        <v>4.1500000000000004</v>
      </c>
      <c r="J85" s="57">
        <v>3.92</v>
      </c>
      <c r="K85" s="57">
        <v>4.08</v>
      </c>
      <c r="L85" s="38">
        <v>0.12</v>
      </c>
      <c r="M85" s="57">
        <v>0.21</v>
      </c>
      <c r="N85" s="39">
        <v>0.15</v>
      </c>
    </row>
    <row r="86" spans="1:14" ht="18" x14ac:dyDescent="0.3">
      <c r="A86" s="3">
        <v>45461</v>
      </c>
      <c r="B86" s="54">
        <v>1</v>
      </c>
      <c r="C86" s="55">
        <v>1</v>
      </c>
      <c r="D86" s="56">
        <v>1</v>
      </c>
      <c r="E86" s="38">
        <v>0</v>
      </c>
      <c r="F86" s="57">
        <v>0</v>
      </c>
      <c r="G86" s="39">
        <v>0</v>
      </c>
      <c r="H86" s="4">
        <v>0.4</v>
      </c>
      <c r="I86" s="38">
        <v>3.91</v>
      </c>
      <c r="J86" s="57">
        <v>3.83</v>
      </c>
      <c r="K86" s="57">
        <v>3.48</v>
      </c>
      <c r="L86" s="38">
        <v>0.15</v>
      </c>
      <c r="M86" s="57">
        <v>0.22</v>
      </c>
      <c r="N86" s="39">
        <v>0.13</v>
      </c>
    </row>
    <row r="87" spans="1:14" ht="18" x14ac:dyDescent="0.3">
      <c r="A87" s="3">
        <v>45462</v>
      </c>
      <c r="B87" s="54">
        <v>1</v>
      </c>
      <c r="C87" s="55">
        <v>1</v>
      </c>
      <c r="D87" s="56">
        <v>1</v>
      </c>
      <c r="E87" s="38">
        <v>0</v>
      </c>
      <c r="F87" s="57">
        <v>0</v>
      </c>
      <c r="G87" s="39">
        <v>0</v>
      </c>
      <c r="H87" s="4">
        <v>0.6</v>
      </c>
      <c r="I87" s="38">
        <v>3.75</v>
      </c>
      <c r="J87" s="57">
        <v>3.55</v>
      </c>
      <c r="K87" s="57">
        <v>3.76</v>
      </c>
      <c r="L87" s="38">
        <v>0.27</v>
      </c>
      <c r="M87" s="57">
        <v>0.22</v>
      </c>
      <c r="N87" s="39">
        <v>0.12</v>
      </c>
    </row>
    <row r="88" spans="1:14" ht="18" x14ac:dyDescent="0.3">
      <c r="A88" s="3">
        <v>45463</v>
      </c>
      <c r="B88" s="54">
        <v>1</v>
      </c>
      <c r="C88" s="55">
        <v>1</v>
      </c>
      <c r="D88" s="56">
        <v>1</v>
      </c>
      <c r="E88" s="38">
        <v>0</v>
      </c>
      <c r="F88" s="57">
        <v>0</v>
      </c>
      <c r="G88" s="39">
        <v>0</v>
      </c>
      <c r="H88" s="4">
        <v>0.6</v>
      </c>
      <c r="I88" s="38">
        <v>3.42</v>
      </c>
      <c r="J88" s="57">
        <v>3.25</v>
      </c>
      <c r="K88" s="57">
        <v>3.41</v>
      </c>
      <c r="L88" s="38">
        <v>0.19</v>
      </c>
      <c r="M88" s="57">
        <v>0.31</v>
      </c>
      <c r="N88" s="39">
        <v>0.26</v>
      </c>
    </row>
    <row r="89" spans="1:14" ht="18" x14ac:dyDescent="0.3">
      <c r="A89" s="3">
        <v>45464</v>
      </c>
      <c r="B89" s="54">
        <v>1</v>
      </c>
      <c r="C89" s="55">
        <v>1</v>
      </c>
      <c r="D89" s="56">
        <v>1</v>
      </c>
      <c r="E89" s="38">
        <v>0</v>
      </c>
      <c r="F89" s="57">
        <v>0</v>
      </c>
      <c r="G89" s="39">
        <v>0</v>
      </c>
      <c r="H89" s="4">
        <v>0.8</v>
      </c>
      <c r="I89" s="38">
        <v>3.54</v>
      </c>
      <c r="J89" s="57">
        <v>3.48</v>
      </c>
      <c r="K89" s="57">
        <v>3.58</v>
      </c>
      <c r="L89" s="38">
        <v>0.39</v>
      </c>
      <c r="M89" s="57">
        <v>0.24</v>
      </c>
      <c r="N89" s="39">
        <v>0.49</v>
      </c>
    </row>
    <row r="90" spans="1:14" ht="18" x14ac:dyDescent="0.3">
      <c r="A90" s="3">
        <v>45465</v>
      </c>
      <c r="B90" s="54">
        <v>1</v>
      </c>
      <c r="C90" s="55">
        <v>1</v>
      </c>
      <c r="D90" s="56">
        <v>1</v>
      </c>
      <c r="E90" s="38">
        <v>0</v>
      </c>
      <c r="F90" s="57">
        <v>0</v>
      </c>
      <c r="G90" s="39">
        <v>0</v>
      </c>
      <c r="H90" s="4">
        <v>0.8</v>
      </c>
      <c r="I90" s="38">
        <v>3.21</v>
      </c>
      <c r="J90" s="57">
        <v>3.04</v>
      </c>
      <c r="K90" s="57">
        <v>3.27</v>
      </c>
      <c r="L90" s="38">
        <v>0.41</v>
      </c>
      <c r="M90" s="57">
        <v>0.38</v>
      </c>
      <c r="N90" s="39">
        <v>0.44</v>
      </c>
    </row>
    <row r="91" spans="1:14" ht="18" x14ac:dyDescent="0.3">
      <c r="A91" s="3">
        <v>45466</v>
      </c>
      <c r="B91" s="54">
        <v>1</v>
      </c>
      <c r="C91" s="55">
        <v>1</v>
      </c>
      <c r="D91" s="56">
        <v>1</v>
      </c>
      <c r="E91" s="38">
        <v>0</v>
      </c>
      <c r="F91" s="57">
        <v>0</v>
      </c>
      <c r="G91" s="39">
        <v>0</v>
      </c>
      <c r="H91" s="4">
        <v>0.57999999999999996</v>
      </c>
      <c r="I91" s="38">
        <v>2.98</v>
      </c>
      <c r="J91" s="57">
        <v>3.03</v>
      </c>
      <c r="K91" s="57">
        <v>3.2</v>
      </c>
      <c r="L91" s="38">
        <v>0.32</v>
      </c>
      <c r="M91" s="57">
        <v>0.41</v>
      </c>
      <c r="N91" s="39">
        <v>0.28000000000000003</v>
      </c>
    </row>
    <row r="92" spans="1:14" ht="18" x14ac:dyDescent="0.3">
      <c r="A92" s="3">
        <v>45467</v>
      </c>
      <c r="B92" s="54">
        <v>1</v>
      </c>
      <c r="C92" s="55">
        <v>1</v>
      </c>
      <c r="D92" s="56">
        <v>1</v>
      </c>
      <c r="E92" s="38">
        <v>0</v>
      </c>
      <c r="F92" s="57">
        <v>0</v>
      </c>
      <c r="G92" s="39">
        <v>0</v>
      </c>
      <c r="H92" s="9">
        <v>0.4</v>
      </c>
      <c r="I92" s="41">
        <v>3.56</v>
      </c>
      <c r="J92" s="61">
        <v>3.41</v>
      </c>
      <c r="K92" s="42">
        <v>3.62</v>
      </c>
      <c r="L92" s="41">
        <v>0.21</v>
      </c>
      <c r="M92" s="61">
        <v>0.3</v>
      </c>
      <c r="N92" s="42">
        <v>0.19</v>
      </c>
    </row>
    <row r="93" spans="1:14" ht="18" x14ac:dyDescent="0.3">
      <c r="A93" s="3">
        <v>45468</v>
      </c>
      <c r="B93" s="54">
        <v>1</v>
      </c>
      <c r="C93" s="55">
        <v>1</v>
      </c>
      <c r="D93" s="56">
        <v>1</v>
      </c>
      <c r="E93" s="38">
        <v>0</v>
      </c>
      <c r="F93" s="57">
        <v>0</v>
      </c>
      <c r="G93" s="39">
        <v>0</v>
      </c>
      <c r="H93" s="4">
        <v>0.5</v>
      </c>
      <c r="I93" s="38">
        <v>2.46</v>
      </c>
      <c r="J93" s="57">
        <v>2.6</v>
      </c>
      <c r="K93" s="39">
        <v>2.2400000000000002</v>
      </c>
      <c r="L93" s="38">
        <v>0.19</v>
      </c>
      <c r="M93" s="57">
        <v>0.21099999999999999</v>
      </c>
      <c r="N93" s="39">
        <v>0.28999999999999998</v>
      </c>
    </row>
    <row r="94" spans="1:14" ht="18" x14ac:dyDescent="0.3">
      <c r="A94" s="3">
        <v>45469</v>
      </c>
      <c r="B94" s="54">
        <v>1</v>
      </c>
      <c r="C94" s="55">
        <v>1</v>
      </c>
      <c r="D94" s="56">
        <v>1</v>
      </c>
      <c r="E94" s="38">
        <v>0</v>
      </c>
      <c r="F94" s="57">
        <v>0</v>
      </c>
      <c r="G94" s="39">
        <v>0</v>
      </c>
      <c r="H94" s="4">
        <v>0.6</v>
      </c>
      <c r="I94" s="38">
        <v>2.75</v>
      </c>
      <c r="J94" s="57">
        <v>2.5499999999999998</v>
      </c>
      <c r="K94" s="39">
        <v>2.64</v>
      </c>
      <c r="L94" s="38">
        <v>0.23</v>
      </c>
      <c r="M94" s="57">
        <v>0.52</v>
      </c>
      <c r="N94" s="39">
        <v>0.31</v>
      </c>
    </row>
    <row r="95" spans="1:14" ht="18" x14ac:dyDescent="0.3">
      <c r="A95" s="3">
        <v>45470</v>
      </c>
      <c r="B95" s="54">
        <v>1</v>
      </c>
      <c r="C95" s="55">
        <v>1</v>
      </c>
      <c r="D95" s="56">
        <v>1</v>
      </c>
      <c r="E95" s="38">
        <v>0</v>
      </c>
      <c r="F95" s="57">
        <v>0</v>
      </c>
      <c r="G95" s="39">
        <v>0</v>
      </c>
      <c r="H95" s="4">
        <v>0.4</v>
      </c>
      <c r="I95" s="38">
        <v>2.38</v>
      </c>
      <c r="J95" s="57">
        <v>2.23</v>
      </c>
      <c r="K95" s="39">
        <v>2.29</v>
      </c>
      <c r="L95" s="38">
        <v>0.31</v>
      </c>
      <c r="M95" s="57">
        <v>0.11</v>
      </c>
      <c r="N95" s="39">
        <v>0.09</v>
      </c>
    </row>
    <row r="96" spans="1:14" ht="18" x14ac:dyDescent="0.3">
      <c r="A96" s="3">
        <v>45471</v>
      </c>
      <c r="B96" s="54">
        <v>1</v>
      </c>
      <c r="C96" s="55">
        <v>1</v>
      </c>
      <c r="D96" s="56">
        <v>1</v>
      </c>
      <c r="E96" s="38">
        <v>0</v>
      </c>
      <c r="F96" s="57">
        <v>0</v>
      </c>
      <c r="G96" s="39">
        <v>0</v>
      </c>
      <c r="H96" s="4">
        <f>AVERAGEA(H104:H108,H2:H95)</f>
        <v>0.51393939393939381</v>
      </c>
      <c r="I96" s="38">
        <v>2.93</v>
      </c>
      <c r="J96" s="57">
        <v>2.54</v>
      </c>
      <c r="K96" s="39">
        <v>2.3199999999999998</v>
      </c>
      <c r="L96" s="38">
        <f>AVERAGEA(L98:L108,L2:L95)</f>
        <v>0.18895238095238101</v>
      </c>
      <c r="M96" s="57">
        <v>0.28000000000000003</v>
      </c>
      <c r="N96" s="39">
        <v>0.15</v>
      </c>
    </row>
    <row r="97" spans="1:14" ht="18" x14ac:dyDescent="0.3">
      <c r="A97" s="49">
        <v>45472</v>
      </c>
      <c r="B97" s="54">
        <v>1</v>
      </c>
      <c r="C97" s="55">
        <v>1</v>
      </c>
      <c r="D97" s="56">
        <v>1</v>
      </c>
      <c r="E97" s="38">
        <v>0</v>
      </c>
      <c r="F97" s="57">
        <v>0</v>
      </c>
      <c r="G97" s="39">
        <v>0</v>
      </c>
      <c r="H97" s="4">
        <f t="shared" ref="H97:H103" si="3">AVERAGEA(H105:H109,H3:H96)</f>
        <v>0.51626468769325906</v>
      </c>
      <c r="I97" s="38">
        <v>2.66</v>
      </c>
      <c r="J97" s="57">
        <v>2.2599999999999998</v>
      </c>
      <c r="K97" s="39">
        <v>2.42</v>
      </c>
      <c r="L97" s="45">
        <v>0.33</v>
      </c>
      <c r="M97" s="60">
        <v>0.24</v>
      </c>
      <c r="N97" s="46">
        <v>0.44</v>
      </c>
    </row>
    <row r="98" spans="1:14" ht="18" x14ac:dyDescent="0.3">
      <c r="A98" s="3">
        <v>45473</v>
      </c>
      <c r="B98" s="54">
        <v>1</v>
      </c>
      <c r="C98" s="55">
        <v>1</v>
      </c>
      <c r="D98" s="56">
        <v>1</v>
      </c>
      <c r="E98" s="38">
        <v>0</v>
      </c>
      <c r="F98" s="57">
        <v>0</v>
      </c>
      <c r="G98" s="39">
        <v>0</v>
      </c>
      <c r="H98" s="4">
        <f t="shared" si="3"/>
        <v>0.51660004207868704</v>
      </c>
      <c r="I98" s="38">
        <v>2.86</v>
      </c>
      <c r="J98" s="57">
        <v>2.44</v>
      </c>
      <c r="K98" s="39">
        <v>2.63</v>
      </c>
      <c r="L98" s="38">
        <v>0.24</v>
      </c>
      <c r="M98" s="57">
        <v>0.18</v>
      </c>
      <c r="N98" s="39">
        <v>0.31</v>
      </c>
    </row>
    <row r="99" spans="1:14" ht="18" x14ac:dyDescent="0.3">
      <c r="A99" s="40">
        <v>45474</v>
      </c>
      <c r="B99" s="54">
        <v>1</v>
      </c>
      <c r="C99" s="55">
        <v>1</v>
      </c>
      <c r="D99" s="56">
        <v>1</v>
      </c>
      <c r="E99" s="41">
        <v>0</v>
      </c>
      <c r="F99" s="61">
        <v>0</v>
      </c>
      <c r="G99" s="42">
        <v>0</v>
      </c>
      <c r="H99" s="4">
        <f t="shared" si="3"/>
        <v>0.51382087628865969</v>
      </c>
      <c r="I99" s="41">
        <v>3.1</v>
      </c>
      <c r="J99" s="61">
        <v>2.89</v>
      </c>
      <c r="K99" s="42">
        <v>3.91</v>
      </c>
      <c r="L99" s="41">
        <v>0.32</v>
      </c>
      <c r="M99" s="61">
        <v>0.19</v>
      </c>
      <c r="N99" s="42">
        <v>0.22</v>
      </c>
    </row>
    <row r="100" spans="1:14" ht="18" x14ac:dyDescent="0.3">
      <c r="A100" s="3">
        <v>45475</v>
      </c>
      <c r="B100" s="54">
        <v>1</v>
      </c>
      <c r="C100" s="55">
        <v>1</v>
      </c>
      <c r="D100" s="56">
        <v>1</v>
      </c>
      <c r="E100" s="38">
        <v>0</v>
      </c>
      <c r="F100" s="57">
        <v>0</v>
      </c>
      <c r="G100" s="39">
        <v>0</v>
      </c>
      <c r="H100" s="4">
        <f t="shared" si="3"/>
        <v>0.5077960526315789</v>
      </c>
      <c r="I100" s="38">
        <v>3.22</v>
      </c>
      <c r="J100" s="57">
        <v>3.18</v>
      </c>
      <c r="K100" s="39">
        <v>3.72</v>
      </c>
      <c r="L100" s="38">
        <v>0.1</v>
      </c>
      <c r="M100" s="57">
        <v>0.13</v>
      </c>
      <c r="N100" s="39">
        <v>0.15</v>
      </c>
    </row>
    <row r="101" spans="1:14" ht="18" x14ac:dyDescent="0.3">
      <c r="A101" s="3">
        <v>45476</v>
      </c>
      <c r="B101" s="54">
        <v>1</v>
      </c>
      <c r="C101" s="55">
        <v>1</v>
      </c>
      <c r="D101" s="56">
        <v>1</v>
      </c>
      <c r="E101" s="38">
        <v>0</v>
      </c>
      <c r="F101" s="57">
        <v>0</v>
      </c>
      <c r="G101" s="39">
        <v>0</v>
      </c>
      <c r="H101" s="4">
        <f t="shared" si="3"/>
        <v>0.50796192609182533</v>
      </c>
      <c r="I101" s="38">
        <v>3.35</v>
      </c>
      <c r="J101" s="57">
        <v>3.22</v>
      </c>
      <c r="K101" s="39">
        <v>3.45</v>
      </c>
      <c r="L101" s="38">
        <v>0.18</v>
      </c>
      <c r="M101" s="57">
        <v>0.15</v>
      </c>
      <c r="N101" s="39">
        <v>0.21</v>
      </c>
    </row>
    <row r="102" spans="1:14" ht="18" x14ac:dyDescent="0.3">
      <c r="A102" s="3">
        <v>45477</v>
      </c>
      <c r="B102" s="54">
        <v>1</v>
      </c>
      <c r="C102" s="55">
        <v>1</v>
      </c>
      <c r="D102" s="56">
        <v>1</v>
      </c>
      <c r="E102" s="38">
        <v>0</v>
      </c>
      <c r="F102" s="57">
        <v>0</v>
      </c>
      <c r="G102" s="39">
        <v>0</v>
      </c>
      <c r="H102" s="4">
        <f t="shared" si="3"/>
        <v>0.50911045722046167</v>
      </c>
      <c r="I102" s="38">
        <v>3.24</v>
      </c>
      <c r="J102" s="57">
        <v>3.31</v>
      </c>
      <c r="K102" s="39">
        <v>3.37</v>
      </c>
      <c r="L102" s="38">
        <v>0.24</v>
      </c>
      <c r="M102" s="57">
        <v>0.21</v>
      </c>
      <c r="N102" s="39">
        <v>0.15</v>
      </c>
    </row>
    <row r="103" spans="1:14" ht="18" x14ac:dyDescent="0.3">
      <c r="A103" s="3">
        <v>45478</v>
      </c>
      <c r="B103" s="54">
        <v>1</v>
      </c>
      <c r="C103" s="55">
        <v>1</v>
      </c>
      <c r="D103" s="56">
        <v>1</v>
      </c>
      <c r="E103" s="38">
        <v>0</v>
      </c>
      <c r="F103" s="57">
        <v>0</v>
      </c>
      <c r="G103" s="39">
        <v>0</v>
      </c>
      <c r="H103" s="4">
        <f t="shared" si="3"/>
        <v>0.50920737697812612</v>
      </c>
      <c r="I103" s="38">
        <v>3.12</v>
      </c>
      <c r="J103" s="57">
        <v>3.44</v>
      </c>
      <c r="K103" s="39">
        <v>3.29</v>
      </c>
      <c r="L103" s="38">
        <v>0.2</v>
      </c>
      <c r="M103" s="57">
        <v>0.14000000000000001</v>
      </c>
      <c r="N103" s="39">
        <v>0.18</v>
      </c>
    </row>
    <row r="104" spans="1:14" ht="18" x14ac:dyDescent="0.3">
      <c r="A104" s="3">
        <v>45479</v>
      </c>
      <c r="B104" s="54">
        <v>1</v>
      </c>
      <c r="C104" s="55">
        <v>1</v>
      </c>
      <c r="D104" s="56">
        <v>1</v>
      </c>
      <c r="E104" s="38">
        <v>0</v>
      </c>
      <c r="F104" s="57">
        <v>0</v>
      </c>
      <c r="G104" s="39">
        <v>0</v>
      </c>
      <c r="H104" s="4">
        <v>0.4</v>
      </c>
      <c r="I104" s="38">
        <v>3.28</v>
      </c>
      <c r="J104" s="57">
        <v>3.54</v>
      </c>
      <c r="K104" s="39">
        <v>3.32</v>
      </c>
      <c r="L104" s="38">
        <v>0.1</v>
      </c>
      <c r="M104" s="57">
        <v>0.26</v>
      </c>
      <c r="N104" s="39">
        <v>0.21</v>
      </c>
    </row>
    <row r="105" spans="1:14" ht="18" x14ac:dyDescent="0.3">
      <c r="A105" s="3">
        <v>45480</v>
      </c>
      <c r="B105" s="54">
        <v>1</v>
      </c>
      <c r="C105" s="55">
        <v>1</v>
      </c>
      <c r="D105" s="56">
        <v>1</v>
      </c>
      <c r="E105" s="38">
        <v>0</v>
      </c>
      <c r="F105" s="57">
        <v>0</v>
      </c>
      <c r="G105" s="39">
        <v>0</v>
      </c>
      <c r="H105" s="4">
        <v>0.4</v>
      </c>
      <c r="I105" s="38">
        <v>3.18</v>
      </c>
      <c r="J105" s="57">
        <v>3.22</v>
      </c>
      <c r="K105" s="39">
        <v>3.34</v>
      </c>
      <c r="L105" s="38">
        <v>0.18</v>
      </c>
      <c r="M105" s="57">
        <v>0.11</v>
      </c>
      <c r="N105" s="39">
        <v>0.1</v>
      </c>
    </row>
    <row r="106" spans="1:14" ht="18" x14ac:dyDescent="0.3">
      <c r="A106" s="3">
        <v>45481</v>
      </c>
      <c r="B106" s="54">
        <v>1</v>
      </c>
      <c r="C106" s="55">
        <v>1</v>
      </c>
      <c r="D106" s="56">
        <v>1</v>
      </c>
      <c r="E106" s="41">
        <v>0</v>
      </c>
      <c r="F106" s="61">
        <v>0</v>
      </c>
      <c r="G106" s="42">
        <v>0</v>
      </c>
      <c r="H106" s="14">
        <v>0.5</v>
      </c>
      <c r="I106" s="41">
        <v>3.23</v>
      </c>
      <c r="J106" s="61">
        <v>3.48</v>
      </c>
      <c r="K106" s="42">
        <v>3.36</v>
      </c>
      <c r="L106" s="41">
        <v>0.18</v>
      </c>
      <c r="M106" s="61">
        <v>0.14000000000000001</v>
      </c>
      <c r="N106" s="42">
        <v>0.17</v>
      </c>
    </row>
    <row r="107" spans="1:14" ht="18" x14ac:dyDescent="0.3">
      <c r="A107" s="3">
        <v>45482</v>
      </c>
      <c r="B107" s="54">
        <v>1</v>
      </c>
      <c r="C107" s="55">
        <v>1</v>
      </c>
      <c r="D107" s="56">
        <v>1</v>
      </c>
      <c r="E107" s="38">
        <v>0</v>
      </c>
      <c r="F107" s="57">
        <v>0</v>
      </c>
      <c r="G107" s="39">
        <v>0</v>
      </c>
      <c r="H107" s="46">
        <v>0.8</v>
      </c>
      <c r="I107" s="41">
        <v>3.4</v>
      </c>
      <c r="J107" s="61">
        <v>3.24</v>
      </c>
      <c r="K107" s="42">
        <v>3.5</v>
      </c>
      <c r="L107" s="38">
        <v>0.21</v>
      </c>
      <c r="M107" s="57">
        <v>0.25</v>
      </c>
      <c r="N107" s="39">
        <v>0.18</v>
      </c>
    </row>
    <row r="108" spans="1:14" ht="18" x14ac:dyDescent="0.3">
      <c r="A108" s="3">
        <v>45483</v>
      </c>
      <c r="B108" s="54">
        <v>1</v>
      </c>
      <c r="C108" s="55">
        <v>1</v>
      </c>
      <c r="D108" s="56">
        <v>1</v>
      </c>
      <c r="E108" s="38">
        <v>0</v>
      </c>
      <c r="F108" s="57">
        <v>0</v>
      </c>
      <c r="G108" s="39">
        <v>0</v>
      </c>
      <c r="H108" s="4">
        <v>0.4</v>
      </c>
      <c r="I108" s="38">
        <v>3.18</v>
      </c>
      <c r="J108" s="57">
        <v>3.37</v>
      </c>
      <c r="K108" s="39">
        <v>3.22</v>
      </c>
      <c r="L108" s="38">
        <v>0.24</v>
      </c>
      <c r="M108" s="57">
        <v>0.18</v>
      </c>
      <c r="N108" s="39">
        <v>0.22</v>
      </c>
    </row>
  </sheetData>
  <conditionalFormatting sqref="A2:A108">
    <cfRule type="cellIs" dxfId="11" priority="1" operator="equal">
      <formula>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84597-8287-45B1-A83D-9BAF5A175D9D}">
  <sheetPr>
    <tabColor rgb="FFFFFF00"/>
  </sheetPr>
  <dimension ref="A1:K108"/>
  <sheetViews>
    <sheetView workbookViewId="0">
      <selection activeCell="F1" sqref="F1"/>
    </sheetView>
  </sheetViews>
  <sheetFormatPr baseColWidth="10" defaultRowHeight="14.4" x14ac:dyDescent="0.3"/>
  <cols>
    <col min="1" max="1" width="21" customWidth="1"/>
  </cols>
  <sheetData>
    <row r="1" spans="1:11" ht="14.4" customHeight="1" x14ac:dyDescent="0.3">
      <c r="A1" s="27" t="s">
        <v>6</v>
      </c>
      <c r="B1" s="27" t="s">
        <v>12</v>
      </c>
      <c r="C1" s="28" t="s">
        <v>84</v>
      </c>
      <c r="D1" s="20" t="s">
        <v>0</v>
      </c>
      <c r="E1" s="20" t="s">
        <v>80</v>
      </c>
      <c r="F1" s="20" t="s">
        <v>81</v>
      </c>
      <c r="G1" s="21" t="s">
        <v>10</v>
      </c>
      <c r="H1" s="20" t="s">
        <v>11</v>
      </c>
      <c r="I1" s="29" t="s">
        <v>13</v>
      </c>
      <c r="J1" s="20" t="s">
        <v>4</v>
      </c>
      <c r="K1" s="30" t="s">
        <v>82</v>
      </c>
    </row>
    <row r="2" spans="1:11" ht="18" x14ac:dyDescent="0.3">
      <c r="A2" s="8">
        <v>45377</v>
      </c>
      <c r="B2" s="5">
        <v>18.5</v>
      </c>
      <c r="C2" s="5">
        <v>42.7</v>
      </c>
      <c r="D2" s="4">
        <v>7.8</v>
      </c>
      <c r="E2" s="4">
        <v>0.33</v>
      </c>
      <c r="F2" s="4">
        <v>4.92</v>
      </c>
      <c r="G2" s="4">
        <v>0</v>
      </c>
      <c r="H2" s="4">
        <f>AVERAGEA(H15,H18:H29,H32:H42,H45,H49:H56,H59:H72,H74:H108)</f>
        <v>2.9425609756097568</v>
      </c>
      <c r="I2" s="6">
        <v>0</v>
      </c>
      <c r="J2" s="4">
        <v>1</v>
      </c>
      <c r="K2" s="23">
        <f>AVERAGEA(K6:K108)</f>
        <v>36269.155339805824</v>
      </c>
    </row>
    <row r="3" spans="1:11" ht="18" x14ac:dyDescent="0.3">
      <c r="A3" s="8">
        <v>45378</v>
      </c>
      <c r="B3" s="5">
        <v>18.7</v>
      </c>
      <c r="C3" s="5">
        <v>46.7</v>
      </c>
      <c r="D3" s="4">
        <v>7.87</v>
      </c>
      <c r="E3" s="4">
        <v>0.09</v>
      </c>
      <c r="F3" s="4">
        <v>4.0599999999999996</v>
      </c>
      <c r="G3" s="4">
        <v>0</v>
      </c>
      <c r="H3" s="4">
        <v>2.94</v>
      </c>
      <c r="I3" s="6">
        <v>0</v>
      </c>
      <c r="J3" s="4">
        <v>1</v>
      </c>
      <c r="K3" s="23">
        <v>36269</v>
      </c>
    </row>
    <row r="4" spans="1:11" ht="18" x14ac:dyDescent="0.3">
      <c r="A4" s="8">
        <v>45379</v>
      </c>
      <c r="B4" s="5">
        <v>19.2</v>
      </c>
      <c r="C4" s="5">
        <v>46.3</v>
      </c>
      <c r="D4" s="4">
        <v>7.82</v>
      </c>
      <c r="E4" s="4">
        <v>0.21</v>
      </c>
      <c r="F4" s="4">
        <v>4.66</v>
      </c>
      <c r="G4" s="4">
        <v>0</v>
      </c>
      <c r="H4" s="4">
        <v>2.94</v>
      </c>
      <c r="I4" s="6">
        <v>0</v>
      </c>
      <c r="J4" s="4">
        <v>1</v>
      </c>
      <c r="K4" s="23">
        <v>36269</v>
      </c>
    </row>
    <row r="5" spans="1:11" ht="18" x14ac:dyDescent="0.3">
      <c r="A5" s="8">
        <v>45380</v>
      </c>
      <c r="B5" s="5">
        <v>18.7</v>
      </c>
      <c r="C5" s="5">
        <v>39.4</v>
      </c>
      <c r="D5" s="4">
        <v>7.8</v>
      </c>
      <c r="E5" s="4">
        <v>0.11</v>
      </c>
      <c r="F5" s="4">
        <v>4.1399999999999997</v>
      </c>
      <c r="G5" s="4">
        <v>0</v>
      </c>
      <c r="H5" s="4">
        <v>2.94</v>
      </c>
      <c r="I5" s="6">
        <v>0</v>
      </c>
      <c r="J5" s="4">
        <v>1</v>
      </c>
      <c r="K5" s="23">
        <v>36269</v>
      </c>
    </row>
    <row r="6" spans="1:11" ht="18" x14ac:dyDescent="0.3">
      <c r="A6" s="8">
        <v>45381</v>
      </c>
      <c r="B6" s="5">
        <v>18.600000000000001</v>
      </c>
      <c r="C6" s="5">
        <v>46</v>
      </c>
      <c r="D6" s="4">
        <v>7.87</v>
      </c>
      <c r="E6" s="4">
        <v>0.16</v>
      </c>
      <c r="F6" s="4">
        <v>4.66</v>
      </c>
      <c r="G6" s="4">
        <v>0</v>
      </c>
      <c r="H6" s="4">
        <v>2.94</v>
      </c>
      <c r="I6" s="6">
        <v>0</v>
      </c>
      <c r="J6" s="4">
        <v>1</v>
      </c>
      <c r="K6" s="23">
        <v>29440</v>
      </c>
    </row>
    <row r="7" spans="1:11" ht="18" x14ac:dyDescent="0.3">
      <c r="A7" s="8">
        <v>45382</v>
      </c>
      <c r="B7" s="5">
        <v>18.3</v>
      </c>
      <c r="C7" s="5">
        <v>48.2</v>
      </c>
      <c r="D7" s="4">
        <v>7.86</v>
      </c>
      <c r="E7" s="4">
        <v>0.13</v>
      </c>
      <c r="F7" s="4">
        <v>6.14</v>
      </c>
      <c r="G7" s="4">
        <v>0</v>
      </c>
      <c r="H7" s="4">
        <v>2.94</v>
      </c>
      <c r="I7" s="6">
        <v>8.9999999999999993E-3</v>
      </c>
      <c r="J7" s="4">
        <v>1</v>
      </c>
      <c r="K7" s="23">
        <v>30848</v>
      </c>
    </row>
    <row r="8" spans="1:11" ht="18" x14ac:dyDescent="0.3">
      <c r="A8" s="8">
        <v>45383</v>
      </c>
      <c r="B8" s="5">
        <v>19</v>
      </c>
      <c r="C8" s="5">
        <v>56.5</v>
      </c>
      <c r="D8" s="4">
        <v>7.9</v>
      </c>
      <c r="E8" s="4">
        <v>0.09</v>
      </c>
      <c r="F8" s="4">
        <v>3.2</v>
      </c>
      <c r="G8" s="4">
        <v>0</v>
      </c>
      <c r="H8" s="4">
        <v>2.94</v>
      </c>
      <c r="I8" s="6">
        <v>1E-3</v>
      </c>
      <c r="J8" s="4">
        <v>1</v>
      </c>
      <c r="K8" s="23">
        <v>36160</v>
      </c>
    </row>
    <row r="9" spans="1:11" ht="18" x14ac:dyDescent="0.3">
      <c r="A9" s="8">
        <v>45384</v>
      </c>
      <c r="B9" s="5">
        <v>18.5</v>
      </c>
      <c r="C9" s="5">
        <v>31.2</v>
      </c>
      <c r="D9" s="4">
        <v>7.9</v>
      </c>
      <c r="E9" s="4">
        <v>0.18</v>
      </c>
      <c r="F9" s="4">
        <v>2.88</v>
      </c>
      <c r="G9" s="4">
        <v>0</v>
      </c>
      <c r="H9" s="4">
        <v>2.94</v>
      </c>
      <c r="I9" s="6">
        <v>0</v>
      </c>
      <c r="J9" s="4">
        <v>1</v>
      </c>
      <c r="K9" s="23">
        <v>19968</v>
      </c>
    </row>
    <row r="10" spans="1:11" ht="18" x14ac:dyDescent="0.3">
      <c r="A10" s="8">
        <v>45385</v>
      </c>
      <c r="B10" s="5">
        <v>18.100000000000001</v>
      </c>
      <c r="C10" s="5">
        <v>56.1</v>
      </c>
      <c r="D10" s="4">
        <v>7.9</v>
      </c>
      <c r="E10" s="4">
        <v>0.18</v>
      </c>
      <c r="F10" s="4">
        <v>3.38</v>
      </c>
      <c r="G10" s="4">
        <v>0</v>
      </c>
      <c r="H10" s="4">
        <v>2.94</v>
      </c>
      <c r="I10" s="6">
        <v>0</v>
      </c>
      <c r="J10" s="4">
        <v>1</v>
      </c>
      <c r="K10" s="23">
        <v>35904</v>
      </c>
    </row>
    <row r="11" spans="1:11" ht="18" x14ac:dyDescent="0.3">
      <c r="A11" s="8">
        <v>45386</v>
      </c>
      <c r="B11" s="5">
        <v>18.399999999999999</v>
      </c>
      <c r="C11" s="5">
        <v>52.2</v>
      </c>
      <c r="D11" s="4">
        <v>7.9</v>
      </c>
      <c r="E11" s="4">
        <v>0.26</v>
      </c>
      <c r="F11" s="4">
        <v>3.32</v>
      </c>
      <c r="G11" s="4">
        <v>0</v>
      </c>
      <c r="H11" s="4">
        <v>2.94</v>
      </c>
      <c r="I11" s="6">
        <v>0</v>
      </c>
      <c r="J11" s="4">
        <v>1</v>
      </c>
      <c r="K11" s="23">
        <v>33408</v>
      </c>
    </row>
    <row r="12" spans="1:11" ht="18" x14ac:dyDescent="0.3">
      <c r="A12" s="8">
        <v>45387</v>
      </c>
      <c r="B12" s="5">
        <v>18.600000000000001</v>
      </c>
      <c r="C12" s="5">
        <v>54.4</v>
      </c>
      <c r="D12" s="4">
        <v>7.7</v>
      </c>
      <c r="E12" s="4">
        <v>0.19</v>
      </c>
      <c r="F12" s="4">
        <v>5.62</v>
      </c>
      <c r="G12" s="4">
        <v>0</v>
      </c>
      <c r="H12" s="4">
        <v>2.94</v>
      </c>
      <c r="I12" s="6">
        <v>0</v>
      </c>
      <c r="J12" s="4">
        <v>1</v>
      </c>
      <c r="K12" s="23">
        <v>34816</v>
      </c>
    </row>
    <row r="13" spans="1:11" ht="18" x14ac:dyDescent="0.3">
      <c r="A13" s="8">
        <v>45388</v>
      </c>
      <c r="B13" s="5">
        <v>18.8</v>
      </c>
      <c r="C13" s="5">
        <v>56.7</v>
      </c>
      <c r="D13" s="4">
        <v>7.9</v>
      </c>
      <c r="E13" s="4">
        <v>0.12</v>
      </c>
      <c r="F13" s="4">
        <v>3.25</v>
      </c>
      <c r="G13" s="4">
        <v>0</v>
      </c>
      <c r="H13" s="4">
        <v>2.94</v>
      </c>
      <c r="I13" s="6">
        <v>0</v>
      </c>
      <c r="J13" s="4">
        <v>1</v>
      </c>
      <c r="K13" s="23">
        <v>36288</v>
      </c>
    </row>
    <row r="14" spans="1:11" ht="18" x14ac:dyDescent="0.3">
      <c r="A14" s="8">
        <v>45389</v>
      </c>
      <c r="B14" s="5">
        <v>18.600000000000001</v>
      </c>
      <c r="C14" s="5">
        <v>42.3</v>
      </c>
      <c r="D14" s="4">
        <v>8</v>
      </c>
      <c r="E14" s="4">
        <v>0.11</v>
      </c>
      <c r="F14" s="4">
        <v>3.81</v>
      </c>
      <c r="G14" s="4">
        <v>0</v>
      </c>
      <c r="H14" s="4">
        <v>2.94</v>
      </c>
      <c r="I14" s="6">
        <v>0</v>
      </c>
      <c r="J14" s="4">
        <v>1</v>
      </c>
      <c r="K14" s="23">
        <v>27072</v>
      </c>
    </row>
    <row r="15" spans="1:11" ht="18" x14ac:dyDescent="0.3">
      <c r="A15" s="8">
        <v>45390</v>
      </c>
      <c r="B15" s="5">
        <v>18.8</v>
      </c>
      <c r="C15" s="5">
        <v>51.1</v>
      </c>
      <c r="D15" s="4">
        <v>7.9</v>
      </c>
      <c r="E15" s="4">
        <v>7.0000000000000007E-2</v>
      </c>
      <c r="F15" s="4">
        <v>3.94</v>
      </c>
      <c r="G15" s="4">
        <v>0</v>
      </c>
      <c r="H15" s="4">
        <v>1.94</v>
      </c>
      <c r="I15" s="6">
        <v>0</v>
      </c>
      <c r="J15" s="4">
        <v>1</v>
      </c>
      <c r="K15" s="23">
        <v>32704</v>
      </c>
    </row>
    <row r="16" spans="1:11" ht="18" x14ac:dyDescent="0.3">
      <c r="A16" s="8">
        <v>45391</v>
      </c>
      <c r="B16" s="5">
        <v>18.899999999999999</v>
      </c>
      <c r="C16" s="5">
        <v>49.1</v>
      </c>
      <c r="D16" s="4">
        <v>7.9</v>
      </c>
      <c r="E16" s="4">
        <v>0.14000000000000001</v>
      </c>
      <c r="F16" s="4">
        <v>2.8</v>
      </c>
      <c r="G16" s="4">
        <v>0</v>
      </c>
      <c r="H16" s="4">
        <v>2.94</v>
      </c>
      <c r="I16" s="6">
        <v>0</v>
      </c>
      <c r="J16" s="4">
        <v>1</v>
      </c>
      <c r="K16" s="23">
        <v>31424</v>
      </c>
    </row>
    <row r="17" spans="1:11" ht="18" x14ac:dyDescent="0.3">
      <c r="A17" s="8">
        <v>45392</v>
      </c>
      <c r="B17" s="5">
        <v>18.8</v>
      </c>
      <c r="C17" s="5">
        <v>48.6</v>
      </c>
      <c r="D17" s="4">
        <v>7.8</v>
      </c>
      <c r="E17" s="4">
        <v>0.41</v>
      </c>
      <c r="F17" s="4">
        <v>3.33</v>
      </c>
      <c r="G17" s="4">
        <v>0</v>
      </c>
      <c r="H17" s="4">
        <v>2.94</v>
      </c>
      <c r="I17" s="6">
        <v>0</v>
      </c>
      <c r="J17" s="4">
        <v>1</v>
      </c>
      <c r="K17" s="23">
        <v>31266</v>
      </c>
    </row>
    <row r="18" spans="1:11" ht="18" x14ac:dyDescent="0.3">
      <c r="A18" s="8">
        <v>45393</v>
      </c>
      <c r="B18" s="5">
        <v>18.8</v>
      </c>
      <c r="C18" s="5">
        <v>49.77</v>
      </c>
      <c r="D18" s="4">
        <v>7.6</v>
      </c>
      <c r="E18" s="4">
        <v>0.1</v>
      </c>
      <c r="F18" s="4">
        <v>3.78</v>
      </c>
      <c r="G18" s="4">
        <v>0</v>
      </c>
      <c r="H18" s="4">
        <v>2.2200000000000002</v>
      </c>
      <c r="I18" s="6">
        <v>0</v>
      </c>
      <c r="J18" s="4">
        <v>1</v>
      </c>
      <c r="K18" s="23">
        <v>31872</v>
      </c>
    </row>
    <row r="19" spans="1:11" ht="18" x14ac:dyDescent="0.3">
      <c r="A19" s="8">
        <v>45394</v>
      </c>
      <c r="B19" s="5">
        <v>18.7</v>
      </c>
      <c r="C19" s="5">
        <v>50.8</v>
      </c>
      <c r="D19" s="4">
        <v>7.8</v>
      </c>
      <c r="E19" s="4">
        <v>0.18</v>
      </c>
      <c r="F19" s="4">
        <v>3.45</v>
      </c>
      <c r="G19" s="4">
        <v>0</v>
      </c>
      <c r="H19" s="4">
        <v>1.86</v>
      </c>
      <c r="I19" s="6">
        <v>0</v>
      </c>
      <c r="J19" s="4">
        <v>1</v>
      </c>
      <c r="K19" s="23">
        <v>32533</v>
      </c>
    </row>
    <row r="20" spans="1:11" ht="18" x14ac:dyDescent="0.3">
      <c r="A20" s="8">
        <v>45395</v>
      </c>
      <c r="B20" s="5">
        <v>17.8</v>
      </c>
      <c r="C20" s="5">
        <v>49</v>
      </c>
      <c r="D20" s="4">
        <v>7.6</v>
      </c>
      <c r="E20" s="4">
        <v>0.13</v>
      </c>
      <c r="F20" s="4">
        <v>5.91</v>
      </c>
      <c r="G20" s="4">
        <v>0</v>
      </c>
      <c r="H20" s="4">
        <v>1.92</v>
      </c>
      <c r="I20" s="6">
        <v>0</v>
      </c>
      <c r="J20" s="4">
        <v>1</v>
      </c>
      <c r="K20" s="23">
        <v>31360</v>
      </c>
    </row>
    <row r="21" spans="1:11" ht="18" x14ac:dyDescent="0.3">
      <c r="A21" s="8">
        <v>45396</v>
      </c>
      <c r="B21" s="5">
        <v>18.2</v>
      </c>
      <c r="C21" s="5">
        <v>47</v>
      </c>
      <c r="D21" s="4">
        <v>7.8</v>
      </c>
      <c r="E21" s="4">
        <v>0.12</v>
      </c>
      <c r="F21" s="4">
        <v>8.67</v>
      </c>
      <c r="G21" s="4">
        <v>0</v>
      </c>
      <c r="H21" s="4">
        <v>2.09</v>
      </c>
      <c r="I21" s="6">
        <v>0</v>
      </c>
      <c r="J21" s="4">
        <v>1</v>
      </c>
      <c r="K21" s="23">
        <v>30080</v>
      </c>
    </row>
    <row r="22" spans="1:11" ht="18" x14ac:dyDescent="0.3">
      <c r="A22" s="8">
        <v>45397</v>
      </c>
      <c r="B22" s="5">
        <v>18.899999999999999</v>
      </c>
      <c r="C22" s="5">
        <v>48.5</v>
      </c>
      <c r="D22" s="4">
        <v>7.8</v>
      </c>
      <c r="E22" s="4">
        <v>0.15</v>
      </c>
      <c r="F22" s="4">
        <v>3.76</v>
      </c>
      <c r="G22" s="4">
        <v>0</v>
      </c>
      <c r="H22" s="4">
        <v>2.15</v>
      </c>
      <c r="I22" s="6">
        <v>0</v>
      </c>
      <c r="J22" s="4">
        <v>1</v>
      </c>
      <c r="K22" s="23">
        <v>32512</v>
      </c>
    </row>
    <row r="23" spans="1:11" ht="18" x14ac:dyDescent="0.3">
      <c r="A23" s="8">
        <v>45398</v>
      </c>
      <c r="B23" s="5">
        <v>18.5</v>
      </c>
      <c r="C23" s="5">
        <v>50.9</v>
      </c>
      <c r="D23" s="4">
        <v>7.8</v>
      </c>
      <c r="E23" s="4">
        <v>0.06</v>
      </c>
      <c r="F23" s="4">
        <v>3.21</v>
      </c>
      <c r="G23" s="4">
        <v>0</v>
      </c>
      <c r="H23" s="4">
        <v>1.9</v>
      </c>
      <c r="I23" s="6">
        <v>0</v>
      </c>
      <c r="J23" s="4">
        <v>1</v>
      </c>
      <c r="K23" s="23">
        <v>35916</v>
      </c>
    </row>
    <row r="24" spans="1:11" ht="18" x14ac:dyDescent="0.3">
      <c r="A24" s="8">
        <v>45399</v>
      </c>
      <c r="B24" s="5">
        <v>19.7</v>
      </c>
      <c r="C24" s="5">
        <v>50.46</v>
      </c>
      <c r="D24" s="4">
        <v>7.9</v>
      </c>
      <c r="E24" s="4">
        <v>0.08</v>
      </c>
      <c r="F24" s="4">
        <v>2.72</v>
      </c>
      <c r="G24" s="4">
        <v>0</v>
      </c>
      <c r="H24" s="4">
        <v>1.74</v>
      </c>
      <c r="I24" s="6">
        <v>0</v>
      </c>
      <c r="J24" s="4">
        <v>1</v>
      </c>
      <c r="K24" s="23">
        <v>33142</v>
      </c>
    </row>
    <row r="25" spans="1:11" ht="18" x14ac:dyDescent="0.3">
      <c r="A25" s="8">
        <v>45400</v>
      </c>
      <c r="B25" s="5">
        <v>19.100000000000001</v>
      </c>
      <c r="C25" s="5">
        <v>51.57</v>
      </c>
      <c r="D25" s="4">
        <v>7.8</v>
      </c>
      <c r="E25" s="4">
        <v>0.16</v>
      </c>
      <c r="F25" s="4">
        <v>2.5499999999999998</v>
      </c>
      <c r="G25" s="4">
        <v>0</v>
      </c>
      <c r="H25" s="4">
        <v>2.06</v>
      </c>
      <c r="I25" s="6">
        <v>0</v>
      </c>
      <c r="J25" s="4">
        <v>1</v>
      </c>
      <c r="K25" s="23">
        <v>37640</v>
      </c>
    </row>
    <row r="26" spans="1:11" ht="18" x14ac:dyDescent="0.3">
      <c r="A26" s="8">
        <v>45401</v>
      </c>
      <c r="B26" s="5">
        <v>18.600000000000001</v>
      </c>
      <c r="C26" s="5">
        <v>50.3</v>
      </c>
      <c r="D26" s="4">
        <v>7.8</v>
      </c>
      <c r="E26" s="4">
        <v>7.0000000000000007E-2</v>
      </c>
      <c r="F26" s="4">
        <v>2.85</v>
      </c>
      <c r="G26" s="4">
        <v>0</v>
      </c>
      <c r="H26" s="4">
        <v>2.08</v>
      </c>
      <c r="I26" s="6">
        <v>9.5000000000000001E-2</v>
      </c>
      <c r="J26" s="4">
        <v>1</v>
      </c>
      <c r="K26" s="23">
        <v>37432</v>
      </c>
    </row>
    <row r="27" spans="1:11" ht="18" x14ac:dyDescent="0.3">
      <c r="A27" s="8">
        <v>45402</v>
      </c>
      <c r="B27" s="5">
        <v>18.5</v>
      </c>
      <c r="C27" s="5">
        <v>44.1</v>
      </c>
      <c r="D27" s="4">
        <v>8</v>
      </c>
      <c r="E27" s="4">
        <v>0.82</v>
      </c>
      <c r="F27" s="4">
        <v>2.08</v>
      </c>
      <c r="G27" s="4">
        <v>0</v>
      </c>
      <c r="H27" s="4">
        <v>2.2400000000000002</v>
      </c>
      <c r="I27" s="6">
        <v>0</v>
      </c>
      <c r="J27" s="4">
        <v>1</v>
      </c>
      <c r="K27" s="23">
        <v>36224</v>
      </c>
    </row>
    <row r="28" spans="1:11" ht="18" x14ac:dyDescent="0.3">
      <c r="A28" s="8">
        <v>45403</v>
      </c>
      <c r="B28" s="5">
        <v>18.2</v>
      </c>
      <c r="C28" s="5">
        <v>50.2</v>
      </c>
      <c r="D28" s="4">
        <v>8</v>
      </c>
      <c r="E28" s="4">
        <v>0.22</v>
      </c>
      <c r="F28" s="4">
        <v>2.36</v>
      </c>
      <c r="G28" s="4">
        <v>0</v>
      </c>
      <c r="H28" s="4">
        <v>2.2000000000000002</v>
      </c>
      <c r="I28" s="6">
        <v>0</v>
      </c>
      <c r="J28" s="4">
        <v>1</v>
      </c>
      <c r="K28" s="23">
        <v>37116</v>
      </c>
    </row>
    <row r="29" spans="1:11" ht="18" x14ac:dyDescent="0.3">
      <c r="A29" s="8">
        <v>45404</v>
      </c>
      <c r="B29" s="5">
        <v>18.600000000000001</v>
      </c>
      <c r="C29" s="5">
        <v>50.1</v>
      </c>
      <c r="D29" s="4">
        <v>8</v>
      </c>
      <c r="E29" s="4">
        <v>0.37</v>
      </c>
      <c r="F29" s="4">
        <v>3</v>
      </c>
      <c r="G29" s="4">
        <v>0</v>
      </c>
      <c r="H29" s="4">
        <v>1.82</v>
      </c>
      <c r="I29" s="6">
        <v>0</v>
      </c>
      <c r="J29" s="4">
        <v>1</v>
      </c>
      <c r="K29" s="23">
        <v>37140</v>
      </c>
    </row>
    <row r="30" spans="1:11" ht="18" x14ac:dyDescent="0.3">
      <c r="A30" s="8">
        <v>45405</v>
      </c>
      <c r="B30" s="5">
        <v>18.8</v>
      </c>
      <c r="C30" s="5">
        <v>49.8</v>
      </c>
      <c r="D30" s="4">
        <v>7.8</v>
      </c>
      <c r="E30" s="4">
        <v>0.13</v>
      </c>
      <c r="F30" s="4">
        <v>3.5</v>
      </c>
      <c r="G30" s="4">
        <v>0</v>
      </c>
      <c r="H30" s="4">
        <v>2.94</v>
      </c>
      <c r="I30" s="6">
        <v>0</v>
      </c>
      <c r="J30" s="4">
        <v>1</v>
      </c>
      <c r="K30" s="23">
        <v>36367</v>
      </c>
    </row>
    <row r="31" spans="1:11" ht="18" x14ac:dyDescent="0.3">
      <c r="A31" s="8">
        <v>45406</v>
      </c>
      <c r="B31" s="5">
        <v>19</v>
      </c>
      <c r="C31" s="5">
        <v>50.7</v>
      </c>
      <c r="D31" s="4">
        <v>7.5</v>
      </c>
      <c r="E31" s="4">
        <v>0.54</v>
      </c>
      <c r="F31" s="4">
        <v>6.11</v>
      </c>
      <c r="G31" s="4">
        <v>0</v>
      </c>
      <c r="H31" s="4">
        <v>2.94</v>
      </c>
      <c r="I31" s="6">
        <v>0</v>
      </c>
      <c r="J31" s="4">
        <v>1</v>
      </c>
      <c r="K31" s="23">
        <v>36896</v>
      </c>
    </row>
    <row r="32" spans="1:11" ht="18" x14ac:dyDescent="0.3">
      <c r="A32" s="8">
        <v>45407</v>
      </c>
      <c r="B32" s="5">
        <v>18.8</v>
      </c>
      <c r="C32" s="5">
        <v>49.8</v>
      </c>
      <c r="D32" s="4">
        <v>7.36</v>
      </c>
      <c r="E32" s="4">
        <v>7.0000000000000007E-2</v>
      </c>
      <c r="F32" s="4">
        <v>8.19</v>
      </c>
      <c r="G32" s="4">
        <v>0</v>
      </c>
      <c r="H32" s="4">
        <v>1.83</v>
      </c>
      <c r="I32" s="6">
        <v>0</v>
      </c>
      <c r="J32" s="4">
        <v>1</v>
      </c>
      <c r="K32" s="23">
        <v>36984</v>
      </c>
    </row>
    <row r="33" spans="1:11" ht="18" x14ac:dyDescent="0.3">
      <c r="A33" s="8">
        <v>45408</v>
      </c>
      <c r="B33" s="5">
        <v>18.399999999999999</v>
      </c>
      <c r="C33" s="5">
        <v>50.7</v>
      </c>
      <c r="D33" s="4">
        <v>7.6</v>
      </c>
      <c r="E33" s="4">
        <v>0.11</v>
      </c>
      <c r="F33" s="4">
        <v>7.7</v>
      </c>
      <c r="G33" s="4">
        <v>0</v>
      </c>
      <c r="H33" s="4">
        <v>3.53</v>
      </c>
      <c r="I33" s="6">
        <v>0</v>
      </c>
      <c r="J33" s="4">
        <v>1</v>
      </c>
      <c r="K33" s="23">
        <v>36528</v>
      </c>
    </row>
    <row r="34" spans="1:11" ht="18" x14ac:dyDescent="0.3">
      <c r="A34" s="8">
        <v>45409</v>
      </c>
      <c r="B34" s="5">
        <v>18.5</v>
      </c>
      <c r="C34" s="5">
        <v>50.36</v>
      </c>
      <c r="D34" s="4">
        <v>7.6</v>
      </c>
      <c r="E34" s="4">
        <v>0.17</v>
      </c>
      <c r="F34" s="4">
        <v>5.58</v>
      </c>
      <c r="G34" s="4">
        <v>0</v>
      </c>
      <c r="H34" s="4">
        <v>1.84</v>
      </c>
      <c r="I34" s="4">
        <v>0</v>
      </c>
      <c r="J34" s="4">
        <v>1</v>
      </c>
      <c r="K34" s="23">
        <v>36486</v>
      </c>
    </row>
    <row r="35" spans="1:11" ht="18" x14ac:dyDescent="0.3">
      <c r="A35" s="8">
        <v>45410</v>
      </c>
      <c r="B35" s="5">
        <v>18</v>
      </c>
      <c r="C35" s="5">
        <v>51.2</v>
      </c>
      <c r="D35" s="4">
        <v>7.6</v>
      </c>
      <c r="E35" s="4">
        <v>0.25</v>
      </c>
      <c r="F35" s="4">
        <v>5.77</v>
      </c>
      <c r="G35" s="4">
        <v>0</v>
      </c>
      <c r="H35" s="4">
        <v>2.21</v>
      </c>
      <c r="I35" s="6">
        <v>0</v>
      </c>
      <c r="J35" s="4">
        <v>1</v>
      </c>
      <c r="K35" s="23">
        <v>32064</v>
      </c>
    </row>
    <row r="36" spans="1:11" ht="18" x14ac:dyDescent="0.3">
      <c r="A36" s="8">
        <v>45411</v>
      </c>
      <c r="B36" s="5">
        <v>18.7</v>
      </c>
      <c r="C36" s="5">
        <v>50.8</v>
      </c>
      <c r="D36" s="4">
        <v>7.7</v>
      </c>
      <c r="E36" s="4">
        <v>0.12</v>
      </c>
      <c r="F36" s="4">
        <v>3.88</v>
      </c>
      <c r="G36" s="4">
        <v>0</v>
      </c>
      <c r="H36" s="4">
        <v>3.52</v>
      </c>
      <c r="I36" s="6">
        <v>0</v>
      </c>
      <c r="J36" s="4">
        <v>1</v>
      </c>
      <c r="K36" s="23">
        <v>32512</v>
      </c>
    </row>
    <row r="37" spans="1:11" ht="18" x14ac:dyDescent="0.3">
      <c r="A37" s="8">
        <v>45412</v>
      </c>
      <c r="B37" s="5">
        <v>18.8</v>
      </c>
      <c r="C37" s="5">
        <v>50.3</v>
      </c>
      <c r="D37" s="4">
        <v>7.6</v>
      </c>
      <c r="E37" s="4">
        <v>0.16</v>
      </c>
      <c r="F37" s="4">
        <v>5.58</v>
      </c>
      <c r="G37" s="4">
        <v>0</v>
      </c>
      <c r="H37" s="4">
        <v>3.32</v>
      </c>
      <c r="I37" s="6">
        <v>0</v>
      </c>
      <c r="J37" s="4">
        <v>1</v>
      </c>
      <c r="K37" s="23">
        <v>32192</v>
      </c>
    </row>
    <row r="38" spans="1:11" ht="18" x14ac:dyDescent="0.3">
      <c r="A38" s="8">
        <v>45413</v>
      </c>
      <c r="B38" s="5">
        <v>18.600000000000001</v>
      </c>
      <c r="C38" s="5">
        <v>50.7</v>
      </c>
      <c r="D38" s="4">
        <v>7.8</v>
      </c>
      <c r="E38" s="4">
        <v>0.08</v>
      </c>
      <c r="F38" s="4">
        <v>5.21</v>
      </c>
      <c r="G38" s="4">
        <v>0</v>
      </c>
      <c r="H38" s="4">
        <v>3.12</v>
      </c>
      <c r="I38" s="6">
        <v>0</v>
      </c>
      <c r="J38" s="4">
        <v>1</v>
      </c>
      <c r="K38" s="23">
        <v>31788</v>
      </c>
    </row>
    <row r="39" spans="1:11" ht="18" x14ac:dyDescent="0.3">
      <c r="A39" s="8">
        <v>45414</v>
      </c>
      <c r="B39" s="5">
        <v>19</v>
      </c>
      <c r="C39" s="5">
        <v>49.9</v>
      </c>
      <c r="D39" s="4">
        <v>7.8</v>
      </c>
      <c r="E39" s="4">
        <v>0.06</v>
      </c>
      <c r="F39" s="4">
        <v>5.4</v>
      </c>
      <c r="G39" s="4">
        <v>0</v>
      </c>
      <c r="H39" s="4">
        <v>1.26</v>
      </c>
      <c r="I39" s="6">
        <v>0</v>
      </c>
      <c r="J39" s="4">
        <v>1</v>
      </c>
      <c r="K39" s="23">
        <v>33480</v>
      </c>
    </row>
    <row r="40" spans="1:11" ht="18" x14ac:dyDescent="0.3">
      <c r="A40" s="8">
        <v>45415</v>
      </c>
      <c r="B40" s="5">
        <v>18.7</v>
      </c>
      <c r="C40" s="5">
        <v>49.03</v>
      </c>
      <c r="D40" s="4">
        <v>7.4</v>
      </c>
      <c r="E40" s="4">
        <v>0.09</v>
      </c>
      <c r="F40" s="4">
        <v>12.14</v>
      </c>
      <c r="G40" s="4">
        <v>0</v>
      </c>
      <c r="H40" s="4">
        <v>2.25</v>
      </c>
      <c r="I40" s="6">
        <v>0</v>
      </c>
      <c r="J40" s="4">
        <v>1</v>
      </c>
      <c r="K40" s="23">
        <v>30438</v>
      </c>
    </row>
    <row r="41" spans="1:11" ht="18" x14ac:dyDescent="0.3">
      <c r="A41" s="8">
        <v>45416</v>
      </c>
      <c r="B41" s="5">
        <v>19.5</v>
      </c>
      <c r="C41" s="5">
        <v>49.2</v>
      </c>
      <c r="D41" s="4">
        <v>7.5</v>
      </c>
      <c r="E41" s="4">
        <v>0.35</v>
      </c>
      <c r="F41" s="4">
        <v>11.98</v>
      </c>
      <c r="G41" s="4">
        <v>0</v>
      </c>
      <c r="H41" s="4">
        <v>2.54</v>
      </c>
      <c r="I41" s="6">
        <v>0</v>
      </c>
      <c r="J41" s="4">
        <v>1</v>
      </c>
      <c r="K41" s="23">
        <v>32124</v>
      </c>
    </row>
    <row r="42" spans="1:11" ht="18" x14ac:dyDescent="0.3">
      <c r="A42" s="8">
        <v>45417</v>
      </c>
      <c r="B42" s="5">
        <v>19.7</v>
      </c>
      <c r="C42" s="5">
        <v>49.8</v>
      </c>
      <c r="D42" s="4">
        <v>7.6</v>
      </c>
      <c r="E42" s="4">
        <v>0.2</v>
      </c>
      <c r="F42" s="4">
        <v>11.12</v>
      </c>
      <c r="G42" s="4">
        <v>0</v>
      </c>
      <c r="H42" s="4">
        <v>2.87</v>
      </c>
      <c r="I42" s="6">
        <v>0</v>
      </c>
      <c r="J42" s="4">
        <v>1</v>
      </c>
      <c r="K42" s="23">
        <v>32516</v>
      </c>
    </row>
    <row r="43" spans="1:11" ht="18" x14ac:dyDescent="0.3">
      <c r="A43" s="8">
        <v>45418</v>
      </c>
      <c r="B43" s="5">
        <v>18.100000000000001</v>
      </c>
      <c r="C43" s="5">
        <v>49.1</v>
      </c>
      <c r="D43" s="4">
        <v>7.1</v>
      </c>
      <c r="E43" s="4">
        <v>0.06</v>
      </c>
      <c r="F43" s="4">
        <v>3.74</v>
      </c>
      <c r="G43" s="4">
        <v>0</v>
      </c>
      <c r="H43" s="4">
        <v>2.94</v>
      </c>
      <c r="I43" s="6">
        <v>0</v>
      </c>
      <c r="J43" s="4">
        <v>1</v>
      </c>
      <c r="K43" s="23">
        <v>31424</v>
      </c>
    </row>
    <row r="44" spans="1:11" ht="18" x14ac:dyDescent="0.3">
      <c r="A44" s="8">
        <v>45419</v>
      </c>
      <c r="B44" s="5">
        <v>18.5</v>
      </c>
      <c r="C44" s="5">
        <v>49.5</v>
      </c>
      <c r="D44" s="4">
        <v>8.1</v>
      </c>
      <c r="E44" s="4">
        <v>0.1</v>
      </c>
      <c r="F44" s="4">
        <v>6.8</v>
      </c>
      <c r="G44" s="4">
        <v>0</v>
      </c>
      <c r="H44" s="4">
        <v>2.94</v>
      </c>
      <c r="I44" s="6">
        <v>0</v>
      </c>
      <c r="J44" s="4">
        <v>1</v>
      </c>
      <c r="K44" s="23">
        <v>32082</v>
      </c>
    </row>
    <row r="45" spans="1:11" ht="18" x14ac:dyDescent="0.3">
      <c r="A45" s="8">
        <v>45420</v>
      </c>
      <c r="B45" s="5">
        <v>18.7</v>
      </c>
      <c r="C45" s="5">
        <v>49.04</v>
      </c>
      <c r="D45" s="4">
        <v>7.9</v>
      </c>
      <c r="E45" s="4">
        <v>0.09</v>
      </c>
      <c r="F45" s="4">
        <v>4.04</v>
      </c>
      <c r="G45" s="4">
        <v>0</v>
      </c>
      <c r="H45" s="4">
        <v>4.26</v>
      </c>
      <c r="I45" s="6">
        <v>0</v>
      </c>
      <c r="J45" s="4">
        <v>1</v>
      </c>
      <c r="K45" s="23">
        <v>31385</v>
      </c>
    </row>
    <row r="46" spans="1:11" ht="18" x14ac:dyDescent="0.3">
      <c r="A46" s="8">
        <v>45421</v>
      </c>
      <c r="B46" s="5">
        <v>19</v>
      </c>
      <c r="C46" s="5">
        <v>50.3</v>
      </c>
      <c r="D46" s="4">
        <v>8</v>
      </c>
      <c r="E46" s="4">
        <v>0.12</v>
      </c>
      <c r="F46" s="4">
        <v>5.83</v>
      </c>
      <c r="G46" s="4">
        <v>0</v>
      </c>
      <c r="H46" s="4">
        <v>2.94</v>
      </c>
      <c r="I46" s="6">
        <v>0</v>
      </c>
      <c r="J46" s="4">
        <v>1</v>
      </c>
      <c r="K46" s="23">
        <v>33844</v>
      </c>
    </row>
    <row r="47" spans="1:11" ht="18" x14ac:dyDescent="0.3">
      <c r="A47" s="8">
        <v>45422</v>
      </c>
      <c r="B47" s="5">
        <v>19.399999999999999</v>
      </c>
      <c r="C47" s="5">
        <v>50.1</v>
      </c>
      <c r="D47" s="4">
        <v>8.1999999999999993</v>
      </c>
      <c r="E47" s="4">
        <v>0.15</v>
      </c>
      <c r="F47" s="4">
        <v>3.2</v>
      </c>
      <c r="G47" s="4">
        <v>0</v>
      </c>
      <c r="H47" s="4">
        <v>2.94</v>
      </c>
      <c r="I47" s="6">
        <v>0</v>
      </c>
      <c r="J47" s="4">
        <v>1</v>
      </c>
      <c r="K47" s="23">
        <v>36716</v>
      </c>
    </row>
    <row r="48" spans="1:11" ht="18" x14ac:dyDescent="0.3">
      <c r="A48" s="8">
        <v>45423</v>
      </c>
      <c r="B48" s="5">
        <v>18.8</v>
      </c>
      <c r="C48" s="4">
        <v>49.7</v>
      </c>
      <c r="D48" s="4">
        <v>7.9</v>
      </c>
      <c r="E48" s="4">
        <v>0.13</v>
      </c>
      <c r="F48" s="4">
        <v>1.99</v>
      </c>
      <c r="G48" s="4">
        <v>0</v>
      </c>
      <c r="H48" s="4">
        <v>2.94</v>
      </c>
      <c r="I48" s="6">
        <v>0</v>
      </c>
      <c r="J48" s="4">
        <v>1</v>
      </c>
      <c r="K48" s="23">
        <v>38480</v>
      </c>
    </row>
    <row r="49" spans="1:11" ht="18" x14ac:dyDescent="0.3">
      <c r="A49" s="8">
        <v>45424</v>
      </c>
      <c r="B49" s="5">
        <v>19.2</v>
      </c>
      <c r="C49" s="5">
        <v>50.2</v>
      </c>
      <c r="D49" s="4">
        <v>8</v>
      </c>
      <c r="E49" s="4">
        <v>0.09</v>
      </c>
      <c r="F49" s="4">
        <v>2.8</v>
      </c>
      <c r="G49" s="4">
        <v>0</v>
      </c>
      <c r="H49" s="4">
        <v>3.48</v>
      </c>
      <c r="I49" s="6">
        <v>0</v>
      </c>
      <c r="J49" s="4">
        <v>1</v>
      </c>
      <c r="K49" s="23">
        <v>38212</v>
      </c>
    </row>
    <row r="50" spans="1:11" ht="18" x14ac:dyDescent="0.3">
      <c r="A50" s="8">
        <v>45425</v>
      </c>
      <c r="B50" s="5">
        <v>19.2</v>
      </c>
      <c r="C50" s="5">
        <v>51</v>
      </c>
      <c r="D50" s="4">
        <v>7.7</v>
      </c>
      <c r="E50" s="4">
        <v>0.25</v>
      </c>
      <c r="F50" s="4">
        <v>5.21</v>
      </c>
      <c r="G50" s="4">
        <v>0</v>
      </c>
      <c r="H50" s="4">
        <v>3.77</v>
      </c>
      <c r="I50" s="6">
        <v>0</v>
      </c>
      <c r="J50" s="4">
        <v>1</v>
      </c>
      <c r="K50" s="23">
        <v>37962</v>
      </c>
    </row>
    <row r="51" spans="1:11" ht="18" x14ac:dyDescent="0.3">
      <c r="A51" s="8">
        <v>45426</v>
      </c>
      <c r="B51" s="5">
        <v>19.8</v>
      </c>
      <c r="C51" s="5">
        <v>50.7</v>
      </c>
      <c r="D51" s="4">
        <v>7.5</v>
      </c>
      <c r="E51" s="4">
        <v>0.24</v>
      </c>
      <c r="F51" s="4">
        <v>4.75</v>
      </c>
      <c r="G51" s="4">
        <v>0</v>
      </c>
      <c r="H51" s="4">
        <v>3.52</v>
      </c>
      <c r="I51" s="6">
        <v>0</v>
      </c>
      <c r="J51" s="4">
        <v>1</v>
      </c>
      <c r="K51" s="23">
        <v>38114</v>
      </c>
    </row>
    <row r="52" spans="1:11" ht="18" x14ac:dyDescent="0.3">
      <c r="A52" s="8">
        <v>45427</v>
      </c>
      <c r="B52" s="5">
        <v>18.7</v>
      </c>
      <c r="C52" s="5">
        <v>50.4</v>
      </c>
      <c r="D52" s="4">
        <v>7.6</v>
      </c>
      <c r="E52" s="4">
        <v>0.13</v>
      </c>
      <c r="F52" s="4">
        <v>5.3</v>
      </c>
      <c r="G52" s="4">
        <v>0</v>
      </c>
      <c r="H52" s="4">
        <v>3.64</v>
      </c>
      <c r="I52" s="6">
        <v>0</v>
      </c>
      <c r="J52" s="4">
        <v>1</v>
      </c>
      <c r="K52" s="23">
        <v>37680</v>
      </c>
    </row>
    <row r="53" spans="1:11" ht="18" x14ac:dyDescent="0.3">
      <c r="A53" s="8">
        <v>45428</v>
      </c>
      <c r="B53" s="5">
        <v>18.8</v>
      </c>
      <c r="C53" s="5">
        <v>50.4</v>
      </c>
      <c r="D53" s="4">
        <v>7.4</v>
      </c>
      <c r="E53" s="4">
        <v>0.14000000000000001</v>
      </c>
      <c r="F53" s="4">
        <v>6.96</v>
      </c>
      <c r="G53" s="4">
        <v>0</v>
      </c>
      <c r="H53" s="4">
        <v>4.9000000000000004</v>
      </c>
      <c r="I53" s="6">
        <v>0</v>
      </c>
      <c r="J53" s="4">
        <v>1</v>
      </c>
      <c r="K53" s="23">
        <v>38004</v>
      </c>
    </row>
    <row r="54" spans="1:11" ht="18" x14ac:dyDescent="0.3">
      <c r="A54" s="8">
        <v>45429</v>
      </c>
      <c r="B54" s="5">
        <v>19</v>
      </c>
      <c r="C54" s="5">
        <v>49.8</v>
      </c>
      <c r="D54" s="4">
        <v>7.6</v>
      </c>
      <c r="E54" s="4">
        <v>0.2</v>
      </c>
      <c r="F54" s="4">
        <v>7.34</v>
      </c>
      <c r="G54" s="4">
        <v>0</v>
      </c>
      <c r="H54" s="4">
        <v>4.28</v>
      </c>
      <c r="I54" s="6">
        <v>0</v>
      </c>
      <c r="J54" s="4">
        <v>1</v>
      </c>
      <c r="K54" s="23">
        <v>38368</v>
      </c>
    </row>
    <row r="55" spans="1:11" ht="18" x14ac:dyDescent="0.3">
      <c r="A55" s="8">
        <v>45430</v>
      </c>
      <c r="B55" s="5">
        <v>18.600000000000001</v>
      </c>
      <c r="C55" s="5">
        <v>50</v>
      </c>
      <c r="D55" s="4">
        <v>7.7</v>
      </c>
      <c r="E55" s="4">
        <v>0.16</v>
      </c>
      <c r="F55" s="4">
        <v>4.8499999999999996</v>
      </c>
      <c r="G55" s="4">
        <v>0</v>
      </c>
      <c r="H55" s="4">
        <v>3.21</v>
      </c>
      <c r="I55" s="6">
        <v>0</v>
      </c>
      <c r="J55" s="4">
        <v>1</v>
      </c>
      <c r="K55" s="23">
        <v>38244</v>
      </c>
    </row>
    <row r="56" spans="1:11" ht="18" x14ac:dyDescent="0.3">
      <c r="A56" s="8">
        <v>45431</v>
      </c>
      <c r="B56" s="5">
        <v>19.2</v>
      </c>
      <c r="C56" s="5">
        <v>49.66</v>
      </c>
      <c r="D56" s="4">
        <v>7.7</v>
      </c>
      <c r="E56" s="4">
        <v>0.1</v>
      </c>
      <c r="F56" s="4">
        <v>6.17</v>
      </c>
      <c r="G56" s="4">
        <v>0</v>
      </c>
      <c r="H56" s="4">
        <v>3.42</v>
      </c>
      <c r="I56" s="6">
        <v>0</v>
      </c>
      <c r="J56" s="4">
        <v>1</v>
      </c>
      <c r="K56" s="23">
        <v>37645</v>
      </c>
    </row>
    <row r="57" spans="1:11" ht="18" x14ac:dyDescent="0.3">
      <c r="A57" s="8">
        <v>45432</v>
      </c>
      <c r="B57" s="5">
        <v>18.600000000000001</v>
      </c>
      <c r="C57" s="5">
        <v>49.8</v>
      </c>
      <c r="D57" s="4">
        <v>7.6</v>
      </c>
      <c r="E57" s="4">
        <v>0.27</v>
      </c>
      <c r="F57" s="4">
        <v>3.12</v>
      </c>
      <c r="G57" s="4">
        <v>0</v>
      </c>
      <c r="H57" s="4">
        <v>2.94</v>
      </c>
      <c r="I57" s="6">
        <v>0</v>
      </c>
      <c r="J57" s="4">
        <v>1</v>
      </c>
      <c r="K57" s="23">
        <v>38002</v>
      </c>
    </row>
    <row r="58" spans="1:11" ht="18" x14ac:dyDescent="0.3">
      <c r="A58" s="8">
        <v>45433</v>
      </c>
      <c r="B58" s="5">
        <v>19.8</v>
      </c>
      <c r="C58" s="5">
        <v>49.3</v>
      </c>
      <c r="D58" s="4">
        <v>7.8</v>
      </c>
      <c r="E58" s="4">
        <v>0.21</v>
      </c>
      <c r="F58" s="4">
        <v>2.95</v>
      </c>
      <c r="G58" s="4">
        <v>0</v>
      </c>
      <c r="H58" s="4">
        <v>2.94</v>
      </c>
      <c r="I58" s="6">
        <v>0</v>
      </c>
      <c r="J58" s="4">
        <v>1</v>
      </c>
      <c r="K58" s="23">
        <v>38100</v>
      </c>
    </row>
    <row r="59" spans="1:11" ht="18" x14ac:dyDescent="0.3">
      <c r="A59" s="8">
        <v>45434</v>
      </c>
      <c r="B59" s="5">
        <v>20.6</v>
      </c>
      <c r="C59" s="5">
        <v>49.56</v>
      </c>
      <c r="D59" s="4">
        <v>7.7</v>
      </c>
      <c r="E59" s="4">
        <v>0.16</v>
      </c>
      <c r="F59" s="4">
        <v>2.25</v>
      </c>
      <c r="G59" s="4">
        <v>0</v>
      </c>
      <c r="H59" s="4">
        <v>2.75</v>
      </c>
      <c r="I59" s="6">
        <v>0</v>
      </c>
      <c r="J59" s="4">
        <v>1</v>
      </c>
      <c r="K59" s="23">
        <v>38240</v>
      </c>
    </row>
    <row r="60" spans="1:11" ht="18" x14ac:dyDescent="0.3">
      <c r="A60" s="8">
        <v>45435</v>
      </c>
      <c r="B60" s="5">
        <v>19.8</v>
      </c>
      <c r="C60" s="5">
        <v>49.8</v>
      </c>
      <c r="D60" s="4">
        <v>7.8</v>
      </c>
      <c r="E60" s="4">
        <v>0.27</v>
      </c>
      <c r="F60" s="4">
        <v>3.68</v>
      </c>
      <c r="G60" s="4">
        <v>0</v>
      </c>
      <c r="H60" s="4">
        <v>3.14</v>
      </c>
      <c r="I60" s="6">
        <v>0</v>
      </c>
      <c r="J60" s="4">
        <v>1</v>
      </c>
      <c r="K60" s="23">
        <v>38282</v>
      </c>
    </row>
    <row r="61" spans="1:11" ht="18" x14ac:dyDescent="0.3">
      <c r="A61" s="8">
        <v>45436</v>
      </c>
      <c r="B61" s="5">
        <v>20.399999999999999</v>
      </c>
      <c r="C61" s="5">
        <v>48.7</v>
      </c>
      <c r="D61" s="4">
        <v>7.9</v>
      </c>
      <c r="E61" s="4">
        <v>0.17</v>
      </c>
      <c r="F61" s="4">
        <v>3.84</v>
      </c>
      <c r="G61" s="4">
        <v>0</v>
      </c>
      <c r="H61" s="4">
        <v>3.5</v>
      </c>
      <c r="I61" s="6">
        <v>0</v>
      </c>
      <c r="J61" s="4">
        <v>1</v>
      </c>
      <c r="K61" s="23">
        <v>38410</v>
      </c>
    </row>
    <row r="62" spans="1:11" ht="18" x14ac:dyDescent="0.3">
      <c r="A62" s="8">
        <v>45437</v>
      </c>
      <c r="B62" s="5">
        <v>19.8</v>
      </c>
      <c r="C62" s="5">
        <v>48.6</v>
      </c>
      <c r="D62" s="4">
        <v>7.9</v>
      </c>
      <c r="E62" s="4">
        <v>0.15</v>
      </c>
      <c r="F62" s="4">
        <v>1.83</v>
      </c>
      <c r="G62" s="4">
        <v>0</v>
      </c>
      <c r="H62" s="4">
        <v>3.11</v>
      </c>
      <c r="I62" s="6">
        <v>0</v>
      </c>
      <c r="J62" s="4">
        <v>1</v>
      </c>
      <c r="K62" s="23">
        <v>38048</v>
      </c>
    </row>
    <row r="63" spans="1:11" ht="18" x14ac:dyDescent="0.3">
      <c r="A63" s="8">
        <v>45438</v>
      </c>
      <c r="B63" s="5">
        <v>20</v>
      </c>
      <c r="C63" s="5">
        <v>49.2</v>
      </c>
      <c r="D63" s="4">
        <v>7.8</v>
      </c>
      <c r="E63" s="4">
        <v>0.14000000000000001</v>
      </c>
      <c r="F63" s="4">
        <v>2.2200000000000002</v>
      </c>
      <c r="G63" s="4">
        <v>0</v>
      </c>
      <c r="H63" s="4">
        <v>3.2</v>
      </c>
      <c r="I63" s="6">
        <v>0</v>
      </c>
      <c r="J63" s="4">
        <v>1</v>
      </c>
      <c r="K63" s="23">
        <v>38524</v>
      </c>
    </row>
    <row r="64" spans="1:11" ht="18" x14ac:dyDescent="0.3">
      <c r="A64" s="8">
        <v>45439</v>
      </c>
      <c r="B64" s="5">
        <v>17.8</v>
      </c>
      <c r="C64" s="5">
        <v>49.5</v>
      </c>
      <c r="D64" s="4">
        <v>7.9</v>
      </c>
      <c r="E64" s="4">
        <v>0.2</v>
      </c>
      <c r="F64" s="4">
        <v>2.86</v>
      </c>
      <c r="G64" s="4">
        <v>0</v>
      </c>
      <c r="H64" s="4">
        <v>2.84</v>
      </c>
      <c r="I64" s="6">
        <v>0</v>
      </c>
      <c r="J64" s="4">
        <v>1</v>
      </c>
      <c r="K64" s="23">
        <v>37226</v>
      </c>
    </row>
    <row r="65" spans="1:11" ht="18" x14ac:dyDescent="0.3">
      <c r="A65" s="8">
        <v>45440</v>
      </c>
      <c r="B65" s="5">
        <v>17.5</v>
      </c>
      <c r="C65" s="5">
        <v>48.6</v>
      </c>
      <c r="D65" s="4">
        <v>7.7</v>
      </c>
      <c r="E65" s="4">
        <v>0.15</v>
      </c>
      <c r="F65" s="4">
        <v>2.6</v>
      </c>
      <c r="G65" s="4">
        <v>0</v>
      </c>
      <c r="H65" s="4">
        <v>2.2599999999999998</v>
      </c>
      <c r="I65" s="6">
        <v>0</v>
      </c>
      <c r="J65" s="4">
        <v>1</v>
      </c>
      <c r="K65" s="23">
        <v>38365</v>
      </c>
    </row>
    <row r="66" spans="1:11" ht="18" x14ac:dyDescent="0.3">
      <c r="A66" s="8">
        <v>45441</v>
      </c>
      <c r="B66" s="5">
        <v>18.2</v>
      </c>
      <c r="C66" s="5">
        <v>49.1</v>
      </c>
      <c r="D66" s="4">
        <v>7.8</v>
      </c>
      <c r="E66" s="4">
        <v>0.19</v>
      </c>
      <c r="F66" s="4">
        <v>2.65</v>
      </c>
      <c r="G66" s="4">
        <v>0</v>
      </c>
      <c r="H66" s="4">
        <v>2.77</v>
      </c>
      <c r="I66" s="6">
        <v>0</v>
      </c>
      <c r="J66" s="4">
        <v>1</v>
      </c>
      <c r="K66" s="23">
        <v>38440</v>
      </c>
    </row>
    <row r="67" spans="1:11" ht="18" x14ac:dyDescent="0.3">
      <c r="A67" s="8">
        <v>45442</v>
      </c>
      <c r="B67" s="5">
        <v>17.8</v>
      </c>
      <c r="C67" s="5">
        <v>49.32</v>
      </c>
      <c r="D67" s="4">
        <v>7.8</v>
      </c>
      <c r="E67" s="4">
        <v>0.22</v>
      </c>
      <c r="F67" s="4">
        <v>2.91</v>
      </c>
      <c r="G67" s="4">
        <v>0</v>
      </c>
      <c r="H67" s="4">
        <v>2.5099999999999998</v>
      </c>
      <c r="I67" s="6">
        <v>0</v>
      </c>
      <c r="J67" s="4">
        <v>1</v>
      </c>
      <c r="K67" s="23">
        <v>38226</v>
      </c>
    </row>
    <row r="68" spans="1:11" ht="18" x14ac:dyDescent="0.3">
      <c r="A68" s="8">
        <v>45443</v>
      </c>
      <c r="B68" s="5">
        <v>18.100000000000001</v>
      </c>
      <c r="C68" s="5">
        <v>49.83</v>
      </c>
      <c r="D68" s="4">
        <v>7.9</v>
      </c>
      <c r="E68" s="4">
        <v>0.26</v>
      </c>
      <c r="F68" s="4">
        <v>0.77</v>
      </c>
      <c r="G68" s="4">
        <v>0</v>
      </c>
      <c r="H68" s="4">
        <v>2.97</v>
      </c>
      <c r="I68" s="6">
        <v>0</v>
      </c>
      <c r="J68" s="4">
        <v>1</v>
      </c>
      <c r="K68" s="23">
        <v>38110</v>
      </c>
    </row>
    <row r="69" spans="1:11" ht="18" x14ac:dyDescent="0.3">
      <c r="A69" s="8">
        <v>45444</v>
      </c>
      <c r="B69" s="5">
        <v>18.2</v>
      </c>
      <c r="C69" s="5">
        <v>48.7</v>
      </c>
      <c r="D69" s="4">
        <v>7.9</v>
      </c>
      <c r="E69" s="4">
        <v>0.23</v>
      </c>
      <c r="F69" s="4">
        <v>2.74</v>
      </c>
      <c r="G69" s="4">
        <v>0</v>
      </c>
      <c r="H69" s="4">
        <v>2.74</v>
      </c>
      <c r="I69" s="6">
        <v>0</v>
      </c>
      <c r="J69" s="4">
        <v>1</v>
      </c>
      <c r="K69" s="23">
        <v>37940</v>
      </c>
    </row>
    <row r="70" spans="1:11" ht="18" x14ac:dyDescent="0.3">
      <c r="A70" s="8">
        <v>45445</v>
      </c>
      <c r="B70" s="5">
        <v>19.100000000000001</v>
      </c>
      <c r="C70" s="5">
        <v>49.5</v>
      </c>
      <c r="D70" s="4">
        <v>7.9</v>
      </c>
      <c r="E70" s="4">
        <v>0.2</v>
      </c>
      <c r="F70" s="4">
        <v>1.68</v>
      </c>
      <c r="G70" s="4">
        <v>0</v>
      </c>
      <c r="H70" s="4">
        <v>3.47</v>
      </c>
      <c r="I70" s="6">
        <v>0</v>
      </c>
      <c r="J70" s="4">
        <v>1</v>
      </c>
      <c r="K70" s="23">
        <v>38480</v>
      </c>
    </row>
    <row r="71" spans="1:11" ht="18" x14ac:dyDescent="0.3">
      <c r="A71" s="8">
        <v>45446</v>
      </c>
      <c r="B71" s="5">
        <v>20.2</v>
      </c>
      <c r="C71" s="5">
        <v>50.4</v>
      </c>
      <c r="D71" s="4">
        <v>7.8</v>
      </c>
      <c r="E71" s="4">
        <v>0.26</v>
      </c>
      <c r="F71" s="4">
        <v>1.24</v>
      </c>
      <c r="G71" s="4">
        <v>0</v>
      </c>
      <c r="H71" s="4">
        <v>2.95</v>
      </c>
      <c r="I71" s="6">
        <v>0</v>
      </c>
      <c r="J71" s="4">
        <v>1</v>
      </c>
      <c r="K71" s="23">
        <v>38004</v>
      </c>
    </row>
    <row r="72" spans="1:11" ht="18" x14ac:dyDescent="0.3">
      <c r="A72" s="8">
        <v>45447</v>
      </c>
      <c r="B72" s="5">
        <v>18.5</v>
      </c>
      <c r="C72" s="5">
        <v>49.68</v>
      </c>
      <c r="D72" s="4">
        <v>8</v>
      </c>
      <c r="E72" s="4">
        <v>0.17</v>
      </c>
      <c r="F72" s="4">
        <v>1.52</v>
      </c>
      <c r="G72" s="4">
        <v>0</v>
      </c>
      <c r="H72" s="4">
        <v>2.84</v>
      </c>
      <c r="I72" s="6">
        <v>0</v>
      </c>
      <c r="J72" s="4">
        <v>1</v>
      </c>
      <c r="K72" s="23">
        <v>38384</v>
      </c>
    </row>
    <row r="73" spans="1:11" ht="18" x14ac:dyDescent="0.3">
      <c r="A73" s="8">
        <v>45448</v>
      </c>
      <c r="B73" s="5">
        <v>19.399999999999999</v>
      </c>
      <c r="C73" s="5">
        <v>50.3</v>
      </c>
      <c r="D73" s="4">
        <v>8</v>
      </c>
      <c r="E73" s="4">
        <v>0.18</v>
      </c>
      <c r="F73" s="4">
        <v>1.44</v>
      </c>
      <c r="G73" s="4">
        <v>0</v>
      </c>
      <c r="H73" s="4">
        <v>2.94</v>
      </c>
      <c r="I73" s="6">
        <v>0</v>
      </c>
      <c r="J73" s="4">
        <v>1</v>
      </c>
      <c r="K73" s="23">
        <v>38561</v>
      </c>
    </row>
    <row r="74" spans="1:11" ht="18" x14ac:dyDescent="0.3">
      <c r="A74" s="8">
        <v>45449</v>
      </c>
      <c r="B74" s="5">
        <v>19.5</v>
      </c>
      <c r="C74" s="5">
        <v>50</v>
      </c>
      <c r="D74" s="4">
        <v>7.9</v>
      </c>
      <c r="E74" s="4">
        <v>0.16</v>
      </c>
      <c r="F74" s="4">
        <v>3.74</v>
      </c>
      <c r="G74" s="4">
        <v>0</v>
      </c>
      <c r="H74" s="4">
        <v>2.58</v>
      </c>
      <c r="I74" s="6">
        <v>0</v>
      </c>
      <c r="J74" s="4">
        <v>1</v>
      </c>
      <c r="K74" s="23">
        <v>38224</v>
      </c>
    </row>
    <row r="75" spans="1:11" ht="18" x14ac:dyDescent="0.3">
      <c r="A75" s="8">
        <v>45450</v>
      </c>
      <c r="B75" s="5">
        <v>19.100000000000001</v>
      </c>
      <c r="C75" s="5">
        <v>50.1</v>
      </c>
      <c r="D75" s="4">
        <v>8</v>
      </c>
      <c r="E75" s="4">
        <v>0.18</v>
      </c>
      <c r="F75" s="4">
        <v>3.03</v>
      </c>
      <c r="G75" s="4">
        <v>0</v>
      </c>
      <c r="H75" s="4">
        <v>2.4900000000000002</v>
      </c>
      <c r="I75" s="6">
        <v>0</v>
      </c>
      <c r="J75" s="4">
        <v>1</v>
      </c>
      <c r="K75" s="23">
        <v>37982</v>
      </c>
    </row>
    <row r="76" spans="1:11" ht="18" x14ac:dyDescent="0.3">
      <c r="A76" s="8">
        <v>45451</v>
      </c>
      <c r="B76" s="5">
        <v>18.899999999999999</v>
      </c>
      <c r="C76" s="5">
        <v>50</v>
      </c>
      <c r="D76" s="4">
        <v>8</v>
      </c>
      <c r="E76" s="4">
        <v>0.17</v>
      </c>
      <c r="F76" s="4">
        <v>1.71</v>
      </c>
      <c r="G76" s="4">
        <v>0</v>
      </c>
      <c r="H76" s="4">
        <v>2.83</v>
      </c>
      <c r="I76" s="4">
        <v>0</v>
      </c>
      <c r="J76" s="4">
        <v>1</v>
      </c>
      <c r="K76" s="24">
        <v>38116</v>
      </c>
    </row>
    <row r="77" spans="1:11" ht="18" x14ac:dyDescent="0.3">
      <c r="A77" s="8">
        <v>45452</v>
      </c>
      <c r="B77" s="5">
        <v>21.9</v>
      </c>
      <c r="C77" s="5">
        <v>49.5</v>
      </c>
      <c r="D77" s="4">
        <v>8</v>
      </c>
      <c r="E77" s="4">
        <v>0.12</v>
      </c>
      <c r="F77" s="4">
        <v>0.95</v>
      </c>
      <c r="G77" s="4">
        <v>0</v>
      </c>
      <c r="H77" s="4">
        <v>3.24</v>
      </c>
      <c r="I77" s="4">
        <v>0</v>
      </c>
      <c r="J77" s="4">
        <v>1</v>
      </c>
      <c r="K77" s="24">
        <v>38368</v>
      </c>
    </row>
    <row r="78" spans="1:11" ht="18" x14ac:dyDescent="0.3">
      <c r="A78" s="8">
        <v>45453</v>
      </c>
      <c r="B78" s="5">
        <v>19.100000000000001</v>
      </c>
      <c r="C78" s="5">
        <v>50.1</v>
      </c>
      <c r="D78" s="4">
        <v>7.9</v>
      </c>
      <c r="E78" s="4">
        <v>0.19</v>
      </c>
      <c r="F78" s="4">
        <v>1.98</v>
      </c>
      <c r="G78" s="4">
        <v>0</v>
      </c>
      <c r="H78" s="4">
        <v>3.1</v>
      </c>
      <c r="I78" s="4">
        <v>0</v>
      </c>
      <c r="J78" s="4">
        <v>1</v>
      </c>
      <c r="K78" s="23">
        <v>38670</v>
      </c>
    </row>
    <row r="79" spans="1:11" ht="18" x14ac:dyDescent="0.3">
      <c r="A79" s="8">
        <v>45454</v>
      </c>
      <c r="B79" s="5">
        <v>18.5</v>
      </c>
      <c r="C79" s="5">
        <v>49.97</v>
      </c>
      <c r="D79" s="4">
        <v>8.1</v>
      </c>
      <c r="E79" s="4">
        <v>0.13</v>
      </c>
      <c r="F79" s="4">
        <v>0.96</v>
      </c>
      <c r="G79" s="4">
        <v>0</v>
      </c>
      <c r="H79" s="4">
        <v>3.22</v>
      </c>
      <c r="I79" s="4">
        <v>0</v>
      </c>
      <c r="J79" s="4">
        <v>1</v>
      </c>
      <c r="K79" s="23">
        <v>38816</v>
      </c>
    </row>
    <row r="80" spans="1:11" ht="18" x14ac:dyDescent="0.3">
      <c r="A80" s="8">
        <v>45455</v>
      </c>
      <c r="B80" s="5">
        <v>18.399999999999999</v>
      </c>
      <c r="C80" s="5">
        <v>49.5</v>
      </c>
      <c r="D80" s="4">
        <v>8</v>
      </c>
      <c r="E80" s="4">
        <v>0.23</v>
      </c>
      <c r="F80" s="4">
        <v>1.97</v>
      </c>
      <c r="G80" s="4">
        <v>0</v>
      </c>
      <c r="H80" s="4">
        <v>3.08</v>
      </c>
      <c r="I80" s="4">
        <v>0</v>
      </c>
      <c r="J80" s="4">
        <v>1</v>
      </c>
      <c r="K80" s="24">
        <v>38120</v>
      </c>
    </row>
    <row r="81" spans="1:11" ht="18" x14ac:dyDescent="0.3">
      <c r="A81" s="8">
        <v>45456</v>
      </c>
      <c r="B81" s="5">
        <v>19.100000000000001</v>
      </c>
      <c r="C81" s="5">
        <v>50.2</v>
      </c>
      <c r="D81" s="4">
        <v>7.5</v>
      </c>
      <c r="E81" s="4">
        <v>0.21</v>
      </c>
      <c r="F81" s="4">
        <v>7.35</v>
      </c>
      <c r="G81" s="4">
        <v>0</v>
      </c>
      <c r="H81" s="4">
        <v>3.87</v>
      </c>
      <c r="I81" s="4">
        <v>0</v>
      </c>
      <c r="J81" s="4">
        <v>1</v>
      </c>
      <c r="K81" s="24">
        <v>37921</v>
      </c>
    </row>
    <row r="82" spans="1:11" ht="18" x14ac:dyDescent="0.3">
      <c r="A82" s="8">
        <v>45457</v>
      </c>
      <c r="B82" s="5">
        <v>20</v>
      </c>
      <c r="C82" s="5">
        <v>49.7</v>
      </c>
      <c r="D82" s="4">
        <v>7.7</v>
      </c>
      <c r="E82" s="4">
        <v>0.22</v>
      </c>
      <c r="F82" s="4">
        <v>6.89</v>
      </c>
      <c r="G82" s="4">
        <v>0</v>
      </c>
      <c r="H82" s="4">
        <v>2.42</v>
      </c>
      <c r="I82" s="4">
        <v>0</v>
      </c>
      <c r="J82" s="4">
        <v>1</v>
      </c>
      <c r="K82" s="23">
        <v>38958</v>
      </c>
    </row>
    <row r="83" spans="1:11" ht="18" x14ac:dyDescent="0.3">
      <c r="A83" s="8">
        <v>45458</v>
      </c>
      <c r="B83" s="5">
        <v>19</v>
      </c>
      <c r="C83" s="5">
        <v>49.5</v>
      </c>
      <c r="D83" s="4">
        <v>7.4</v>
      </c>
      <c r="E83" s="4">
        <v>0.54</v>
      </c>
      <c r="F83" s="4">
        <v>3.61</v>
      </c>
      <c r="G83" s="4">
        <v>0</v>
      </c>
      <c r="H83" s="4">
        <v>2.4</v>
      </c>
      <c r="I83" s="4">
        <v>0</v>
      </c>
      <c r="J83" s="4">
        <v>1</v>
      </c>
      <c r="K83" s="23">
        <v>38740</v>
      </c>
    </row>
    <row r="84" spans="1:11" ht="18" x14ac:dyDescent="0.3">
      <c r="A84" s="8">
        <v>45459</v>
      </c>
      <c r="B84" s="5">
        <v>18.600000000000001</v>
      </c>
      <c r="C84" s="5">
        <v>49</v>
      </c>
      <c r="D84" s="4">
        <v>7.5</v>
      </c>
      <c r="E84" s="4">
        <v>0.28000000000000003</v>
      </c>
      <c r="F84" s="4">
        <v>3.26</v>
      </c>
      <c r="G84" s="4">
        <v>0</v>
      </c>
      <c r="H84" s="4">
        <v>3.05</v>
      </c>
      <c r="I84" s="4">
        <v>0</v>
      </c>
      <c r="J84" s="4">
        <v>1</v>
      </c>
      <c r="K84" s="25">
        <v>38284</v>
      </c>
    </row>
    <row r="85" spans="1:11" ht="18" x14ac:dyDescent="0.3">
      <c r="A85" s="8">
        <v>45460</v>
      </c>
      <c r="B85" s="5">
        <v>18.2</v>
      </c>
      <c r="C85" s="5">
        <v>50.1</v>
      </c>
      <c r="D85" s="4">
        <v>7.7</v>
      </c>
      <c r="E85" s="4">
        <v>0.1</v>
      </c>
      <c r="F85" s="4">
        <v>4.24</v>
      </c>
      <c r="G85" s="4">
        <v>0</v>
      </c>
      <c r="H85" s="4">
        <v>3.8</v>
      </c>
      <c r="I85" s="4">
        <v>0</v>
      </c>
      <c r="J85" s="4">
        <v>1</v>
      </c>
      <c r="K85" s="24">
        <v>38128</v>
      </c>
    </row>
    <row r="86" spans="1:11" ht="18" x14ac:dyDescent="0.3">
      <c r="A86" s="8">
        <v>45461</v>
      </c>
      <c r="B86" s="5">
        <v>18</v>
      </c>
      <c r="C86" s="5">
        <v>49.3</v>
      </c>
      <c r="D86" s="4">
        <v>7.6</v>
      </c>
      <c r="E86" s="4">
        <v>0.14000000000000001</v>
      </c>
      <c r="F86" s="4">
        <v>3.48</v>
      </c>
      <c r="G86" s="4">
        <v>0</v>
      </c>
      <c r="H86" s="4">
        <v>3.51</v>
      </c>
      <c r="I86" s="4">
        <v>0</v>
      </c>
      <c r="J86" s="4">
        <v>1</v>
      </c>
      <c r="K86" s="26">
        <v>38220</v>
      </c>
    </row>
    <row r="87" spans="1:11" ht="18" x14ac:dyDescent="0.3">
      <c r="A87" s="8">
        <v>45462</v>
      </c>
      <c r="B87" s="5">
        <v>19.8</v>
      </c>
      <c r="C87" s="5">
        <v>49.3</v>
      </c>
      <c r="D87" s="4">
        <v>7.7</v>
      </c>
      <c r="E87" s="4">
        <v>0.19</v>
      </c>
      <c r="F87" s="4">
        <v>5.07</v>
      </c>
      <c r="G87" s="4">
        <v>0</v>
      </c>
      <c r="H87" s="4">
        <v>3.75</v>
      </c>
      <c r="I87" s="4">
        <v>0</v>
      </c>
      <c r="J87" s="4">
        <v>1</v>
      </c>
      <c r="K87" s="23">
        <v>38224</v>
      </c>
    </row>
    <row r="88" spans="1:11" ht="18" x14ac:dyDescent="0.3">
      <c r="A88" s="8">
        <v>45463</v>
      </c>
      <c r="B88" s="5">
        <v>18.899999999999999</v>
      </c>
      <c r="C88" s="5">
        <v>51.24</v>
      </c>
      <c r="D88" s="4">
        <v>7.6</v>
      </c>
      <c r="E88" s="4">
        <v>0.14000000000000001</v>
      </c>
      <c r="F88" s="4">
        <v>5.18</v>
      </c>
      <c r="G88" s="4">
        <v>0</v>
      </c>
      <c r="H88" s="4">
        <v>3.54</v>
      </c>
      <c r="I88" s="4">
        <v>0</v>
      </c>
      <c r="J88" s="4">
        <v>1</v>
      </c>
      <c r="K88" s="23">
        <v>39944</v>
      </c>
    </row>
    <row r="89" spans="1:11" ht="18" x14ac:dyDescent="0.3">
      <c r="A89" s="8">
        <v>45464</v>
      </c>
      <c r="B89" s="5">
        <v>18.7</v>
      </c>
      <c r="C89" s="5">
        <v>49.21</v>
      </c>
      <c r="D89" s="4">
        <v>7.7</v>
      </c>
      <c r="E89" s="4">
        <v>0.14000000000000001</v>
      </c>
      <c r="F89" s="4">
        <v>4.8600000000000003</v>
      </c>
      <c r="G89" s="4">
        <v>0</v>
      </c>
      <c r="H89" s="4">
        <v>3.46</v>
      </c>
      <c r="I89" s="4">
        <v>0</v>
      </c>
      <c r="J89" s="4">
        <v>1</v>
      </c>
      <c r="K89" s="24">
        <v>38960</v>
      </c>
    </row>
    <row r="90" spans="1:11" ht="18" x14ac:dyDescent="0.3">
      <c r="A90" s="8">
        <v>45465</v>
      </c>
      <c r="B90" s="5">
        <v>18.7</v>
      </c>
      <c r="C90" s="5">
        <v>50.8</v>
      </c>
      <c r="D90" s="4">
        <v>7.6</v>
      </c>
      <c r="E90" s="4">
        <v>0.2</v>
      </c>
      <c r="F90" s="4">
        <v>3.49</v>
      </c>
      <c r="G90" s="4">
        <v>0</v>
      </c>
      <c r="H90" s="4">
        <v>3.18</v>
      </c>
      <c r="I90" s="4">
        <v>0</v>
      </c>
      <c r="J90" s="4">
        <v>1</v>
      </c>
      <c r="K90" s="24">
        <v>39644</v>
      </c>
    </row>
    <row r="91" spans="1:11" ht="18" x14ac:dyDescent="0.3">
      <c r="A91" s="8">
        <v>45466</v>
      </c>
      <c r="B91" s="5">
        <v>19</v>
      </c>
      <c r="C91" s="5">
        <v>49.8</v>
      </c>
      <c r="D91" s="4">
        <v>7.7</v>
      </c>
      <c r="E91" s="4">
        <v>0.12</v>
      </c>
      <c r="F91" s="4">
        <v>3.12</v>
      </c>
      <c r="G91" s="4">
        <v>0</v>
      </c>
      <c r="H91" s="4">
        <v>2.95</v>
      </c>
      <c r="I91" s="4">
        <v>0</v>
      </c>
      <c r="J91" s="4">
        <v>1</v>
      </c>
      <c r="K91" s="23">
        <v>38922</v>
      </c>
    </row>
    <row r="92" spans="1:11" ht="18" x14ac:dyDescent="0.3">
      <c r="A92" s="8">
        <v>45467</v>
      </c>
      <c r="B92" s="5">
        <v>18.600000000000001</v>
      </c>
      <c r="C92" s="5">
        <v>50</v>
      </c>
      <c r="D92" s="4">
        <v>7.7</v>
      </c>
      <c r="E92" s="4">
        <v>0.22</v>
      </c>
      <c r="F92" s="4">
        <v>4.1100000000000003</v>
      </c>
      <c r="G92" s="4">
        <v>0</v>
      </c>
      <c r="H92" s="4">
        <v>3.11</v>
      </c>
      <c r="I92" s="4">
        <v>0</v>
      </c>
      <c r="J92" s="4">
        <v>1</v>
      </c>
      <c r="K92" s="23">
        <v>37946</v>
      </c>
    </row>
    <row r="93" spans="1:11" ht="18" x14ac:dyDescent="0.3">
      <c r="A93" s="8">
        <v>45468</v>
      </c>
      <c r="B93" s="5">
        <v>18.7</v>
      </c>
      <c r="C93" s="5">
        <v>49.8</v>
      </c>
      <c r="D93" s="4">
        <v>7.7</v>
      </c>
      <c r="E93" s="4">
        <v>0.12</v>
      </c>
      <c r="F93" s="4">
        <v>3.35</v>
      </c>
      <c r="G93" s="4">
        <v>0</v>
      </c>
      <c r="H93" s="4">
        <v>2.38</v>
      </c>
      <c r="I93" s="4">
        <v>0</v>
      </c>
      <c r="J93" s="4">
        <v>1</v>
      </c>
      <c r="K93" s="23">
        <v>38458</v>
      </c>
    </row>
    <row r="94" spans="1:11" ht="18" x14ac:dyDescent="0.3">
      <c r="A94" s="8">
        <v>45469</v>
      </c>
      <c r="B94" s="5">
        <v>19.2</v>
      </c>
      <c r="C94" s="5">
        <v>50.2</v>
      </c>
      <c r="D94" s="4">
        <v>7.8</v>
      </c>
      <c r="E94" s="4">
        <v>0.13</v>
      </c>
      <c r="F94" s="4">
        <v>1.88</v>
      </c>
      <c r="G94" s="4">
        <v>0</v>
      </c>
      <c r="H94" s="4">
        <v>2.76</v>
      </c>
      <c r="I94" s="4">
        <v>0</v>
      </c>
      <c r="J94" s="4">
        <v>1</v>
      </c>
      <c r="K94" s="23">
        <v>38214</v>
      </c>
    </row>
    <row r="95" spans="1:11" ht="18" x14ac:dyDescent="0.3">
      <c r="A95" s="8">
        <v>45470</v>
      </c>
      <c r="B95" s="5">
        <v>20.8</v>
      </c>
      <c r="C95" s="5">
        <v>51.02</v>
      </c>
      <c r="D95" s="4">
        <v>7.8</v>
      </c>
      <c r="E95" s="4">
        <v>0.16</v>
      </c>
      <c r="F95" s="4">
        <v>3.93</v>
      </c>
      <c r="G95" s="4">
        <v>0</v>
      </c>
      <c r="H95" s="4">
        <v>3.08</v>
      </c>
      <c r="I95" s="4">
        <v>0</v>
      </c>
      <c r="J95" s="4">
        <v>1</v>
      </c>
      <c r="K95" s="23">
        <v>38316</v>
      </c>
    </row>
    <row r="96" spans="1:11" ht="18" x14ac:dyDescent="0.3">
      <c r="A96" s="8">
        <v>45471</v>
      </c>
      <c r="B96" s="5">
        <v>18.7</v>
      </c>
      <c r="C96" s="5">
        <v>55.8</v>
      </c>
      <c r="D96" s="4">
        <v>7.9</v>
      </c>
      <c r="E96" s="4">
        <v>0.21</v>
      </c>
      <c r="F96" s="4">
        <v>3.37</v>
      </c>
      <c r="G96" s="4">
        <v>0</v>
      </c>
      <c r="H96" s="4">
        <v>3.02</v>
      </c>
      <c r="I96" s="4">
        <v>0</v>
      </c>
      <c r="J96" s="4">
        <v>1</v>
      </c>
      <c r="K96" s="23">
        <v>38266</v>
      </c>
    </row>
    <row r="97" spans="1:11" ht="18" x14ac:dyDescent="0.3">
      <c r="A97" s="8">
        <v>45472</v>
      </c>
      <c r="B97" s="5">
        <v>19</v>
      </c>
      <c r="C97" s="5">
        <v>49.5</v>
      </c>
      <c r="D97" s="4">
        <v>8</v>
      </c>
      <c r="E97" s="4">
        <v>0.56999999999999995</v>
      </c>
      <c r="F97" s="4">
        <v>1.69</v>
      </c>
      <c r="G97" s="4">
        <v>0</v>
      </c>
      <c r="H97" s="4">
        <v>3.26</v>
      </c>
      <c r="I97" s="4">
        <v>0</v>
      </c>
      <c r="J97" s="4">
        <v>1</v>
      </c>
      <c r="K97" s="23">
        <v>38228</v>
      </c>
    </row>
    <row r="98" spans="1:11" ht="18" x14ac:dyDescent="0.3">
      <c r="A98" s="8">
        <v>45473</v>
      </c>
      <c r="B98" s="5">
        <v>18.8</v>
      </c>
      <c r="C98" s="5">
        <v>50.3</v>
      </c>
      <c r="D98" s="4">
        <v>7.9</v>
      </c>
      <c r="E98" s="4">
        <v>0.14000000000000001</v>
      </c>
      <c r="F98" s="4">
        <v>2.12</v>
      </c>
      <c r="G98" s="4">
        <v>0</v>
      </c>
      <c r="H98" s="4">
        <v>3.14</v>
      </c>
      <c r="I98" s="4">
        <v>0</v>
      </c>
      <c r="J98" s="4">
        <v>1</v>
      </c>
      <c r="K98" s="23">
        <v>38226</v>
      </c>
    </row>
    <row r="99" spans="1:11" ht="18" x14ac:dyDescent="0.3">
      <c r="A99" s="8">
        <v>45474</v>
      </c>
      <c r="B99" s="5">
        <v>19.2</v>
      </c>
      <c r="C99" s="5">
        <v>50.2</v>
      </c>
      <c r="D99" s="4">
        <v>7.6</v>
      </c>
      <c r="E99" s="4">
        <v>0.27</v>
      </c>
      <c r="F99" s="4">
        <v>7.23</v>
      </c>
      <c r="G99" s="4">
        <v>0</v>
      </c>
      <c r="H99" s="4">
        <v>3.53</v>
      </c>
      <c r="I99" s="4">
        <v>0</v>
      </c>
      <c r="J99" s="4">
        <v>1</v>
      </c>
      <c r="K99" s="23">
        <v>38258</v>
      </c>
    </row>
    <row r="100" spans="1:11" ht="18" x14ac:dyDescent="0.3">
      <c r="A100" s="8">
        <v>45475</v>
      </c>
      <c r="B100" s="5">
        <v>18.7</v>
      </c>
      <c r="C100" s="5">
        <v>51.5</v>
      </c>
      <c r="D100" s="4">
        <v>7.5</v>
      </c>
      <c r="E100" s="4">
        <v>0.18</v>
      </c>
      <c r="F100" s="4">
        <v>7.96</v>
      </c>
      <c r="G100" s="4">
        <v>0</v>
      </c>
      <c r="H100" s="4">
        <v>3.64</v>
      </c>
      <c r="I100" s="4">
        <v>0</v>
      </c>
      <c r="J100" s="4">
        <v>1</v>
      </c>
      <c r="K100" s="23">
        <v>38154</v>
      </c>
    </row>
    <row r="101" spans="1:11" ht="18" x14ac:dyDescent="0.3">
      <c r="A101" s="8">
        <v>45476</v>
      </c>
      <c r="B101" s="5">
        <v>19</v>
      </c>
      <c r="C101" s="5">
        <v>50.8</v>
      </c>
      <c r="D101" s="4">
        <v>7.5</v>
      </c>
      <c r="E101" s="4">
        <v>0.23</v>
      </c>
      <c r="F101" s="4">
        <v>3.13</v>
      </c>
      <c r="G101" s="4">
        <v>0</v>
      </c>
      <c r="H101" s="4">
        <v>3.18</v>
      </c>
      <c r="I101" s="4">
        <v>0</v>
      </c>
      <c r="J101" s="4">
        <v>1</v>
      </c>
      <c r="K101" s="23">
        <v>38238</v>
      </c>
    </row>
    <row r="102" spans="1:11" ht="18" x14ac:dyDescent="0.3">
      <c r="A102" s="8">
        <v>45477</v>
      </c>
      <c r="B102" s="5">
        <v>18.7</v>
      </c>
      <c r="C102" s="5">
        <v>54.3</v>
      </c>
      <c r="D102" s="4">
        <v>7.8</v>
      </c>
      <c r="E102" s="4">
        <v>0.11</v>
      </c>
      <c r="F102" s="4">
        <v>2.33</v>
      </c>
      <c r="G102" s="4">
        <v>0</v>
      </c>
      <c r="H102" s="4">
        <v>3.25</v>
      </c>
      <c r="I102" s="4">
        <v>0</v>
      </c>
      <c r="J102" s="4">
        <v>1</v>
      </c>
      <c r="K102" s="23">
        <v>38488</v>
      </c>
    </row>
    <row r="103" spans="1:11" ht="18" x14ac:dyDescent="0.3">
      <c r="A103" s="8">
        <v>45478</v>
      </c>
      <c r="B103" s="5">
        <v>19.100000000000001</v>
      </c>
      <c r="C103" s="5">
        <v>53.8</v>
      </c>
      <c r="D103" s="4">
        <v>7.9</v>
      </c>
      <c r="E103" s="4">
        <v>0.28999999999999998</v>
      </c>
      <c r="F103" s="4">
        <v>2.16</v>
      </c>
      <c r="G103" s="4">
        <v>0</v>
      </c>
      <c r="H103" s="4">
        <v>3.49</v>
      </c>
      <c r="I103" s="4">
        <v>0</v>
      </c>
      <c r="J103" s="4">
        <v>1</v>
      </c>
      <c r="K103" s="23">
        <v>38328</v>
      </c>
    </row>
    <row r="104" spans="1:11" ht="18" x14ac:dyDescent="0.3">
      <c r="A104" s="8">
        <v>45479</v>
      </c>
      <c r="B104" s="5">
        <v>19.399999999999999</v>
      </c>
      <c r="C104" s="5">
        <v>53.9</v>
      </c>
      <c r="D104" s="4">
        <v>7.9</v>
      </c>
      <c r="E104" s="4">
        <v>0.21</v>
      </c>
      <c r="F104" s="4">
        <v>2.46</v>
      </c>
      <c r="G104" s="4">
        <v>0</v>
      </c>
      <c r="H104" s="4">
        <v>3.54</v>
      </c>
      <c r="I104" s="6">
        <v>0</v>
      </c>
      <c r="J104" s="4">
        <v>1</v>
      </c>
      <c r="K104" s="23">
        <v>38712</v>
      </c>
    </row>
    <row r="105" spans="1:11" ht="18" x14ac:dyDescent="0.3">
      <c r="A105" s="8">
        <v>45480</v>
      </c>
      <c r="B105" s="5">
        <v>19.2</v>
      </c>
      <c r="C105" s="5">
        <v>53.9</v>
      </c>
      <c r="D105" s="4">
        <v>7.9</v>
      </c>
      <c r="E105" s="4">
        <v>0.11</v>
      </c>
      <c r="F105" s="4">
        <v>2.73</v>
      </c>
      <c r="G105" s="4">
        <v>0</v>
      </c>
      <c r="H105" s="4">
        <v>3.38</v>
      </c>
      <c r="I105" s="6">
        <v>0</v>
      </c>
      <c r="J105" s="4">
        <v>1</v>
      </c>
      <c r="K105" s="23">
        <v>38624</v>
      </c>
    </row>
    <row r="106" spans="1:11" ht="18" x14ac:dyDescent="0.3">
      <c r="A106" s="8">
        <v>45481</v>
      </c>
      <c r="B106" s="5">
        <v>18.8</v>
      </c>
      <c r="C106" s="5">
        <v>53.9</v>
      </c>
      <c r="D106" s="4">
        <v>7.32</v>
      </c>
      <c r="E106" s="4">
        <v>0.3</v>
      </c>
      <c r="F106" s="4">
        <v>10.92</v>
      </c>
      <c r="G106" s="4">
        <v>0</v>
      </c>
      <c r="H106" s="4">
        <v>3.27</v>
      </c>
      <c r="I106" s="6">
        <v>0</v>
      </c>
      <c r="J106" s="4">
        <v>0</v>
      </c>
      <c r="K106" s="23">
        <v>38736</v>
      </c>
    </row>
    <row r="107" spans="1:11" ht="18" x14ac:dyDescent="0.3">
      <c r="A107" s="8">
        <v>45482</v>
      </c>
      <c r="B107" s="5">
        <v>19.2</v>
      </c>
      <c r="C107" s="5">
        <v>56</v>
      </c>
      <c r="D107" s="4">
        <v>7.33</v>
      </c>
      <c r="E107" s="4">
        <v>0.13</v>
      </c>
      <c r="F107" s="4">
        <v>7.76</v>
      </c>
      <c r="G107" s="4">
        <v>0</v>
      </c>
      <c r="H107" s="4">
        <v>3.45</v>
      </c>
      <c r="I107" s="4">
        <v>0</v>
      </c>
      <c r="J107" s="4">
        <v>1</v>
      </c>
      <c r="K107" s="24">
        <v>37988</v>
      </c>
    </row>
    <row r="108" spans="1:11" ht="18" x14ac:dyDescent="0.3">
      <c r="A108" s="8">
        <v>45483</v>
      </c>
      <c r="B108" s="5">
        <v>18.600000000000001</v>
      </c>
      <c r="C108" s="5">
        <v>53.9</v>
      </c>
      <c r="D108" s="4">
        <v>7.5</v>
      </c>
      <c r="E108" s="4">
        <v>0.32</v>
      </c>
      <c r="F108" s="4">
        <v>7.18</v>
      </c>
      <c r="G108" s="4">
        <v>0</v>
      </c>
      <c r="H108" s="4">
        <v>3.3</v>
      </c>
      <c r="I108" s="6">
        <v>0</v>
      </c>
      <c r="J108" s="4">
        <v>1</v>
      </c>
      <c r="K108" s="24">
        <v>38160</v>
      </c>
    </row>
  </sheetData>
  <conditionalFormatting sqref="A2:A108">
    <cfRule type="cellIs" dxfId="10" priority="2" operator="equal">
      <formula>TODAY()</formula>
    </cfRule>
  </conditionalFormatting>
  <conditionalFormatting sqref="G2:G10">
    <cfRule type="cellIs" dxfId="9" priority="1" operator="greaterThan">
      <formula>"0.5"</formula>
    </cfRule>
  </conditionalFormatting>
  <conditionalFormatting sqref="G57:G108">
    <cfRule type="cellIs" dxfId="8" priority="3" operator="greaterThan">
      <formula>"0.5"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FECC1-0D64-47CC-9086-FE109361BD94}">
  <sheetPr>
    <tabColor rgb="FFFFFF00"/>
  </sheetPr>
  <dimension ref="A1:O109"/>
  <sheetViews>
    <sheetView workbookViewId="0">
      <selection activeCell="C1" sqref="C1"/>
    </sheetView>
  </sheetViews>
  <sheetFormatPr baseColWidth="10" defaultRowHeight="14.4" x14ac:dyDescent="0.3"/>
  <cols>
    <col min="1" max="1" width="17.21875" customWidth="1"/>
  </cols>
  <sheetData>
    <row r="1" spans="1:15" ht="54" x14ac:dyDescent="0.3">
      <c r="A1" s="76" t="s">
        <v>6</v>
      </c>
      <c r="B1" s="76" t="s">
        <v>0</v>
      </c>
      <c r="C1" s="1" t="s">
        <v>80</v>
      </c>
      <c r="D1" s="72" t="s">
        <v>57</v>
      </c>
      <c r="E1" s="72" t="s">
        <v>58</v>
      </c>
      <c r="F1" s="72" t="s">
        <v>59</v>
      </c>
      <c r="G1" s="72" t="s">
        <v>60</v>
      </c>
      <c r="H1" s="72" t="s">
        <v>61</v>
      </c>
      <c r="I1" s="72" t="s">
        <v>62</v>
      </c>
      <c r="J1" s="72" t="s">
        <v>63</v>
      </c>
      <c r="K1" s="72" t="s">
        <v>64</v>
      </c>
      <c r="L1" s="72" t="s">
        <v>65</v>
      </c>
      <c r="M1" s="72" t="s">
        <v>66</v>
      </c>
      <c r="N1" s="72" t="s">
        <v>67</v>
      </c>
      <c r="O1" s="72" t="s">
        <v>68</v>
      </c>
    </row>
    <row r="2" spans="1:15" ht="18" x14ac:dyDescent="0.3">
      <c r="A2" s="8">
        <v>45377</v>
      </c>
      <c r="B2" s="73">
        <f>AVERAGEA(B9:B12,B16:B19,B22:B51)</f>
        <v>6.5965789473684202</v>
      </c>
      <c r="C2" s="73">
        <f>AVERAGEA(C3,C9:C12,C16:C19,C22:C51)</f>
        <v>0.23794871794871797</v>
      </c>
      <c r="D2" s="74">
        <v>576</v>
      </c>
      <c r="E2" s="74">
        <v>225</v>
      </c>
      <c r="F2" s="74">
        <f>AVERAGEA(F16,F18:F23,F25,F27:F37,F50:F56,F58:F61,F63:F69,F71,F77:F83,F87)</f>
        <v>352.50434782608698</v>
      </c>
      <c r="G2" s="74">
        <v>410</v>
      </c>
      <c r="H2" s="74">
        <f>AVERAGEA(H14:H15,H17:H19,H22:H23,H25:H27,H29,H35:H36,H38:H39,H42:H43,H46:H47,H50:H56,H60:H81,H83:H84,H101)</f>
        <v>955.13725490196077</v>
      </c>
      <c r="I2" s="74">
        <v>624</v>
      </c>
      <c r="J2" s="74">
        <f>AVERAGEA(J12,J16:J17,J19:J20,J28:J29,J34:J37,J39,J42,J44:J56,J59:J61,J63:J65,J67:J68,J70:J83,J87,J89,J96)</f>
        <v>862.29411764705878</v>
      </c>
      <c r="K2" s="74">
        <v>453</v>
      </c>
      <c r="L2" s="74">
        <v>747</v>
      </c>
      <c r="M2" s="74">
        <f>AVERAGEA(M16:M17,M19:M20,M23:M26,M28:M29,M32,M34:M39,M42:M44,M46:M48,M50:M56,M58:M80)</f>
        <v>565.79245283018872</v>
      </c>
      <c r="N2" s="74">
        <f>AVERAGEA(N76:N87)</f>
        <v>1186.5</v>
      </c>
      <c r="O2" s="74">
        <v>356</v>
      </c>
    </row>
    <row r="3" spans="1:15" ht="18" x14ac:dyDescent="0.3">
      <c r="A3" s="8">
        <v>45378</v>
      </c>
      <c r="B3" s="73">
        <v>6.5</v>
      </c>
      <c r="C3" s="73">
        <v>0.22</v>
      </c>
      <c r="D3" s="74">
        <v>616</v>
      </c>
      <c r="E3" s="74">
        <v>282</v>
      </c>
      <c r="F3" s="74">
        <v>353</v>
      </c>
      <c r="G3" s="74">
        <v>413</v>
      </c>
      <c r="H3" s="74">
        <v>955</v>
      </c>
      <c r="I3" s="74">
        <f>AVERAGEA(I2,I4,I6:I10,I12:I14,I16:I19,I21:I23,I25:I29,I34:I39,I42,I44:I47,I50:I56,I59:I77,I79:I81,I83:I87,I91:I95,I97:I99,I101:I107,I109)</f>
        <v>652.84337349397595</v>
      </c>
      <c r="J3" s="74">
        <v>862</v>
      </c>
      <c r="K3" s="74">
        <v>494</v>
      </c>
      <c r="L3" s="74">
        <v>747</v>
      </c>
      <c r="M3" s="74">
        <v>566</v>
      </c>
      <c r="N3" s="74">
        <v>1187</v>
      </c>
      <c r="O3" s="74">
        <v>376</v>
      </c>
    </row>
    <row r="4" spans="1:15" ht="18" x14ac:dyDescent="0.3">
      <c r="A4" s="8">
        <v>45379</v>
      </c>
      <c r="B4" s="73">
        <v>6.5</v>
      </c>
      <c r="C4" s="73">
        <v>0.24</v>
      </c>
      <c r="D4" s="74">
        <f>AVERAGEA(D2:D3,D8:D14,D5,D16:D28,D30:D37,D44:D48,D50:D56,D58:D66,D69,D72:D81,D96,D98:D99)</f>
        <v>1143.3378787878789</v>
      </c>
      <c r="E4" s="74">
        <v>292</v>
      </c>
      <c r="F4" s="74">
        <v>353</v>
      </c>
      <c r="G4" s="74">
        <v>431</v>
      </c>
      <c r="H4" s="74">
        <v>955</v>
      </c>
      <c r="I4" s="74">
        <v>588</v>
      </c>
      <c r="J4" s="74">
        <v>862</v>
      </c>
      <c r="K4" s="74">
        <v>524</v>
      </c>
      <c r="L4" s="74">
        <v>747</v>
      </c>
      <c r="M4" s="74">
        <v>566</v>
      </c>
      <c r="N4" s="74">
        <v>1187</v>
      </c>
      <c r="O4" s="74">
        <v>388</v>
      </c>
    </row>
    <row r="5" spans="1:15" ht="18" x14ac:dyDescent="0.3">
      <c r="A5" s="8">
        <v>45380</v>
      </c>
      <c r="B5" s="73">
        <v>6.5</v>
      </c>
      <c r="C5" s="73">
        <v>0.24</v>
      </c>
      <c r="D5" s="74">
        <v>512</v>
      </c>
      <c r="E5" s="74">
        <v>366</v>
      </c>
      <c r="F5" s="74">
        <v>353</v>
      </c>
      <c r="G5" s="74">
        <v>485</v>
      </c>
      <c r="H5" s="74">
        <v>955</v>
      </c>
      <c r="I5" s="74">
        <v>653</v>
      </c>
      <c r="J5" s="74">
        <v>862</v>
      </c>
      <c r="K5" s="74">
        <v>531</v>
      </c>
      <c r="L5" s="74">
        <v>747</v>
      </c>
      <c r="M5" s="74">
        <v>566</v>
      </c>
      <c r="N5" s="74">
        <v>1187</v>
      </c>
      <c r="O5" s="74">
        <v>740</v>
      </c>
    </row>
    <row r="6" spans="1:15" ht="18" x14ac:dyDescent="0.3">
      <c r="A6" s="8">
        <v>45381</v>
      </c>
      <c r="B6" s="73">
        <v>6.5</v>
      </c>
      <c r="C6" s="73">
        <v>0.24</v>
      </c>
      <c r="D6" s="74">
        <v>1143</v>
      </c>
      <c r="E6" s="74">
        <v>301</v>
      </c>
      <c r="F6" s="74">
        <v>353</v>
      </c>
      <c r="G6" s="74">
        <v>322</v>
      </c>
      <c r="H6" s="74">
        <v>955</v>
      </c>
      <c r="I6" s="74">
        <v>713</v>
      </c>
      <c r="J6" s="74">
        <v>862</v>
      </c>
      <c r="K6" s="74">
        <v>407</v>
      </c>
      <c r="L6" s="74">
        <v>747</v>
      </c>
      <c r="M6" s="74">
        <v>566</v>
      </c>
      <c r="N6" s="74">
        <v>1187</v>
      </c>
      <c r="O6" s="74">
        <v>599</v>
      </c>
    </row>
    <row r="7" spans="1:15" ht="18" x14ac:dyDescent="0.3">
      <c r="A7" s="8">
        <v>45382</v>
      </c>
      <c r="B7" s="73">
        <v>6.5</v>
      </c>
      <c r="C7" s="73">
        <v>0.24</v>
      </c>
      <c r="D7" s="74">
        <v>1143</v>
      </c>
      <c r="E7" s="74">
        <v>284</v>
      </c>
      <c r="F7" s="74">
        <v>353</v>
      </c>
      <c r="G7" s="74">
        <v>286</v>
      </c>
      <c r="H7" s="74">
        <v>955</v>
      </c>
      <c r="I7" s="74">
        <v>678</v>
      </c>
      <c r="J7" s="74">
        <v>862</v>
      </c>
      <c r="K7" s="74">
        <v>519</v>
      </c>
      <c r="L7" s="74">
        <v>747</v>
      </c>
      <c r="M7" s="74">
        <v>566</v>
      </c>
      <c r="N7" s="74">
        <v>1187</v>
      </c>
      <c r="O7" s="74">
        <v>428</v>
      </c>
    </row>
    <row r="8" spans="1:15" ht="18" x14ac:dyDescent="0.3">
      <c r="A8" s="8">
        <v>45383</v>
      </c>
      <c r="B8" s="73">
        <v>6.5</v>
      </c>
      <c r="C8" s="73">
        <v>0.24</v>
      </c>
      <c r="D8" s="74">
        <v>700</v>
      </c>
      <c r="E8" s="74">
        <v>306</v>
      </c>
      <c r="F8" s="74">
        <v>353</v>
      </c>
      <c r="G8" s="74">
        <v>431</v>
      </c>
      <c r="H8" s="74">
        <v>955</v>
      </c>
      <c r="I8" s="74">
        <v>700</v>
      </c>
      <c r="J8" s="74">
        <v>862</v>
      </c>
      <c r="K8" s="74">
        <v>653</v>
      </c>
      <c r="L8" s="74">
        <v>747</v>
      </c>
      <c r="M8" s="74">
        <v>566</v>
      </c>
      <c r="N8" s="74">
        <v>1187</v>
      </c>
      <c r="O8" s="74">
        <v>420</v>
      </c>
    </row>
    <row r="9" spans="1:15" ht="18" x14ac:dyDescent="0.3">
      <c r="A9" s="8">
        <v>45384</v>
      </c>
      <c r="B9" s="73">
        <v>7.2</v>
      </c>
      <c r="C9" s="73">
        <v>0.21</v>
      </c>
      <c r="D9" s="74">
        <v>800</v>
      </c>
      <c r="E9" s="74">
        <v>326</v>
      </c>
      <c r="F9" s="74">
        <v>353</v>
      </c>
      <c r="G9" s="74">
        <v>623</v>
      </c>
      <c r="H9" s="74">
        <v>955</v>
      </c>
      <c r="I9" s="74">
        <v>645</v>
      </c>
      <c r="J9" s="74">
        <v>862</v>
      </c>
      <c r="K9" s="74">
        <v>659</v>
      </c>
      <c r="L9" s="74">
        <v>747</v>
      </c>
      <c r="M9" s="74">
        <v>566</v>
      </c>
      <c r="N9" s="74">
        <v>1187</v>
      </c>
      <c r="O9" s="74">
        <v>433</v>
      </c>
    </row>
    <row r="10" spans="1:15" ht="18" x14ac:dyDescent="0.3">
      <c r="A10" s="8">
        <v>45385</v>
      </c>
      <c r="B10" s="73">
        <v>6.2</v>
      </c>
      <c r="C10" s="73">
        <v>0.13</v>
      </c>
      <c r="D10" s="74">
        <v>831</v>
      </c>
      <c r="E10" s="74">
        <v>290</v>
      </c>
      <c r="F10" s="74">
        <v>353</v>
      </c>
      <c r="G10" s="74">
        <v>439</v>
      </c>
      <c r="H10" s="74">
        <v>955</v>
      </c>
      <c r="I10" s="74">
        <v>707</v>
      </c>
      <c r="J10" s="74">
        <v>862</v>
      </c>
      <c r="K10" s="74">
        <v>622</v>
      </c>
      <c r="L10" s="74">
        <v>747</v>
      </c>
      <c r="M10" s="74">
        <v>566</v>
      </c>
      <c r="N10" s="74">
        <v>1187</v>
      </c>
      <c r="O10" s="74">
        <v>385</v>
      </c>
    </row>
    <row r="11" spans="1:15" ht="18" x14ac:dyDescent="0.3">
      <c r="A11" s="8">
        <v>45386</v>
      </c>
      <c r="B11" s="73">
        <v>6.64</v>
      </c>
      <c r="C11" s="73">
        <v>0.17</v>
      </c>
      <c r="D11" s="74">
        <v>684</v>
      </c>
      <c r="E11" s="74">
        <v>251</v>
      </c>
      <c r="F11" s="74">
        <v>353</v>
      </c>
      <c r="G11" s="74">
        <v>444</v>
      </c>
      <c r="H11" s="74">
        <v>955</v>
      </c>
      <c r="I11" s="74">
        <v>653</v>
      </c>
      <c r="J11" s="74">
        <v>862</v>
      </c>
      <c r="K11" s="74">
        <f>AVERAGEA(K2:K10,K12:K15,K17,K19:K30,K34:K56,K59,K61:K70,K75,K77:K81,K88,K91)</f>
        <v>577.29117647058831</v>
      </c>
      <c r="L11" s="74">
        <v>747</v>
      </c>
      <c r="M11" s="74">
        <v>566</v>
      </c>
      <c r="N11" s="74">
        <v>1187</v>
      </c>
      <c r="O11" s="74">
        <v>450</v>
      </c>
    </row>
    <row r="12" spans="1:15" ht="18" x14ac:dyDescent="0.3">
      <c r="A12" s="8">
        <v>45387</v>
      </c>
      <c r="B12" s="73">
        <v>6.41</v>
      </c>
      <c r="C12" s="73">
        <v>0.12</v>
      </c>
      <c r="D12" s="74">
        <v>750</v>
      </c>
      <c r="E12" s="74">
        <v>285</v>
      </c>
      <c r="F12" s="74">
        <v>353</v>
      </c>
      <c r="G12" s="74">
        <v>476</v>
      </c>
      <c r="H12" s="74">
        <v>955</v>
      </c>
      <c r="I12" s="74">
        <v>729</v>
      </c>
      <c r="J12" s="74">
        <v>827</v>
      </c>
      <c r="K12" s="74">
        <v>716</v>
      </c>
      <c r="L12" s="74">
        <v>747</v>
      </c>
      <c r="M12" s="74">
        <v>566</v>
      </c>
      <c r="N12" s="74">
        <v>1187</v>
      </c>
      <c r="O12" s="74">
        <v>476</v>
      </c>
    </row>
    <row r="13" spans="1:15" ht="18" x14ac:dyDescent="0.3">
      <c r="A13" s="8">
        <v>45388</v>
      </c>
      <c r="B13" s="73">
        <v>6.5</v>
      </c>
      <c r="C13" s="73">
        <v>0.24</v>
      </c>
      <c r="D13" s="74">
        <v>834</v>
      </c>
      <c r="E13" s="74">
        <v>304</v>
      </c>
      <c r="F13" s="74">
        <v>353</v>
      </c>
      <c r="G13" s="74">
        <v>595</v>
      </c>
      <c r="H13" s="74">
        <v>955</v>
      </c>
      <c r="I13" s="74">
        <v>742</v>
      </c>
      <c r="J13" s="74">
        <v>862</v>
      </c>
      <c r="K13" s="74">
        <v>741</v>
      </c>
      <c r="L13" s="74">
        <v>747</v>
      </c>
      <c r="M13" s="74">
        <v>566</v>
      </c>
      <c r="N13" s="74">
        <v>1187</v>
      </c>
      <c r="O13" s="74">
        <v>205</v>
      </c>
    </row>
    <row r="14" spans="1:15" ht="18" x14ac:dyDescent="0.3">
      <c r="A14" s="8">
        <v>45389</v>
      </c>
      <c r="B14" s="73">
        <v>6.5</v>
      </c>
      <c r="C14" s="73">
        <v>0.24</v>
      </c>
      <c r="D14" s="74">
        <v>676</v>
      </c>
      <c r="E14" s="74">
        <v>300</v>
      </c>
      <c r="F14" s="74">
        <v>353</v>
      </c>
      <c r="G14" s="74">
        <v>402</v>
      </c>
      <c r="H14" s="74">
        <v>727</v>
      </c>
      <c r="I14" s="74">
        <v>586</v>
      </c>
      <c r="J14" s="74">
        <v>862</v>
      </c>
      <c r="K14" s="74">
        <v>752</v>
      </c>
      <c r="L14" s="74">
        <v>747</v>
      </c>
      <c r="M14" s="74">
        <v>566</v>
      </c>
      <c r="N14" s="74">
        <v>1187</v>
      </c>
      <c r="O14" s="74">
        <v>470</v>
      </c>
    </row>
    <row r="15" spans="1:15" ht="18" x14ac:dyDescent="0.3">
      <c r="A15" s="8">
        <v>45390</v>
      </c>
      <c r="B15" s="73">
        <v>6.5</v>
      </c>
      <c r="C15" s="73">
        <v>0.24</v>
      </c>
      <c r="D15" s="74">
        <v>1143</v>
      </c>
      <c r="E15" s="74">
        <v>258</v>
      </c>
      <c r="F15" s="74">
        <v>353</v>
      </c>
      <c r="G15" s="74">
        <v>370</v>
      </c>
      <c r="H15" s="74">
        <v>626</v>
      </c>
      <c r="I15" s="74">
        <v>653</v>
      </c>
      <c r="J15" s="74">
        <v>862</v>
      </c>
      <c r="K15" s="74">
        <v>686</v>
      </c>
      <c r="L15" s="74">
        <v>747</v>
      </c>
      <c r="M15" s="74">
        <v>566</v>
      </c>
      <c r="N15" s="74">
        <v>1187</v>
      </c>
      <c r="O15" s="74">
        <v>458</v>
      </c>
    </row>
    <row r="16" spans="1:15" ht="18" x14ac:dyDescent="0.3">
      <c r="A16" s="8">
        <v>45391</v>
      </c>
      <c r="B16" s="73">
        <v>6.2</v>
      </c>
      <c r="C16" s="73">
        <v>0.13</v>
      </c>
      <c r="D16" s="74">
        <v>720</v>
      </c>
      <c r="E16" s="74">
        <v>290</v>
      </c>
      <c r="F16" s="74">
        <v>361</v>
      </c>
      <c r="G16" s="74">
        <v>518</v>
      </c>
      <c r="H16" s="74">
        <v>955</v>
      </c>
      <c r="I16" s="74">
        <v>650</v>
      </c>
      <c r="J16" s="74">
        <v>656</v>
      </c>
      <c r="K16" s="74">
        <v>577</v>
      </c>
      <c r="L16" s="74">
        <v>650</v>
      </c>
      <c r="M16" s="74">
        <v>660</v>
      </c>
      <c r="N16" s="74">
        <v>1187</v>
      </c>
      <c r="O16" s="74">
        <v>378</v>
      </c>
    </row>
    <row r="17" spans="1:15" ht="18" x14ac:dyDescent="0.3">
      <c r="A17" s="8">
        <v>45392</v>
      </c>
      <c r="B17" s="73">
        <v>6.3</v>
      </c>
      <c r="C17" s="73">
        <v>0.08</v>
      </c>
      <c r="D17" s="74">
        <v>794</v>
      </c>
      <c r="E17" s="74">
        <v>260</v>
      </c>
      <c r="F17" s="74">
        <v>353</v>
      </c>
      <c r="G17" s="74">
        <v>457</v>
      </c>
      <c r="H17" s="74">
        <v>630</v>
      </c>
      <c r="I17" s="74">
        <v>554</v>
      </c>
      <c r="J17" s="74">
        <v>643</v>
      </c>
      <c r="K17" s="74">
        <v>460</v>
      </c>
      <c r="L17" s="74">
        <v>273</v>
      </c>
      <c r="M17" s="74">
        <v>545</v>
      </c>
      <c r="N17" s="74">
        <v>1187</v>
      </c>
      <c r="O17" s="74">
        <v>280</v>
      </c>
    </row>
    <row r="18" spans="1:15" ht="18" x14ac:dyDescent="0.3">
      <c r="A18" s="8">
        <v>45393</v>
      </c>
      <c r="B18" s="73">
        <v>6.4</v>
      </c>
      <c r="C18" s="73">
        <v>0.15</v>
      </c>
      <c r="D18" s="74">
        <v>656</v>
      </c>
      <c r="E18" s="74">
        <v>259</v>
      </c>
      <c r="F18" s="74">
        <v>331</v>
      </c>
      <c r="G18" s="74">
        <v>415</v>
      </c>
      <c r="H18" s="74">
        <v>852</v>
      </c>
      <c r="I18" s="74">
        <v>555</v>
      </c>
      <c r="J18" s="74">
        <v>862</v>
      </c>
      <c r="K18" s="74">
        <v>577</v>
      </c>
      <c r="L18" s="74">
        <v>747</v>
      </c>
      <c r="M18" s="74">
        <v>566</v>
      </c>
      <c r="N18" s="74">
        <v>1187</v>
      </c>
      <c r="O18" s="74">
        <v>366</v>
      </c>
    </row>
    <row r="19" spans="1:15" ht="18" x14ac:dyDescent="0.3">
      <c r="A19" s="8">
        <v>45394</v>
      </c>
      <c r="B19" s="73">
        <v>6.3</v>
      </c>
      <c r="C19" s="73">
        <v>0.09</v>
      </c>
      <c r="D19" s="74">
        <v>701</v>
      </c>
      <c r="E19" s="74">
        <v>275</v>
      </c>
      <c r="F19" s="74">
        <v>317</v>
      </c>
      <c r="G19" s="74">
        <v>434</v>
      </c>
      <c r="H19" s="74">
        <v>742</v>
      </c>
      <c r="I19" s="74">
        <v>622</v>
      </c>
      <c r="J19" s="74">
        <v>611</v>
      </c>
      <c r="K19" s="74">
        <v>510</v>
      </c>
      <c r="L19" s="74">
        <v>301</v>
      </c>
      <c r="M19" s="74">
        <v>512</v>
      </c>
      <c r="N19" s="74">
        <v>1187</v>
      </c>
      <c r="O19" s="74">
        <v>389</v>
      </c>
    </row>
    <row r="20" spans="1:15" ht="18" x14ac:dyDescent="0.3">
      <c r="A20" s="8">
        <v>45395</v>
      </c>
      <c r="B20" s="73">
        <v>6.5</v>
      </c>
      <c r="C20" s="73">
        <v>0.24</v>
      </c>
      <c r="D20" s="74">
        <v>738</v>
      </c>
      <c r="E20" s="74">
        <v>240</v>
      </c>
      <c r="F20" s="74">
        <v>355</v>
      </c>
      <c r="G20" s="74">
        <v>484</v>
      </c>
      <c r="H20" s="74">
        <v>955</v>
      </c>
      <c r="I20" s="74">
        <v>653</v>
      </c>
      <c r="J20" s="74">
        <v>662</v>
      </c>
      <c r="K20" s="74">
        <v>594</v>
      </c>
      <c r="L20" s="74">
        <v>365</v>
      </c>
      <c r="M20" s="74">
        <v>577</v>
      </c>
      <c r="N20" s="74">
        <v>1187</v>
      </c>
      <c r="O20" s="74">
        <v>350</v>
      </c>
    </row>
    <row r="21" spans="1:15" ht="18" x14ac:dyDescent="0.3">
      <c r="A21" s="8">
        <v>45396</v>
      </c>
      <c r="B21" s="73">
        <v>6.5</v>
      </c>
      <c r="C21" s="73">
        <v>0.24</v>
      </c>
      <c r="D21" s="74">
        <v>776</v>
      </c>
      <c r="E21" s="74">
        <v>241</v>
      </c>
      <c r="F21" s="74">
        <v>336</v>
      </c>
      <c r="G21" s="74">
        <v>448</v>
      </c>
      <c r="H21" s="74">
        <v>955</v>
      </c>
      <c r="I21" s="74">
        <v>558</v>
      </c>
      <c r="J21" s="74">
        <v>862</v>
      </c>
      <c r="K21" s="74">
        <v>547</v>
      </c>
      <c r="L21" s="74">
        <v>747</v>
      </c>
      <c r="M21" s="74">
        <v>566</v>
      </c>
      <c r="N21" s="74">
        <v>1187</v>
      </c>
      <c r="O21" s="74">
        <v>282</v>
      </c>
    </row>
    <row r="22" spans="1:15" ht="18" x14ac:dyDescent="0.3">
      <c r="A22" s="8">
        <v>45397</v>
      </c>
      <c r="B22" s="73">
        <v>6.6</v>
      </c>
      <c r="C22" s="73">
        <v>0.17</v>
      </c>
      <c r="D22" s="74">
        <v>645</v>
      </c>
      <c r="E22" s="74">
        <v>221</v>
      </c>
      <c r="F22" s="74">
        <v>347</v>
      </c>
      <c r="G22" s="74">
        <f>AVERAGEA(G2:G21,G23:G49,G51:G57,G59:G72,G76:G77,G82:G89,G91,G93:G95,G101:G109)</f>
        <v>612.82417582417577</v>
      </c>
      <c r="H22" s="74">
        <v>762</v>
      </c>
      <c r="I22" s="74">
        <v>589</v>
      </c>
      <c r="J22" s="74">
        <v>862</v>
      </c>
      <c r="K22" s="74">
        <v>564</v>
      </c>
      <c r="L22" s="74">
        <v>747</v>
      </c>
      <c r="M22" s="74">
        <v>566</v>
      </c>
      <c r="N22" s="74">
        <v>1187</v>
      </c>
      <c r="O22" s="74">
        <v>354</v>
      </c>
    </row>
    <row r="23" spans="1:15" ht="18" x14ac:dyDescent="0.3">
      <c r="A23" s="8">
        <v>45398</v>
      </c>
      <c r="B23" s="73">
        <v>6.3</v>
      </c>
      <c r="C23" s="73">
        <v>0.13</v>
      </c>
      <c r="D23" s="74">
        <v>830</v>
      </c>
      <c r="E23" s="74">
        <f>AVERAGEA(E2:E22,E24:E37,E39,E41:E58,E60:E80,E86:E89,E100)</f>
        <v>294.02625</v>
      </c>
      <c r="F23" s="74">
        <v>330</v>
      </c>
      <c r="G23" s="74">
        <v>509</v>
      </c>
      <c r="H23" s="74">
        <v>660</v>
      </c>
      <c r="I23" s="74">
        <v>540</v>
      </c>
      <c r="J23" s="74">
        <v>862</v>
      </c>
      <c r="K23" s="74">
        <v>670</v>
      </c>
      <c r="L23" s="74">
        <v>315</v>
      </c>
      <c r="M23" s="74">
        <v>750</v>
      </c>
      <c r="N23" s="74">
        <v>1187</v>
      </c>
      <c r="O23" s="74">
        <v>462</v>
      </c>
    </row>
    <row r="24" spans="1:15" ht="18" x14ac:dyDescent="0.3">
      <c r="A24" s="8">
        <v>45399</v>
      </c>
      <c r="B24" s="73">
        <v>6.4</v>
      </c>
      <c r="C24" s="73">
        <v>0.9</v>
      </c>
      <c r="D24" s="74">
        <v>614</v>
      </c>
      <c r="E24" s="74">
        <v>221</v>
      </c>
      <c r="F24" s="74">
        <v>353</v>
      </c>
      <c r="G24" s="74">
        <v>404</v>
      </c>
      <c r="H24" s="74">
        <v>955</v>
      </c>
      <c r="I24" s="74">
        <v>653</v>
      </c>
      <c r="J24" s="74">
        <v>862</v>
      </c>
      <c r="K24" s="74">
        <v>582</v>
      </c>
      <c r="L24" s="74">
        <v>307</v>
      </c>
      <c r="M24" s="74">
        <v>728</v>
      </c>
      <c r="N24" s="74">
        <v>1187</v>
      </c>
      <c r="O24" s="74">
        <v>396</v>
      </c>
    </row>
    <row r="25" spans="1:15" ht="18" x14ac:dyDescent="0.3">
      <c r="A25" s="8">
        <v>45400</v>
      </c>
      <c r="B25" s="73">
        <v>6.3</v>
      </c>
      <c r="C25" s="73">
        <v>0.14000000000000001</v>
      </c>
      <c r="D25" s="74">
        <v>730.4</v>
      </c>
      <c r="E25" s="74">
        <v>232</v>
      </c>
      <c r="F25" s="74">
        <v>330.4</v>
      </c>
      <c r="G25" s="74">
        <v>480</v>
      </c>
      <c r="H25" s="74">
        <v>897</v>
      </c>
      <c r="I25" s="74">
        <v>517</v>
      </c>
      <c r="J25" s="74">
        <v>862</v>
      </c>
      <c r="K25" s="74">
        <v>535</v>
      </c>
      <c r="L25" s="74">
        <v>346</v>
      </c>
      <c r="M25" s="74">
        <v>582</v>
      </c>
      <c r="N25" s="74">
        <v>1187</v>
      </c>
      <c r="O25" s="74">
        <v>470</v>
      </c>
    </row>
    <row r="26" spans="1:15" ht="18" x14ac:dyDescent="0.3">
      <c r="A26" s="8">
        <v>45401</v>
      </c>
      <c r="B26" s="73">
        <v>6.3</v>
      </c>
      <c r="C26" s="73">
        <v>0.21</v>
      </c>
      <c r="D26" s="74">
        <v>342</v>
      </c>
      <c r="E26" s="74">
        <v>449</v>
      </c>
      <c r="F26" s="74">
        <v>353</v>
      </c>
      <c r="G26" s="74">
        <v>445</v>
      </c>
      <c r="H26" s="74">
        <v>934</v>
      </c>
      <c r="I26" s="74">
        <v>497</v>
      </c>
      <c r="J26" s="74">
        <v>862</v>
      </c>
      <c r="K26" s="74">
        <v>552</v>
      </c>
      <c r="L26" s="74">
        <v>273</v>
      </c>
      <c r="M26" s="74">
        <v>635</v>
      </c>
      <c r="N26" s="74">
        <v>1187</v>
      </c>
      <c r="O26" s="74">
        <v>421</v>
      </c>
    </row>
    <row r="27" spans="1:15" ht="18" x14ac:dyDescent="0.3">
      <c r="A27" s="8">
        <v>45402</v>
      </c>
      <c r="B27" s="73">
        <v>6</v>
      </c>
      <c r="C27" s="73">
        <v>0.66</v>
      </c>
      <c r="D27" s="74">
        <v>634</v>
      </c>
      <c r="E27" s="74">
        <v>230</v>
      </c>
      <c r="F27" s="74">
        <v>282</v>
      </c>
      <c r="G27" s="74">
        <v>487</v>
      </c>
      <c r="H27" s="74">
        <v>960</v>
      </c>
      <c r="I27" s="74">
        <v>491</v>
      </c>
      <c r="J27" s="74">
        <v>862</v>
      </c>
      <c r="K27" s="74">
        <v>489</v>
      </c>
      <c r="L27" s="74">
        <v>747</v>
      </c>
      <c r="M27" s="74">
        <v>566</v>
      </c>
      <c r="N27" s="74">
        <v>1187</v>
      </c>
      <c r="O27" s="74">
        <v>225</v>
      </c>
    </row>
    <row r="28" spans="1:15" ht="18" x14ac:dyDescent="0.3">
      <c r="A28" s="8">
        <v>45403</v>
      </c>
      <c r="B28" s="73">
        <v>6.4</v>
      </c>
      <c r="C28" s="73">
        <v>0.5</v>
      </c>
      <c r="D28" s="74">
        <v>1860</v>
      </c>
      <c r="E28" s="74">
        <v>465</v>
      </c>
      <c r="F28" s="74">
        <v>360</v>
      </c>
      <c r="G28" s="74">
        <v>500</v>
      </c>
      <c r="H28" s="74">
        <v>955</v>
      </c>
      <c r="I28" s="74">
        <v>577</v>
      </c>
      <c r="J28" s="74">
        <v>1338</v>
      </c>
      <c r="K28" s="74">
        <v>850</v>
      </c>
      <c r="L28" s="74">
        <v>330</v>
      </c>
      <c r="M28" s="74">
        <v>685</v>
      </c>
      <c r="N28" s="74">
        <v>1187</v>
      </c>
      <c r="O28" s="74">
        <v>480</v>
      </c>
    </row>
    <row r="29" spans="1:15" ht="18" x14ac:dyDescent="0.3">
      <c r="A29" s="8">
        <v>45404</v>
      </c>
      <c r="B29" s="73">
        <v>6.1</v>
      </c>
      <c r="C29" s="73">
        <v>0.35</v>
      </c>
      <c r="D29" s="74">
        <v>1143</v>
      </c>
      <c r="E29" s="74">
        <v>250</v>
      </c>
      <c r="F29" s="74">
        <v>315</v>
      </c>
      <c r="G29" s="74">
        <v>522</v>
      </c>
      <c r="H29" s="74">
        <v>1165</v>
      </c>
      <c r="I29" s="74">
        <v>1143</v>
      </c>
      <c r="J29" s="74">
        <v>513</v>
      </c>
      <c r="K29" s="74">
        <v>486</v>
      </c>
      <c r="L29" s="74">
        <v>363</v>
      </c>
      <c r="M29" s="74">
        <v>661</v>
      </c>
      <c r="N29" s="74">
        <v>1187</v>
      </c>
      <c r="O29" s="74">
        <v>310</v>
      </c>
    </row>
    <row r="30" spans="1:15" ht="18" x14ac:dyDescent="0.3">
      <c r="A30" s="8">
        <v>45405</v>
      </c>
      <c r="B30" s="73">
        <v>6.3</v>
      </c>
      <c r="C30" s="73">
        <v>0.21</v>
      </c>
      <c r="D30" s="74">
        <v>785</v>
      </c>
      <c r="E30" s="74">
        <v>242</v>
      </c>
      <c r="F30" s="74">
        <v>281</v>
      </c>
      <c r="G30" s="74">
        <v>465</v>
      </c>
      <c r="H30" s="74">
        <v>955</v>
      </c>
      <c r="I30" s="74">
        <v>653</v>
      </c>
      <c r="J30" s="74">
        <v>862</v>
      </c>
      <c r="K30" s="74">
        <v>638</v>
      </c>
      <c r="L30" s="74">
        <v>747</v>
      </c>
      <c r="M30" s="74">
        <v>566</v>
      </c>
      <c r="N30" s="74">
        <v>1187</v>
      </c>
      <c r="O30" s="74">
        <v>307</v>
      </c>
    </row>
    <row r="31" spans="1:15" ht="18" x14ac:dyDescent="0.3">
      <c r="A31" s="8">
        <v>45406</v>
      </c>
      <c r="B31" s="73">
        <v>5.7</v>
      </c>
      <c r="C31" s="73">
        <v>0.19</v>
      </c>
      <c r="D31" s="74">
        <v>765</v>
      </c>
      <c r="E31" s="74">
        <v>189</v>
      </c>
      <c r="F31" s="74">
        <v>292</v>
      </c>
      <c r="G31" s="74">
        <v>453</v>
      </c>
      <c r="H31" s="74">
        <v>955</v>
      </c>
      <c r="I31" s="74">
        <v>653</v>
      </c>
      <c r="J31" s="74">
        <v>862</v>
      </c>
      <c r="K31" s="74">
        <v>577</v>
      </c>
      <c r="L31" s="74">
        <v>747</v>
      </c>
      <c r="M31" s="74">
        <v>566</v>
      </c>
      <c r="N31" s="74">
        <v>1187</v>
      </c>
      <c r="O31" s="74">
        <v>550</v>
      </c>
    </row>
    <row r="32" spans="1:15" ht="18" x14ac:dyDescent="0.3">
      <c r="A32" s="8">
        <v>45407</v>
      </c>
      <c r="B32" s="73">
        <v>6</v>
      </c>
      <c r="C32" s="73">
        <v>0.22</v>
      </c>
      <c r="D32" s="74">
        <v>750</v>
      </c>
      <c r="E32" s="74">
        <v>262</v>
      </c>
      <c r="F32" s="74">
        <v>267</v>
      </c>
      <c r="G32" s="74">
        <v>460</v>
      </c>
      <c r="H32" s="74">
        <v>955</v>
      </c>
      <c r="I32" s="74">
        <v>653</v>
      </c>
      <c r="J32" s="74">
        <v>862</v>
      </c>
      <c r="K32" s="74">
        <v>577</v>
      </c>
      <c r="L32" s="74">
        <v>616</v>
      </c>
      <c r="M32" s="74">
        <v>630</v>
      </c>
      <c r="N32" s="74">
        <v>1187</v>
      </c>
      <c r="O32" s="74">
        <v>528</v>
      </c>
    </row>
    <row r="33" spans="1:15" ht="18" x14ac:dyDescent="0.3">
      <c r="A33" s="8">
        <v>45408</v>
      </c>
      <c r="B33" s="73">
        <v>6.4</v>
      </c>
      <c r="C33" s="73">
        <v>0.37</v>
      </c>
      <c r="D33" s="74">
        <v>823.9</v>
      </c>
      <c r="E33" s="74">
        <v>270.5</v>
      </c>
      <c r="F33" s="74">
        <v>318.8</v>
      </c>
      <c r="G33" s="74">
        <v>458</v>
      </c>
      <c r="H33" s="74">
        <v>955</v>
      </c>
      <c r="I33" s="74">
        <v>653</v>
      </c>
      <c r="J33" s="74">
        <v>862</v>
      </c>
      <c r="K33" s="74">
        <v>577</v>
      </c>
      <c r="L33" s="74">
        <v>730</v>
      </c>
      <c r="M33" s="74">
        <v>566</v>
      </c>
      <c r="N33" s="74">
        <v>1187</v>
      </c>
      <c r="O33" s="74">
        <v>558</v>
      </c>
    </row>
    <row r="34" spans="1:15" ht="18" x14ac:dyDescent="0.3">
      <c r="A34" s="8">
        <v>45409</v>
      </c>
      <c r="B34" s="73">
        <v>6.4</v>
      </c>
      <c r="C34" s="73">
        <v>0.25</v>
      </c>
      <c r="D34" s="74">
        <v>872</v>
      </c>
      <c r="E34" s="74">
        <v>204</v>
      </c>
      <c r="F34" s="74">
        <v>273</v>
      </c>
      <c r="G34" s="74">
        <v>394</v>
      </c>
      <c r="H34" s="74">
        <v>955</v>
      </c>
      <c r="I34" s="74">
        <v>506</v>
      </c>
      <c r="J34" s="74">
        <v>865</v>
      </c>
      <c r="K34" s="74">
        <v>522</v>
      </c>
      <c r="L34" s="74">
        <v>652</v>
      </c>
      <c r="M34" s="74">
        <v>600</v>
      </c>
      <c r="N34" s="74">
        <v>1187</v>
      </c>
      <c r="O34" s="74">
        <v>282.7</v>
      </c>
    </row>
    <row r="35" spans="1:15" ht="18" x14ac:dyDescent="0.3">
      <c r="A35" s="8">
        <v>45410</v>
      </c>
      <c r="B35" s="73">
        <v>6.7</v>
      </c>
      <c r="C35" s="73">
        <v>0.33</v>
      </c>
      <c r="D35" s="74">
        <v>856</v>
      </c>
      <c r="E35" s="74">
        <v>200</v>
      </c>
      <c r="F35" s="74">
        <v>230</v>
      </c>
      <c r="G35" s="74">
        <v>404</v>
      </c>
      <c r="H35" s="74">
        <v>1125</v>
      </c>
      <c r="I35" s="74">
        <v>490</v>
      </c>
      <c r="J35" s="74">
        <v>808</v>
      </c>
      <c r="K35" s="74">
        <v>606</v>
      </c>
      <c r="L35" s="74">
        <v>620</v>
      </c>
      <c r="M35" s="74">
        <v>600</v>
      </c>
      <c r="N35" s="74">
        <v>1187</v>
      </c>
      <c r="O35" s="74">
        <v>487</v>
      </c>
    </row>
    <row r="36" spans="1:15" ht="18" x14ac:dyDescent="0.3">
      <c r="A36" s="8">
        <v>45411</v>
      </c>
      <c r="B36" s="73">
        <v>6.6</v>
      </c>
      <c r="C36" s="73">
        <v>0.32</v>
      </c>
      <c r="D36" s="74">
        <v>708</v>
      </c>
      <c r="E36" s="74">
        <v>240</v>
      </c>
      <c r="F36" s="74">
        <v>328</v>
      </c>
      <c r="G36" s="74">
        <v>490</v>
      </c>
      <c r="H36" s="74">
        <v>790</v>
      </c>
      <c r="I36" s="74">
        <v>645</v>
      </c>
      <c r="J36" s="74">
        <v>730</v>
      </c>
      <c r="K36" s="74">
        <v>658</v>
      </c>
      <c r="L36" s="74">
        <v>778</v>
      </c>
      <c r="M36" s="74">
        <v>695</v>
      </c>
      <c r="N36" s="74">
        <v>1187</v>
      </c>
      <c r="O36" s="74">
        <v>615</v>
      </c>
    </row>
    <row r="37" spans="1:15" ht="18" x14ac:dyDescent="0.3">
      <c r="A37" s="8">
        <v>45412</v>
      </c>
      <c r="B37" s="73">
        <v>6.5</v>
      </c>
      <c r="C37" s="73">
        <v>0.28999999999999998</v>
      </c>
      <c r="D37" s="74">
        <v>901</v>
      </c>
      <c r="E37" s="74">
        <v>226</v>
      </c>
      <c r="F37" s="74">
        <v>335</v>
      </c>
      <c r="G37" s="74">
        <v>395</v>
      </c>
      <c r="H37" s="74">
        <v>955</v>
      </c>
      <c r="I37" s="74">
        <v>588</v>
      </c>
      <c r="J37" s="74">
        <v>737</v>
      </c>
      <c r="K37" s="74">
        <v>718</v>
      </c>
      <c r="L37" s="74">
        <v>748</v>
      </c>
      <c r="M37" s="74">
        <v>653</v>
      </c>
      <c r="N37" s="74">
        <v>1187</v>
      </c>
      <c r="O37" s="74">
        <v>603</v>
      </c>
    </row>
    <row r="38" spans="1:15" ht="18" x14ac:dyDescent="0.3">
      <c r="A38" s="8">
        <v>45413</v>
      </c>
      <c r="B38" s="73">
        <v>6.6</v>
      </c>
      <c r="C38" s="73">
        <v>0.22</v>
      </c>
      <c r="D38" s="74">
        <v>1143</v>
      </c>
      <c r="E38" s="74">
        <v>294</v>
      </c>
      <c r="F38" s="74">
        <v>353</v>
      </c>
      <c r="G38" s="74">
        <v>404</v>
      </c>
      <c r="H38" s="74">
        <v>802</v>
      </c>
      <c r="I38" s="74">
        <v>506</v>
      </c>
      <c r="J38" s="74">
        <v>862</v>
      </c>
      <c r="K38" s="74">
        <v>640</v>
      </c>
      <c r="L38" s="74">
        <v>771</v>
      </c>
      <c r="M38" s="74">
        <v>620</v>
      </c>
      <c r="N38" s="74">
        <v>1187</v>
      </c>
      <c r="O38" s="74">
        <v>547</v>
      </c>
    </row>
    <row r="39" spans="1:15" ht="18" x14ac:dyDescent="0.3">
      <c r="A39" s="8">
        <v>45414</v>
      </c>
      <c r="B39" s="73">
        <v>7.1</v>
      </c>
      <c r="C39" s="73">
        <v>0.12</v>
      </c>
      <c r="D39" s="74">
        <v>1143</v>
      </c>
      <c r="E39" s="74">
        <v>215</v>
      </c>
      <c r="F39" s="74">
        <v>353</v>
      </c>
      <c r="G39" s="74">
        <v>205</v>
      </c>
      <c r="H39" s="74">
        <v>980</v>
      </c>
      <c r="I39" s="74">
        <v>540</v>
      </c>
      <c r="J39" s="74">
        <v>777</v>
      </c>
      <c r="K39" s="74">
        <v>647</v>
      </c>
      <c r="L39" s="74">
        <v>675</v>
      </c>
      <c r="M39" s="74">
        <v>652</v>
      </c>
      <c r="N39" s="74">
        <v>1187</v>
      </c>
      <c r="O39" s="74">
        <v>527</v>
      </c>
    </row>
    <row r="40" spans="1:15" ht="18" x14ac:dyDescent="0.3">
      <c r="A40" s="8">
        <v>45415</v>
      </c>
      <c r="B40" s="73">
        <v>6.8</v>
      </c>
      <c r="C40" s="73">
        <v>0.15</v>
      </c>
      <c r="D40" s="74">
        <v>1143</v>
      </c>
      <c r="E40" s="74">
        <v>294</v>
      </c>
      <c r="F40" s="74">
        <v>353</v>
      </c>
      <c r="G40" s="74">
        <v>1456</v>
      </c>
      <c r="H40" s="74">
        <v>955</v>
      </c>
      <c r="I40" s="74">
        <v>653</v>
      </c>
      <c r="J40" s="74">
        <v>862</v>
      </c>
      <c r="K40" s="74">
        <v>454</v>
      </c>
      <c r="L40" s="74">
        <v>747</v>
      </c>
      <c r="M40" s="74">
        <v>566</v>
      </c>
      <c r="N40" s="74">
        <v>1187</v>
      </c>
      <c r="O40" s="74">
        <v>520</v>
      </c>
    </row>
    <row r="41" spans="1:15" ht="18" x14ac:dyDescent="0.3">
      <c r="A41" s="8">
        <v>45416</v>
      </c>
      <c r="B41" s="73">
        <v>7.2</v>
      </c>
      <c r="C41" s="73">
        <v>0.15</v>
      </c>
      <c r="D41" s="74">
        <v>1143</v>
      </c>
      <c r="E41" s="74">
        <v>270.60000000000002</v>
      </c>
      <c r="F41" s="74">
        <v>353</v>
      </c>
      <c r="G41" s="74">
        <v>811</v>
      </c>
      <c r="H41" s="74">
        <v>955</v>
      </c>
      <c r="I41" s="74">
        <v>653</v>
      </c>
      <c r="J41" s="74">
        <v>862</v>
      </c>
      <c r="K41" s="74">
        <v>562.79999999999995</v>
      </c>
      <c r="L41" s="74">
        <v>747</v>
      </c>
      <c r="M41" s="74">
        <v>566</v>
      </c>
      <c r="N41" s="74">
        <v>1187</v>
      </c>
      <c r="O41" s="74">
        <v>625</v>
      </c>
    </row>
    <row r="42" spans="1:15" ht="18" x14ac:dyDescent="0.3">
      <c r="A42" s="8">
        <v>45417</v>
      </c>
      <c r="B42" s="73">
        <v>6.9</v>
      </c>
      <c r="C42" s="73">
        <v>0.1</v>
      </c>
      <c r="D42" s="74">
        <v>1143</v>
      </c>
      <c r="E42" s="74">
        <v>230</v>
      </c>
      <c r="F42" s="74">
        <v>353</v>
      </c>
      <c r="G42" s="74">
        <v>912</v>
      </c>
      <c r="H42" s="74">
        <v>890</v>
      </c>
      <c r="I42" s="74">
        <v>623</v>
      </c>
      <c r="J42" s="74">
        <v>820</v>
      </c>
      <c r="K42" s="74">
        <v>496</v>
      </c>
      <c r="L42" s="74">
        <v>745</v>
      </c>
      <c r="M42" s="74">
        <v>623</v>
      </c>
      <c r="N42" s="74">
        <v>1187</v>
      </c>
      <c r="O42" s="74">
        <v>752</v>
      </c>
    </row>
    <row r="43" spans="1:15" ht="18" x14ac:dyDescent="0.3">
      <c r="A43" s="8">
        <v>45418</v>
      </c>
      <c r="B43" s="73">
        <v>7.1</v>
      </c>
      <c r="C43" s="73">
        <v>0.09</v>
      </c>
      <c r="D43" s="74">
        <v>1143</v>
      </c>
      <c r="E43" s="74">
        <v>332</v>
      </c>
      <c r="F43" s="74">
        <v>353</v>
      </c>
      <c r="G43" s="74">
        <v>335</v>
      </c>
      <c r="H43" s="74">
        <v>829</v>
      </c>
      <c r="I43" s="74">
        <v>653</v>
      </c>
      <c r="J43" s="74">
        <v>862</v>
      </c>
      <c r="K43" s="74">
        <v>558</v>
      </c>
      <c r="L43" s="74">
        <v>747</v>
      </c>
      <c r="M43" s="74">
        <v>480</v>
      </c>
      <c r="N43" s="74">
        <v>1187</v>
      </c>
      <c r="O43" s="74">
        <v>474</v>
      </c>
    </row>
    <row r="44" spans="1:15" ht="18" x14ac:dyDescent="0.3">
      <c r="A44" s="8">
        <v>45419</v>
      </c>
      <c r="B44" s="73">
        <v>7</v>
      </c>
      <c r="C44" s="73">
        <v>0.13</v>
      </c>
      <c r="D44" s="74">
        <v>2466</v>
      </c>
      <c r="E44" s="74">
        <v>246</v>
      </c>
      <c r="F44" s="74">
        <v>353</v>
      </c>
      <c r="G44" s="74">
        <v>1096</v>
      </c>
      <c r="H44" s="74">
        <v>955</v>
      </c>
      <c r="I44" s="74">
        <v>326</v>
      </c>
      <c r="J44" s="74">
        <v>653</v>
      </c>
      <c r="K44" s="74">
        <v>634</v>
      </c>
      <c r="L44" s="74">
        <v>1011</v>
      </c>
      <c r="M44" s="74">
        <v>513</v>
      </c>
      <c r="N44" s="74">
        <v>1187</v>
      </c>
      <c r="O44" s="74">
        <v>582</v>
      </c>
    </row>
    <row r="45" spans="1:15" ht="18" x14ac:dyDescent="0.3">
      <c r="A45" s="8">
        <v>45420</v>
      </c>
      <c r="B45" s="73">
        <v>6.8</v>
      </c>
      <c r="C45" s="73">
        <v>0.38</v>
      </c>
      <c r="D45" s="74">
        <v>2200</v>
      </c>
      <c r="E45" s="74">
        <v>320</v>
      </c>
      <c r="F45" s="74">
        <v>353</v>
      </c>
      <c r="G45" s="74">
        <v>822</v>
      </c>
      <c r="H45" s="74">
        <v>955</v>
      </c>
      <c r="I45" s="74">
        <v>554</v>
      </c>
      <c r="J45" s="74">
        <v>650</v>
      </c>
      <c r="K45" s="74">
        <v>610</v>
      </c>
      <c r="L45" s="74">
        <v>747</v>
      </c>
      <c r="M45" s="74">
        <v>566</v>
      </c>
      <c r="N45" s="74">
        <v>1187</v>
      </c>
      <c r="O45" s="74">
        <v>590</v>
      </c>
    </row>
    <row r="46" spans="1:15" ht="18" x14ac:dyDescent="0.3">
      <c r="A46" s="8">
        <v>45421</v>
      </c>
      <c r="B46" s="73">
        <v>6.6</v>
      </c>
      <c r="C46" s="73">
        <v>0.27</v>
      </c>
      <c r="D46" s="74">
        <v>2180</v>
      </c>
      <c r="E46" s="74">
        <v>310</v>
      </c>
      <c r="F46" s="74">
        <v>353</v>
      </c>
      <c r="G46" s="74">
        <v>890</v>
      </c>
      <c r="H46" s="74">
        <v>845</v>
      </c>
      <c r="I46" s="74">
        <v>537</v>
      </c>
      <c r="J46" s="74">
        <v>680</v>
      </c>
      <c r="K46" s="74">
        <v>597</v>
      </c>
      <c r="L46" s="74">
        <v>981</v>
      </c>
      <c r="M46" s="74">
        <v>578</v>
      </c>
      <c r="N46" s="74">
        <v>1187</v>
      </c>
      <c r="O46" s="74">
        <v>563</v>
      </c>
    </row>
    <row r="47" spans="1:15" ht="18" x14ac:dyDescent="0.3">
      <c r="A47" s="8">
        <v>45422</v>
      </c>
      <c r="B47" s="73">
        <v>6.8</v>
      </c>
      <c r="C47" s="73">
        <v>0.18</v>
      </c>
      <c r="D47" s="74">
        <v>2241</v>
      </c>
      <c r="E47" s="74">
        <v>318</v>
      </c>
      <c r="F47" s="74">
        <v>353</v>
      </c>
      <c r="G47" s="74">
        <v>810</v>
      </c>
      <c r="H47" s="74">
        <v>844</v>
      </c>
      <c r="I47" s="74">
        <v>489</v>
      </c>
      <c r="J47" s="74">
        <v>640</v>
      </c>
      <c r="K47" s="74">
        <v>630</v>
      </c>
      <c r="L47" s="74">
        <v>887</v>
      </c>
      <c r="M47" s="74">
        <v>567</v>
      </c>
      <c r="N47" s="74">
        <v>1187</v>
      </c>
      <c r="O47" s="74">
        <v>531</v>
      </c>
    </row>
    <row r="48" spans="1:15" ht="18" x14ac:dyDescent="0.3">
      <c r="A48" s="8">
        <v>45423</v>
      </c>
      <c r="B48" s="73">
        <v>6.7</v>
      </c>
      <c r="C48" s="73">
        <v>0.22</v>
      </c>
      <c r="D48" s="74">
        <v>945</v>
      </c>
      <c r="E48" s="74">
        <v>295</v>
      </c>
      <c r="F48" s="74">
        <v>353</v>
      </c>
      <c r="G48" s="74">
        <v>434</v>
      </c>
      <c r="H48" s="74">
        <v>955</v>
      </c>
      <c r="I48" s="74">
        <v>653</v>
      </c>
      <c r="J48" s="74">
        <v>727</v>
      </c>
      <c r="K48" s="74">
        <v>665</v>
      </c>
      <c r="L48" s="74">
        <v>747</v>
      </c>
      <c r="M48" s="74">
        <v>295</v>
      </c>
      <c r="N48" s="74">
        <v>1187</v>
      </c>
      <c r="O48" s="74">
        <v>594</v>
      </c>
    </row>
    <row r="49" spans="1:15" ht="18" x14ac:dyDescent="0.3">
      <c r="A49" s="8">
        <v>45424</v>
      </c>
      <c r="B49" s="73">
        <v>7.12</v>
      </c>
      <c r="C49" s="73">
        <v>0.25</v>
      </c>
      <c r="D49" s="74">
        <v>1143</v>
      </c>
      <c r="E49" s="74">
        <v>312</v>
      </c>
      <c r="F49" s="74">
        <v>353</v>
      </c>
      <c r="G49" s="74">
        <v>560</v>
      </c>
      <c r="H49" s="74">
        <v>955</v>
      </c>
      <c r="I49" s="74">
        <v>653</v>
      </c>
      <c r="J49" s="74">
        <v>623</v>
      </c>
      <c r="K49" s="74">
        <v>564</v>
      </c>
      <c r="L49" s="74">
        <v>747</v>
      </c>
      <c r="M49" s="74">
        <v>566</v>
      </c>
      <c r="N49" s="74">
        <v>1187</v>
      </c>
      <c r="O49" s="74">
        <v>523</v>
      </c>
    </row>
    <row r="50" spans="1:15" ht="18" x14ac:dyDescent="0.3">
      <c r="A50" s="8">
        <v>45425</v>
      </c>
      <c r="B50" s="73">
        <v>7.6</v>
      </c>
      <c r="C50" s="73">
        <v>0.33</v>
      </c>
      <c r="D50" s="74">
        <v>1550</v>
      </c>
      <c r="E50" s="74">
        <v>332</v>
      </c>
      <c r="F50" s="74">
        <v>450</v>
      </c>
      <c r="G50" s="74">
        <v>613</v>
      </c>
      <c r="H50" s="74">
        <v>880</v>
      </c>
      <c r="I50" s="74">
        <v>654</v>
      </c>
      <c r="J50" s="74">
        <v>716</v>
      </c>
      <c r="K50" s="74">
        <v>620</v>
      </c>
      <c r="L50" s="74">
        <v>912</v>
      </c>
      <c r="M50" s="74">
        <v>532</v>
      </c>
      <c r="N50" s="74">
        <v>1187</v>
      </c>
      <c r="O50" s="74">
        <v>584</v>
      </c>
    </row>
    <row r="51" spans="1:15" ht="18" x14ac:dyDescent="0.3">
      <c r="A51" s="8">
        <v>45426</v>
      </c>
      <c r="B51" s="73">
        <v>7.7</v>
      </c>
      <c r="C51" s="73">
        <v>0.15</v>
      </c>
      <c r="D51" s="74">
        <v>1090</v>
      </c>
      <c r="E51" s="74">
        <v>341</v>
      </c>
      <c r="F51" s="74">
        <v>440</v>
      </c>
      <c r="G51" s="74">
        <v>512</v>
      </c>
      <c r="H51" s="74">
        <v>872</v>
      </c>
      <c r="I51" s="74">
        <v>532</v>
      </c>
      <c r="J51" s="74">
        <v>661</v>
      </c>
      <c r="K51" s="74">
        <v>598</v>
      </c>
      <c r="L51" s="74">
        <v>885</v>
      </c>
      <c r="M51" s="74">
        <v>467</v>
      </c>
      <c r="N51" s="74">
        <v>1187</v>
      </c>
      <c r="O51" s="74">
        <v>570</v>
      </c>
    </row>
    <row r="52" spans="1:15" ht="18" x14ac:dyDescent="0.3">
      <c r="A52" s="8">
        <v>45427</v>
      </c>
      <c r="B52" s="73">
        <v>7.7</v>
      </c>
      <c r="C52" s="73">
        <v>0.15</v>
      </c>
      <c r="D52" s="74">
        <v>1310</v>
      </c>
      <c r="E52" s="74">
        <v>334</v>
      </c>
      <c r="F52" s="74">
        <v>382</v>
      </c>
      <c r="G52" s="74">
        <v>583</v>
      </c>
      <c r="H52" s="74">
        <v>805</v>
      </c>
      <c r="I52" s="74">
        <v>566</v>
      </c>
      <c r="J52" s="74">
        <v>657</v>
      </c>
      <c r="K52" s="74">
        <v>568</v>
      </c>
      <c r="L52" s="74">
        <v>694</v>
      </c>
      <c r="M52" s="74">
        <v>526</v>
      </c>
      <c r="N52" s="74">
        <v>1187</v>
      </c>
      <c r="O52" s="74">
        <v>509</v>
      </c>
    </row>
    <row r="53" spans="1:15" ht="18" x14ac:dyDescent="0.3">
      <c r="A53" s="8">
        <v>45428</v>
      </c>
      <c r="B53" s="73">
        <v>7.7</v>
      </c>
      <c r="C53" s="73">
        <v>0.15</v>
      </c>
      <c r="D53" s="74">
        <v>1295</v>
      </c>
      <c r="E53" s="74">
        <v>324</v>
      </c>
      <c r="F53" s="74">
        <v>351</v>
      </c>
      <c r="G53" s="74">
        <v>647</v>
      </c>
      <c r="H53" s="74">
        <v>784</v>
      </c>
      <c r="I53" s="74">
        <v>558</v>
      </c>
      <c r="J53" s="74">
        <v>639</v>
      </c>
      <c r="K53" s="74">
        <v>570</v>
      </c>
      <c r="L53" s="74">
        <v>680</v>
      </c>
      <c r="M53" s="74">
        <v>518</v>
      </c>
      <c r="N53" s="74">
        <v>1187</v>
      </c>
      <c r="O53" s="74">
        <v>522</v>
      </c>
    </row>
    <row r="54" spans="1:15" ht="18" x14ac:dyDescent="0.3">
      <c r="A54" s="8">
        <v>45429</v>
      </c>
      <c r="B54" s="73">
        <v>7.7</v>
      </c>
      <c r="C54" s="73">
        <v>0.15</v>
      </c>
      <c r="D54" s="74">
        <v>1317</v>
      </c>
      <c r="E54" s="74">
        <v>310</v>
      </c>
      <c r="F54" s="74">
        <v>336</v>
      </c>
      <c r="G54" s="74">
        <v>623</v>
      </c>
      <c r="H54" s="74">
        <v>790</v>
      </c>
      <c r="I54" s="74">
        <v>570</v>
      </c>
      <c r="J54" s="74">
        <v>650</v>
      </c>
      <c r="K54" s="74">
        <v>580</v>
      </c>
      <c r="L54" s="74">
        <v>715</v>
      </c>
      <c r="M54" s="74">
        <v>530</v>
      </c>
      <c r="N54" s="74">
        <v>1187</v>
      </c>
      <c r="O54" s="74">
        <v>540</v>
      </c>
    </row>
    <row r="55" spans="1:15" ht="18" x14ac:dyDescent="0.3">
      <c r="A55" s="8">
        <v>45430</v>
      </c>
      <c r="B55" s="73">
        <v>7.7</v>
      </c>
      <c r="C55" s="73">
        <v>0.15</v>
      </c>
      <c r="D55" s="74">
        <v>1288</v>
      </c>
      <c r="E55" s="74">
        <v>324</v>
      </c>
      <c r="F55" s="74">
        <v>342</v>
      </c>
      <c r="G55" s="74">
        <v>593</v>
      </c>
      <c r="H55" s="74">
        <v>760</v>
      </c>
      <c r="I55" s="74">
        <v>545</v>
      </c>
      <c r="J55" s="74">
        <v>673</v>
      </c>
      <c r="K55" s="74">
        <v>571</v>
      </c>
      <c r="L55" s="74">
        <v>687</v>
      </c>
      <c r="M55" s="74">
        <v>540</v>
      </c>
      <c r="N55" s="74">
        <v>1187</v>
      </c>
      <c r="O55" s="74">
        <v>527</v>
      </c>
    </row>
    <row r="56" spans="1:15" ht="18" x14ac:dyDescent="0.3">
      <c r="A56" s="8">
        <v>45431</v>
      </c>
      <c r="B56" s="73">
        <v>7.7</v>
      </c>
      <c r="C56" s="73">
        <v>0.15</v>
      </c>
      <c r="D56" s="74">
        <v>1251</v>
      </c>
      <c r="E56" s="74">
        <v>301</v>
      </c>
      <c r="F56" s="74">
        <v>324</v>
      </c>
      <c r="G56" s="74">
        <v>466</v>
      </c>
      <c r="H56" s="74">
        <v>721</v>
      </c>
      <c r="I56" s="74">
        <v>530</v>
      </c>
      <c r="J56" s="74">
        <v>640</v>
      </c>
      <c r="K56" s="74">
        <v>532</v>
      </c>
      <c r="L56" s="74">
        <v>666</v>
      </c>
      <c r="M56" s="74">
        <v>537</v>
      </c>
      <c r="N56" s="74">
        <v>1187</v>
      </c>
      <c r="O56" s="74">
        <v>510</v>
      </c>
    </row>
    <row r="57" spans="1:15" ht="18" x14ac:dyDescent="0.3">
      <c r="A57" s="8">
        <v>45432</v>
      </c>
      <c r="B57" s="73">
        <v>7.7</v>
      </c>
      <c r="C57" s="73">
        <v>0.15</v>
      </c>
      <c r="D57" s="73">
        <v>1143</v>
      </c>
      <c r="E57" s="74">
        <v>245</v>
      </c>
      <c r="F57" s="74">
        <v>353</v>
      </c>
      <c r="G57" s="74">
        <v>592</v>
      </c>
      <c r="H57" s="74">
        <v>955</v>
      </c>
      <c r="I57" s="74">
        <v>653</v>
      </c>
      <c r="J57" s="74">
        <v>862</v>
      </c>
      <c r="K57" s="74">
        <v>577</v>
      </c>
      <c r="L57" s="74">
        <v>747</v>
      </c>
      <c r="M57" s="74">
        <v>566</v>
      </c>
      <c r="N57" s="74">
        <v>1187</v>
      </c>
      <c r="O57" s="74">
        <v>592</v>
      </c>
    </row>
    <row r="58" spans="1:15" ht="18" x14ac:dyDescent="0.3">
      <c r="A58" s="8">
        <v>45433</v>
      </c>
      <c r="B58" s="73">
        <v>7.7</v>
      </c>
      <c r="C58" s="73">
        <v>0.15</v>
      </c>
      <c r="D58" s="74">
        <v>448</v>
      </c>
      <c r="E58" s="74">
        <v>276</v>
      </c>
      <c r="F58" s="74">
        <v>358</v>
      </c>
      <c r="G58" s="74">
        <v>613</v>
      </c>
      <c r="H58" s="74">
        <v>955</v>
      </c>
      <c r="I58" s="74">
        <v>653</v>
      </c>
      <c r="J58" s="74">
        <v>862</v>
      </c>
      <c r="K58" s="74">
        <v>577</v>
      </c>
      <c r="L58" s="74">
        <v>745</v>
      </c>
      <c r="M58" s="74">
        <v>596</v>
      </c>
      <c r="N58" s="74">
        <v>1187</v>
      </c>
      <c r="O58" s="74">
        <v>653</v>
      </c>
    </row>
    <row r="59" spans="1:15" ht="18" x14ac:dyDescent="0.3">
      <c r="A59" s="8">
        <v>45434</v>
      </c>
      <c r="B59" s="73">
        <v>7.7</v>
      </c>
      <c r="C59" s="73">
        <v>0.15</v>
      </c>
      <c r="D59" s="74">
        <v>482</v>
      </c>
      <c r="E59" s="74">
        <v>294</v>
      </c>
      <c r="F59" s="74">
        <v>395</v>
      </c>
      <c r="G59" s="74">
        <v>533</v>
      </c>
      <c r="H59" s="74">
        <v>955</v>
      </c>
      <c r="I59" s="74">
        <v>521</v>
      </c>
      <c r="J59" s="74">
        <v>592</v>
      </c>
      <c r="K59" s="74">
        <v>521</v>
      </c>
      <c r="L59" s="74">
        <v>744</v>
      </c>
      <c r="M59" s="74">
        <v>542</v>
      </c>
      <c r="N59" s="74">
        <v>1187</v>
      </c>
      <c r="O59" s="74">
        <v>674</v>
      </c>
    </row>
    <row r="60" spans="1:15" ht="18" x14ac:dyDescent="0.3">
      <c r="A60" s="8">
        <v>45435</v>
      </c>
      <c r="B60" s="73">
        <v>7.7</v>
      </c>
      <c r="C60" s="73">
        <v>0.15</v>
      </c>
      <c r="D60" s="74">
        <v>1034</v>
      </c>
      <c r="E60" s="74">
        <v>234</v>
      </c>
      <c r="F60" s="74">
        <v>375</v>
      </c>
      <c r="G60" s="74">
        <v>522</v>
      </c>
      <c r="H60" s="74">
        <v>2547</v>
      </c>
      <c r="I60" s="74">
        <v>688</v>
      </c>
      <c r="J60" s="74">
        <v>700</v>
      </c>
      <c r="K60" s="73">
        <v>577</v>
      </c>
      <c r="L60" s="74">
        <v>1040</v>
      </c>
      <c r="M60" s="74">
        <v>553</v>
      </c>
      <c r="N60" s="74">
        <v>1187</v>
      </c>
      <c r="O60" s="74">
        <v>608</v>
      </c>
    </row>
    <row r="61" spans="1:15" ht="18" x14ac:dyDescent="0.3">
      <c r="A61" s="8">
        <v>45436</v>
      </c>
      <c r="B61" s="73">
        <v>7.7</v>
      </c>
      <c r="C61" s="73">
        <v>0.15</v>
      </c>
      <c r="D61" s="74">
        <v>1320</v>
      </c>
      <c r="E61" s="74">
        <v>180</v>
      </c>
      <c r="F61" s="74">
        <v>294</v>
      </c>
      <c r="G61" s="74">
        <v>551</v>
      </c>
      <c r="H61" s="74">
        <v>1990</v>
      </c>
      <c r="I61" s="74">
        <v>470</v>
      </c>
      <c r="J61" s="74">
        <v>670</v>
      </c>
      <c r="K61" s="74">
        <v>390</v>
      </c>
      <c r="L61" s="74">
        <v>490</v>
      </c>
      <c r="M61" s="74">
        <v>410</v>
      </c>
      <c r="N61" s="74">
        <v>1187</v>
      </c>
      <c r="O61" s="74">
        <v>710</v>
      </c>
    </row>
    <row r="62" spans="1:15" ht="18" x14ac:dyDescent="0.3">
      <c r="A62" s="8">
        <v>45437</v>
      </c>
      <c r="B62" s="73">
        <v>7.7</v>
      </c>
      <c r="C62" s="73">
        <v>0.15</v>
      </c>
      <c r="D62" s="74">
        <v>1453</v>
      </c>
      <c r="E62" s="74">
        <v>233</v>
      </c>
      <c r="F62" s="74">
        <v>353</v>
      </c>
      <c r="G62" s="74">
        <v>706</v>
      </c>
      <c r="H62" s="74">
        <v>1170</v>
      </c>
      <c r="I62" s="74">
        <v>533</v>
      </c>
      <c r="J62" s="74">
        <v>862</v>
      </c>
      <c r="K62" s="74">
        <v>861</v>
      </c>
      <c r="L62" s="74">
        <v>531</v>
      </c>
      <c r="M62" s="74">
        <v>523</v>
      </c>
      <c r="N62" s="74">
        <v>1187</v>
      </c>
      <c r="O62" s="74">
        <v>756</v>
      </c>
    </row>
    <row r="63" spans="1:15" ht="18" x14ac:dyDescent="0.3">
      <c r="A63" s="8">
        <v>45438</v>
      </c>
      <c r="B63" s="73">
        <v>7.7</v>
      </c>
      <c r="C63" s="73">
        <v>0.15</v>
      </c>
      <c r="D63" s="74">
        <v>1325</v>
      </c>
      <c r="E63" s="74">
        <v>220</v>
      </c>
      <c r="F63" s="74">
        <v>320</v>
      </c>
      <c r="G63" s="74">
        <v>513</v>
      </c>
      <c r="H63" s="74">
        <v>1290</v>
      </c>
      <c r="I63" s="74">
        <v>419</v>
      </c>
      <c r="J63" s="74">
        <v>612</v>
      </c>
      <c r="K63" s="74">
        <v>314</v>
      </c>
      <c r="L63" s="74">
        <v>500</v>
      </c>
      <c r="M63" s="74">
        <v>425</v>
      </c>
      <c r="N63" s="74">
        <v>1187</v>
      </c>
      <c r="O63" s="74">
        <v>580</v>
      </c>
    </row>
    <row r="64" spans="1:15" ht="18" x14ac:dyDescent="0.3">
      <c r="A64" s="8">
        <v>45439</v>
      </c>
      <c r="B64" s="73">
        <v>7.7</v>
      </c>
      <c r="C64" s="73">
        <v>0.15</v>
      </c>
      <c r="D64" s="74">
        <v>1386</v>
      </c>
      <c r="E64" s="74">
        <v>254</v>
      </c>
      <c r="F64" s="74">
        <v>374</v>
      </c>
      <c r="G64" s="74">
        <v>538</v>
      </c>
      <c r="H64" s="74">
        <v>938</v>
      </c>
      <c r="I64" s="74">
        <v>520</v>
      </c>
      <c r="J64" s="74">
        <v>666</v>
      </c>
      <c r="K64" s="74">
        <v>405</v>
      </c>
      <c r="L64" s="74">
        <v>480</v>
      </c>
      <c r="M64" s="74">
        <v>188</v>
      </c>
      <c r="N64" s="74">
        <v>1187</v>
      </c>
      <c r="O64" s="74">
        <v>608</v>
      </c>
    </row>
    <row r="65" spans="1:15" ht="18" x14ac:dyDescent="0.3">
      <c r="A65" s="8">
        <v>45440</v>
      </c>
      <c r="B65" s="73">
        <v>7.7</v>
      </c>
      <c r="C65" s="73">
        <v>0.15</v>
      </c>
      <c r="D65" s="74">
        <v>1290</v>
      </c>
      <c r="E65" s="74">
        <v>215</v>
      </c>
      <c r="F65" s="74">
        <v>300</v>
      </c>
      <c r="G65" s="74">
        <v>462</v>
      </c>
      <c r="H65" s="74">
        <v>763</v>
      </c>
      <c r="I65" s="74">
        <v>530</v>
      </c>
      <c r="J65" s="74">
        <v>507</v>
      </c>
      <c r="K65" s="74">
        <v>517</v>
      </c>
      <c r="L65" s="74">
        <v>747</v>
      </c>
      <c r="M65" s="74">
        <v>430</v>
      </c>
      <c r="N65" s="74">
        <v>1187</v>
      </c>
      <c r="O65" s="74">
        <v>463</v>
      </c>
    </row>
    <row r="66" spans="1:15" ht="18" x14ac:dyDescent="0.3">
      <c r="A66" s="8">
        <v>45441</v>
      </c>
      <c r="B66" s="73">
        <v>7.7</v>
      </c>
      <c r="C66" s="73">
        <v>0.15</v>
      </c>
      <c r="D66" s="75">
        <v>1280</v>
      </c>
      <c r="E66" s="74">
        <v>750</v>
      </c>
      <c r="F66" s="74">
        <v>436</v>
      </c>
      <c r="G66" s="74">
        <v>655</v>
      </c>
      <c r="H66" s="74">
        <v>728</v>
      </c>
      <c r="I66" s="74">
        <v>708</v>
      </c>
      <c r="J66" s="74">
        <v>862</v>
      </c>
      <c r="K66" s="74">
        <v>572</v>
      </c>
      <c r="L66" s="74">
        <v>747</v>
      </c>
      <c r="M66" s="74">
        <v>511</v>
      </c>
      <c r="N66" s="74">
        <v>1187</v>
      </c>
      <c r="O66" s="74">
        <v>610</v>
      </c>
    </row>
    <row r="67" spans="1:15" ht="18" x14ac:dyDescent="0.3">
      <c r="A67" s="8">
        <v>45442</v>
      </c>
      <c r="B67" s="73">
        <v>7.7</v>
      </c>
      <c r="C67" s="73">
        <v>0.15</v>
      </c>
      <c r="D67" s="74">
        <v>1143</v>
      </c>
      <c r="E67" s="74">
        <v>623</v>
      </c>
      <c r="F67" s="74">
        <v>376</v>
      </c>
      <c r="G67" s="74">
        <v>541</v>
      </c>
      <c r="H67" s="74">
        <v>714</v>
      </c>
      <c r="I67" s="74">
        <v>677</v>
      </c>
      <c r="J67" s="74">
        <v>589</v>
      </c>
      <c r="K67" s="74">
        <v>543</v>
      </c>
      <c r="L67" s="74">
        <v>747</v>
      </c>
      <c r="M67" s="74">
        <v>492</v>
      </c>
      <c r="N67" s="74">
        <v>1187</v>
      </c>
      <c r="O67" s="74">
        <v>577</v>
      </c>
    </row>
    <row r="68" spans="1:15" ht="18" x14ac:dyDescent="0.3">
      <c r="A68" s="8">
        <v>45443</v>
      </c>
      <c r="B68" s="73">
        <v>7.7</v>
      </c>
      <c r="C68" s="73">
        <v>0.15</v>
      </c>
      <c r="D68" s="74">
        <v>1143</v>
      </c>
      <c r="E68" s="74">
        <v>249</v>
      </c>
      <c r="F68" s="74">
        <v>400</v>
      </c>
      <c r="G68" s="74">
        <v>539</v>
      </c>
      <c r="H68" s="74">
        <v>1050</v>
      </c>
      <c r="I68" s="74">
        <v>582</v>
      </c>
      <c r="J68" s="74">
        <v>723</v>
      </c>
      <c r="K68" s="74">
        <v>421</v>
      </c>
      <c r="L68" s="74">
        <v>747</v>
      </c>
      <c r="M68" s="74">
        <v>512</v>
      </c>
      <c r="N68" s="74">
        <v>1187</v>
      </c>
      <c r="O68" s="74">
        <v>839</v>
      </c>
    </row>
    <row r="69" spans="1:15" ht="18" x14ac:dyDescent="0.3">
      <c r="A69" s="8">
        <v>45444</v>
      </c>
      <c r="B69" s="73">
        <v>7.7</v>
      </c>
      <c r="C69" s="73">
        <v>0.15</v>
      </c>
      <c r="D69" s="74">
        <v>2718</v>
      </c>
      <c r="E69" s="74">
        <v>231</v>
      </c>
      <c r="F69" s="74">
        <v>320</v>
      </c>
      <c r="G69" s="74">
        <v>480</v>
      </c>
      <c r="H69" s="74">
        <v>731</v>
      </c>
      <c r="I69" s="74">
        <v>475</v>
      </c>
      <c r="J69" s="74">
        <v>862</v>
      </c>
      <c r="K69" s="74">
        <v>356</v>
      </c>
      <c r="L69" s="74">
        <v>747</v>
      </c>
      <c r="M69" s="74">
        <v>453</v>
      </c>
      <c r="N69" s="74">
        <v>1187</v>
      </c>
      <c r="O69" s="74">
        <v>678</v>
      </c>
    </row>
    <row r="70" spans="1:15" ht="18" x14ac:dyDescent="0.3">
      <c r="A70" s="8">
        <v>45445</v>
      </c>
      <c r="B70" s="73">
        <v>7.7</v>
      </c>
      <c r="C70" s="73">
        <v>0.15</v>
      </c>
      <c r="D70" s="73">
        <v>1143</v>
      </c>
      <c r="E70" s="74">
        <v>207</v>
      </c>
      <c r="F70" s="74">
        <v>353</v>
      </c>
      <c r="G70" s="74">
        <v>466</v>
      </c>
      <c r="H70" s="74">
        <v>1207</v>
      </c>
      <c r="I70" s="74">
        <v>641</v>
      </c>
      <c r="J70" s="74">
        <v>1714</v>
      </c>
      <c r="K70" s="74">
        <v>548</v>
      </c>
      <c r="L70" s="74">
        <v>747</v>
      </c>
      <c r="M70" s="74">
        <v>514</v>
      </c>
      <c r="N70" s="74">
        <v>1187</v>
      </c>
      <c r="O70" s="74">
        <v>854</v>
      </c>
    </row>
    <row r="71" spans="1:15" ht="18" x14ac:dyDescent="0.3">
      <c r="A71" s="8">
        <v>45446</v>
      </c>
      <c r="B71" s="73">
        <v>7.7</v>
      </c>
      <c r="C71" s="73">
        <v>0.15</v>
      </c>
      <c r="D71" s="73">
        <v>1143</v>
      </c>
      <c r="E71" s="74">
        <v>220</v>
      </c>
      <c r="F71" s="74">
        <v>322</v>
      </c>
      <c r="G71" s="74">
        <v>470</v>
      </c>
      <c r="H71" s="74">
        <v>930</v>
      </c>
      <c r="I71" s="74">
        <v>562</v>
      </c>
      <c r="J71" s="74">
        <v>1106</v>
      </c>
      <c r="K71" s="74">
        <v>577</v>
      </c>
      <c r="L71" s="74">
        <v>747</v>
      </c>
      <c r="M71" s="74">
        <v>435</v>
      </c>
      <c r="N71" s="74">
        <v>1187</v>
      </c>
      <c r="O71" s="74">
        <v>730</v>
      </c>
    </row>
    <row r="72" spans="1:15" ht="18" x14ac:dyDescent="0.3">
      <c r="A72" s="8">
        <v>45447</v>
      </c>
      <c r="B72" s="73">
        <v>7.7</v>
      </c>
      <c r="C72" s="73">
        <v>0.15</v>
      </c>
      <c r="D72" s="74">
        <v>1135</v>
      </c>
      <c r="E72" s="74">
        <v>278</v>
      </c>
      <c r="F72" s="74">
        <v>353</v>
      </c>
      <c r="G72" s="74">
        <v>644</v>
      </c>
      <c r="H72" s="74">
        <v>768</v>
      </c>
      <c r="I72" s="74">
        <v>613</v>
      </c>
      <c r="J72" s="74">
        <v>823</v>
      </c>
      <c r="K72" s="74">
        <v>577</v>
      </c>
      <c r="L72" s="74">
        <v>1630</v>
      </c>
      <c r="M72" s="74">
        <v>600</v>
      </c>
      <c r="N72" s="74">
        <v>1187</v>
      </c>
      <c r="O72" s="74">
        <f>AVERAGEA(O2:O71,O73:O89,O91,O93:O95,O98:O109)</f>
        <v>578.72524271844657</v>
      </c>
    </row>
    <row r="73" spans="1:15" ht="18" x14ac:dyDescent="0.3">
      <c r="A73" s="8">
        <v>45448</v>
      </c>
      <c r="B73" s="73">
        <v>7.7</v>
      </c>
      <c r="C73" s="73">
        <v>0.15</v>
      </c>
      <c r="D73" s="74">
        <v>1040</v>
      </c>
      <c r="E73" s="74">
        <v>256</v>
      </c>
      <c r="F73" s="74">
        <v>353</v>
      </c>
      <c r="G73" s="74">
        <v>613</v>
      </c>
      <c r="H73" s="74">
        <v>835</v>
      </c>
      <c r="I73" s="74">
        <v>510</v>
      </c>
      <c r="J73" s="74">
        <v>1008</v>
      </c>
      <c r="K73" s="74">
        <v>577</v>
      </c>
      <c r="L73" s="74">
        <v>549</v>
      </c>
      <c r="M73" s="74">
        <v>700</v>
      </c>
      <c r="N73" s="74">
        <v>1187</v>
      </c>
      <c r="O73" s="74">
        <v>841</v>
      </c>
    </row>
    <row r="74" spans="1:15" ht="18" x14ac:dyDescent="0.3">
      <c r="A74" s="8">
        <v>45449</v>
      </c>
      <c r="B74" s="73">
        <v>7.7</v>
      </c>
      <c r="C74" s="73">
        <v>0.15</v>
      </c>
      <c r="D74" s="74">
        <v>1680</v>
      </c>
      <c r="E74" s="74">
        <v>270</v>
      </c>
      <c r="F74" s="74">
        <v>353</v>
      </c>
      <c r="G74" s="74">
        <v>613</v>
      </c>
      <c r="H74" s="74">
        <v>775</v>
      </c>
      <c r="I74" s="74">
        <v>632</v>
      </c>
      <c r="J74" s="74">
        <v>673</v>
      </c>
      <c r="K74" s="74">
        <v>577</v>
      </c>
      <c r="L74" s="74">
        <v>820</v>
      </c>
      <c r="M74" s="74">
        <v>576</v>
      </c>
      <c r="N74" s="74">
        <v>1187</v>
      </c>
      <c r="O74" s="74">
        <v>827</v>
      </c>
    </row>
    <row r="75" spans="1:15" ht="18" x14ac:dyDescent="0.3">
      <c r="A75" s="8">
        <v>45450</v>
      </c>
      <c r="B75" s="73">
        <v>7.7</v>
      </c>
      <c r="C75" s="73">
        <v>0.15</v>
      </c>
      <c r="D75" s="74">
        <v>1255</v>
      </c>
      <c r="E75" s="74">
        <v>266</v>
      </c>
      <c r="F75" s="74">
        <v>353</v>
      </c>
      <c r="G75" s="74">
        <v>613</v>
      </c>
      <c r="H75" s="74">
        <v>753</v>
      </c>
      <c r="I75" s="74">
        <v>589</v>
      </c>
      <c r="J75" s="74">
        <v>710</v>
      </c>
      <c r="K75" s="74">
        <v>375</v>
      </c>
      <c r="L75" s="74">
        <v>623</v>
      </c>
      <c r="M75" s="74">
        <v>536</v>
      </c>
      <c r="N75" s="74">
        <v>1187</v>
      </c>
      <c r="O75" s="74">
        <v>816</v>
      </c>
    </row>
    <row r="76" spans="1:15" ht="18" x14ac:dyDescent="0.3">
      <c r="A76" s="8">
        <v>45451</v>
      </c>
      <c r="B76" s="73">
        <v>7.7</v>
      </c>
      <c r="C76" s="73">
        <v>0.15</v>
      </c>
      <c r="D76" s="74">
        <v>1490</v>
      </c>
      <c r="E76" s="74">
        <v>279</v>
      </c>
      <c r="F76" s="74">
        <v>353</v>
      </c>
      <c r="G76" s="74">
        <v>540</v>
      </c>
      <c r="H76" s="74">
        <v>810</v>
      </c>
      <c r="I76" s="74">
        <v>640</v>
      </c>
      <c r="J76" s="74">
        <v>790</v>
      </c>
      <c r="K76" s="74">
        <v>577</v>
      </c>
      <c r="L76" s="74">
        <v>770</v>
      </c>
      <c r="M76" s="74">
        <v>888</v>
      </c>
      <c r="N76" s="74">
        <v>800</v>
      </c>
      <c r="O76" s="74">
        <v>649</v>
      </c>
    </row>
    <row r="77" spans="1:15" ht="18" x14ac:dyDescent="0.3">
      <c r="A77" s="8">
        <v>45452</v>
      </c>
      <c r="B77" s="73">
        <v>7.7</v>
      </c>
      <c r="C77" s="73">
        <v>0.15</v>
      </c>
      <c r="D77" s="74">
        <v>1485</v>
      </c>
      <c r="E77" s="74">
        <v>321</v>
      </c>
      <c r="F77" s="74">
        <v>435</v>
      </c>
      <c r="G77" s="74">
        <v>695</v>
      </c>
      <c r="H77" s="74">
        <v>1570</v>
      </c>
      <c r="I77" s="74">
        <v>821</v>
      </c>
      <c r="J77" s="74">
        <v>1170</v>
      </c>
      <c r="K77" s="74">
        <v>603</v>
      </c>
      <c r="L77" s="74">
        <v>2400</v>
      </c>
      <c r="M77" s="74">
        <v>665</v>
      </c>
      <c r="N77" s="74">
        <v>1320</v>
      </c>
      <c r="O77" s="74">
        <v>590</v>
      </c>
    </row>
    <row r="78" spans="1:15" ht="18" x14ac:dyDescent="0.3">
      <c r="A78" s="8">
        <v>45453</v>
      </c>
      <c r="B78" s="73">
        <v>7.7</v>
      </c>
      <c r="C78" s="73">
        <v>0.15</v>
      </c>
      <c r="D78" s="74">
        <v>1451</v>
      </c>
      <c r="E78" s="74">
        <v>294</v>
      </c>
      <c r="F78" s="74">
        <v>412</v>
      </c>
      <c r="G78" s="74">
        <v>613</v>
      </c>
      <c r="H78" s="74">
        <v>1480</v>
      </c>
      <c r="I78" s="74">
        <v>653</v>
      </c>
      <c r="J78" s="74">
        <v>1040</v>
      </c>
      <c r="K78" s="74">
        <v>570</v>
      </c>
      <c r="L78" s="74">
        <v>2360</v>
      </c>
      <c r="M78" s="74">
        <v>705</v>
      </c>
      <c r="N78" s="74">
        <v>1730</v>
      </c>
      <c r="O78" s="74">
        <v>680</v>
      </c>
    </row>
    <row r="79" spans="1:15" ht="18" x14ac:dyDescent="0.3">
      <c r="A79" s="8">
        <v>45454</v>
      </c>
      <c r="B79" s="73">
        <v>7.7</v>
      </c>
      <c r="C79" s="73">
        <v>0.15</v>
      </c>
      <c r="D79" s="74">
        <v>2081</v>
      </c>
      <c r="E79" s="74">
        <v>318</v>
      </c>
      <c r="F79" s="74">
        <v>500</v>
      </c>
      <c r="G79" s="74">
        <v>613</v>
      </c>
      <c r="H79" s="74">
        <v>1331</v>
      </c>
      <c r="I79" s="74">
        <v>850</v>
      </c>
      <c r="J79" s="74">
        <v>1392</v>
      </c>
      <c r="K79" s="74">
        <v>661</v>
      </c>
      <c r="L79" s="74">
        <v>977</v>
      </c>
      <c r="M79" s="74">
        <v>578</v>
      </c>
      <c r="N79" s="74">
        <v>1671</v>
      </c>
      <c r="O79" s="74">
        <v>716</v>
      </c>
    </row>
    <row r="80" spans="1:15" ht="18" x14ac:dyDescent="0.3">
      <c r="A80" s="8">
        <v>45455</v>
      </c>
      <c r="B80" s="73">
        <v>7.7</v>
      </c>
      <c r="C80" s="73">
        <v>0.15</v>
      </c>
      <c r="D80" s="74">
        <v>2870</v>
      </c>
      <c r="E80" s="74">
        <v>431</v>
      </c>
      <c r="F80" s="74">
        <v>475</v>
      </c>
      <c r="G80" s="74">
        <v>613</v>
      </c>
      <c r="H80" s="74">
        <v>1240</v>
      </c>
      <c r="I80" s="74">
        <v>774</v>
      </c>
      <c r="J80" s="74">
        <v>1730</v>
      </c>
      <c r="K80" s="74">
        <v>651</v>
      </c>
      <c r="L80" s="74">
        <v>929</v>
      </c>
      <c r="M80" s="74">
        <v>664</v>
      </c>
      <c r="N80" s="74">
        <v>1530</v>
      </c>
      <c r="O80" s="74">
        <v>725</v>
      </c>
    </row>
    <row r="81" spans="1:15" ht="18" x14ac:dyDescent="0.3">
      <c r="A81" s="8">
        <v>45456</v>
      </c>
      <c r="B81" s="73">
        <v>7.7</v>
      </c>
      <c r="C81" s="73">
        <v>0.15</v>
      </c>
      <c r="D81" s="74">
        <v>2704</v>
      </c>
      <c r="E81" s="74">
        <v>294</v>
      </c>
      <c r="F81" s="74">
        <v>500</v>
      </c>
      <c r="G81" s="74">
        <v>613</v>
      </c>
      <c r="H81" s="74">
        <v>1006</v>
      </c>
      <c r="I81" s="74">
        <v>742</v>
      </c>
      <c r="J81" s="74">
        <v>1703</v>
      </c>
      <c r="K81" s="74">
        <v>530</v>
      </c>
      <c r="L81" s="74">
        <v>747</v>
      </c>
      <c r="M81" s="74">
        <v>566</v>
      </c>
      <c r="N81" s="74">
        <v>1464</v>
      </c>
      <c r="O81" s="74">
        <v>808</v>
      </c>
    </row>
    <row r="82" spans="1:15" ht="18" x14ac:dyDescent="0.3">
      <c r="A82" s="8">
        <v>45457</v>
      </c>
      <c r="B82" s="73">
        <v>7.7</v>
      </c>
      <c r="C82" s="73">
        <v>0.15</v>
      </c>
      <c r="D82" s="73">
        <v>1143</v>
      </c>
      <c r="E82" s="74">
        <v>294</v>
      </c>
      <c r="F82" s="74">
        <v>340</v>
      </c>
      <c r="G82" s="74">
        <v>623</v>
      </c>
      <c r="H82" s="74">
        <v>955</v>
      </c>
      <c r="I82" s="74">
        <v>653</v>
      </c>
      <c r="J82" s="74">
        <v>1391</v>
      </c>
      <c r="K82" s="74">
        <v>577</v>
      </c>
      <c r="L82" s="74">
        <v>747</v>
      </c>
      <c r="M82" s="74">
        <v>566</v>
      </c>
      <c r="N82" s="74">
        <v>1275</v>
      </c>
      <c r="O82" s="74">
        <v>791</v>
      </c>
    </row>
    <row r="83" spans="1:15" ht="18" x14ac:dyDescent="0.3">
      <c r="A83" s="8">
        <v>45458</v>
      </c>
      <c r="B83" s="73">
        <v>7.7</v>
      </c>
      <c r="C83" s="73">
        <v>0.15</v>
      </c>
      <c r="D83" s="73">
        <v>1143</v>
      </c>
      <c r="E83" s="74">
        <v>294</v>
      </c>
      <c r="F83" s="74">
        <v>270</v>
      </c>
      <c r="G83" s="74">
        <v>628</v>
      </c>
      <c r="H83" s="74">
        <v>905</v>
      </c>
      <c r="I83" s="74">
        <v>652</v>
      </c>
      <c r="J83" s="74">
        <v>1540</v>
      </c>
      <c r="K83" s="74">
        <v>577</v>
      </c>
      <c r="L83" s="74">
        <v>747</v>
      </c>
      <c r="M83" s="74">
        <v>566</v>
      </c>
      <c r="N83" s="74">
        <v>1174</v>
      </c>
      <c r="O83" s="74">
        <v>672</v>
      </c>
    </row>
    <row r="84" spans="1:15" ht="18" x14ac:dyDescent="0.3">
      <c r="A84" s="8">
        <v>45459</v>
      </c>
      <c r="B84" s="73">
        <v>7.7</v>
      </c>
      <c r="C84" s="73">
        <v>0.15</v>
      </c>
      <c r="D84" s="73">
        <v>1143</v>
      </c>
      <c r="E84" s="74">
        <v>294</v>
      </c>
      <c r="F84" s="73">
        <v>353</v>
      </c>
      <c r="G84" s="74">
        <v>858</v>
      </c>
      <c r="H84" s="74">
        <v>765</v>
      </c>
      <c r="I84" s="74">
        <v>3108</v>
      </c>
      <c r="J84" s="74">
        <v>862</v>
      </c>
      <c r="K84" s="74">
        <v>577</v>
      </c>
      <c r="L84" s="74">
        <v>747</v>
      </c>
      <c r="M84" s="74">
        <v>566</v>
      </c>
      <c r="N84" s="74">
        <v>1030</v>
      </c>
      <c r="O84" s="74">
        <v>596</v>
      </c>
    </row>
    <row r="85" spans="1:15" ht="18" x14ac:dyDescent="0.3">
      <c r="A85" s="8">
        <v>45460</v>
      </c>
      <c r="B85" s="73">
        <v>7.7</v>
      </c>
      <c r="C85" s="73">
        <v>0.15</v>
      </c>
      <c r="D85" s="73">
        <v>1143</v>
      </c>
      <c r="E85" s="74">
        <v>294</v>
      </c>
      <c r="F85" s="73">
        <v>353</v>
      </c>
      <c r="G85" s="74">
        <v>1462</v>
      </c>
      <c r="H85" s="74">
        <v>955</v>
      </c>
      <c r="I85" s="74">
        <v>570</v>
      </c>
      <c r="J85" s="74">
        <v>862</v>
      </c>
      <c r="K85" s="74">
        <v>577</v>
      </c>
      <c r="L85" s="74">
        <v>747</v>
      </c>
      <c r="M85" s="74">
        <v>566</v>
      </c>
      <c r="N85" s="74">
        <v>845</v>
      </c>
      <c r="O85" s="74">
        <v>551</v>
      </c>
    </row>
    <row r="86" spans="1:15" ht="18" x14ac:dyDescent="0.3">
      <c r="A86" s="8">
        <v>45461</v>
      </c>
      <c r="B86" s="73">
        <v>7.7</v>
      </c>
      <c r="C86" s="73">
        <v>0.15</v>
      </c>
      <c r="D86" s="73">
        <v>1143</v>
      </c>
      <c r="E86" s="74">
        <v>229</v>
      </c>
      <c r="F86" s="73">
        <v>353</v>
      </c>
      <c r="G86" s="74">
        <v>560</v>
      </c>
      <c r="H86" s="74">
        <v>955</v>
      </c>
      <c r="I86" s="74">
        <v>469</v>
      </c>
      <c r="J86" s="74">
        <v>862</v>
      </c>
      <c r="K86" s="74">
        <v>577</v>
      </c>
      <c r="L86" s="74">
        <v>747</v>
      </c>
      <c r="M86" s="74">
        <v>566</v>
      </c>
      <c r="N86" s="74">
        <v>515</v>
      </c>
      <c r="O86" s="74">
        <v>750</v>
      </c>
    </row>
    <row r="87" spans="1:15" ht="18" x14ac:dyDescent="0.3">
      <c r="A87" s="8">
        <v>45462</v>
      </c>
      <c r="B87" s="73">
        <v>7.7</v>
      </c>
      <c r="C87" s="73">
        <v>0.15</v>
      </c>
      <c r="D87" s="73">
        <v>1143</v>
      </c>
      <c r="E87" s="74">
        <v>268</v>
      </c>
      <c r="F87" s="74">
        <v>399</v>
      </c>
      <c r="G87" s="74">
        <v>584</v>
      </c>
      <c r="H87" s="74">
        <v>955</v>
      </c>
      <c r="I87" s="74">
        <v>577</v>
      </c>
      <c r="J87" s="74">
        <v>1456</v>
      </c>
      <c r="K87" s="74">
        <v>577</v>
      </c>
      <c r="L87" s="74">
        <v>747</v>
      </c>
      <c r="M87" s="74">
        <v>566</v>
      </c>
      <c r="N87" s="74">
        <v>884</v>
      </c>
      <c r="O87" s="74">
        <v>626</v>
      </c>
    </row>
    <row r="88" spans="1:15" ht="18" x14ac:dyDescent="0.3">
      <c r="A88" s="8">
        <v>45463</v>
      </c>
      <c r="B88" s="73">
        <v>7.7</v>
      </c>
      <c r="C88" s="73">
        <v>0.15</v>
      </c>
      <c r="D88" s="73">
        <v>1143</v>
      </c>
      <c r="E88" s="74">
        <v>301</v>
      </c>
      <c r="F88" s="74">
        <v>353</v>
      </c>
      <c r="G88" s="74">
        <v>632</v>
      </c>
      <c r="H88" s="74">
        <v>955</v>
      </c>
      <c r="I88" s="74">
        <v>653</v>
      </c>
      <c r="J88" s="74">
        <v>862</v>
      </c>
      <c r="K88" s="74">
        <v>893</v>
      </c>
      <c r="L88" s="74">
        <v>747</v>
      </c>
      <c r="M88" s="74">
        <v>566</v>
      </c>
      <c r="N88" s="74">
        <v>1187</v>
      </c>
      <c r="O88" s="74">
        <v>617</v>
      </c>
    </row>
    <row r="89" spans="1:15" ht="18" x14ac:dyDescent="0.3">
      <c r="A89" s="8">
        <v>45464</v>
      </c>
      <c r="B89" s="73">
        <v>7.7</v>
      </c>
      <c r="C89" s="73">
        <v>0.15</v>
      </c>
      <c r="D89" s="73">
        <v>1143</v>
      </c>
      <c r="E89" s="74">
        <v>448</v>
      </c>
      <c r="F89" s="74">
        <v>353</v>
      </c>
      <c r="G89" s="74">
        <v>660</v>
      </c>
      <c r="H89" s="74">
        <v>955</v>
      </c>
      <c r="I89" s="74">
        <v>653</v>
      </c>
      <c r="J89" s="74">
        <v>1398</v>
      </c>
      <c r="K89" s="74">
        <v>577</v>
      </c>
      <c r="L89" s="74">
        <v>747</v>
      </c>
      <c r="M89" s="74">
        <v>566</v>
      </c>
      <c r="N89" s="74">
        <v>1187</v>
      </c>
      <c r="O89" s="74">
        <v>577</v>
      </c>
    </row>
    <row r="90" spans="1:15" ht="18" x14ac:dyDescent="0.3">
      <c r="A90" s="8">
        <v>45465</v>
      </c>
      <c r="B90" s="73">
        <v>7.7</v>
      </c>
      <c r="C90" s="73">
        <v>0.15</v>
      </c>
      <c r="D90" s="73">
        <v>1143</v>
      </c>
      <c r="E90" s="73">
        <v>294</v>
      </c>
      <c r="F90" s="74">
        <v>353</v>
      </c>
      <c r="G90" s="73">
        <v>613</v>
      </c>
      <c r="H90" s="74">
        <v>955</v>
      </c>
      <c r="I90" s="74">
        <v>653</v>
      </c>
      <c r="J90" s="73">
        <v>862</v>
      </c>
      <c r="K90" s="74">
        <v>577</v>
      </c>
      <c r="L90" s="74">
        <v>747</v>
      </c>
      <c r="M90" s="74">
        <v>566</v>
      </c>
      <c r="N90" s="74">
        <v>1187</v>
      </c>
      <c r="O90" s="73">
        <v>579</v>
      </c>
    </row>
    <row r="91" spans="1:15" ht="18" x14ac:dyDescent="0.3">
      <c r="A91" s="8">
        <v>45466</v>
      </c>
      <c r="B91" s="73">
        <v>7.7</v>
      </c>
      <c r="C91" s="73">
        <v>0.15</v>
      </c>
      <c r="D91" s="73">
        <v>1143</v>
      </c>
      <c r="E91" s="73">
        <v>294</v>
      </c>
      <c r="F91" s="74">
        <v>353</v>
      </c>
      <c r="G91" s="74">
        <v>360</v>
      </c>
      <c r="H91" s="74">
        <v>955</v>
      </c>
      <c r="I91" s="74">
        <v>700</v>
      </c>
      <c r="J91" s="73">
        <v>862</v>
      </c>
      <c r="K91" s="74">
        <v>690</v>
      </c>
      <c r="L91" s="74">
        <v>747</v>
      </c>
      <c r="M91" s="74">
        <v>566</v>
      </c>
      <c r="N91" s="74">
        <v>1187</v>
      </c>
      <c r="O91" s="74">
        <v>620</v>
      </c>
    </row>
    <row r="92" spans="1:15" ht="18" x14ac:dyDescent="0.3">
      <c r="A92" s="8">
        <v>45467</v>
      </c>
      <c r="B92" s="73">
        <v>7.7</v>
      </c>
      <c r="C92" s="73">
        <v>0.15</v>
      </c>
      <c r="D92" s="73">
        <v>1143</v>
      </c>
      <c r="E92" s="73">
        <v>294</v>
      </c>
      <c r="F92" s="74">
        <v>353</v>
      </c>
      <c r="G92" s="73">
        <v>613</v>
      </c>
      <c r="H92" s="74">
        <v>955</v>
      </c>
      <c r="I92" s="74">
        <v>652</v>
      </c>
      <c r="J92" s="73">
        <v>862</v>
      </c>
      <c r="K92" s="74">
        <v>577</v>
      </c>
      <c r="L92" s="74">
        <v>892</v>
      </c>
      <c r="M92" s="74">
        <v>566</v>
      </c>
      <c r="N92" s="74">
        <v>1187</v>
      </c>
      <c r="O92" s="74">
        <v>579</v>
      </c>
    </row>
    <row r="93" spans="1:15" ht="18" x14ac:dyDescent="0.3">
      <c r="A93" s="8">
        <v>45468</v>
      </c>
      <c r="B93" s="73">
        <v>7.7</v>
      </c>
      <c r="C93" s="73">
        <v>0.15</v>
      </c>
      <c r="D93" s="73">
        <v>1143</v>
      </c>
      <c r="E93" s="73">
        <v>294</v>
      </c>
      <c r="F93" s="74">
        <v>353</v>
      </c>
      <c r="G93" s="74">
        <v>717</v>
      </c>
      <c r="H93" s="74">
        <v>955</v>
      </c>
      <c r="I93" s="74">
        <v>607</v>
      </c>
      <c r="J93" s="73">
        <v>862</v>
      </c>
      <c r="K93" s="74">
        <v>577</v>
      </c>
      <c r="L93" s="74">
        <v>747</v>
      </c>
      <c r="M93" s="74">
        <v>566</v>
      </c>
      <c r="N93" s="74">
        <v>1187</v>
      </c>
      <c r="O93" s="74">
        <v>588</v>
      </c>
    </row>
    <row r="94" spans="1:15" ht="18" x14ac:dyDescent="0.3">
      <c r="A94" s="8">
        <v>45469</v>
      </c>
      <c r="B94" s="73">
        <v>7.7</v>
      </c>
      <c r="C94" s="73">
        <v>0.15</v>
      </c>
      <c r="D94" s="73">
        <v>1143</v>
      </c>
      <c r="E94" s="73">
        <v>294</v>
      </c>
      <c r="F94" s="74">
        <v>353</v>
      </c>
      <c r="G94" s="74">
        <v>523</v>
      </c>
      <c r="H94" s="74">
        <v>955</v>
      </c>
      <c r="I94" s="74">
        <v>652</v>
      </c>
      <c r="J94" s="73">
        <v>862</v>
      </c>
      <c r="K94" s="74">
        <v>577</v>
      </c>
      <c r="L94" s="74">
        <v>747</v>
      </c>
      <c r="M94" s="74">
        <v>566</v>
      </c>
      <c r="N94" s="74">
        <v>1187</v>
      </c>
      <c r="O94" s="74">
        <v>545</v>
      </c>
    </row>
    <row r="95" spans="1:15" ht="18" x14ac:dyDescent="0.3">
      <c r="A95" s="8">
        <v>45470</v>
      </c>
      <c r="B95" s="73">
        <v>7.7</v>
      </c>
      <c r="C95" s="73">
        <v>0.15</v>
      </c>
      <c r="D95" s="73">
        <v>1143</v>
      </c>
      <c r="E95" s="73">
        <v>294</v>
      </c>
      <c r="F95" s="74">
        <v>353</v>
      </c>
      <c r="G95" s="74">
        <v>872</v>
      </c>
      <c r="H95" s="74">
        <v>955</v>
      </c>
      <c r="I95" s="74">
        <v>617</v>
      </c>
      <c r="J95" s="73">
        <v>862</v>
      </c>
      <c r="K95" s="74">
        <v>577</v>
      </c>
      <c r="L95" s="74">
        <v>747</v>
      </c>
      <c r="M95" s="74">
        <v>566</v>
      </c>
      <c r="N95" s="74">
        <v>1187</v>
      </c>
      <c r="O95" s="74">
        <v>619</v>
      </c>
    </row>
    <row r="96" spans="1:15" ht="18" x14ac:dyDescent="0.3">
      <c r="A96" s="8">
        <v>45471</v>
      </c>
      <c r="B96" s="73">
        <v>7.7</v>
      </c>
      <c r="C96" s="73">
        <v>0.15</v>
      </c>
      <c r="D96" s="74">
        <v>973</v>
      </c>
      <c r="E96" s="73">
        <v>294</v>
      </c>
      <c r="F96" s="74">
        <v>353</v>
      </c>
      <c r="G96" s="74">
        <v>613</v>
      </c>
      <c r="H96" s="74">
        <v>955</v>
      </c>
      <c r="I96" s="74">
        <v>653</v>
      </c>
      <c r="J96" s="74">
        <v>678</v>
      </c>
      <c r="K96" s="74">
        <v>577</v>
      </c>
      <c r="L96" s="74">
        <v>657</v>
      </c>
      <c r="M96" s="74">
        <v>566</v>
      </c>
      <c r="N96" s="74">
        <v>1187</v>
      </c>
      <c r="O96" s="74">
        <v>579</v>
      </c>
    </row>
    <row r="97" spans="1:15" ht="18" x14ac:dyDescent="0.3">
      <c r="A97" s="8">
        <v>45472</v>
      </c>
      <c r="B97" s="73">
        <v>7.7</v>
      </c>
      <c r="C97" s="73">
        <v>0.15</v>
      </c>
      <c r="D97" s="73">
        <v>1143</v>
      </c>
      <c r="E97" s="73">
        <v>294</v>
      </c>
      <c r="F97" s="74">
        <v>353</v>
      </c>
      <c r="G97" s="74">
        <v>613</v>
      </c>
      <c r="H97" s="74">
        <v>955</v>
      </c>
      <c r="I97" s="74">
        <v>795</v>
      </c>
      <c r="J97" s="74">
        <v>862</v>
      </c>
      <c r="K97" s="74">
        <v>577</v>
      </c>
      <c r="L97" s="74">
        <v>747</v>
      </c>
      <c r="M97" s="74">
        <v>566</v>
      </c>
      <c r="N97" s="74">
        <v>1187</v>
      </c>
      <c r="O97" s="74">
        <v>579</v>
      </c>
    </row>
    <row r="98" spans="1:15" ht="18" x14ac:dyDescent="0.3">
      <c r="A98" s="8">
        <v>45473</v>
      </c>
      <c r="B98" s="73">
        <v>7.7</v>
      </c>
      <c r="C98" s="73">
        <v>0.15</v>
      </c>
      <c r="D98" s="75">
        <v>1002</v>
      </c>
      <c r="E98" s="73">
        <v>294</v>
      </c>
      <c r="F98" s="74">
        <v>353</v>
      </c>
      <c r="G98" s="74">
        <v>613</v>
      </c>
      <c r="H98" s="74">
        <v>955</v>
      </c>
      <c r="I98" s="74">
        <v>698</v>
      </c>
      <c r="J98" s="74">
        <v>862</v>
      </c>
      <c r="K98" s="74">
        <v>577</v>
      </c>
      <c r="L98" s="74">
        <v>747</v>
      </c>
      <c r="M98" s="74">
        <v>566</v>
      </c>
      <c r="N98" s="74">
        <v>1187</v>
      </c>
      <c r="O98" s="74">
        <v>587</v>
      </c>
    </row>
    <row r="99" spans="1:15" ht="18" x14ac:dyDescent="0.3">
      <c r="A99" s="8">
        <v>45474</v>
      </c>
      <c r="B99" s="73">
        <v>7.7</v>
      </c>
      <c r="C99" s="73">
        <v>0.15</v>
      </c>
      <c r="D99" s="74">
        <v>945</v>
      </c>
      <c r="E99" s="73">
        <v>294</v>
      </c>
      <c r="F99" s="74">
        <v>353</v>
      </c>
      <c r="G99" s="74">
        <v>613</v>
      </c>
      <c r="H99" s="74">
        <v>955</v>
      </c>
      <c r="I99" s="74">
        <v>785</v>
      </c>
      <c r="J99" s="74">
        <v>862</v>
      </c>
      <c r="K99" s="74">
        <v>577</v>
      </c>
      <c r="L99" s="74">
        <v>747</v>
      </c>
      <c r="M99" s="74">
        <v>566</v>
      </c>
      <c r="N99" s="74">
        <v>1187</v>
      </c>
      <c r="O99" s="74">
        <v>524</v>
      </c>
    </row>
    <row r="100" spans="1:15" ht="18" x14ac:dyDescent="0.3">
      <c r="A100" s="8">
        <v>45475</v>
      </c>
      <c r="B100" s="73">
        <v>7.7</v>
      </c>
      <c r="C100" s="73">
        <v>0.15</v>
      </c>
      <c r="D100" s="73">
        <v>1143</v>
      </c>
      <c r="E100" s="74">
        <v>775</v>
      </c>
      <c r="F100" s="74">
        <v>353</v>
      </c>
      <c r="G100" s="74">
        <v>613</v>
      </c>
      <c r="H100" s="74">
        <v>955</v>
      </c>
      <c r="I100" s="73">
        <v>653</v>
      </c>
      <c r="J100" s="74">
        <v>862</v>
      </c>
      <c r="K100" s="74">
        <v>577</v>
      </c>
      <c r="L100" s="74">
        <v>747</v>
      </c>
      <c r="M100" s="74">
        <v>566</v>
      </c>
      <c r="N100" s="74">
        <v>1187</v>
      </c>
      <c r="O100" s="74">
        <v>780</v>
      </c>
    </row>
    <row r="101" spans="1:15" ht="18" x14ac:dyDescent="0.3">
      <c r="A101" s="8">
        <v>45476</v>
      </c>
      <c r="B101" s="73">
        <v>7.7</v>
      </c>
      <c r="C101" s="73">
        <v>0.15</v>
      </c>
      <c r="D101" s="73">
        <v>1143</v>
      </c>
      <c r="E101" s="73">
        <v>294</v>
      </c>
      <c r="F101" s="74">
        <v>353</v>
      </c>
      <c r="G101" s="74">
        <v>604</v>
      </c>
      <c r="H101" s="74">
        <v>744</v>
      </c>
      <c r="I101" s="74">
        <v>518</v>
      </c>
      <c r="J101" s="74">
        <v>862</v>
      </c>
      <c r="K101" s="74">
        <v>577</v>
      </c>
      <c r="L101" s="74">
        <v>747</v>
      </c>
      <c r="M101" s="74">
        <v>566</v>
      </c>
      <c r="N101" s="74">
        <v>1187</v>
      </c>
      <c r="O101" s="74">
        <v>745</v>
      </c>
    </row>
    <row r="102" spans="1:15" ht="18" x14ac:dyDescent="0.3">
      <c r="A102" s="8">
        <v>45477</v>
      </c>
      <c r="B102" s="73">
        <v>7.7</v>
      </c>
      <c r="C102" s="73">
        <v>0.15</v>
      </c>
      <c r="D102" s="73">
        <v>1143</v>
      </c>
      <c r="E102" s="73">
        <v>294</v>
      </c>
      <c r="F102" s="74">
        <v>353</v>
      </c>
      <c r="G102" s="74">
        <v>765</v>
      </c>
      <c r="H102" s="74">
        <v>955</v>
      </c>
      <c r="I102" s="74">
        <v>660</v>
      </c>
      <c r="J102" s="74">
        <v>862</v>
      </c>
      <c r="K102" s="74">
        <v>577</v>
      </c>
      <c r="L102" s="74">
        <v>747</v>
      </c>
      <c r="M102" s="74">
        <v>566</v>
      </c>
      <c r="N102" s="74">
        <v>1187</v>
      </c>
      <c r="O102" s="74">
        <v>687</v>
      </c>
    </row>
    <row r="103" spans="1:15" ht="18" x14ac:dyDescent="0.3">
      <c r="A103" s="8">
        <v>45478</v>
      </c>
      <c r="B103" s="73">
        <v>7.7</v>
      </c>
      <c r="C103" s="73">
        <v>0.15</v>
      </c>
      <c r="D103" s="73">
        <v>1143</v>
      </c>
      <c r="E103" s="73">
        <v>294</v>
      </c>
      <c r="F103" s="74">
        <v>353</v>
      </c>
      <c r="G103" s="74">
        <v>1050</v>
      </c>
      <c r="H103" s="74">
        <v>955</v>
      </c>
      <c r="I103" s="74">
        <v>650</v>
      </c>
      <c r="J103" s="74">
        <v>862</v>
      </c>
      <c r="K103" s="74">
        <v>577</v>
      </c>
      <c r="L103" s="74">
        <v>747</v>
      </c>
      <c r="M103" s="74">
        <v>566</v>
      </c>
      <c r="N103" s="74">
        <v>1187</v>
      </c>
      <c r="O103" s="74">
        <v>936</v>
      </c>
    </row>
    <row r="104" spans="1:15" ht="18" x14ac:dyDescent="0.3">
      <c r="A104" s="8">
        <v>45479</v>
      </c>
      <c r="B104" s="73">
        <v>7.7</v>
      </c>
      <c r="C104" s="73">
        <v>0.15</v>
      </c>
      <c r="D104" s="73">
        <v>1143</v>
      </c>
      <c r="E104" s="73">
        <v>294</v>
      </c>
      <c r="F104" s="74">
        <v>353</v>
      </c>
      <c r="G104" s="74">
        <v>856</v>
      </c>
      <c r="H104" s="74">
        <v>955</v>
      </c>
      <c r="I104" s="74">
        <v>718</v>
      </c>
      <c r="J104" s="74">
        <v>862</v>
      </c>
      <c r="K104" s="74">
        <v>577</v>
      </c>
      <c r="L104" s="74">
        <v>747</v>
      </c>
      <c r="M104" s="74">
        <v>566</v>
      </c>
      <c r="N104" s="74">
        <v>1187</v>
      </c>
      <c r="O104" s="74">
        <v>986</v>
      </c>
    </row>
    <row r="105" spans="1:15" ht="18" x14ac:dyDescent="0.3">
      <c r="A105" s="8">
        <v>45480</v>
      </c>
      <c r="B105" s="73">
        <v>7.7</v>
      </c>
      <c r="C105" s="73">
        <v>0.15</v>
      </c>
      <c r="D105" s="73">
        <v>1143</v>
      </c>
      <c r="E105" s="73">
        <v>294</v>
      </c>
      <c r="F105" s="74">
        <v>353</v>
      </c>
      <c r="G105" s="74">
        <v>1024</v>
      </c>
      <c r="H105" s="74">
        <v>955</v>
      </c>
      <c r="I105" s="74">
        <v>938</v>
      </c>
      <c r="J105" s="74">
        <v>862</v>
      </c>
      <c r="K105" s="74">
        <v>577</v>
      </c>
      <c r="L105" s="74">
        <v>747</v>
      </c>
      <c r="M105" s="74">
        <v>566</v>
      </c>
      <c r="N105" s="74">
        <v>1187</v>
      </c>
      <c r="O105" s="74">
        <v>960</v>
      </c>
    </row>
    <row r="106" spans="1:15" ht="18" x14ac:dyDescent="0.3">
      <c r="A106" s="8">
        <v>45481</v>
      </c>
      <c r="B106" s="73">
        <v>7.7</v>
      </c>
      <c r="C106" s="73">
        <v>0.15</v>
      </c>
      <c r="D106" s="73">
        <v>1143</v>
      </c>
      <c r="E106" s="73">
        <v>294</v>
      </c>
      <c r="F106" s="74">
        <v>353</v>
      </c>
      <c r="G106" s="74">
        <v>1500</v>
      </c>
      <c r="H106" s="74">
        <v>955</v>
      </c>
      <c r="I106" s="74">
        <v>670</v>
      </c>
      <c r="J106" s="74">
        <v>862</v>
      </c>
      <c r="K106" s="74">
        <v>577</v>
      </c>
      <c r="L106" s="74">
        <v>747</v>
      </c>
      <c r="M106" s="74">
        <v>566</v>
      </c>
      <c r="N106" s="74">
        <v>1187</v>
      </c>
      <c r="O106" s="74">
        <v>800</v>
      </c>
    </row>
    <row r="107" spans="1:15" ht="18" x14ac:dyDescent="0.3">
      <c r="A107" s="8">
        <v>45482</v>
      </c>
      <c r="B107" s="73">
        <v>7.7</v>
      </c>
      <c r="C107" s="73">
        <v>0.15</v>
      </c>
      <c r="D107" s="73">
        <v>1143</v>
      </c>
      <c r="E107" s="73">
        <v>294</v>
      </c>
      <c r="F107" s="74">
        <v>353</v>
      </c>
      <c r="G107" s="74">
        <v>1234</v>
      </c>
      <c r="H107" s="74">
        <v>955</v>
      </c>
      <c r="I107" s="74">
        <v>742</v>
      </c>
      <c r="J107" s="74">
        <v>862</v>
      </c>
      <c r="K107" s="74">
        <v>577</v>
      </c>
      <c r="L107" s="74">
        <v>747</v>
      </c>
      <c r="M107" s="74">
        <v>566</v>
      </c>
      <c r="N107" s="74">
        <v>1187</v>
      </c>
      <c r="O107" s="74">
        <v>870</v>
      </c>
    </row>
    <row r="108" spans="1:15" ht="18" x14ac:dyDescent="0.3">
      <c r="A108" s="8">
        <v>45483</v>
      </c>
      <c r="B108" s="73">
        <v>7.7</v>
      </c>
      <c r="C108" s="73">
        <v>0.15</v>
      </c>
      <c r="D108" s="73">
        <v>1143</v>
      </c>
      <c r="E108" s="73">
        <v>294</v>
      </c>
      <c r="F108" s="74">
        <v>353</v>
      </c>
      <c r="G108" s="74">
        <v>1630</v>
      </c>
      <c r="H108" s="74">
        <v>955</v>
      </c>
      <c r="I108" s="74">
        <v>653</v>
      </c>
      <c r="J108" s="74">
        <v>862</v>
      </c>
      <c r="K108" s="74">
        <v>577</v>
      </c>
      <c r="L108" s="74">
        <v>747</v>
      </c>
      <c r="M108" s="74">
        <v>566</v>
      </c>
      <c r="N108" s="74">
        <v>1187</v>
      </c>
      <c r="O108" s="74">
        <v>885</v>
      </c>
    </row>
    <row r="109" spans="1:15" ht="18" x14ac:dyDescent="0.3">
      <c r="A109" s="8">
        <v>45484</v>
      </c>
      <c r="B109" s="73">
        <v>7.7</v>
      </c>
      <c r="C109" s="73">
        <v>0.15</v>
      </c>
      <c r="D109" s="73">
        <v>1143</v>
      </c>
      <c r="E109" s="73">
        <v>294</v>
      </c>
      <c r="F109" s="74">
        <v>353</v>
      </c>
      <c r="G109" s="74">
        <v>1270</v>
      </c>
      <c r="H109" s="74">
        <v>955</v>
      </c>
      <c r="I109" s="74">
        <v>1147</v>
      </c>
      <c r="J109" s="74">
        <v>862</v>
      </c>
      <c r="K109" s="74">
        <v>577</v>
      </c>
      <c r="L109" s="74">
        <f>AVERAGEA(L96,L92,L72:L80,L58:L64,L50:L56,L46:L47,L44,L42,L32:L39,L28:L29,L23:L26,L19:L20,L16:L17)</f>
        <v>747.08510638297878</v>
      </c>
      <c r="M109" s="74">
        <v>566</v>
      </c>
      <c r="N109" s="74">
        <v>1187</v>
      </c>
      <c r="O109" s="74">
        <v>845</v>
      </c>
    </row>
  </sheetData>
  <conditionalFormatting sqref="A2:A109">
    <cfRule type="cellIs" dxfId="7" priority="1" operator="equal">
      <formula>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6F7AF-4262-41CF-8305-7B8A61FE5117}">
  <sheetPr>
    <tabColor rgb="FF00B050"/>
  </sheetPr>
  <dimension ref="A1:K109"/>
  <sheetViews>
    <sheetView workbookViewId="0">
      <selection activeCell="A110" sqref="A110:XFD110"/>
    </sheetView>
  </sheetViews>
  <sheetFormatPr baseColWidth="10" defaultRowHeight="14.4" x14ac:dyDescent="0.3"/>
  <cols>
    <col min="1" max="1" width="18.33203125" customWidth="1"/>
    <col min="2" max="2" width="23.5546875" customWidth="1"/>
    <col min="3" max="3" width="22.21875" customWidth="1"/>
    <col min="4" max="4" width="27.33203125" customWidth="1"/>
    <col min="5" max="5" width="21.21875" customWidth="1"/>
    <col min="6" max="6" width="21.44140625" customWidth="1"/>
    <col min="7" max="7" width="18.5546875" customWidth="1"/>
    <col min="9" max="9" width="11.5546875" customWidth="1"/>
  </cols>
  <sheetData>
    <row r="1" spans="1:11" ht="18" customHeight="1" x14ac:dyDescent="0.3">
      <c r="A1" s="21" t="s">
        <v>6</v>
      </c>
      <c r="B1" s="18" t="s">
        <v>79</v>
      </c>
      <c r="C1" s="33" t="s">
        <v>7</v>
      </c>
      <c r="D1" s="18" t="s">
        <v>8</v>
      </c>
      <c r="E1" s="18" t="s">
        <v>9</v>
      </c>
      <c r="F1" s="18" t="s">
        <v>14</v>
      </c>
      <c r="G1" s="18" t="s">
        <v>15</v>
      </c>
      <c r="H1" s="31" t="s">
        <v>16</v>
      </c>
      <c r="I1" s="31" t="s">
        <v>17</v>
      </c>
      <c r="J1" s="18" t="s">
        <v>5</v>
      </c>
      <c r="K1" s="17" t="s">
        <v>4</v>
      </c>
    </row>
    <row r="2" spans="1:11" ht="18" x14ac:dyDescent="0.3">
      <c r="A2" s="3">
        <v>45376</v>
      </c>
      <c r="B2" s="4">
        <v>7</v>
      </c>
      <c r="C2" s="4">
        <f>AVERAGEA(C28:C31,C33:C109)</f>
        <v>2.694691358024691</v>
      </c>
      <c r="D2" s="4">
        <v>7.9</v>
      </c>
      <c r="E2" s="4">
        <f>AVERAGEA(E4:E31,E33:E109)</f>
        <v>7.7772380952380944</v>
      </c>
      <c r="F2" s="4">
        <v>1</v>
      </c>
      <c r="G2" s="7">
        <v>1</v>
      </c>
      <c r="H2" s="6">
        <v>4.0000000000000001E-3</v>
      </c>
      <c r="I2" s="6">
        <f>AVERAGEA(I4:I31,I33:I76,I95:I109)</f>
        <v>0.12312643678160917</v>
      </c>
      <c r="J2" s="4">
        <f>AVERAGEA(J3:J96,J105:J109)</f>
        <v>5.005353535353537</v>
      </c>
      <c r="K2" s="7">
        <v>1</v>
      </c>
    </row>
    <row r="3" spans="1:11" ht="18" x14ac:dyDescent="0.3">
      <c r="A3" s="3">
        <v>45377</v>
      </c>
      <c r="B3" s="4">
        <v>5.81</v>
      </c>
      <c r="C3" s="4">
        <v>2.68</v>
      </c>
      <c r="D3" s="4">
        <v>7.8</v>
      </c>
      <c r="E3" s="4">
        <v>7.77</v>
      </c>
      <c r="F3" s="4">
        <v>1</v>
      </c>
      <c r="G3" s="7">
        <v>1</v>
      </c>
      <c r="H3" s="6">
        <v>6.0000000000000001E-3</v>
      </c>
      <c r="I3" s="6">
        <v>0.123</v>
      </c>
      <c r="J3" s="4">
        <v>7.6</v>
      </c>
      <c r="K3" s="7">
        <v>1</v>
      </c>
    </row>
    <row r="4" spans="1:11" ht="18" x14ac:dyDescent="0.3">
      <c r="A4" s="3">
        <v>45378</v>
      </c>
      <c r="B4" s="4">
        <v>9.19</v>
      </c>
      <c r="C4" s="4">
        <v>2.68</v>
      </c>
      <c r="D4" s="4">
        <v>7.9</v>
      </c>
      <c r="E4" s="4">
        <v>7.9</v>
      </c>
      <c r="F4" s="4">
        <v>1</v>
      </c>
      <c r="G4" s="7">
        <v>1</v>
      </c>
      <c r="H4" s="6">
        <v>8.5999999999999993E-2</v>
      </c>
      <c r="I4" s="6">
        <v>0.106</v>
      </c>
      <c r="J4" s="4">
        <v>12.6</v>
      </c>
      <c r="K4" s="7">
        <v>1</v>
      </c>
    </row>
    <row r="5" spans="1:11" ht="18" x14ac:dyDescent="0.3">
      <c r="A5" s="8">
        <v>45379</v>
      </c>
      <c r="B5" s="4">
        <v>10.9</v>
      </c>
      <c r="C5" s="4">
        <v>2.68</v>
      </c>
      <c r="D5" s="4">
        <v>7.9</v>
      </c>
      <c r="E5" s="4">
        <v>8</v>
      </c>
      <c r="F5" s="4">
        <v>1</v>
      </c>
      <c r="G5" s="7">
        <v>1</v>
      </c>
      <c r="H5" s="6">
        <v>7.0999999999999994E-2</v>
      </c>
      <c r="I5" s="6">
        <v>0</v>
      </c>
      <c r="J5" s="4">
        <v>14.2</v>
      </c>
      <c r="K5" s="7">
        <v>1</v>
      </c>
    </row>
    <row r="6" spans="1:11" ht="18" x14ac:dyDescent="0.3">
      <c r="A6" s="8">
        <v>45380</v>
      </c>
      <c r="B6" s="4">
        <v>11.5</v>
      </c>
      <c r="C6" s="4">
        <v>2.68</v>
      </c>
      <c r="D6" s="4">
        <v>8</v>
      </c>
      <c r="E6" s="4">
        <v>8</v>
      </c>
      <c r="F6" s="4">
        <v>1</v>
      </c>
      <c r="G6" s="7">
        <v>1</v>
      </c>
      <c r="H6" s="6">
        <v>3.9E-2</v>
      </c>
      <c r="I6" s="6">
        <v>7.0000000000000001E-3</v>
      </c>
      <c r="J6" s="4">
        <v>14.7</v>
      </c>
      <c r="K6" s="7">
        <v>1</v>
      </c>
    </row>
    <row r="7" spans="1:11" ht="18" x14ac:dyDescent="0.3">
      <c r="A7" s="8">
        <v>45381</v>
      </c>
      <c r="B7" s="4">
        <v>12</v>
      </c>
      <c r="C7" s="4">
        <v>2.68</v>
      </c>
      <c r="D7" s="4">
        <v>7.9</v>
      </c>
      <c r="E7" s="4">
        <v>7.9</v>
      </c>
      <c r="F7" s="4">
        <v>1</v>
      </c>
      <c r="G7" s="7">
        <v>1</v>
      </c>
      <c r="H7" s="6">
        <v>8.1000000000000003E-2</v>
      </c>
      <c r="I7" s="6">
        <v>8.4000000000000005E-2</v>
      </c>
      <c r="J7" s="4">
        <v>15.4</v>
      </c>
      <c r="K7" s="7">
        <v>1</v>
      </c>
    </row>
    <row r="8" spans="1:11" ht="18" x14ac:dyDescent="0.3">
      <c r="A8" s="8">
        <v>45382</v>
      </c>
      <c r="B8" s="4">
        <v>12.2</v>
      </c>
      <c r="C8" s="4">
        <v>2.68</v>
      </c>
      <c r="D8" s="4">
        <v>7.9</v>
      </c>
      <c r="E8" s="4">
        <v>7.84</v>
      </c>
      <c r="F8" s="4">
        <v>1</v>
      </c>
      <c r="G8" s="7">
        <v>1</v>
      </c>
      <c r="H8" s="6">
        <v>4.2999999999999997E-2</v>
      </c>
      <c r="I8" s="6">
        <v>0.05</v>
      </c>
      <c r="J8" s="4">
        <v>15.8</v>
      </c>
      <c r="K8" s="7">
        <v>1</v>
      </c>
    </row>
    <row r="9" spans="1:11" ht="18" x14ac:dyDescent="0.3">
      <c r="A9" s="8">
        <v>45383</v>
      </c>
      <c r="B9" s="4">
        <v>9.67</v>
      </c>
      <c r="C9" s="4">
        <v>2.68</v>
      </c>
      <c r="D9" s="9">
        <v>7.9</v>
      </c>
      <c r="E9" s="9">
        <v>7.88</v>
      </c>
      <c r="F9" s="4">
        <v>1</v>
      </c>
      <c r="G9" s="7">
        <v>1</v>
      </c>
      <c r="H9" s="10">
        <v>3.5999999999999997E-2</v>
      </c>
      <c r="I9" s="10">
        <v>4.2000000000000003E-2</v>
      </c>
      <c r="J9" s="9">
        <v>19.399999999999999</v>
      </c>
      <c r="K9" s="7">
        <v>1</v>
      </c>
    </row>
    <row r="10" spans="1:11" ht="18" x14ac:dyDescent="0.3">
      <c r="A10" s="8">
        <v>45384</v>
      </c>
      <c r="B10" s="4">
        <v>3.1</v>
      </c>
      <c r="C10" s="4">
        <v>2.68</v>
      </c>
      <c r="D10" s="4">
        <v>7.9</v>
      </c>
      <c r="E10" s="4">
        <v>7.9</v>
      </c>
      <c r="F10" s="4">
        <v>1</v>
      </c>
      <c r="G10" s="7">
        <v>1</v>
      </c>
      <c r="H10" s="6">
        <v>3.0000000000000001E-3</v>
      </c>
      <c r="I10" s="6">
        <v>0.56699999999999995</v>
      </c>
      <c r="J10" s="4">
        <v>4.2</v>
      </c>
      <c r="K10" s="7">
        <v>1</v>
      </c>
    </row>
    <row r="11" spans="1:11" ht="18" x14ac:dyDescent="0.3">
      <c r="A11" s="8">
        <v>45385</v>
      </c>
      <c r="B11" s="4">
        <v>2.1</v>
      </c>
      <c r="C11" s="4">
        <v>2.68</v>
      </c>
      <c r="D11" s="4">
        <v>7.9</v>
      </c>
      <c r="E11" s="4">
        <v>7.9</v>
      </c>
      <c r="F11" s="4">
        <v>1</v>
      </c>
      <c r="G11" s="7">
        <v>1</v>
      </c>
      <c r="H11" s="6">
        <v>0</v>
      </c>
      <c r="I11" s="6">
        <v>0</v>
      </c>
      <c r="J11" s="4">
        <v>2.8</v>
      </c>
      <c r="K11" s="7">
        <v>1</v>
      </c>
    </row>
    <row r="12" spans="1:11" ht="18" x14ac:dyDescent="0.3">
      <c r="A12" s="8">
        <v>45386</v>
      </c>
      <c r="B12" s="4">
        <v>2.06</v>
      </c>
      <c r="C12" s="4">
        <v>2.68</v>
      </c>
      <c r="D12" s="4">
        <v>7.9</v>
      </c>
      <c r="E12" s="4">
        <v>7.9</v>
      </c>
      <c r="F12" s="4">
        <v>1</v>
      </c>
      <c r="G12" s="7">
        <v>1</v>
      </c>
      <c r="H12" s="6">
        <v>0</v>
      </c>
      <c r="I12" s="6">
        <v>4.7E-2</v>
      </c>
      <c r="J12" s="4">
        <v>2.7</v>
      </c>
      <c r="K12" s="7">
        <v>1</v>
      </c>
    </row>
    <row r="13" spans="1:11" ht="18" x14ac:dyDescent="0.3">
      <c r="A13" s="8">
        <v>45387</v>
      </c>
      <c r="B13" s="4">
        <v>4.8</v>
      </c>
      <c r="C13" s="4">
        <v>2.68</v>
      </c>
      <c r="D13" s="4">
        <v>7.7</v>
      </c>
      <c r="E13" s="4">
        <v>7.6</v>
      </c>
      <c r="F13" s="4">
        <v>1</v>
      </c>
      <c r="G13" s="7">
        <v>1</v>
      </c>
      <c r="H13" s="6">
        <v>0</v>
      </c>
      <c r="I13" s="6">
        <v>2.3E-2</v>
      </c>
      <c r="J13" s="4">
        <v>6.2</v>
      </c>
      <c r="K13" s="7">
        <v>1</v>
      </c>
    </row>
    <row r="14" spans="1:11" ht="18" x14ac:dyDescent="0.3">
      <c r="A14" s="8">
        <v>45388</v>
      </c>
      <c r="B14" s="4">
        <v>2.16</v>
      </c>
      <c r="C14" s="4">
        <v>2.68</v>
      </c>
      <c r="D14" s="4">
        <v>7.9</v>
      </c>
      <c r="E14" s="4">
        <v>7.9</v>
      </c>
      <c r="F14" s="4">
        <v>1</v>
      </c>
      <c r="G14" s="7">
        <v>1</v>
      </c>
      <c r="H14" s="6">
        <v>1.0999999999999999E-2</v>
      </c>
      <c r="I14" s="6">
        <v>6.0000000000000001E-3</v>
      </c>
      <c r="J14" s="4">
        <v>3.8</v>
      </c>
      <c r="K14" s="7">
        <v>1</v>
      </c>
    </row>
    <row r="15" spans="1:11" ht="18" x14ac:dyDescent="0.3">
      <c r="A15" s="8">
        <v>45389</v>
      </c>
      <c r="B15" s="4">
        <v>6.37</v>
      </c>
      <c r="C15" s="4">
        <v>2.68</v>
      </c>
      <c r="D15" s="11">
        <v>7.9</v>
      </c>
      <c r="E15" s="11">
        <v>7.9</v>
      </c>
      <c r="F15" s="4">
        <v>1</v>
      </c>
      <c r="G15" s="7">
        <v>1</v>
      </c>
      <c r="H15" s="12">
        <v>0</v>
      </c>
      <c r="I15" s="12">
        <v>2.1000000000000001E-2</v>
      </c>
      <c r="J15" s="11">
        <v>8.1999999999999993</v>
      </c>
      <c r="K15" s="7">
        <v>1</v>
      </c>
    </row>
    <row r="16" spans="1:11" ht="18" x14ac:dyDescent="0.3">
      <c r="A16" s="8">
        <v>45390</v>
      </c>
      <c r="B16" s="4">
        <v>10.4</v>
      </c>
      <c r="C16" s="4">
        <v>2.68</v>
      </c>
      <c r="D16" s="4">
        <v>7.9</v>
      </c>
      <c r="E16" s="4">
        <v>7.7</v>
      </c>
      <c r="F16" s="4">
        <v>1</v>
      </c>
      <c r="G16" s="7">
        <v>1</v>
      </c>
      <c r="H16" s="6">
        <v>0.03</v>
      </c>
      <c r="I16" s="6">
        <v>0.84699999999999998</v>
      </c>
      <c r="J16" s="4">
        <v>12.6</v>
      </c>
      <c r="K16" s="7">
        <v>1</v>
      </c>
    </row>
    <row r="17" spans="1:11" ht="18" x14ac:dyDescent="0.3">
      <c r="A17" s="8">
        <v>45391</v>
      </c>
      <c r="B17" s="4">
        <v>4.2</v>
      </c>
      <c r="C17" s="4">
        <v>2.68</v>
      </c>
      <c r="D17" s="4">
        <v>7.8</v>
      </c>
      <c r="E17" s="4">
        <v>7.8</v>
      </c>
      <c r="F17" s="4">
        <v>1</v>
      </c>
      <c r="G17" s="7">
        <v>1</v>
      </c>
      <c r="H17" s="6">
        <v>9.6000000000000002E-2</v>
      </c>
      <c r="I17" s="6">
        <v>0.82099999999999995</v>
      </c>
      <c r="J17" s="4">
        <v>5.4</v>
      </c>
      <c r="K17" s="7">
        <v>1</v>
      </c>
    </row>
    <row r="18" spans="1:11" ht="18" x14ac:dyDescent="0.3">
      <c r="A18" s="8">
        <v>45392</v>
      </c>
      <c r="B18" s="4">
        <v>10.6</v>
      </c>
      <c r="C18" s="4">
        <v>2.68</v>
      </c>
      <c r="D18" s="4">
        <v>6.73</v>
      </c>
      <c r="E18" s="4">
        <v>7.2</v>
      </c>
      <c r="F18" s="4">
        <v>1</v>
      </c>
      <c r="G18" s="7">
        <v>1</v>
      </c>
      <c r="H18" s="6">
        <v>2.7E-2</v>
      </c>
      <c r="I18" s="6">
        <v>5.6000000000000001E-2</v>
      </c>
      <c r="J18" s="4">
        <v>12.6</v>
      </c>
      <c r="K18" s="7">
        <v>1</v>
      </c>
    </row>
    <row r="19" spans="1:11" ht="18" x14ac:dyDescent="0.3">
      <c r="A19" s="8">
        <v>45393</v>
      </c>
      <c r="B19" s="4">
        <v>4.5</v>
      </c>
      <c r="C19" s="4">
        <v>2.68</v>
      </c>
      <c r="D19" s="4">
        <v>7.6</v>
      </c>
      <c r="E19" s="4">
        <v>7.7</v>
      </c>
      <c r="F19" s="4">
        <v>1</v>
      </c>
      <c r="G19" s="7">
        <v>1</v>
      </c>
      <c r="H19" s="6">
        <v>4.9000000000000002E-2</v>
      </c>
      <c r="I19" s="6">
        <v>0.59099999999999997</v>
      </c>
      <c r="J19" s="4">
        <v>6.7</v>
      </c>
      <c r="K19" s="7">
        <v>1</v>
      </c>
    </row>
    <row r="20" spans="1:11" ht="18" x14ac:dyDescent="0.3">
      <c r="A20" s="8">
        <v>45394</v>
      </c>
      <c r="B20" s="4">
        <v>3.44</v>
      </c>
      <c r="C20" s="4">
        <v>2.68</v>
      </c>
      <c r="D20" s="4">
        <v>7.8</v>
      </c>
      <c r="E20" s="4">
        <v>7.7</v>
      </c>
      <c r="F20" s="4">
        <v>1</v>
      </c>
      <c r="G20" s="7">
        <v>1</v>
      </c>
      <c r="H20" s="6">
        <v>9.1999999999999998E-2</v>
      </c>
      <c r="I20" s="6">
        <v>0.34599999999999997</v>
      </c>
      <c r="J20" s="4">
        <v>6.8</v>
      </c>
      <c r="K20" s="7">
        <v>1</v>
      </c>
    </row>
    <row r="21" spans="1:11" ht="18" x14ac:dyDescent="0.3">
      <c r="A21" s="8">
        <v>45395</v>
      </c>
      <c r="B21" s="4">
        <v>4.7</v>
      </c>
      <c r="C21" s="4">
        <v>2.68</v>
      </c>
      <c r="D21" s="4">
        <v>7.6</v>
      </c>
      <c r="E21" s="4">
        <v>7.6</v>
      </c>
      <c r="F21" s="4">
        <v>1</v>
      </c>
      <c r="G21" s="7">
        <v>1</v>
      </c>
      <c r="H21" s="6">
        <v>7.0999999999999994E-2</v>
      </c>
      <c r="I21" s="6">
        <v>0.38200000000000001</v>
      </c>
      <c r="J21" s="4">
        <v>6.1</v>
      </c>
      <c r="K21" s="7">
        <v>1</v>
      </c>
    </row>
    <row r="22" spans="1:11" ht="18" x14ac:dyDescent="0.3">
      <c r="A22" s="8">
        <v>45396</v>
      </c>
      <c r="B22" s="4">
        <v>7</v>
      </c>
      <c r="C22" s="4">
        <v>2.68</v>
      </c>
      <c r="D22" s="4">
        <v>7.6</v>
      </c>
      <c r="E22" s="4">
        <v>7.6</v>
      </c>
      <c r="F22" s="4">
        <v>1</v>
      </c>
      <c r="G22" s="7">
        <v>1</v>
      </c>
      <c r="H22" s="6">
        <v>5.2999999999999999E-2</v>
      </c>
      <c r="I22" s="6">
        <v>6.5000000000000002E-2</v>
      </c>
      <c r="J22" s="4">
        <v>9.1999999999999993</v>
      </c>
      <c r="K22" s="7">
        <v>1</v>
      </c>
    </row>
    <row r="23" spans="1:11" ht="18" x14ac:dyDescent="0.3">
      <c r="A23" s="8">
        <v>45397</v>
      </c>
      <c r="B23" s="4">
        <v>2.98</v>
      </c>
      <c r="C23" s="4">
        <v>2.68</v>
      </c>
      <c r="D23" s="4">
        <v>7.7</v>
      </c>
      <c r="E23" s="4">
        <v>7.7</v>
      </c>
      <c r="F23" s="4">
        <v>1</v>
      </c>
      <c r="G23" s="7">
        <v>1</v>
      </c>
      <c r="H23" s="6">
        <v>3.0000000000000001E-3</v>
      </c>
      <c r="I23" s="6">
        <v>0.57999999999999996</v>
      </c>
      <c r="J23" s="4">
        <v>4</v>
      </c>
      <c r="K23" s="7">
        <v>1</v>
      </c>
    </row>
    <row r="24" spans="1:11" ht="18" x14ac:dyDescent="0.3">
      <c r="A24" s="8">
        <v>45398</v>
      </c>
      <c r="B24" s="4">
        <v>1.9</v>
      </c>
      <c r="C24" s="4">
        <v>2.68</v>
      </c>
      <c r="D24" s="4">
        <v>7.9</v>
      </c>
      <c r="E24" s="4">
        <v>7.9</v>
      </c>
      <c r="F24" s="4">
        <v>1</v>
      </c>
      <c r="G24" s="7">
        <v>1</v>
      </c>
      <c r="H24" s="6">
        <v>0</v>
      </c>
      <c r="I24" s="6">
        <v>0</v>
      </c>
      <c r="J24" s="4">
        <v>3.2</v>
      </c>
      <c r="K24" s="7">
        <v>1</v>
      </c>
    </row>
    <row r="25" spans="1:11" ht="18" x14ac:dyDescent="0.3">
      <c r="A25" s="8">
        <v>45399</v>
      </c>
      <c r="B25" s="4">
        <v>1.98</v>
      </c>
      <c r="C25" s="4">
        <v>2.68</v>
      </c>
      <c r="D25" s="4">
        <v>8</v>
      </c>
      <c r="E25" s="4">
        <v>7.96</v>
      </c>
      <c r="F25" s="4">
        <v>1</v>
      </c>
      <c r="G25" s="7">
        <v>1</v>
      </c>
      <c r="H25" s="6">
        <v>1.2999999999999999E-2</v>
      </c>
      <c r="I25" s="6">
        <v>8.8999999999999996E-2</v>
      </c>
      <c r="J25" s="4">
        <v>2.9</v>
      </c>
      <c r="K25" s="7">
        <v>1</v>
      </c>
    </row>
    <row r="26" spans="1:11" ht="18" x14ac:dyDescent="0.3">
      <c r="A26" s="8">
        <v>45400</v>
      </c>
      <c r="B26" s="4">
        <v>1.4</v>
      </c>
      <c r="C26" s="4">
        <v>2.68</v>
      </c>
      <c r="D26" s="4">
        <v>7.7</v>
      </c>
      <c r="E26" s="4">
        <v>7.81</v>
      </c>
      <c r="F26" s="4">
        <v>1</v>
      </c>
      <c r="G26" s="7">
        <v>1</v>
      </c>
      <c r="H26" s="6">
        <v>7.0999999999999994E-2</v>
      </c>
      <c r="I26" s="6">
        <v>0</v>
      </c>
      <c r="J26" s="4">
        <v>2.8</v>
      </c>
      <c r="K26" s="7">
        <v>1</v>
      </c>
    </row>
    <row r="27" spans="1:11" ht="18" x14ac:dyDescent="0.3">
      <c r="A27" s="8">
        <v>45401</v>
      </c>
      <c r="B27" s="4">
        <v>1.85</v>
      </c>
      <c r="C27" s="4">
        <v>2.68</v>
      </c>
      <c r="D27" s="4">
        <v>7.9</v>
      </c>
      <c r="E27" s="4">
        <v>7.9</v>
      </c>
      <c r="F27" s="4">
        <v>1</v>
      </c>
      <c r="G27" s="7">
        <v>1</v>
      </c>
      <c r="H27" s="6">
        <v>0.22</v>
      </c>
      <c r="I27" s="6">
        <v>0.51800000000000002</v>
      </c>
      <c r="J27" s="4">
        <v>3.6</v>
      </c>
      <c r="K27" s="7">
        <v>1</v>
      </c>
    </row>
    <row r="28" spans="1:11" ht="18" x14ac:dyDescent="0.3">
      <c r="A28" s="8">
        <v>45402</v>
      </c>
      <c r="B28" s="4">
        <v>1.24</v>
      </c>
      <c r="C28" s="4">
        <v>2.14</v>
      </c>
      <c r="D28" s="4">
        <v>7.9</v>
      </c>
      <c r="E28" s="4">
        <v>7.9</v>
      </c>
      <c r="F28" s="4">
        <v>1</v>
      </c>
      <c r="G28" s="7">
        <v>1</v>
      </c>
      <c r="H28" s="6">
        <v>0.124</v>
      </c>
      <c r="I28" s="6">
        <v>1.95</v>
      </c>
      <c r="J28" s="4">
        <v>2.6</v>
      </c>
      <c r="K28" s="7">
        <v>1</v>
      </c>
    </row>
    <row r="29" spans="1:11" ht="18" x14ac:dyDescent="0.3">
      <c r="A29" s="8">
        <v>45403</v>
      </c>
      <c r="B29" s="4">
        <v>3.8</v>
      </c>
      <c r="C29" s="4">
        <v>3.84</v>
      </c>
      <c r="D29" s="4">
        <v>7.7</v>
      </c>
      <c r="E29" s="4">
        <v>7.8</v>
      </c>
      <c r="F29" s="4">
        <v>1</v>
      </c>
      <c r="G29" s="7">
        <v>1</v>
      </c>
      <c r="H29" s="6">
        <v>2.5099999999999998</v>
      </c>
      <c r="I29" s="6">
        <v>1.76</v>
      </c>
      <c r="J29" s="4">
        <v>5</v>
      </c>
      <c r="K29" s="7">
        <v>1</v>
      </c>
    </row>
    <row r="30" spans="1:11" ht="18" x14ac:dyDescent="0.3">
      <c r="A30" s="8">
        <v>45404</v>
      </c>
      <c r="B30" s="4">
        <v>2.6</v>
      </c>
      <c r="C30" s="4">
        <v>3.2</v>
      </c>
      <c r="D30" s="4">
        <v>8</v>
      </c>
      <c r="E30" s="4">
        <v>8</v>
      </c>
      <c r="F30" s="4">
        <v>1</v>
      </c>
      <c r="G30" s="7">
        <v>1</v>
      </c>
      <c r="H30" s="6">
        <v>0</v>
      </c>
      <c r="I30" s="6">
        <v>2.1999999999999999E-2</v>
      </c>
      <c r="J30" s="9">
        <v>3.8</v>
      </c>
      <c r="K30" s="7">
        <v>1</v>
      </c>
    </row>
    <row r="31" spans="1:11" ht="18" x14ac:dyDescent="0.3">
      <c r="A31" s="8">
        <v>45405</v>
      </c>
      <c r="B31" s="4">
        <v>2.06</v>
      </c>
      <c r="C31" s="4">
        <v>1.74</v>
      </c>
      <c r="D31" s="4">
        <v>7.43</v>
      </c>
      <c r="E31" s="4">
        <v>7.57</v>
      </c>
      <c r="F31" s="4">
        <v>1</v>
      </c>
      <c r="G31" s="7">
        <v>1</v>
      </c>
      <c r="H31" s="6">
        <v>0</v>
      </c>
      <c r="I31" s="6">
        <v>0</v>
      </c>
      <c r="J31" s="4">
        <v>2.7</v>
      </c>
      <c r="K31" s="7">
        <v>1</v>
      </c>
    </row>
    <row r="32" spans="1:11" ht="18" x14ac:dyDescent="0.3">
      <c r="A32" s="8">
        <v>45406</v>
      </c>
      <c r="B32" s="4">
        <v>2.25</v>
      </c>
      <c r="C32" s="4">
        <v>2.68</v>
      </c>
      <c r="D32" s="4">
        <v>7.26</v>
      </c>
      <c r="E32" s="4">
        <v>7.77</v>
      </c>
      <c r="F32" s="4">
        <v>1</v>
      </c>
      <c r="G32" s="7">
        <v>1</v>
      </c>
      <c r="H32" s="6">
        <v>0</v>
      </c>
      <c r="I32" s="4">
        <v>0.123</v>
      </c>
      <c r="J32" s="4">
        <v>3.6</v>
      </c>
      <c r="K32" s="7">
        <v>1</v>
      </c>
    </row>
    <row r="33" spans="1:11" ht="18" x14ac:dyDescent="0.3">
      <c r="A33" s="8">
        <v>45407</v>
      </c>
      <c r="B33" s="4">
        <v>1.86</v>
      </c>
      <c r="C33" s="4">
        <v>2.82</v>
      </c>
      <c r="D33" s="4">
        <v>7.37</v>
      </c>
      <c r="E33" s="4">
        <v>7.35</v>
      </c>
      <c r="F33" s="4">
        <v>1</v>
      </c>
      <c r="G33" s="7">
        <v>1</v>
      </c>
      <c r="H33" s="6">
        <v>0</v>
      </c>
      <c r="I33" s="6">
        <v>0</v>
      </c>
      <c r="J33" s="4">
        <v>2.8</v>
      </c>
      <c r="K33" s="7">
        <v>1</v>
      </c>
    </row>
    <row r="34" spans="1:11" ht="18" x14ac:dyDescent="0.3">
      <c r="A34" s="8">
        <v>45408</v>
      </c>
      <c r="B34" s="4">
        <v>1.71</v>
      </c>
      <c r="C34" s="4">
        <v>1.56</v>
      </c>
      <c r="D34" s="4">
        <v>7.4</v>
      </c>
      <c r="E34" s="4">
        <v>7.4</v>
      </c>
      <c r="F34" s="4">
        <v>1</v>
      </c>
      <c r="G34" s="7">
        <v>1</v>
      </c>
      <c r="H34" s="6">
        <v>0</v>
      </c>
      <c r="I34" s="6">
        <v>0</v>
      </c>
      <c r="J34" s="4">
        <v>1.6</v>
      </c>
      <c r="K34" s="7">
        <v>1</v>
      </c>
    </row>
    <row r="35" spans="1:11" ht="18" x14ac:dyDescent="0.3">
      <c r="A35" s="8">
        <v>45409</v>
      </c>
      <c r="B35" s="4">
        <v>1.2</v>
      </c>
      <c r="C35" s="4">
        <v>1.44</v>
      </c>
      <c r="D35" s="4">
        <v>7.6</v>
      </c>
      <c r="E35" s="4">
        <v>7.63</v>
      </c>
      <c r="F35" s="4">
        <v>1</v>
      </c>
      <c r="G35" s="7">
        <v>1</v>
      </c>
      <c r="H35" s="6">
        <v>6.4000000000000001E-2</v>
      </c>
      <c r="I35" s="6">
        <v>0</v>
      </c>
      <c r="J35" s="4">
        <v>2</v>
      </c>
      <c r="K35" s="7">
        <v>1</v>
      </c>
    </row>
    <row r="36" spans="1:11" ht="18" x14ac:dyDescent="0.3">
      <c r="A36" s="8">
        <v>45410</v>
      </c>
      <c r="B36" s="4">
        <v>1.56</v>
      </c>
      <c r="C36" s="4">
        <v>1.28</v>
      </c>
      <c r="D36" s="4">
        <v>7.9</v>
      </c>
      <c r="E36" s="4">
        <v>7.77</v>
      </c>
      <c r="F36" s="4">
        <v>1</v>
      </c>
      <c r="G36" s="7">
        <v>1</v>
      </c>
      <c r="H36" s="6">
        <v>4.0000000000000001E-3</v>
      </c>
      <c r="I36" s="6">
        <v>2.3E-2</v>
      </c>
      <c r="J36" s="4">
        <v>1.8</v>
      </c>
      <c r="K36" s="7">
        <v>1</v>
      </c>
    </row>
    <row r="37" spans="1:11" ht="18" x14ac:dyDescent="0.3">
      <c r="A37" s="8">
        <v>45411</v>
      </c>
      <c r="B37" s="4">
        <v>5.13</v>
      </c>
      <c r="C37" s="4">
        <v>5.0199999999999996</v>
      </c>
      <c r="D37" s="4">
        <v>7.8</v>
      </c>
      <c r="E37" s="4">
        <v>7.8</v>
      </c>
      <c r="F37" s="4">
        <v>1</v>
      </c>
      <c r="G37" s="7">
        <v>1</v>
      </c>
      <c r="H37" s="6">
        <v>0</v>
      </c>
      <c r="I37" s="6">
        <v>0</v>
      </c>
      <c r="J37" s="4">
        <v>6.5</v>
      </c>
      <c r="K37" s="7">
        <v>1</v>
      </c>
    </row>
    <row r="38" spans="1:11" ht="18" x14ac:dyDescent="0.3">
      <c r="A38" s="8">
        <v>45412</v>
      </c>
      <c r="B38" s="4">
        <v>3.39</v>
      </c>
      <c r="C38" s="4">
        <v>2.68</v>
      </c>
      <c r="D38" s="4">
        <v>7.6</v>
      </c>
      <c r="E38" s="4">
        <v>7.6</v>
      </c>
      <c r="F38" s="4">
        <v>1</v>
      </c>
      <c r="G38" s="7">
        <v>1</v>
      </c>
      <c r="H38" s="6">
        <v>1.4E-2</v>
      </c>
      <c r="I38" s="6">
        <v>7.0000000000000001E-3</v>
      </c>
      <c r="J38" s="4">
        <v>4.4000000000000004</v>
      </c>
      <c r="K38" s="7">
        <v>1</v>
      </c>
    </row>
    <row r="39" spans="1:11" ht="18" x14ac:dyDescent="0.3">
      <c r="A39" s="8">
        <v>45413</v>
      </c>
      <c r="B39" s="4">
        <v>2.4900000000000002</v>
      </c>
      <c r="C39" s="4">
        <v>3.58</v>
      </c>
      <c r="D39" s="4">
        <v>7.6</v>
      </c>
      <c r="E39" s="4">
        <v>7.7</v>
      </c>
      <c r="F39" s="4">
        <v>1</v>
      </c>
      <c r="G39" s="7">
        <v>1</v>
      </c>
      <c r="H39" s="6">
        <v>3.0000000000000001E-3</v>
      </c>
      <c r="I39" s="6">
        <v>2.1999999999999999E-2</v>
      </c>
      <c r="J39" s="4">
        <v>3.6</v>
      </c>
      <c r="K39" s="7">
        <v>1</v>
      </c>
    </row>
    <row r="40" spans="1:11" ht="18" x14ac:dyDescent="0.3">
      <c r="A40" s="8">
        <v>45414</v>
      </c>
      <c r="B40" s="4">
        <v>3.49</v>
      </c>
      <c r="C40" s="4">
        <v>3.68</v>
      </c>
      <c r="D40" s="4">
        <v>7.6</v>
      </c>
      <c r="E40" s="4">
        <v>7.7</v>
      </c>
      <c r="F40" s="4">
        <v>1</v>
      </c>
      <c r="G40" s="7">
        <v>1</v>
      </c>
      <c r="H40" s="6">
        <v>0</v>
      </c>
      <c r="I40" s="6">
        <v>0</v>
      </c>
      <c r="J40" s="4">
        <v>4.2</v>
      </c>
      <c r="K40" s="7">
        <v>1</v>
      </c>
    </row>
    <row r="41" spans="1:11" ht="18" x14ac:dyDescent="0.3">
      <c r="A41" s="8">
        <v>45415</v>
      </c>
      <c r="B41" s="4">
        <v>6.08</v>
      </c>
      <c r="C41" s="4">
        <v>5.24</v>
      </c>
      <c r="D41" s="4">
        <v>7.4</v>
      </c>
      <c r="E41" s="4">
        <v>7.4</v>
      </c>
      <c r="F41" s="4">
        <v>1</v>
      </c>
      <c r="G41" s="7">
        <v>1</v>
      </c>
      <c r="H41" s="6">
        <v>4.8000000000000001E-2</v>
      </c>
      <c r="I41" s="6">
        <v>5.2999999999999999E-2</v>
      </c>
      <c r="J41" s="4">
        <v>6.4</v>
      </c>
      <c r="K41" s="7">
        <v>1</v>
      </c>
    </row>
    <row r="42" spans="1:11" ht="18" x14ac:dyDescent="0.3">
      <c r="A42" s="8">
        <v>45416</v>
      </c>
      <c r="B42" s="4">
        <v>6.53</v>
      </c>
      <c r="C42" s="4">
        <v>5.3</v>
      </c>
      <c r="D42" s="4">
        <v>7.64</v>
      </c>
      <c r="E42" s="4">
        <v>7.64</v>
      </c>
      <c r="F42" s="4">
        <v>1</v>
      </c>
      <c r="G42" s="7">
        <v>1</v>
      </c>
      <c r="H42" s="6">
        <v>2.9000000000000001E-2</v>
      </c>
      <c r="I42" s="6">
        <v>5.8999999999999997E-2</v>
      </c>
      <c r="J42" s="4">
        <v>6.7</v>
      </c>
      <c r="K42" s="7">
        <v>1</v>
      </c>
    </row>
    <row r="43" spans="1:11" ht="18" x14ac:dyDescent="0.3">
      <c r="A43" s="8">
        <v>45417</v>
      </c>
      <c r="B43" s="4">
        <v>4.82</v>
      </c>
      <c r="C43" s="4">
        <v>3.66</v>
      </c>
      <c r="D43" s="4">
        <v>7.8</v>
      </c>
      <c r="E43" s="4">
        <v>7.8</v>
      </c>
      <c r="F43" s="4">
        <v>1</v>
      </c>
      <c r="G43" s="7">
        <v>1</v>
      </c>
      <c r="H43" s="6">
        <v>0.13600000000000001</v>
      </c>
      <c r="I43" s="6">
        <v>5.6000000000000001E-2</v>
      </c>
      <c r="J43" s="4">
        <v>6.3</v>
      </c>
      <c r="K43" s="7">
        <v>1</v>
      </c>
    </row>
    <row r="44" spans="1:11" ht="18" x14ac:dyDescent="0.3">
      <c r="A44" s="8">
        <v>45418</v>
      </c>
      <c r="B44" s="4">
        <v>4.4800000000000004</v>
      </c>
      <c r="C44" s="4">
        <v>4.0199999999999996</v>
      </c>
      <c r="D44" s="4">
        <v>8.1</v>
      </c>
      <c r="E44" s="4">
        <v>8</v>
      </c>
      <c r="F44" s="4">
        <v>1</v>
      </c>
      <c r="G44" s="7">
        <v>1</v>
      </c>
      <c r="H44" s="6">
        <v>3.5000000000000003E-2</v>
      </c>
      <c r="I44" s="6">
        <v>3.3000000000000002E-2</v>
      </c>
      <c r="J44" s="7">
        <v>5.4</v>
      </c>
      <c r="K44" s="7">
        <v>1</v>
      </c>
    </row>
    <row r="45" spans="1:11" ht="18" x14ac:dyDescent="0.3">
      <c r="A45" s="8">
        <v>45419</v>
      </c>
      <c r="B45" s="4">
        <v>2</v>
      </c>
      <c r="C45" s="4">
        <v>1.6</v>
      </c>
      <c r="D45" s="4">
        <v>8.1</v>
      </c>
      <c r="E45" s="4">
        <v>8.1</v>
      </c>
      <c r="F45" s="4">
        <v>1</v>
      </c>
      <c r="G45" s="7">
        <v>1</v>
      </c>
      <c r="H45" s="6">
        <v>1E-3</v>
      </c>
      <c r="I45" s="6">
        <v>0</v>
      </c>
      <c r="J45" s="14">
        <v>2.4</v>
      </c>
      <c r="K45" s="7">
        <v>1</v>
      </c>
    </row>
    <row r="46" spans="1:11" ht="18" x14ac:dyDescent="0.3">
      <c r="A46" s="8">
        <v>45420</v>
      </c>
      <c r="B46" s="4">
        <v>2.75</v>
      </c>
      <c r="C46" s="4">
        <v>3.12</v>
      </c>
      <c r="D46" s="4">
        <v>7.9</v>
      </c>
      <c r="E46" s="4">
        <v>7.8</v>
      </c>
      <c r="F46" s="4">
        <v>1</v>
      </c>
      <c r="G46" s="7">
        <v>1</v>
      </c>
      <c r="H46" s="6">
        <v>3.0000000000000001E-3</v>
      </c>
      <c r="I46" s="6">
        <v>0</v>
      </c>
      <c r="J46" s="4">
        <v>3.8</v>
      </c>
      <c r="K46" s="7">
        <v>1</v>
      </c>
    </row>
    <row r="47" spans="1:11" ht="18" x14ac:dyDescent="0.3">
      <c r="A47" s="8">
        <v>45421</v>
      </c>
      <c r="B47" s="4">
        <v>3.62</v>
      </c>
      <c r="C47" s="4">
        <v>3.49</v>
      </c>
      <c r="D47" s="4">
        <v>8</v>
      </c>
      <c r="E47" s="4">
        <v>7.9</v>
      </c>
      <c r="F47" s="4">
        <v>1</v>
      </c>
      <c r="G47" s="7">
        <v>1</v>
      </c>
      <c r="H47" s="6">
        <v>4.2000000000000003E-2</v>
      </c>
      <c r="I47" s="6">
        <v>6.7000000000000004E-2</v>
      </c>
      <c r="J47" s="4">
        <v>4.5999999999999996</v>
      </c>
      <c r="K47" s="7">
        <v>1</v>
      </c>
    </row>
    <row r="48" spans="1:11" ht="18" x14ac:dyDescent="0.3">
      <c r="A48" s="8">
        <v>45422</v>
      </c>
      <c r="B48" s="4">
        <v>2.89</v>
      </c>
      <c r="C48" s="4">
        <v>3.42</v>
      </c>
      <c r="D48" s="4">
        <v>8.1999999999999993</v>
      </c>
      <c r="E48" s="4">
        <v>8</v>
      </c>
      <c r="F48" s="4">
        <v>1</v>
      </c>
      <c r="G48" s="7">
        <v>1</v>
      </c>
      <c r="H48" s="6">
        <v>2.5000000000000001E-2</v>
      </c>
      <c r="I48" s="6">
        <v>5.6000000000000001E-2</v>
      </c>
      <c r="J48" s="4">
        <v>3.8</v>
      </c>
      <c r="K48" s="7">
        <v>1</v>
      </c>
    </row>
    <row r="49" spans="1:11" ht="18" x14ac:dyDescent="0.3">
      <c r="A49" s="8">
        <v>45423</v>
      </c>
      <c r="B49" s="4">
        <v>1.79</v>
      </c>
      <c r="C49" s="4">
        <v>2.02</v>
      </c>
      <c r="D49" s="4">
        <v>7.9</v>
      </c>
      <c r="E49" s="4">
        <v>7.8</v>
      </c>
      <c r="F49" s="4">
        <v>1</v>
      </c>
      <c r="G49" s="7">
        <v>1</v>
      </c>
      <c r="H49" s="6">
        <v>0</v>
      </c>
      <c r="I49" s="6">
        <v>0</v>
      </c>
      <c r="J49" s="4">
        <v>3.1</v>
      </c>
      <c r="K49" s="7">
        <v>1</v>
      </c>
    </row>
    <row r="50" spans="1:11" ht="18" x14ac:dyDescent="0.3">
      <c r="A50" s="8">
        <v>45424</v>
      </c>
      <c r="B50" s="4">
        <v>1.22</v>
      </c>
      <c r="C50" s="4">
        <v>1.1200000000000001</v>
      </c>
      <c r="D50" s="4">
        <v>8.26</v>
      </c>
      <c r="E50" s="4">
        <v>8.1</v>
      </c>
      <c r="F50" s="4">
        <v>1</v>
      </c>
      <c r="G50" s="7">
        <v>1</v>
      </c>
      <c r="H50" s="6">
        <v>0</v>
      </c>
      <c r="I50" s="6">
        <v>1.2E-2</v>
      </c>
      <c r="J50" s="15">
        <v>3.6</v>
      </c>
      <c r="K50" s="7">
        <v>1</v>
      </c>
    </row>
    <row r="51" spans="1:11" ht="18" x14ac:dyDescent="0.3">
      <c r="A51" s="8">
        <v>45425</v>
      </c>
      <c r="B51" s="4">
        <v>1.53</v>
      </c>
      <c r="C51" s="4">
        <v>1.68</v>
      </c>
      <c r="D51" s="4">
        <v>7.7</v>
      </c>
      <c r="E51" s="4">
        <v>7.7</v>
      </c>
      <c r="F51" s="4">
        <v>1</v>
      </c>
      <c r="G51" s="7">
        <v>1</v>
      </c>
      <c r="H51" s="6">
        <v>4.2000000000000003E-2</v>
      </c>
      <c r="I51" s="6">
        <v>9.1999999999999998E-2</v>
      </c>
      <c r="J51" s="9">
        <v>3.8</v>
      </c>
      <c r="K51" s="7">
        <v>1</v>
      </c>
    </row>
    <row r="52" spans="1:11" ht="18" x14ac:dyDescent="0.3">
      <c r="A52" s="8">
        <v>45426</v>
      </c>
      <c r="B52" s="4">
        <v>4.41</v>
      </c>
      <c r="C52" s="4">
        <v>3.05</v>
      </c>
      <c r="D52" s="4">
        <v>7.75</v>
      </c>
      <c r="E52" s="4">
        <v>7.65</v>
      </c>
      <c r="F52" s="4">
        <v>1</v>
      </c>
      <c r="G52" s="7">
        <v>1</v>
      </c>
      <c r="H52" s="6">
        <v>7.2999999999999995E-2</v>
      </c>
      <c r="I52" s="6">
        <v>5.3999999999999999E-2</v>
      </c>
      <c r="J52" s="4">
        <v>4.2</v>
      </c>
      <c r="K52" s="7">
        <v>1</v>
      </c>
    </row>
    <row r="53" spans="1:11" ht="18" x14ac:dyDescent="0.3">
      <c r="A53" s="8">
        <v>45427</v>
      </c>
      <c r="B53" s="4">
        <v>2.72</v>
      </c>
      <c r="C53" s="4">
        <v>2.08</v>
      </c>
      <c r="D53" s="4">
        <v>7.7</v>
      </c>
      <c r="E53" s="4">
        <v>7.7</v>
      </c>
      <c r="F53" s="4">
        <v>1</v>
      </c>
      <c r="G53" s="7">
        <v>1</v>
      </c>
      <c r="H53" s="6">
        <v>0</v>
      </c>
      <c r="I53" s="6">
        <v>0</v>
      </c>
      <c r="J53" s="4">
        <v>3.6</v>
      </c>
      <c r="K53" s="7">
        <v>1</v>
      </c>
    </row>
    <row r="54" spans="1:11" ht="18" x14ac:dyDescent="0.3">
      <c r="A54" s="8">
        <v>45428</v>
      </c>
      <c r="B54" s="4">
        <v>5.17</v>
      </c>
      <c r="C54" s="4">
        <v>3.77</v>
      </c>
      <c r="D54" s="4">
        <v>7.8</v>
      </c>
      <c r="E54" s="4">
        <v>7.8</v>
      </c>
      <c r="F54" s="4">
        <v>1</v>
      </c>
      <c r="G54" s="7">
        <v>1</v>
      </c>
      <c r="H54" s="6">
        <v>0.02</v>
      </c>
      <c r="I54" s="6">
        <v>0</v>
      </c>
      <c r="J54" s="4">
        <v>5.8</v>
      </c>
      <c r="K54" s="7">
        <v>1</v>
      </c>
    </row>
    <row r="55" spans="1:11" ht="18" x14ac:dyDescent="0.3">
      <c r="A55" s="8">
        <v>45429</v>
      </c>
      <c r="B55" s="4">
        <v>4.76</v>
      </c>
      <c r="C55" s="4">
        <v>4.1900000000000004</v>
      </c>
      <c r="D55" s="4">
        <v>7.7</v>
      </c>
      <c r="E55" s="4">
        <v>7.7</v>
      </c>
      <c r="F55" s="4">
        <v>1</v>
      </c>
      <c r="G55" s="7">
        <v>1</v>
      </c>
      <c r="H55" s="6">
        <v>0</v>
      </c>
      <c r="I55" s="6">
        <v>0</v>
      </c>
      <c r="J55" s="4">
        <v>5.2</v>
      </c>
      <c r="K55" s="7">
        <v>1</v>
      </c>
    </row>
    <row r="56" spans="1:11" ht="18" x14ac:dyDescent="0.3">
      <c r="A56" s="8">
        <v>45430</v>
      </c>
      <c r="B56" s="4">
        <v>5.7</v>
      </c>
      <c r="C56" s="4">
        <v>5.3</v>
      </c>
      <c r="D56" s="4">
        <v>7.8</v>
      </c>
      <c r="E56" s="4">
        <v>7.8</v>
      </c>
      <c r="F56" s="4">
        <v>1</v>
      </c>
      <c r="G56" s="7">
        <v>1</v>
      </c>
      <c r="H56" s="6">
        <v>0</v>
      </c>
      <c r="I56" s="6">
        <v>0</v>
      </c>
      <c r="J56" s="4">
        <v>8.1999999999999993</v>
      </c>
      <c r="K56" s="7">
        <v>1</v>
      </c>
    </row>
    <row r="57" spans="1:11" ht="18" x14ac:dyDescent="0.3">
      <c r="A57" s="8">
        <v>45431</v>
      </c>
      <c r="B57" s="4">
        <v>5.05</v>
      </c>
      <c r="C57" s="4">
        <v>3.98</v>
      </c>
      <c r="D57" s="4">
        <v>7.4</v>
      </c>
      <c r="E57" s="4">
        <v>7.6</v>
      </c>
      <c r="F57" s="4">
        <v>1</v>
      </c>
      <c r="G57" s="7">
        <v>1</v>
      </c>
      <c r="H57" s="6">
        <v>0.82199999999999995</v>
      </c>
      <c r="I57" s="6">
        <v>0.56000000000000005</v>
      </c>
      <c r="J57" s="4">
        <v>6.8</v>
      </c>
      <c r="K57" s="7">
        <v>1</v>
      </c>
    </row>
    <row r="58" spans="1:11" ht="18" x14ac:dyDescent="0.3">
      <c r="A58" s="8">
        <v>45432</v>
      </c>
      <c r="B58" s="4">
        <v>1.79</v>
      </c>
      <c r="C58" s="4">
        <v>2.08</v>
      </c>
      <c r="D58" s="4">
        <v>7.8</v>
      </c>
      <c r="E58" s="4">
        <v>7.8</v>
      </c>
      <c r="F58" s="4">
        <v>1</v>
      </c>
      <c r="G58" s="7">
        <v>1</v>
      </c>
      <c r="H58" s="6">
        <v>0</v>
      </c>
      <c r="I58" s="6">
        <v>0.107</v>
      </c>
      <c r="J58" s="4">
        <v>2.8</v>
      </c>
      <c r="K58" s="7">
        <v>1</v>
      </c>
    </row>
    <row r="59" spans="1:11" ht="18" x14ac:dyDescent="0.3">
      <c r="A59" s="8">
        <v>45433</v>
      </c>
      <c r="B59" s="4">
        <v>1.17</v>
      </c>
      <c r="C59" s="4">
        <v>1.39</v>
      </c>
      <c r="D59" s="4">
        <v>7.8</v>
      </c>
      <c r="E59" s="4">
        <v>7.8</v>
      </c>
      <c r="F59" s="4">
        <v>1</v>
      </c>
      <c r="G59" s="7">
        <v>1</v>
      </c>
      <c r="H59" s="6">
        <v>2.1999999999999999E-2</v>
      </c>
      <c r="I59" s="6">
        <v>9.0999999999999998E-2</v>
      </c>
      <c r="J59" s="4">
        <v>2.4</v>
      </c>
      <c r="K59" s="7">
        <v>1</v>
      </c>
    </row>
    <row r="60" spans="1:11" ht="18" x14ac:dyDescent="0.3">
      <c r="A60" s="8">
        <v>45434</v>
      </c>
      <c r="B60" s="4">
        <v>1.43</v>
      </c>
      <c r="C60" s="4">
        <v>1.74</v>
      </c>
      <c r="D60" s="4">
        <v>7.7</v>
      </c>
      <c r="E60" s="4">
        <v>7.8</v>
      </c>
      <c r="F60" s="4">
        <v>1</v>
      </c>
      <c r="G60" s="7">
        <v>1</v>
      </c>
      <c r="H60" s="6">
        <v>3.5000000000000003E-2</v>
      </c>
      <c r="I60" s="6">
        <v>7.9000000000000001E-2</v>
      </c>
      <c r="J60" s="4">
        <v>2.6</v>
      </c>
      <c r="K60" s="7">
        <v>1</v>
      </c>
    </row>
    <row r="61" spans="1:11" ht="18" x14ac:dyDescent="0.3">
      <c r="A61" s="8">
        <v>45435</v>
      </c>
      <c r="B61" s="4">
        <v>0.85</v>
      </c>
      <c r="C61" s="4">
        <v>0.85</v>
      </c>
      <c r="D61" s="4">
        <v>7.8</v>
      </c>
      <c r="E61" s="4">
        <v>7.8</v>
      </c>
      <c r="F61" s="4">
        <v>1</v>
      </c>
      <c r="G61" s="7">
        <v>1</v>
      </c>
      <c r="H61" s="6">
        <v>0</v>
      </c>
      <c r="I61" s="6">
        <v>0</v>
      </c>
      <c r="J61" s="15">
        <v>1.2</v>
      </c>
      <c r="K61" s="7">
        <v>1</v>
      </c>
    </row>
    <row r="62" spans="1:11" ht="18" x14ac:dyDescent="0.3">
      <c r="A62" s="8">
        <v>45436</v>
      </c>
      <c r="B62" s="4">
        <v>2</v>
      </c>
      <c r="C62" s="4">
        <v>2.2000000000000002</v>
      </c>
      <c r="D62" s="4">
        <v>7.8</v>
      </c>
      <c r="E62" s="4">
        <v>7.9</v>
      </c>
      <c r="F62" s="4">
        <v>1</v>
      </c>
      <c r="G62" s="7">
        <v>1</v>
      </c>
      <c r="H62" s="6">
        <v>0</v>
      </c>
      <c r="I62" s="6">
        <v>0</v>
      </c>
      <c r="J62" s="4">
        <v>3.1</v>
      </c>
      <c r="K62" s="7">
        <v>1</v>
      </c>
    </row>
    <row r="63" spans="1:11" ht="18" x14ac:dyDescent="0.3">
      <c r="A63" s="8">
        <v>45437</v>
      </c>
      <c r="B63" s="4">
        <v>2.13</v>
      </c>
      <c r="C63" s="4">
        <v>1.52</v>
      </c>
      <c r="D63" s="4">
        <v>7.6</v>
      </c>
      <c r="E63" s="4">
        <v>7.6</v>
      </c>
      <c r="F63" s="4">
        <v>1</v>
      </c>
      <c r="G63" s="7">
        <v>1</v>
      </c>
      <c r="H63" s="6">
        <v>0</v>
      </c>
      <c r="I63" s="6">
        <v>0</v>
      </c>
      <c r="J63" s="4">
        <v>2.8</v>
      </c>
      <c r="K63" s="7">
        <v>1</v>
      </c>
    </row>
    <row r="64" spans="1:11" ht="18" x14ac:dyDescent="0.3">
      <c r="A64" s="8">
        <v>45438</v>
      </c>
      <c r="B64" s="4">
        <v>1.01</v>
      </c>
      <c r="C64" s="4">
        <v>0.93</v>
      </c>
      <c r="D64" s="4">
        <v>7.4</v>
      </c>
      <c r="E64" s="4">
        <v>7.4</v>
      </c>
      <c r="F64" s="4">
        <v>1</v>
      </c>
      <c r="G64" s="7">
        <v>1</v>
      </c>
      <c r="H64" s="6">
        <v>0</v>
      </c>
      <c r="I64" s="6">
        <v>0</v>
      </c>
      <c r="J64" s="4">
        <v>3.2</v>
      </c>
      <c r="K64" s="7">
        <v>1</v>
      </c>
    </row>
    <row r="65" spans="1:11" ht="18" x14ac:dyDescent="0.3">
      <c r="A65" s="8">
        <v>45439</v>
      </c>
      <c r="B65" s="4">
        <v>1.27</v>
      </c>
      <c r="C65" s="4">
        <v>1.73</v>
      </c>
      <c r="D65" s="4">
        <v>7.8</v>
      </c>
      <c r="E65" s="4">
        <v>7.9</v>
      </c>
      <c r="F65" s="4">
        <v>1</v>
      </c>
      <c r="G65" s="7">
        <v>1</v>
      </c>
      <c r="H65" s="6">
        <v>0</v>
      </c>
      <c r="I65" s="6">
        <v>0</v>
      </c>
      <c r="J65" s="4">
        <v>2.8</v>
      </c>
      <c r="K65" s="7">
        <v>1</v>
      </c>
    </row>
    <row r="66" spans="1:11" ht="18" x14ac:dyDescent="0.3">
      <c r="A66" s="8">
        <v>45440</v>
      </c>
      <c r="B66" s="4">
        <v>1.94</v>
      </c>
      <c r="C66" s="4">
        <v>1.63</v>
      </c>
      <c r="D66" s="4">
        <v>7.8</v>
      </c>
      <c r="E66" s="4">
        <v>7.8</v>
      </c>
      <c r="F66" s="4">
        <v>1</v>
      </c>
      <c r="G66" s="7">
        <v>1</v>
      </c>
      <c r="H66" s="6">
        <v>0</v>
      </c>
      <c r="I66" s="6">
        <v>0</v>
      </c>
      <c r="J66" s="4">
        <v>3.2</v>
      </c>
      <c r="K66" s="7">
        <v>1</v>
      </c>
    </row>
    <row r="67" spans="1:11" ht="18" x14ac:dyDescent="0.3">
      <c r="A67" s="8">
        <v>45441</v>
      </c>
      <c r="B67" s="4">
        <v>3.87</v>
      </c>
      <c r="C67" s="4">
        <v>2.5099999999999998</v>
      </c>
      <c r="D67" s="4">
        <v>7.7</v>
      </c>
      <c r="E67" s="4">
        <v>7.7</v>
      </c>
      <c r="F67" s="4">
        <v>1</v>
      </c>
      <c r="G67" s="7">
        <v>1</v>
      </c>
      <c r="H67" s="6">
        <v>0</v>
      </c>
      <c r="I67" s="6">
        <v>0</v>
      </c>
      <c r="J67" s="4">
        <v>4</v>
      </c>
      <c r="K67" s="7">
        <v>1</v>
      </c>
    </row>
    <row r="68" spans="1:11" ht="18" x14ac:dyDescent="0.3">
      <c r="A68" s="8">
        <v>45442</v>
      </c>
      <c r="B68" s="4">
        <v>3.28</v>
      </c>
      <c r="C68" s="4">
        <v>2.19</v>
      </c>
      <c r="D68" s="4">
        <v>7.8</v>
      </c>
      <c r="E68" s="4">
        <v>7.8</v>
      </c>
      <c r="F68" s="4">
        <v>1</v>
      </c>
      <c r="G68" s="7">
        <v>1</v>
      </c>
      <c r="H68" s="6">
        <v>0</v>
      </c>
      <c r="I68" s="6">
        <v>9.2999999999999999E-2</v>
      </c>
      <c r="J68" s="4">
        <v>3.8</v>
      </c>
      <c r="K68" s="7">
        <v>1</v>
      </c>
    </row>
    <row r="69" spans="1:11" ht="18" x14ac:dyDescent="0.3">
      <c r="A69" s="8">
        <v>45443</v>
      </c>
      <c r="B69" s="4">
        <v>1.23</v>
      </c>
      <c r="C69" s="4">
        <v>1.78</v>
      </c>
      <c r="D69" s="4">
        <v>7.9</v>
      </c>
      <c r="E69" s="4">
        <v>7.9</v>
      </c>
      <c r="F69" s="4">
        <v>1</v>
      </c>
      <c r="G69" s="7">
        <v>1</v>
      </c>
      <c r="H69" s="6">
        <v>0</v>
      </c>
      <c r="I69" s="6">
        <v>0</v>
      </c>
      <c r="J69" s="4">
        <v>2.6</v>
      </c>
      <c r="K69" s="7">
        <v>1</v>
      </c>
    </row>
    <row r="70" spans="1:11" ht="18" x14ac:dyDescent="0.3">
      <c r="A70" s="8">
        <v>45444</v>
      </c>
      <c r="B70" s="4">
        <v>1.36</v>
      </c>
      <c r="C70" s="4">
        <v>1.2</v>
      </c>
      <c r="D70" s="4">
        <v>7.9</v>
      </c>
      <c r="E70" s="4">
        <v>7.8</v>
      </c>
      <c r="F70" s="4">
        <v>1</v>
      </c>
      <c r="G70" s="7">
        <v>1</v>
      </c>
      <c r="H70" s="6">
        <v>2.8000000000000001E-2</v>
      </c>
      <c r="I70" s="6">
        <v>0</v>
      </c>
      <c r="J70" s="4">
        <v>2</v>
      </c>
      <c r="K70" s="7">
        <v>1</v>
      </c>
    </row>
    <row r="71" spans="1:11" ht="18" x14ac:dyDescent="0.3">
      <c r="A71" s="8">
        <v>45445</v>
      </c>
      <c r="B71" s="4">
        <v>1.3</v>
      </c>
      <c r="C71" s="4">
        <v>1.33</v>
      </c>
      <c r="D71" s="4">
        <v>7.9</v>
      </c>
      <c r="E71" s="4">
        <v>7.9</v>
      </c>
      <c r="F71" s="4">
        <v>1</v>
      </c>
      <c r="G71" s="7">
        <v>1</v>
      </c>
      <c r="H71" s="6">
        <v>0</v>
      </c>
      <c r="I71" s="6">
        <v>0</v>
      </c>
      <c r="J71" s="4">
        <v>1.8</v>
      </c>
      <c r="K71" s="7">
        <v>1</v>
      </c>
    </row>
    <row r="72" spans="1:11" ht="18" x14ac:dyDescent="0.3">
      <c r="A72" s="8">
        <v>45446</v>
      </c>
      <c r="B72" s="4">
        <v>1.32</v>
      </c>
      <c r="C72" s="4">
        <v>1.48</v>
      </c>
      <c r="D72" s="4">
        <v>7.8</v>
      </c>
      <c r="E72" s="4">
        <v>7.8</v>
      </c>
      <c r="F72" s="6">
        <v>0</v>
      </c>
      <c r="G72" s="7">
        <v>0</v>
      </c>
      <c r="H72" s="6">
        <v>0</v>
      </c>
      <c r="I72" s="6">
        <v>0</v>
      </c>
      <c r="J72" s="4">
        <v>2.6</v>
      </c>
      <c r="K72" s="7">
        <v>1</v>
      </c>
    </row>
    <row r="73" spans="1:11" ht="18" x14ac:dyDescent="0.3">
      <c r="A73" s="8">
        <v>45447</v>
      </c>
      <c r="B73" s="4">
        <v>2.08</v>
      </c>
      <c r="C73" s="4">
        <v>1.99</v>
      </c>
      <c r="D73" s="4">
        <v>8</v>
      </c>
      <c r="E73" s="4">
        <v>8</v>
      </c>
      <c r="F73" s="6">
        <v>0</v>
      </c>
      <c r="G73" s="6">
        <v>0</v>
      </c>
      <c r="H73" s="6">
        <v>0</v>
      </c>
      <c r="I73" s="6">
        <v>0</v>
      </c>
      <c r="J73" s="4">
        <v>2.8</v>
      </c>
      <c r="K73" s="7">
        <v>1</v>
      </c>
    </row>
    <row r="74" spans="1:11" ht="18" x14ac:dyDescent="0.3">
      <c r="A74" s="8">
        <v>45448</v>
      </c>
      <c r="B74" s="4">
        <v>1.82</v>
      </c>
      <c r="C74" s="4">
        <v>1.94</v>
      </c>
      <c r="D74" s="4">
        <v>8.1</v>
      </c>
      <c r="E74" s="4">
        <v>8.1</v>
      </c>
      <c r="F74" s="4">
        <v>1</v>
      </c>
      <c r="G74" s="6">
        <v>1</v>
      </c>
      <c r="H74" s="6">
        <v>0</v>
      </c>
      <c r="I74" s="6">
        <v>0</v>
      </c>
      <c r="J74" s="4">
        <v>2.4</v>
      </c>
      <c r="K74" s="7">
        <v>1</v>
      </c>
    </row>
    <row r="75" spans="1:11" ht="18" x14ac:dyDescent="0.3">
      <c r="A75" s="8">
        <v>45449</v>
      </c>
      <c r="B75" s="4">
        <v>2.33</v>
      </c>
      <c r="C75" s="4">
        <v>2.17</v>
      </c>
      <c r="D75" s="4">
        <v>7.9</v>
      </c>
      <c r="E75" s="4">
        <v>8</v>
      </c>
      <c r="F75" s="4">
        <v>1</v>
      </c>
      <c r="G75" s="6">
        <v>1</v>
      </c>
      <c r="H75" s="6">
        <v>0</v>
      </c>
      <c r="I75" s="6">
        <v>0</v>
      </c>
      <c r="J75" s="4">
        <v>3.2</v>
      </c>
      <c r="K75" s="7">
        <v>1</v>
      </c>
    </row>
    <row r="76" spans="1:11" ht="18" x14ac:dyDescent="0.3">
      <c r="A76" s="8">
        <v>45450</v>
      </c>
      <c r="B76" s="4">
        <v>2.59</v>
      </c>
      <c r="C76" s="4">
        <v>2.34</v>
      </c>
      <c r="D76" s="4">
        <v>8</v>
      </c>
      <c r="E76" s="4">
        <v>8</v>
      </c>
      <c r="F76" s="4">
        <v>1</v>
      </c>
      <c r="G76" s="6">
        <v>1</v>
      </c>
      <c r="H76" s="4">
        <v>0</v>
      </c>
      <c r="I76" s="4">
        <v>0</v>
      </c>
      <c r="J76" s="4">
        <v>3.4</v>
      </c>
      <c r="K76" s="7">
        <v>1</v>
      </c>
    </row>
    <row r="77" spans="1:11" ht="18" x14ac:dyDescent="0.3">
      <c r="A77" s="8">
        <v>45451</v>
      </c>
      <c r="B77" s="4">
        <v>1.1000000000000001</v>
      </c>
      <c r="C77" s="4">
        <v>0.83</v>
      </c>
      <c r="D77" s="4">
        <v>8</v>
      </c>
      <c r="E77" s="4">
        <v>8</v>
      </c>
      <c r="F77" s="4">
        <v>1</v>
      </c>
      <c r="G77" s="6">
        <v>1</v>
      </c>
      <c r="H77" s="4">
        <f>AVERAGEA(H2:H76,H95:H109)</f>
        <v>5.8266666666666661E-2</v>
      </c>
      <c r="I77" s="4">
        <v>0.123</v>
      </c>
      <c r="J77" s="4">
        <v>1.8</v>
      </c>
      <c r="K77" s="7">
        <v>1</v>
      </c>
    </row>
    <row r="78" spans="1:11" ht="18" x14ac:dyDescent="0.3">
      <c r="A78" s="8">
        <v>45452</v>
      </c>
      <c r="B78" s="4">
        <v>1</v>
      </c>
      <c r="C78" s="4">
        <v>1.2</v>
      </c>
      <c r="D78" s="4">
        <v>8</v>
      </c>
      <c r="E78" s="4">
        <v>8</v>
      </c>
      <c r="F78" s="4">
        <v>1</v>
      </c>
      <c r="G78" s="6">
        <v>1</v>
      </c>
      <c r="H78" s="4">
        <v>0.06</v>
      </c>
      <c r="I78" s="4">
        <v>0.123</v>
      </c>
      <c r="J78" s="4">
        <v>2</v>
      </c>
      <c r="K78" s="7">
        <v>1</v>
      </c>
    </row>
    <row r="79" spans="1:11" ht="18" x14ac:dyDescent="0.3">
      <c r="A79" s="8">
        <v>45453</v>
      </c>
      <c r="B79" s="4">
        <v>2.2400000000000002</v>
      </c>
      <c r="C79" s="4">
        <v>2.17</v>
      </c>
      <c r="D79" s="4">
        <v>8</v>
      </c>
      <c r="E79" s="4">
        <v>8</v>
      </c>
      <c r="F79" s="4">
        <v>1</v>
      </c>
      <c r="G79" s="6">
        <v>1</v>
      </c>
      <c r="H79" s="4">
        <v>0.06</v>
      </c>
      <c r="I79" s="4">
        <v>0.123</v>
      </c>
      <c r="J79" s="4">
        <v>3.2</v>
      </c>
      <c r="K79" s="7">
        <v>1</v>
      </c>
    </row>
    <row r="80" spans="1:11" ht="18" x14ac:dyDescent="0.3">
      <c r="A80" s="8">
        <v>45454</v>
      </c>
      <c r="B80" s="4">
        <v>3.7</v>
      </c>
      <c r="C80" s="4">
        <v>1.79</v>
      </c>
      <c r="D80" s="4">
        <v>8.1</v>
      </c>
      <c r="E80" s="4">
        <v>8.1</v>
      </c>
      <c r="F80" s="4">
        <v>1</v>
      </c>
      <c r="G80" s="6">
        <v>1</v>
      </c>
      <c r="H80" s="4">
        <v>0.06</v>
      </c>
      <c r="I80" s="4">
        <v>0.123</v>
      </c>
      <c r="J80" s="4">
        <v>3.6</v>
      </c>
      <c r="K80" s="7">
        <v>1</v>
      </c>
    </row>
    <row r="81" spans="1:11" ht="18" x14ac:dyDescent="0.3">
      <c r="A81" s="8">
        <v>45455</v>
      </c>
      <c r="B81" s="4">
        <v>4.6399999999999997</v>
      </c>
      <c r="C81" s="4">
        <v>2.6</v>
      </c>
      <c r="D81" s="4">
        <v>8</v>
      </c>
      <c r="E81" s="4">
        <v>8</v>
      </c>
      <c r="F81" s="4">
        <v>1</v>
      </c>
      <c r="G81" s="6">
        <v>1</v>
      </c>
      <c r="H81" s="4">
        <v>0.06</v>
      </c>
      <c r="I81" s="4">
        <v>0.123</v>
      </c>
      <c r="J81" s="4">
        <v>3.4</v>
      </c>
      <c r="K81" s="7">
        <v>1</v>
      </c>
    </row>
    <row r="82" spans="1:11" ht="18" x14ac:dyDescent="0.3">
      <c r="A82" s="8">
        <v>45456</v>
      </c>
      <c r="B82" s="4">
        <v>6.8</v>
      </c>
      <c r="C82" s="4">
        <v>4</v>
      </c>
      <c r="D82" s="4">
        <v>7.5</v>
      </c>
      <c r="E82" s="4">
        <v>7.5</v>
      </c>
      <c r="F82" s="4">
        <v>1</v>
      </c>
      <c r="G82" s="6">
        <v>1</v>
      </c>
      <c r="H82" s="4">
        <v>0.06</v>
      </c>
      <c r="I82" s="4">
        <v>0.123</v>
      </c>
      <c r="J82" s="4">
        <v>8.8000000000000007</v>
      </c>
      <c r="K82" s="7">
        <v>1</v>
      </c>
    </row>
    <row r="83" spans="1:11" ht="18" x14ac:dyDescent="0.3">
      <c r="A83" s="8">
        <v>45457</v>
      </c>
      <c r="B83" s="4">
        <v>16</v>
      </c>
      <c r="C83" s="4">
        <v>21.4</v>
      </c>
      <c r="D83" s="4">
        <v>7.6</v>
      </c>
      <c r="E83" s="4">
        <v>7.6</v>
      </c>
      <c r="F83" s="4">
        <v>1</v>
      </c>
      <c r="G83" s="6">
        <v>1</v>
      </c>
      <c r="H83" s="4">
        <v>0.06</v>
      </c>
      <c r="I83" s="4">
        <v>0.123</v>
      </c>
      <c r="J83" s="4">
        <v>26.2</v>
      </c>
      <c r="K83" s="7">
        <v>1</v>
      </c>
    </row>
    <row r="84" spans="1:11" ht="18" x14ac:dyDescent="0.3">
      <c r="A84" s="8">
        <v>45458</v>
      </c>
      <c r="B84" s="4">
        <v>3.54</v>
      </c>
      <c r="C84" s="4">
        <v>3.04</v>
      </c>
      <c r="D84" s="4">
        <v>7.8</v>
      </c>
      <c r="E84" s="4">
        <v>7.8</v>
      </c>
      <c r="F84" s="4">
        <v>1</v>
      </c>
      <c r="G84" s="6">
        <v>1</v>
      </c>
      <c r="H84" s="4">
        <v>0.06</v>
      </c>
      <c r="I84" s="4">
        <v>0.123</v>
      </c>
      <c r="J84" s="4">
        <v>4.5999999999999996</v>
      </c>
      <c r="K84" s="7">
        <v>1</v>
      </c>
    </row>
    <row r="85" spans="1:11" ht="18" x14ac:dyDescent="0.3">
      <c r="A85" s="8">
        <v>45459</v>
      </c>
      <c r="B85" s="4">
        <v>1.61</v>
      </c>
      <c r="C85" s="4">
        <v>1.54</v>
      </c>
      <c r="D85" s="4">
        <v>7.8</v>
      </c>
      <c r="E85" s="4">
        <v>7.8</v>
      </c>
      <c r="F85" s="4">
        <v>1</v>
      </c>
      <c r="G85" s="6">
        <v>1</v>
      </c>
      <c r="H85" s="4">
        <v>0.06</v>
      </c>
      <c r="I85" s="4">
        <v>0.123</v>
      </c>
      <c r="J85" s="4">
        <v>2.1</v>
      </c>
      <c r="K85" s="7">
        <v>1</v>
      </c>
    </row>
    <row r="86" spans="1:11" ht="18" x14ac:dyDescent="0.3">
      <c r="A86" s="8">
        <v>45460</v>
      </c>
      <c r="B86" s="4">
        <v>1.8</v>
      </c>
      <c r="C86" s="4">
        <v>2</v>
      </c>
      <c r="D86" s="4">
        <v>7.7</v>
      </c>
      <c r="E86" s="4">
        <v>7.7</v>
      </c>
      <c r="F86" s="4">
        <v>1</v>
      </c>
      <c r="G86" s="6">
        <v>1</v>
      </c>
      <c r="H86" s="4">
        <v>0.06</v>
      </c>
      <c r="I86" s="4">
        <v>0.123</v>
      </c>
      <c r="J86" s="4">
        <v>3.1</v>
      </c>
      <c r="K86" s="7">
        <v>1</v>
      </c>
    </row>
    <row r="87" spans="1:11" ht="18" x14ac:dyDescent="0.3">
      <c r="A87" s="8">
        <v>45461</v>
      </c>
      <c r="B87" s="4">
        <v>2.81</v>
      </c>
      <c r="C87" s="4">
        <v>2.67</v>
      </c>
      <c r="D87" s="4">
        <v>7.8</v>
      </c>
      <c r="E87" s="4">
        <v>7.8</v>
      </c>
      <c r="F87" s="4">
        <v>1</v>
      </c>
      <c r="G87" s="6">
        <v>1</v>
      </c>
      <c r="H87" s="4">
        <v>0.06</v>
      </c>
      <c r="I87" s="4">
        <v>0.123</v>
      </c>
      <c r="J87" s="4">
        <v>4</v>
      </c>
      <c r="K87" s="7">
        <v>1</v>
      </c>
    </row>
    <row r="88" spans="1:11" ht="18" x14ac:dyDescent="0.3">
      <c r="A88" s="8">
        <v>45462</v>
      </c>
      <c r="B88" s="4">
        <v>2.2599999999999998</v>
      </c>
      <c r="C88" s="4">
        <v>2.73</v>
      </c>
      <c r="D88" s="4">
        <v>7.7</v>
      </c>
      <c r="E88" s="4">
        <v>7.7</v>
      </c>
      <c r="F88" s="4">
        <v>1</v>
      </c>
      <c r="G88" s="6">
        <v>1</v>
      </c>
      <c r="H88" s="4">
        <v>0.06</v>
      </c>
      <c r="I88" s="4">
        <v>0.123</v>
      </c>
      <c r="J88" s="4">
        <v>3.6</v>
      </c>
      <c r="K88" s="7">
        <v>1</v>
      </c>
    </row>
    <row r="89" spans="1:11" ht="18" x14ac:dyDescent="0.3">
      <c r="A89" s="8">
        <v>45463</v>
      </c>
      <c r="B89" s="4">
        <v>2.82</v>
      </c>
      <c r="C89" s="4">
        <v>2.74</v>
      </c>
      <c r="D89" s="4">
        <v>7.7</v>
      </c>
      <c r="E89" s="4">
        <v>7.7</v>
      </c>
      <c r="F89" s="4">
        <v>1</v>
      </c>
      <c r="G89" s="6">
        <v>1</v>
      </c>
      <c r="H89" s="4">
        <v>0.06</v>
      </c>
      <c r="I89" s="4">
        <v>0.123</v>
      </c>
      <c r="J89" s="4">
        <v>4.2</v>
      </c>
      <c r="K89" s="7">
        <v>1</v>
      </c>
    </row>
    <row r="90" spans="1:11" ht="18" x14ac:dyDescent="0.3">
      <c r="A90" s="8">
        <v>45464</v>
      </c>
      <c r="B90" s="4">
        <v>4.8099999999999996</v>
      </c>
      <c r="C90" s="4">
        <v>4.6100000000000003</v>
      </c>
      <c r="D90" s="4">
        <v>7.74</v>
      </c>
      <c r="E90" s="4">
        <v>7.75</v>
      </c>
      <c r="F90" s="4">
        <v>1</v>
      </c>
      <c r="G90" s="6">
        <v>1</v>
      </c>
      <c r="H90" s="4">
        <v>0.06</v>
      </c>
      <c r="I90" s="4">
        <v>0.123</v>
      </c>
      <c r="J90" s="4">
        <v>8</v>
      </c>
      <c r="K90" s="7">
        <v>1</v>
      </c>
    </row>
    <row r="91" spans="1:11" ht="18" x14ac:dyDescent="0.3">
      <c r="A91" s="8">
        <v>45465</v>
      </c>
      <c r="B91" s="4">
        <v>3.21</v>
      </c>
      <c r="C91" s="4">
        <v>2.82</v>
      </c>
      <c r="D91" s="4">
        <v>7.7</v>
      </c>
      <c r="E91" s="4">
        <v>7.7</v>
      </c>
      <c r="F91" s="4">
        <v>1</v>
      </c>
      <c r="G91" s="6">
        <v>1</v>
      </c>
      <c r="H91" s="4">
        <v>0.06</v>
      </c>
      <c r="I91" s="4">
        <v>0.123</v>
      </c>
      <c r="J91" s="4">
        <v>4.5999999999999996</v>
      </c>
      <c r="K91" s="7">
        <v>1</v>
      </c>
    </row>
    <row r="92" spans="1:11" ht="18" x14ac:dyDescent="0.3">
      <c r="A92" s="8">
        <v>45466</v>
      </c>
      <c r="B92" s="4">
        <v>2.0099999999999998</v>
      </c>
      <c r="C92" s="4">
        <v>1.97</v>
      </c>
      <c r="D92" s="4">
        <v>7.8</v>
      </c>
      <c r="E92" s="4">
        <v>7.8</v>
      </c>
      <c r="F92" s="4">
        <v>1</v>
      </c>
      <c r="G92" s="6">
        <v>1</v>
      </c>
      <c r="H92" s="4">
        <v>0.06</v>
      </c>
      <c r="I92" s="4">
        <v>0.123</v>
      </c>
      <c r="J92" s="4">
        <v>4.53</v>
      </c>
      <c r="K92" s="7">
        <v>1</v>
      </c>
    </row>
    <row r="93" spans="1:11" ht="18" x14ac:dyDescent="0.3">
      <c r="A93" s="8">
        <v>45467</v>
      </c>
      <c r="B93" s="4">
        <v>1.4</v>
      </c>
      <c r="C93" s="4">
        <v>1.32</v>
      </c>
      <c r="D93" s="4">
        <v>7.7</v>
      </c>
      <c r="E93" s="4">
        <v>7.7</v>
      </c>
      <c r="F93" s="4">
        <v>1</v>
      </c>
      <c r="G93" s="6">
        <v>1</v>
      </c>
      <c r="H93" s="4">
        <v>0.06</v>
      </c>
      <c r="I93" s="4">
        <v>0.123</v>
      </c>
      <c r="J93" s="4">
        <v>2.2000000000000002</v>
      </c>
      <c r="K93" s="7">
        <v>1</v>
      </c>
    </row>
    <row r="94" spans="1:11" ht="18" x14ac:dyDescent="0.3">
      <c r="A94" s="8">
        <v>45468</v>
      </c>
      <c r="B94" s="4">
        <v>1.35</v>
      </c>
      <c r="C94" s="4">
        <v>1.42</v>
      </c>
      <c r="D94" s="4">
        <v>7.7</v>
      </c>
      <c r="E94" s="4">
        <v>7.7</v>
      </c>
      <c r="F94" s="4">
        <v>1</v>
      </c>
      <c r="G94" s="6">
        <v>1</v>
      </c>
      <c r="H94" s="4">
        <v>0.06</v>
      </c>
      <c r="I94" s="4">
        <v>0.123</v>
      </c>
      <c r="J94" s="4">
        <v>2.4</v>
      </c>
      <c r="K94" s="7">
        <v>1</v>
      </c>
    </row>
    <row r="95" spans="1:11" ht="18" x14ac:dyDescent="0.3">
      <c r="A95" s="8">
        <v>45469</v>
      </c>
      <c r="B95" s="4">
        <v>1.23</v>
      </c>
      <c r="C95" s="4">
        <v>1.32</v>
      </c>
      <c r="D95" s="4">
        <v>7.8</v>
      </c>
      <c r="E95" s="4">
        <v>7.8</v>
      </c>
      <c r="F95" s="4">
        <v>1</v>
      </c>
      <c r="G95" s="6">
        <v>1</v>
      </c>
      <c r="H95" s="6">
        <v>0</v>
      </c>
      <c r="I95" s="6">
        <v>0</v>
      </c>
      <c r="J95" s="4">
        <v>2.6</v>
      </c>
      <c r="K95" s="7">
        <v>1</v>
      </c>
    </row>
    <row r="96" spans="1:11" ht="18" x14ac:dyDescent="0.3">
      <c r="A96" s="8">
        <v>45470</v>
      </c>
      <c r="B96" s="4">
        <v>2.8</v>
      </c>
      <c r="C96" s="4">
        <v>2.2000000000000002</v>
      </c>
      <c r="D96" s="4">
        <v>7.8</v>
      </c>
      <c r="E96" s="4">
        <v>7.8</v>
      </c>
      <c r="F96" s="4">
        <v>1</v>
      </c>
      <c r="G96" s="6">
        <v>1</v>
      </c>
      <c r="H96" s="6">
        <v>0</v>
      </c>
      <c r="I96" s="6">
        <v>0</v>
      </c>
      <c r="J96" s="4">
        <v>3.4</v>
      </c>
      <c r="K96" s="7">
        <v>1</v>
      </c>
    </row>
    <row r="97" spans="1:11" ht="18" x14ac:dyDescent="0.3">
      <c r="A97" s="8">
        <v>45471</v>
      </c>
      <c r="B97" s="4">
        <v>2.36</v>
      </c>
      <c r="C97" s="4">
        <v>2.34</v>
      </c>
      <c r="D97" s="4">
        <v>7.9</v>
      </c>
      <c r="E97" s="4">
        <v>7.9</v>
      </c>
      <c r="F97" s="4">
        <v>1</v>
      </c>
      <c r="G97" s="6">
        <v>1</v>
      </c>
      <c r="H97" s="6">
        <v>3.9E-2</v>
      </c>
      <c r="I97" s="6">
        <v>0.17299999999999999</v>
      </c>
      <c r="J97" s="4">
        <v>5.01</v>
      </c>
      <c r="K97" s="7">
        <v>1</v>
      </c>
    </row>
    <row r="98" spans="1:11" ht="18" x14ac:dyDescent="0.3">
      <c r="A98" s="8">
        <v>45472</v>
      </c>
      <c r="B98" s="4">
        <v>1.32</v>
      </c>
      <c r="C98" s="4">
        <v>2.25</v>
      </c>
      <c r="D98" s="4">
        <v>8</v>
      </c>
      <c r="E98" s="4">
        <v>8</v>
      </c>
      <c r="F98" s="4">
        <v>1</v>
      </c>
      <c r="G98" s="6">
        <v>1</v>
      </c>
      <c r="H98" s="6">
        <v>5.0000000000000001E-3</v>
      </c>
      <c r="I98" s="6">
        <v>7.0000000000000001E-3</v>
      </c>
      <c r="J98" s="4">
        <v>5.01</v>
      </c>
      <c r="K98" s="7">
        <v>1</v>
      </c>
    </row>
    <row r="99" spans="1:11" ht="18" x14ac:dyDescent="0.3">
      <c r="A99" s="8">
        <v>45473</v>
      </c>
      <c r="B99" s="4">
        <v>2.67</v>
      </c>
      <c r="C99" s="4">
        <v>2.33</v>
      </c>
      <c r="D99" s="4">
        <v>7.9</v>
      </c>
      <c r="E99" s="4">
        <v>7.9</v>
      </c>
      <c r="F99" s="4">
        <v>1</v>
      </c>
      <c r="G99" s="6">
        <v>1</v>
      </c>
      <c r="H99" s="6">
        <v>1.2E-2</v>
      </c>
      <c r="I99" s="6">
        <v>5.6000000000000001E-2</v>
      </c>
      <c r="J99" s="4">
        <v>5.01</v>
      </c>
      <c r="K99" s="7">
        <v>1</v>
      </c>
    </row>
    <row r="100" spans="1:11" ht="18" x14ac:dyDescent="0.3">
      <c r="A100" s="8">
        <v>45474</v>
      </c>
      <c r="B100" s="4">
        <v>4.66</v>
      </c>
      <c r="C100" s="4">
        <v>4.5599999999999996</v>
      </c>
      <c r="D100" s="4">
        <v>7.5</v>
      </c>
      <c r="E100" s="4">
        <v>7.5</v>
      </c>
      <c r="F100" s="4">
        <v>1</v>
      </c>
      <c r="G100" s="6">
        <v>1</v>
      </c>
      <c r="H100" s="6">
        <v>0</v>
      </c>
      <c r="I100" s="6">
        <v>0</v>
      </c>
      <c r="J100" s="4">
        <v>5.01</v>
      </c>
      <c r="K100" s="7">
        <v>1</v>
      </c>
    </row>
    <row r="101" spans="1:11" ht="18" x14ac:dyDescent="0.3">
      <c r="A101" s="8">
        <v>45475</v>
      </c>
      <c r="B101" s="4">
        <v>3.77</v>
      </c>
      <c r="C101" s="4">
        <v>3.92</v>
      </c>
      <c r="D101" s="4">
        <v>7.5</v>
      </c>
      <c r="E101" s="4">
        <v>7.5</v>
      </c>
      <c r="F101" s="4">
        <v>1</v>
      </c>
      <c r="G101" s="6">
        <v>1</v>
      </c>
      <c r="H101" s="6">
        <v>0</v>
      </c>
      <c r="I101" s="6">
        <v>0</v>
      </c>
      <c r="J101" s="4">
        <v>5.01</v>
      </c>
      <c r="K101" s="7">
        <v>1</v>
      </c>
    </row>
    <row r="102" spans="1:11" ht="18" x14ac:dyDescent="0.3">
      <c r="A102" s="8">
        <v>45476</v>
      </c>
      <c r="B102" s="4">
        <v>2.66</v>
      </c>
      <c r="C102" s="4">
        <v>2.4500000000000002</v>
      </c>
      <c r="D102" s="4">
        <v>7.6</v>
      </c>
      <c r="E102" s="4">
        <v>7.6</v>
      </c>
      <c r="F102" s="4">
        <v>1</v>
      </c>
      <c r="G102" s="6">
        <v>1</v>
      </c>
      <c r="H102" s="4">
        <v>0</v>
      </c>
      <c r="I102" s="4">
        <v>0</v>
      </c>
      <c r="J102" s="4">
        <v>5.01</v>
      </c>
      <c r="K102" s="7">
        <v>1</v>
      </c>
    </row>
    <row r="103" spans="1:11" ht="18" x14ac:dyDescent="0.3">
      <c r="A103" s="8">
        <v>45477</v>
      </c>
      <c r="B103" s="4">
        <v>1.73</v>
      </c>
      <c r="C103" s="4">
        <v>2.17</v>
      </c>
      <c r="D103" s="4">
        <v>8</v>
      </c>
      <c r="E103" s="4">
        <v>8</v>
      </c>
      <c r="F103" s="4">
        <v>1</v>
      </c>
      <c r="G103" s="6">
        <v>1</v>
      </c>
      <c r="H103" s="4">
        <v>0</v>
      </c>
      <c r="I103" s="4">
        <v>0</v>
      </c>
      <c r="J103" s="4">
        <v>5.01</v>
      </c>
      <c r="K103" s="7">
        <v>1</v>
      </c>
    </row>
    <row r="104" spans="1:11" ht="18" x14ac:dyDescent="0.3">
      <c r="A104" s="8">
        <v>45478</v>
      </c>
      <c r="B104" s="4">
        <v>1.67</v>
      </c>
      <c r="C104" s="4">
        <v>1.83</v>
      </c>
      <c r="D104" s="4">
        <v>7.9</v>
      </c>
      <c r="E104" s="4">
        <v>7.8</v>
      </c>
      <c r="F104" s="4">
        <v>1</v>
      </c>
      <c r="G104" s="6">
        <v>1</v>
      </c>
      <c r="H104" s="4">
        <v>0</v>
      </c>
      <c r="I104" s="4">
        <v>0</v>
      </c>
      <c r="J104" s="4">
        <v>5.01</v>
      </c>
      <c r="K104" s="7">
        <v>1</v>
      </c>
    </row>
    <row r="105" spans="1:11" ht="18" x14ac:dyDescent="0.3">
      <c r="A105" s="8">
        <v>45479</v>
      </c>
      <c r="B105" s="4">
        <v>1.61</v>
      </c>
      <c r="C105" s="4">
        <v>1.8</v>
      </c>
      <c r="D105" s="4">
        <v>7.9</v>
      </c>
      <c r="E105" s="4">
        <v>7.9</v>
      </c>
      <c r="F105" s="4">
        <v>1</v>
      </c>
      <c r="G105" s="6">
        <v>1</v>
      </c>
      <c r="H105" s="4">
        <v>3.0000000000000001E-3</v>
      </c>
      <c r="I105" s="4">
        <v>3.2000000000000001E-2</v>
      </c>
      <c r="J105" s="4">
        <v>2.4</v>
      </c>
      <c r="K105" s="7">
        <v>1</v>
      </c>
    </row>
    <row r="106" spans="1:11" ht="18" x14ac:dyDescent="0.3">
      <c r="A106" s="8">
        <v>45480</v>
      </c>
      <c r="B106" s="4">
        <v>1.95</v>
      </c>
      <c r="C106" s="4">
        <v>1.83</v>
      </c>
      <c r="D106" s="4">
        <v>7.9</v>
      </c>
      <c r="E106" s="4">
        <v>7.9</v>
      </c>
      <c r="F106" s="4">
        <v>1</v>
      </c>
      <c r="G106" s="6">
        <v>1</v>
      </c>
      <c r="H106" s="4">
        <v>0</v>
      </c>
      <c r="I106" s="4">
        <v>0</v>
      </c>
      <c r="J106" s="4">
        <v>2.6</v>
      </c>
      <c r="K106" s="7">
        <v>1</v>
      </c>
    </row>
    <row r="107" spans="1:11" ht="18" x14ac:dyDescent="0.3">
      <c r="A107" s="8">
        <v>45481</v>
      </c>
      <c r="B107" s="4">
        <v>2.23</v>
      </c>
      <c r="C107" s="4">
        <v>2.2999999999999998</v>
      </c>
      <c r="D107" s="4">
        <v>7.24</v>
      </c>
      <c r="E107" s="4">
        <v>7.24</v>
      </c>
      <c r="F107" s="4">
        <v>1</v>
      </c>
      <c r="G107" s="6">
        <v>1</v>
      </c>
      <c r="H107" s="4">
        <v>0</v>
      </c>
      <c r="I107" s="4">
        <v>0</v>
      </c>
      <c r="J107" s="4">
        <v>3.1</v>
      </c>
      <c r="K107" s="7">
        <v>1</v>
      </c>
    </row>
    <row r="108" spans="1:11" ht="18" x14ac:dyDescent="0.3">
      <c r="A108" s="8">
        <v>45482</v>
      </c>
      <c r="B108" s="4">
        <v>1.96</v>
      </c>
      <c r="C108" s="4">
        <v>1.96</v>
      </c>
      <c r="D108" s="4">
        <v>7.31</v>
      </c>
      <c r="E108" s="4">
        <v>7.32</v>
      </c>
      <c r="F108" s="4">
        <v>1</v>
      </c>
      <c r="G108" s="6">
        <v>1</v>
      </c>
      <c r="H108" s="4">
        <v>0</v>
      </c>
      <c r="I108" s="4">
        <v>0</v>
      </c>
      <c r="J108" s="4">
        <v>2.8</v>
      </c>
      <c r="K108" s="7">
        <v>1</v>
      </c>
    </row>
    <row r="109" spans="1:11" ht="18" x14ac:dyDescent="0.3">
      <c r="A109" s="8">
        <v>45483</v>
      </c>
      <c r="B109" s="4">
        <v>1.06</v>
      </c>
      <c r="C109" s="4">
        <v>1.1399999999999999</v>
      </c>
      <c r="D109" s="4">
        <v>7.4</v>
      </c>
      <c r="E109" s="4">
        <v>7.4</v>
      </c>
      <c r="F109" s="4">
        <v>1</v>
      </c>
      <c r="G109" s="6">
        <v>1</v>
      </c>
      <c r="H109" s="4">
        <v>0</v>
      </c>
      <c r="I109" s="4">
        <v>0</v>
      </c>
      <c r="J109" s="4">
        <v>1.8</v>
      </c>
      <c r="K109" s="7">
        <v>1</v>
      </c>
    </row>
  </sheetData>
  <conditionalFormatting sqref="A2:B109">
    <cfRule type="cellIs" dxfId="6" priority="1" operator="equal">
      <formula>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QT_avant</vt:lpstr>
      <vt:lpstr>QT_PF</vt:lpstr>
      <vt:lpstr>QT_après</vt:lpstr>
      <vt:lpstr>QT_PRO</vt:lpstr>
      <vt:lpstr>ESLI_avant</vt:lpstr>
      <vt:lpstr>ESLI_PF</vt:lpstr>
      <vt:lpstr>ESLI_après</vt:lpstr>
      <vt:lpstr>ESLI_PRO</vt:lpstr>
      <vt:lpstr>ION_avant</vt:lpstr>
      <vt:lpstr>ION_PF</vt:lpstr>
      <vt:lpstr>ION_après</vt:lpstr>
      <vt:lpstr>ION_PRO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2024-07-16T12:13:29Z</dcterms:created>
  <dcterms:modified xsi:type="dcterms:W3CDTF">2024-07-29T07:57:07Z</dcterms:modified>
</cp:coreProperties>
</file>