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02412392-C80E-4271-8938-FC9DA266CDBA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E111" i="2"/>
  <c r="D111" i="2"/>
  <c r="E110" i="2"/>
  <c r="D110" i="2"/>
  <c r="E109" i="2"/>
  <c r="D109" i="2"/>
  <c r="E108" i="2"/>
  <c r="D108" i="2"/>
  <c r="E107" i="2"/>
  <c r="D107" i="2"/>
  <c r="D100" i="2"/>
  <c r="D101" i="2"/>
  <c r="D102" i="2"/>
  <c r="D103" i="2"/>
  <c r="D104" i="2"/>
  <c r="D105" i="2"/>
  <c r="D106" i="2"/>
  <c r="D9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4" i="2"/>
  <c r="D95" i="2"/>
  <c r="D96" i="2"/>
  <c r="D97" i="2"/>
  <c r="D98" i="2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G105" i="2" s="1"/>
  <c r="F106" i="2"/>
  <c r="F107" i="2"/>
  <c r="F108" i="2"/>
  <c r="F109" i="2"/>
  <c r="G109" i="2" s="1"/>
  <c r="F110" i="2"/>
  <c r="G110" i="2" s="1"/>
  <c r="F111" i="2"/>
  <c r="G111" i="2" s="1"/>
  <c r="E86" i="2"/>
  <c r="E87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G97" i="2" l="1"/>
  <c r="G108" i="2"/>
  <c r="G96" i="2"/>
  <c r="G95" i="2"/>
  <c r="G87" i="2"/>
  <c r="G98" i="2"/>
  <c r="G94" i="2"/>
  <c r="G107" i="2"/>
  <c r="G106" i="2"/>
  <c r="G104" i="2"/>
  <c r="G102" i="2"/>
  <c r="G103" i="2"/>
  <c r="E90" i="2"/>
  <c r="G90" i="2" s="1"/>
  <c r="E93" i="2"/>
  <c r="G93" i="2" s="1"/>
  <c r="E89" i="2"/>
  <c r="G89" i="2" s="1"/>
  <c r="E92" i="2"/>
  <c r="G92" i="2" s="1"/>
  <c r="E88" i="2"/>
  <c r="B88" i="2" s="1"/>
  <c r="E91" i="2"/>
  <c r="G91" i="2" s="1"/>
  <c r="G101" i="2"/>
  <c r="G99" i="2"/>
  <c r="G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88" i="2" l="1"/>
  <c r="B89" i="2"/>
  <c r="G8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B90" i="2" l="1"/>
  <c r="D8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G86" i="2"/>
  <c r="D90" i="2" l="1"/>
  <c r="B91" i="2"/>
  <c r="F5" i="2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D91" i="2" l="1"/>
  <c r="B92" i="2"/>
  <c r="G2" i="2"/>
  <c r="D93" i="2" l="1"/>
  <c r="D92" i="2"/>
  <c r="F9" i="2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G43" i="1" l="1"/>
  <c r="G39" i="1"/>
  <c r="G35" i="1"/>
  <c r="G33" i="1"/>
  <c r="H33" i="1"/>
  <c r="G42" i="1"/>
  <c r="G44" i="1"/>
  <c r="G41" i="1"/>
  <c r="G37" i="1"/>
  <c r="G36" i="1"/>
  <c r="G38" i="1"/>
  <c r="G40" i="1"/>
  <c r="G34" i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F74" i="1"/>
  <c r="F62" i="1"/>
  <c r="C86" i="1"/>
  <c r="F46" i="1"/>
  <c r="F34" i="1"/>
  <c r="C58" i="1"/>
  <c r="D58" i="1"/>
  <c r="F18" i="1"/>
  <c r="C42" i="1"/>
  <c r="C14" i="1"/>
  <c r="D14" i="1"/>
  <c r="F86" i="1"/>
  <c r="F78" i="1"/>
  <c r="F58" i="1"/>
  <c r="C82" i="1"/>
  <c r="D82" i="1"/>
  <c r="F42" i="1"/>
  <c r="C66" i="1"/>
  <c r="F26" i="1"/>
  <c r="C46" i="1"/>
  <c r="D46" i="1"/>
  <c r="C34" i="1"/>
  <c r="D34" i="1"/>
  <c r="C2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C77" i="1"/>
  <c r="F37" i="1"/>
  <c r="C73" i="1"/>
  <c r="F33" i="1"/>
  <c r="D73" i="1"/>
  <c r="C69" i="1"/>
  <c r="F29" i="1"/>
  <c r="C65" i="1"/>
  <c r="F25" i="1"/>
  <c r="D65" i="1"/>
  <c r="D61" i="1"/>
  <c r="F21" i="1"/>
  <c r="C57" i="1"/>
  <c r="F17" i="1"/>
  <c r="D57" i="1"/>
  <c r="F13" i="1"/>
  <c r="C49" i="1"/>
  <c r="C45" i="1"/>
  <c r="F5" i="1"/>
  <c r="C41" i="1"/>
  <c r="D41" i="1"/>
  <c r="D37" i="1"/>
  <c r="C33" i="1"/>
  <c r="D33" i="1"/>
  <c r="D29" i="1"/>
  <c r="C25" i="1"/>
  <c r="D25" i="1"/>
  <c r="D21" i="1"/>
  <c r="C17" i="1"/>
  <c r="C5" i="1"/>
  <c r="F54" i="1"/>
  <c r="F38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F20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C12" i="1"/>
  <c r="D12" i="1"/>
  <c r="F82" i="1"/>
  <c r="F66" i="1"/>
  <c r="F50" i="1"/>
  <c r="F30" i="1"/>
  <c r="D54" i="1"/>
  <c r="F14" i="1"/>
  <c r="C30" i="1"/>
  <c r="D30" i="1"/>
  <c r="C18" i="1"/>
  <c r="D18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C83" i="1"/>
  <c r="F39" i="1"/>
  <c r="D75" i="1"/>
  <c r="F35" i="1"/>
  <c r="C75" i="1"/>
  <c r="F31" i="1"/>
  <c r="C67" i="1"/>
  <c r="F27" i="1"/>
  <c r="D63" i="1"/>
  <c r="F23" i="1"/>
  <c r="C59" i="1"/>
  <c r="F19" i="1"/>
  <c r="C55" i="1"/>
  <c r="D55" i="1"/>
  <c r="F15" i="1"/>
  <c r="D51" i="1"/>
  <c r="F11" i="1"/>
  <c r="C47" i="1"/>
  <c r="D47" i="1"/>
  <c r="D43" i="1"/>
  <c r="C39" i="1"/>
  <c r="D39" i="1"/>
  <c r="D35" i="1"/>
  <c r="C31" i="1"/>
  <c r="D31" i="1"/>
  <c r="D27" i="1"/>
  <c r="C23" i="1"/>
  <c r="D19" i="1"/>
  <c r="C15" i="1"/>
  <c r="D11" i="1"/>
  <c r="C2" i="3"/>
  <c r="C3" i="3"/>
  <c r="I59" i="3"/>
  <c r="H81" i="3"/>
  <c r="C19" i="1" l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7" i="1"/>
  <c r="D68" i="1"/>
  <c r="C80" i="1"/>
  <c r="D84" i="1"/>
  <c r="D69" i="1"/>
  <c r="D85" i="1"/>
  <c r="B75" i="3"/>
  <c r="B67" i="3"/>
  <c r="H74" i="3"/>
  <c r="B73" i="3"/>
  <c r="G69" i="3"/>
  <c r="H2" i="3"/>
  <c r="B83" i="3"/>
  <c r="H3" i="3"/>
  <c r="B77" i="3"/>
  <c r="H86" i="3"/>
  <c r="H79" i="3"/>
  <c r="H81" i="1"/>
  <c r="C78" i="1"/>
  <c r="B73" i="1"/>
  <c r="B77" i="1"/>
  <c r="D74" i="1"/>
  <c r="B60" i="3"/>
  <c r="B3" i="3"/>
  <c r="B63" i="3"/>
  <c r="B65" i="3"/>
  <c r="B53" i="3"/>
  <c r="H49" i="3"/>
  <c r="B49" i="3"/>
  <c r="G46" i="3"/>
  <c r="B45" i="3"/>
  <c r="I67" i="3"/>
  <c r="I85" i="3"/>
  <c r="I65" i="3"/>
  <c r="I63" i="3"/>
  <c r="I59" i="1"/>
  <c r="I83" i="3"/>
  <c r="I60" i="3"/>
  <c r="I49" i="3"/>
  <c r="B37" i="3"/>
  <c r="I36" i="3"/>
  <c r="H36" i="3"/>
  <c r="B36" i="3"/>
  <c r="I33" i="3"/>
  <c r="B33" i="3"/>
  <c r="H32" i="3"/>
  <c r="I30" i="3"/>
  <c r="B30" i="3"/>
  <c r="I29" i="3"/>
  <c r="H28" i="3"/>
  <c r="I27" i="3"/>
  <c r="B27" i="3"/>
  <c r="I19" i="3"/>
  <c r="G19" i="3"/>
  <c r="B17" i="3"/>
  <c r="H17" i="3"/>
  <c r="G17" i="3"/>
  <c r="B15" i="3"/>
  <c r="B13" i="3"/>
  <c r="I9" i="3"/>
  <c r="E9" i="3"/>
  <c r="B9" i="3"/>
  <c r="D5" i="1"/>
  <c r="H7" i="3"/>
  <c r="I5" i="3"/>
  <c r="H5" i="3"/>
  <c r="H4" i="3"/>
  <c r="B5" i="3"/>
  <c r="F3" i="1"/>
  <c r="C3" i="1"/>
  <c r="D3" i="1"/>
  <c r="F2" i="1"/>
  <c r="C2" i="1"/>
  <c r="D2" i="1"/>
  <c r="B84" i="3"/>
  <c r="B81" i="3"/>
  <c r="B51" i="3"/>
  <c r="B43" i="3"/>
  <c r="B39" i="3"/>
  <c r="B21" i="3"/>
  <c r="B69" i="3"/>
  <c r="B61" i="3"/>
  <c r="B57" i="3"/>
  <c r="B41" i="3"/>
  <c r="B85" i="3"/>
  <c r="E5" i="3"/>
  <c r="H57" i="3"/>
  <c r="H42" i="3"/>
  <c r="I35" i="3"/>
  <c r="G63" i="3"/>
  <c r="G29" i="3"/>
  <c r="G25" i="3"/>
  <c r="G21" i="3"/>
  <c r="G9" i="3"/>
  <c r="G5" i="3"/>
  <c r="H72" i="3"/>
  <c r="H68" i="3"/>
  <c r="H64" i="3"/>
  <c r="H60" i="3"/>
  <c r="H25" i="3"/>
  <c r="H10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44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35" i="1"/>
  <c r="H19" i="3"/>
  <c r="H80" i="3"/>
  <c r="H82" i="3"/>
  <c r="H71" i="3"/>
  <c r="H63" i="3"/>
  <c r="H55" i="3"/>
  <c r="H47" i="3"/>
  <c r="H39" i="3"/>
  <c r="H31" i="3"/>
  <c r="H23" i="3"/>
  <c r="H15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31" i="3" l="1"/>
  <c r="E40" i="3"/>
  <c r="E17" i="3"/>
  <c r="E11" i="3"/>
  <c r="E56" i="3"/>
  <c r="E29" i="3"/>
  <c r="E33" i="3"/>
  <c r="G49" i="3"/>
  <c r="G50" i="3"/>
  <c r="E62" i="3"/>
  <c r="H3" i="1"/>
  <c r="E25" i="3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E40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E25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E31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11" i="1"/>
  <c r="E15" i="1"/>
  <c r="E28" i="1"/>
  <c r="I53" i="1"/>
  <c r="I37" i="1"/>
  <c r="I25" i="1"/>
  <c r="I62" i="1"/>
  <c r="I52" i="1"/>
  <c r="I75" i="1"/>
  <c r="H24" i="1"/>
  <c r="H26" i="1"/>
  <c r="H65" i="1"/>
  <c r="H56" i="1"/>
  <c r="G28" i="1"/>
  <c r="E4" i="3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E53" i="3"/>
  <c r="B75" i="1"/>
  <c r="B66" i="1"/>
  <c r="B54" i="1"/>
  <c r="E56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E29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G86" i="3"/>
  <c r="H84" i="1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3" i="1"/>
  <c r="G62" i="1"/>
  <c r="G61" i="3"/>
  <c r="G60" i="3"/>
  <c r="G59" i="3"/>
  <c r="G58" i="3"/>
  <c r="E58" i="3"/>
  <c r="G57" i="3"/>
  <c r="G56" i="3"/>
  <c r="G55" i="3"/>
  <c r="G54" i="3"/>
  <c r="G53" i="3"/>
  <c r="I51" i="1"/>
  <c r="G51" i="3"/>
  <c r="G52" i="3"/>
  <c r="E50" i="3"/>
  <c r="G2" i="1"/>
  <c r="E36" i="3"/>
  <c r="E27" i="3"/>
  <c r="E66" i="3"/>
  <c r="E70" i="3"/>
  <c r="E78" i="3"/>
  <c r="H20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53" i="1"/>
  <c r="E73" i="3"/>
  <c r="E2" i="3"/>
  <c r="E85" i="3"/>
  <c r="E75" i="3"/>
  <c r="I3" i="1"/>
  <c r="H40" i="3"/>
  <c r="E3" i="3"/>
  <c r="E61" i="3"/>
  <c r="G3" i="1"/>
  <c r="E67" i="3"/>
  <c r="E12" i="3"/>
  <c r="B11" i="3"/>
  <c r="I33" i="1"/>
  <c r="E33" i="1"/>
  <c r="E13" i="3"/>
  <c r="B24" i="3"/>
  <c r="H34" i="1"/>
  <c r="G4" i="1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H2" i="1"/>
  <c r="E7" i="3"/>
  <c r="E3" i="1" l="1"/>
  <c r="E62" i="1"/>
  <c r="B3" i="1"/>
  <c r="B2" i="1"/>
  <c r="G50" i="1"/>
  <c r="E84" i="1"/>
  <c r="E84" i="3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<sst xmlns="http://schemas.openxmlformats.org/spreadsheetml/2006/main" count="29" uniqueCount="27">
  <si>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</si>
  <si>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</si>
  <si>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</si>
  <si>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</si>
  <si>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</si>
  <si>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</si>
  <si>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</si>
  <si>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</si>
  <si>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</si>
  <si>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</si>
  <si>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</si>
  <si>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</si>
  <si>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</si>
  <si>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</si>
  <si>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</si>
  <si>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</si>
  <si>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</si>
  <si>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Soude CIP RO (l/m3)</t>
  </si>
  <si>
    <t>Acide CIP RO (l/m3)</t>
  </si>
  <si>
    <t>Antiscalant (l/j)</t>
  </si>
  <si>
    <t>SMBS (l/j)</t>
  </si>
  <si>
    <t>Acide CEB 2 (l/j)</t>
  </si>
  <si>
    <t>Soude CEB1 (l/j)</t>
  </si>
  <si>
    <t>NaOCl CEB 1  (1+2) (l/j)</t>
  </si>
  <si>
    <t>Coagulant (l/j)</t>
  </si>
  <si>
    <t>Acide (l/j)</t>
  </si>
  <si>
    <t>NaOCl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</si>
</sst>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 refreshError="1"/>
      <sheetData sheetId="1" refreshError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</sheetData>
      <sheetData sheetId="5" refreshError="1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265.59999999999917</v>
          </cell>
          <cell r="F111">
            <v>2.8527238357105942</v>
          </cell>
        </row>
        <row r="112">
          <cell r="D112">
            <v>-19.199999999997885</v>
          </cell>
          <cell r="F112">
            <v>-0.19680398528068027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G110">
            <v>-13.88495495224034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F110">
            <v>-13.31846807484858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11"/>
  <sheetViews>
    <sheetView workbookViewId="0">
      <pane ySplit="1" topLeftCell="A64" activePane="bottomLeft" state="frozen"/>
      <selection pane="bottomLeft" activeCell="A86" sqref="A86:K111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-13.88495495224034</v>
      </c>
      <c r="I109" s="40">
        <f>[1]ASC!F110</f>
        <v>-13.31846807484858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2.8527238357105942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-0.19680398528068027</v>
      </c>
      <c r="H111" s="40">
        <f>[1]SBS!G112</f>
        <v>3.608073063479539</v>
      </c>
      <c r="I111" s="40">
        <f>[1]ASC!F112</f>
        <v>3.5824475445627675</v>
      </c>
      <c r="J111" s="4"/>
      <c r="K111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111"/>
  <sheetViews>
    <sheetView topLeftCell="A77" workbookViewId="0">
      <selection activeCell="A77" sqref="A1:A1048576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4</v>
      </c>
      <c r="C1" s="16" t="s">
        <v>5</v>
      </c>
      <c r="D1" s="16" t="s">
        <v>6</v>
      </c>
      <c r="E1" s="11" t="s">
        <v>3</v>
      </c>
      <c r="F1" s="17" t="s">
        <v>0</v>
      </c>
      <c r="G1" s="13" t="s">
        <v>1</v>
      </c>
    </row>
    <row r="2" spans="1:7" x14ac:dyDescent="0.3">
      <c r="A2" s="32">
        <v>45658</v>
      </c>
      <c r="B2" s="34">
        <v>11077.9</v>
      </c>
      <c r="C2" s="36"/>
      <c r="D2" s="36"/>
      <c r="E2" s="18">
        <v>163.69999999999999</v>
      </c>
      <c r="F2" s="18">
        <f>[2]Sheet1!U6</f>
        <v>53174</v>
      </c>
      <c r="G2" s="22">
        <f t="shared" ref="G2" si="0">E2/F2</f>
        <v>3.0785722345507199E-3</v>
      </c>
    </row>
    <row r="3" spans="1:7" x14ac:dyDescent="0.3">
      <c r="A3" s="12">
        <v>45659</v>
      </c>
      <c r="B3" s="4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1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9"/>
      <c r="E32" s="37">
        <f t="shared" si="1"/>
        <v>219.20000000000073</v>
      </c>
      <c r="F32" s="9">
        <f>[2]Sheet1!U36</f>
        <v>72868</v>
      </c>
      <c r="G32" s="38">
        <f t="shared" si="2"/>
        <v>3.0081791732996752</v>
      </c>
    </row>
    <row r="33" spans="1:7" x14ac:dyDescent="0.3">
      <c r="A33" s="32">
        <v>45689</v>
      </c>
      <c r="B33" s="44">
        <v>16796.900000000001</v>
      </c>
      <c r="C33" s="28"/>
      <c r="D33" s="28"/>
      <c r="E33" s="10">
        <f t="shared" si="1"/>
        <v>226.70000000000073</v>
      </c>
      <c r="F33" s="28">
        <f>[2]Sheet1!U37</f>
        <v>71689</v>
      </c>
      <c r="G33" s="43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3">
        <v>45716</v>
      </c>
      <c r="B60" s="7">
        <v>23088.400000000001</v>
      </c>
      <c r="C60" s="9">
        <v>20275</v>
      </c>
      <c r="D60" s="9">
        <f t="shared" ref="D60:D98" si="3">B60-C60-(B59-C59)</f>
        <v>-20014.099999999999</v>
      </c>
      <c r="E60" s="37">
        <f t="shared" si="1"/>
        <v>260.90000000000146</v>
      </c>
      <c r="F60" s="9">
        <f>[2]Sheet1!U64</f>
        <v>95898</v>
      </c>
      <c r="G60" s="38">
        <f t="shared" si="2"/>
        <v>2.7205989697386959</v>
      </c>
    </row>
    <row r="61" spans="1:7" x14ac:dyDescent="0.3">
      <c r="A61" s="31">
        <v>45717</v>
      </c>
      <c r="B61" s="34">
        <v>23352.1</v>
      </c>
      <c r="C61" s="35">
        <v>20513</v>
      </c>
      <c r="D61" s="36">
        <f t="shared" si="3"/>
        <v>25.69999999999709</v>
      </c>
      <c r="E61" s="18">
        <f t="shared" si="1"/>
        <v>263.69999999999709</v>
      </c>
      <c r="F61" s="35">
        <f>[2]Sheet1!U65</f>
        <v>90569</v>
      </c>
      <c r="G61" s="22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8">
        <f t="shared" si="3"/>
        <v>26.5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8">
        <f t="shared" si="3"/>
        <v>27.600000000002183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0">
        <v>45720</v>
      </c>
      <c r="B64" s="4">
        <v>24146.5</v>
      </c>
      <c r="C64" s="27">
        <v>21229</v>
      </c>
      <c r="D64" s="8">
        <f t="shared" si="3"/>
        <v>24.299999999999272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8">
        <f t="shared" si="3"/>
        <v>26.099999999998545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8">
        <f t="shared" si="3"/>
        <v>24.900000000001455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8">
        <f t="shared" si="3"/>
        <v>30.799999999999272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8">
        <f t="shared" si="3"/>
        <v>25.799999999999272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8">
        <f t="shared" si="3"/>
        <v>28.30000000000291</v>
      </c>
      <c r="E69" s="5">
        <f t="shared" ref="E69:E106" si="4">(B69-B68)</f>
        <v>274.30000000000291</v>
      </c>
      <c r="F69" s="27">
        <f>[2]Sheet1!U73</f>
        <v>94813</v>
      </c>
      <c r="G69" s="6">
        <f t="shared" ref="G69:G111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8">
        <f t="shared" si="3"/>
        <v>-35.400000000001455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8">
        <f t="shared" si="3"/>
        <v>24.700000000000728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8">
        <f t="shared" si="3"/>
        <v>22.899999999997817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8">
        <f t="shared" si="3"/>
        <v>23.600000000002183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8">
        <f t="shared" si="3"/>
        <v>26.399999999997817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8">
        <f t="shared" si="3"/>
        <v>-20.799999999999272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8">
        <f t="shared" si="3"/>
        <v>65.900000000001455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8">
        <f t="shared" si="3"/>
        <v>23.599999999998545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8">
        <f t="shared" si="3"/>
        <v>26.700000000000728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8">
        <f t="shared" si="3"/>
        <v>26.799999999999272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8">
        <f t="shared" si="3"/>
        <v>26.700000000000728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8">
        <f t="shared" si="3"/>
        <v>25.700000000000728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8">
        <f t="shared" si="3"/>
        <v>28.799999999999272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8">
        <f t="shared" si="3"/>
        <v>28.799999999999272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8">
        <f t="shared" si="3"/>
        <v>25.100000000002183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2">
        <v>29816.7</v>
      </c>
      <c r="C85" s="5">
        <v>26421</v>
      </c>
      <c r="D85" s="8">
        <f t="shared" si="3"/>
        <v>22.799999999999272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8">
        <f t="shared" si="3"/>
        <v>21.399999999997817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4">
        <v>30293.1</v>
      </c>
      <c r="C87" s="5">
        <v>26624</v>
      </c>
      <c r="D87" s="8">
        <f t="shared" si="3"/>
        <v>252</v>
      </c>
      <c r="E87" s="5">
        <f t="shared" si="4"/>
        <v>252</v>
      </c>
      <c r="F87" s="27">
        <f>[2]Sheet1!U91</f>
        <v>86228</v>
      </c>
      <c r="G87" s="6">
        <f t="shared" si="5"/>
        <v>2.92248457577585</v>
      </c>
    </row>
    <row r="88" spans="1:7" x14ac:dyDescent="0.3">
      <c r="A88" s="12">
        <v>45744</v>
      </c>
      <c r="B88" s="46">
        <f>B87+E88</f>
        <v>30576.70176</v>
      </c>
      <c r="C88" s="5"/>
      <c r="D88" s="8">
        <f t="shared" si="3"/>
        <v>26907.601760000001</v>
      </c>
      <c r="E88" s="45">
        <f>F88*2.82/1000</f>
        <v>283.60176000000001</v>
      </c>
      <c r="F88" s="27">
        <f>[2]Sheet1!U92</f>
        <v>100568</v>
      </c>
      <c r="G88" s="6">
        <f t="shared" si="5"/>
        <v>2.82</v>
      </c>
    </row>
    <row r="89" spans="1:7" x14ac:dyDescent="0.3">
      <c r="A89" s="12">
        <v>45745</v>
      </c>
      <c r="B89" s="46">
        <f t="shared" ref="B89:B92" si="6">B88+E89</f>
        <v>30866.484960000002</v>
      </c>
      <c r="C89" s="5"/>
      <c r="D89" s="8">
        <f t="shared" si="3"/>
        <v>289.78320000000167</v>
      </c>
      <c r="E89" s="45">
        <f t="shared" ref="E89:E92" si="7">F89*2.82/1000</f>
        <v>289.78320000000002</v>
      </c>
      <c r="F89" s="27">
        <f>[2]Sheet1!U93</f>
        <v>102760</v>
      </c>
      <c r="G89" s="6">
        <f t="shared" si="5"/>
        <v>2.82</v>
      </c>
    </row>
    <row r="90" spans="1:7" x14ac:dyDescent="0.3">
      <c r="A90" s="12">
        <v>45746</v>
      </c>
      <c r="B90" s="46">
        <f t="shared" si="6"/>
        <v>31164.790200000003</v>
      </c>
      <c r="C90" s="5"/>
      <c r="D90" s="8">
        <f t="shared" si="3"/>
        <v>298.3052400000015</v>
      </c>
      <c r="E90" s="45">
        <f t="shared" si="7"/>
        <v>298.30523999999997</v>
      </c>
      <c r="F90" s="27">
        <f>[2]Sheet1!U94</f>
        <v>105782</v>
      </c>
      <c r="G90" s="6">
        <f t="shared" si="5"/>
        <v>2.8199999999999994</v>
      </c>
    </row>
    <row r="91" spans="1:7" ht="15" thickBot="1" x14ac:dyDescent="0.35">
      <c r="A91" s="12">
        <v>45747</v>
      </c>
      <c r="B91" s="49">
        <f t="shared" si="6"/>
        <v>31459.793220000003</v>
      </c>
      <c r="C91" s="37"/>
      <c r="D91" s="9">
        <f t="shared" si="3"/>
        <v>295.00302000000011</v>
      </c>
      <c r="E91" s="50">
        <f t="shared" si="7"/>
        <v>295.00301999999994</v>
      </c>
      <c r="F91" s="9">
        <f>[2]Sheet1!U95</f>
        <v>104611</v>
      </c>
      <c r="G91" s="38">
        <f t="shared" si="5"/>
        <v>2.8199999999999994</v>
      </c>
    </row>
    <row r="92" spans="1:7" x14ac:dyDescent="0.3">
      <c r="A92" s="12">
        <v>45748</v>
      </c>
      <c r="B92" s="47">
        <f t="shared" si="6"/>
        <v>31758.168960000003</v>
      </c>
      <c r="C92" s="10"/>
      <c r="D92" s="15">
        <f t="shared" si="3"/>
        <v>298.3757399999995</v>
      </c>
      <c r="E92" s="48">
        <f t="shared" si="7"/>
        <v>298.37574000000001</v>
      </c>
      <c r="F92" s="28">
        <f>[2]Sheet1!U96</f>
        <v>105807</v>
      </c>
      <c r="G92" s="43">
        <f t="shared" si="5"/>
        <v>2.82</v>
      </c>
    </row>
    <row r="93" spans="1:7" x14ac:dyDescent="0.3">
      <c r="A93" s="12">
        <v>45749</v>
      </c>
      <c r="B93" s="4">
        <v>32055.3</v>
      </c>
      <c r="C93" s="5">
        <v>28418</v>
      </c>
      <c r="D93" s="8">
        <f t="shared" si="3"/>
        <v>-28120.868960000003</v>
      </c>
      <c r="E93" s="45">
        <f>F93*2.82/1000</f>
        <v>298.43495999999999</v>
      </c>
      <c r="F93" s="27">
        <f>[2]Sheet1!U97</f>
        <v>105828</v>
      </c>
      <c r="G93" s="6">
        <f t="shared" si="5"/>
        <v>2.82</v>
      </c>
    </row>
    <row r="94" spans="1:7" x14ac:dyDescent="0.3">
      <c r="A94" s="12">
        <v>45750</v>
      </c>
      <c r="B94" s="4">
        <v>32374.400000000001</v>
      </c>
      <c r="C94" s="5"/>
      <c r="D94" s="8">
        <f t="shared" si="3"/>
        <v>28737.100000000002</v>
      </c>
      <c r="E94" s="5">
        <f t="shared" si="4"/>
        <v>319.10000000000218</v>
      </c>
      <c r="F94" s="27">
        <f>[2]Sheet1!U98</f>
        <v>106116</v>
      </c>
      <c r="G94" s="6">
        <f t="shared" si="5"/>
        <v>3.0070865844924626</v>
      </c>
    </row>
    <row r="95" spans="1:7" x14ac:dyDescent="0.3">
      <c r="A95" s="12">
        <v>45751</v>
      </c>
      <c r="B95" s="4">
        <v>32654.400000000001</v>
      </c>
      <c r="C95" s="5">
        <v>28959</v>
      </c>
      <c r="D95" s="8">
        <f t="shared" si="3"/>
        <v>-28679</v>
      </c>
      <c r="E95" s="5">
        <f t="shared" si="4"/>
        <v>280</v>
      </c>
      <c r="F95" s="27">
        <f>[2]Sheet1!U99</f>
        <v>105724</v>
      </c>
      <c r="G95" s="6">
        <f t="shared" si="5"/>
        <v>2.6484052816768191</v>
      </c>
    </row>
    <row r="96" spans="1:7" x14ac:dyDescent="0.3">
      <c r="A96" s="12">
        <v>45752</v>
      </c>
      <c r="B96" s="4">
        <v>32907.599999999999</v>
      </c>
      <c r="C96" s="5">
        <v>28188</v>
      </c>
      <c r="D96" s="8">
        <f t="shared" si="3"/>
        <v>1024.1999999999971</v>
      </c>
      <c r="E96" s="5">
        <f t="shared" si="4"/>
        <v>253.19999999999709</v>
      </c>
      <c r="F96" s="27">
        <f>[2]Sheet1!U100</f>
        <v>91045</v>
      </c>
      <c r="G96" s="6">
        <f t="shared" si="5"/>
        <v>2.7810423416991279</v>
      </c>
    </row>
    <row r="97" spans="1:7" x14ac:dyDescent="0.3">
      <c r="A97" s="12">
        <v>45753</v>
      </c>
      <c r="B97" s="4">
        <v>33157.800000000003</v>
      </c>
      <c r="C97" s="5">
        <v>29413</v>
      </c>
      <c r="D97" s="8">
        <f t="shared" si="3"/>
        <v>-974.79999999999563</v>
      </c>
      <c r="E97" s="5">
        <f t="shared" si="4"/>
        <v>250.20000000000437</v>
      </c>
      <c r="F97" s="27">
        <f>[2]Sheet1!U101</f>
        <v>87247</v>
      </c>
      <c r="G97" s="6">
        <f t="shared" si="5"/>
        <v>2.8677203800704252</v>
      </c>
    </row>
    <row r="98" spans="1:7" x14ac:dyDescent="0.3">
      <c r="A98" s="12">
        <v>45754</v>
      </c>
      <c r="B98" s="4">
        <v>33393.800000000003</v>
      </c>
      <c r="C98" s="5">
        <v>29625</v>
      </c>
      <c r="D98" s="8">
        <f t="shared" si="3"/>
        <v>24</v>
      </c>
      <c r="E98" s="5">
        <f t="shared" si="4"/>
        <v>236</v>
      </c>
      <c r="F98" s="27">
        <f>[2]Sheet1!U102</f>
        <v>86226</v>
      </c>
      <c r="G98" s="6">
        <f t="shared" si="5"/>
        <v>2.7369934822443347</v>
      </c>
    </row>
    <row r="99" spans="1:7" x14ac:dyDescent="0.3">
      <c r="A99" s="12">
        <v>45755</v>
      </c>
      <c r="B99" s="4">
        <v>33661.800000000003</v>
      </c>
      <c r="C99" s="5">
        <v>29866</v>
      </c>
      <c r="D99" s="8">
        <f>B99-C99-(B98-C98)</f>
        <v>27</v>
      </c>
      <c r="E99" s="5">
        <f t="shared" si="4"/>
        <v>268</v>
      </c>
      <c r="F99" s="27">
        <f>[2]Sheet1!U103</f>
        <v>93832</v>
      </c>
      <c r="G99" s="6">
        <f t="shared" si="5"/>
        <v>2.8561684713104269</v>
      </c>
    </row>
    <row r="100" spans="1:7" x14ac:dyDescent="0.3">
      <c r="A100" s="12">
        <v>45756</v>
      </c>
      <c r="B100" s="4">
        <v>33935</v>
      </c>
      <c r="C100" s="5">
        <v>30112</v>
      </c>
      <c r="D100" s="8">
        <f t="shared" ref="D100:D106" si="8">B100-C100-(B99-C99)</f>
        <v>27.19999999999709</v>
      </c>
      <c r="E100" s="5">
        <f t="shared" si="4"/>
        <v>273.19999999999709</v>
      </c>
      <c r="F100" s="27">
        <f>[2]Sheet1!U104</f>
        <v>94856</v>
      </c>
      <c r="G100" s="6">
        <f t="shared" si="5"/>
        <v>2.8801551825925307</v>
      </c>
    </row>
    <row r="101" spans="1:7" x14ac:dyDescent="0.3">
      <c r="A101" s="12">
        <v>45757</v>
      </c>
      <c r="B101" s="4">
        <v>34216.1</v>
      </c>
      <c r="C101" s="5">
        <v>30366</v>
      </c>
      <c r="D101" s="8">
        <f t="shared" si="8"/>
        <v>27.099999999998545</v>
      </c>
      <c r="E101" s="5">
        <f t="shared" si="4"/>
        <v>281.09999999999854</v>
      </c>
      <c r="F101" s="27">
        <f>[2]Sheet1!U105</f>
        <v>100087</v>
      </c>
      <c r="G101" s="6">
        <f t="shared" si="5"/>
        <v>2.8085565557964425</v>
      </c>
    </row>
    <row r="102" spans="1:7" x14ac:dyDescent="0.3">
      <c r="A102" s="12">
        <v>45758</v>
      </c>
      <c r="B102" s="4">
        <v>34513.599999999999</v>
      </c>
      <c r="C102" s="5">
        <v>30646</v>
      </c>
      <c r="D102" s="8">
        <f t="shared" si="8"/>
        <v>17.5</v>
      </c>
      <c r="E102" s="5">
        <f t="shared" si="4"/>
        <v>297.5</v>
      </c>
      <c r="F102" s="27">
        <f>[2]Sheet1!U106</f>
        <v>103544</v>
      </c>
      <c r="G102" s="6">
        <f t="shared" si="5"/>
        <v>2.8731746890210923</v>
      </c>
    </row>
    <row r="103" spans="1:7" x14ac:dyDescent="0.3">
      <c r="A103" s="12">
        <v>45759</v>
      </c>
      <c r="B103" s="4">
        <v>34737.300000000003</v>
      </c>
      <c r="C103" s="5">
        <v>30837</v>
      </c>
      <c r="D103" s="8">
        <f t="shared" si="8"/>
        <v>32.700000000004366</v>
      </c>
      <c r="E103" s="5">
        <f t="shared" si="4"/>
        <v>223.70000000000437</v>
      </c>
      <c r="F103" s="27">
        <f>[2]Sheet1!U107</f>
        <v>80076</v>
      </c>
      <c r="G103" s="6">
        <f t="shared" si="5"/>
        <v>2.7935960837205203</v>
      </c>
    </row>
    <row r="104" spans="1:7" x14ac:dyDescent="0.3">
      <c r="A104" s="12">
        <v>45760</v>
      </c>
      <c r="B104" s="4">
        <v>34980.5</v>
      </c>
      <c r="C104" s="5">
        <v>31071</v>
      </c>
      <c r="D104" s="8">
        <f t="shared" si="8"/>
        <v>9.1999999999970896</v>
      </c>
      <c r="E104" s="5">
        <f t="shared" si="4"/>
        <v>243.19999999999709</v>
      </c>
      <c r="F104" s="27">
        <f>[2]Sheet1!U108</f>
        <v>88603</v>
      </c>
      <c r="G104" s="6">
        <f t="shared" si="5"/>
        <v>2.744828053226156</v>
      </c>
    </row>
    <row r="105" spans="1:7" x14ac:dyDescent="0.3">
      <c r="A105" s="12">
        <v>45761</v>
      </c>
      <c r="B105" s="4">
        <v>35280.5</v>
      </c>
      <c r="C105" s="5">
        <v>31328</v>
      </c>
      <c r="D105" s="8">
        <f t="shared" si="8"/>
        <v>43</v>
      </c>
      <c r="E105" s="5">
        <f t="shared" si="4"/>
        <v>300</v>
      </c>
      <c r="F105" s="27">
        <f>[2]Sheet1!U109</f>
        <v>103815</v>
      </c>
      <c r="G105" s="6">
        <f t="shared" si="5"/>
        <v>2.889755815633579</v>
      </c>
    </row>
    <row r="106" spans="1:7" x14ac:dyDescent="0.3">
      <c r="A106" s="12">
        <v>45762</v>
      </c>
      <c r="B106" s="4">
        <v>35550.800000000003</v>
      </c>
      <c r="C106" s="5">
        <v>31572</v>
      </c>
      <c r="D106" s="8">
        <f t="shared" si="8"/>
        <v>26.30000000000291</v>
      </c>
      <c r="E106" s="5">
        <f t="shared" si="4"/>
        <v>270.30000000000291</v>
      </c>
      <c r="F106" s="27">
        <f>[2]Sheet1!U110</f>
        <v>97338</v>
      </c>
      <c r="G106" s="6">
        <f t="shared" si="5"/>
        <v>2.7769216544412556</v>
      </c>
    </row>
    <row r="107" spans="1:7" x14ac:dyDescent="0.3">
      <c r="A107" s="12">
        <v>45763</v>
      </c>
      <c r="B107" s="4">
        <v>35817.5</v>
      </c>
      <c r="C107" s="5">
        <v>31813</v>
      </c>
      <c r="D107" s="8">
        <f t="shared" ref="D107:D111" si="9">B107-C107-(B106-C106)</f>
        <v>25.69999999999709</v>
      </c>
      <c r="E107" s="5">
        <f t="shared" ref="E107:E111" si="10">(B107-B106)</f>
        <v>266.69999999999709</v>
      </c>
      <c r="F107" s="27">
        <f>[2]Sheet1!U111</f>
        <v>96048</v>
      </c>
      <c r="G107" s="6">
        <f t="shared" si="5"/>
        <v>2.7767366316841273</v>
      </c>
    </row>
    <row r="108" spans="1:7" x14ac:dyDescent="0.3">
      <c r="A108" s="12">
        <v>45764</v>
      </c>
      <c r="B108" s="4">
        <v>36097.599999999999</v>
      </c>
      <c r="C108" s="5">
        <v>32065</v>
      </c>
      <c r="D108" s="8">
        <f t="shared" si="9"/>
        <v>28.099999999998545</v>
      </c>
      <c r="E108" s="5">
        <f t="shared" si="10"/>
        <v>280.09999999999854</v>
      </c>
      <c r="F108" s="27">
        <f>[2]Sheet1!U112</f>
        <v>96857</v>
      </c>
      <c r="G108" s="6">
        <f t="shared" si="5"/>
        <v>2.8918921709323904</v>
      </c>
    </row>
    <row r="109" spans="1:7" x14ac:dyDescent="0.3">
      <c r="A109" s="12">
        <v>45765</v>
      </c>
      <c r="B109" s="4">
        <v>36372.5</v>
      </c>
      <c r="C109" s="5">
        <v>32314</v>
      </c>
      <c r="D109" s="8">
        <f t="shared" si="9"/>
        <v>25.900000000001455</v>
      </c>
      <c r="E109" s="5">
        <f t="shared" si="10"/>
        <v>274.90000000000146</v>
      </c>
      <c r="F109" s="27">
        <f>[2]Sheet1!U113</f>
        <v>99561</v>
      </c>
      <c r="G109" s="6">
        <f t="shared" si="5"/>
        <v>2.7611213226062561</v>
      </c>
    </row>
    <row r="110" spans="1:7" x14ac:dyDescent="0.3">
      <c r="A110" s="12">
        <v>45766</v>
      </c>
      <c r="B110" s="4">
        <v>36641.199999999997</v>
      </c>
      <c r="C110" s="5">
        <v>32557</v>
      </c>
      <c r="D110" s="8">
        <f t="shared" si="9"/>
        <v>25.69999999999709</v>
      </c>
      <c r="E110" s="5">
        <f t="shared" si="10"/>
        <v>268.69999999999709</v>
      </c>
      <c r="F110" s="27">
        <f>[2]Sheet1!U114</f>
        <v>93104</v>
      </c>
      <c r="G110" s="6">
        <f t="shared" si="5"/>
        <v>2.8860199346966522</v>
      </c>
    </row>
    <row r="111" spans="1:7" x14ac:dyDescent="0.3">
      <c r="A111" s="12">
        <v>45767</v>
      </c>
      <c r="B111" s="4">
        <v>36922.300000000003</v>
      </c>
      <c r="C111" s="5">
        <v>32810</v>
      </c>
      <c r="D111" s="8">
        <f t="shared" si="9"/>
        <v>28.100000000005821</v>
      </c>
      <c r="E111" s="5">
        <f t="shared" si="10"/>
        <v>281.10000000000582</v>
      </c>
      <c r="F111" s="27">
        <f>[2]Sheet1!U115</f>
        <v>97559</v>
      </c>
      <c r="G111" s="6">
        <f t="shared" si="5"/>
        <v>2.8813333470003362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11"/>
  <sheetViews>
    <sheetView tabSelected="1" topLeftCell="A91" workbookViewId="0">
      <selection activeCell="L112" sqref="L112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26</v>
      </c>
      <c r="C1" s="14" t="s">
        <v>25</v>
      </c>
      <c r="D1" s="14" t="s">
        <v>24</v>
      </c>
      <c r="E1" s="26" t="s">
        <v>23</v>
      </c>
      <c r="F1" s="24" t="s">
        <v>22</v>
      </c>
      <c r="G1" s="14" t="s">
        <v>21</v>
      </c>
      <c r="H1" s="14" t="s">
        <v>20</v>
      </c>
      <c r="I1" s="26" t="s">
        <v>19</v>
      </c>
      <c r="J1" s="24" t="s">
        <v>17</v>
      </c>
      <c r="K1" s="26" t="s">
        <v>18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v>467.4</v>
      </c>
      <c r="I109" s="4"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265.59999999999917</v>
      </c>
      <c r="H110" s="4">
        <f>[1]SBS!E111</f>
        <v>512.00000000000045</v>
      </c>
      <c r="I110" s="4">
        <f>[1]ASC!D111</f>
        <v>335.99999999999943</v>
      </c>
    </row>
    <row r="111" spans="1:9" x14ac:dyDescent="0.3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-19.199999999997885</v>
      </c>
      <c r="H111" s="4">
        <f>[1]SBS!E112</f>
        <v>352.00000000000034</v>
      </c>
      <c r="I111" s="4">
        <f>[1]ASC!D112</f>
        <v>349.49999999999903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2025-04-21T10:28:34Z</dcterms:modified>
</cp:coreProperties>
</file>