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2BD409DB-9C59-4990-964D-12AC113500CD}" xr6:coauthVersionLast="47" xr6:coauthVersionMax="47" xr10:uidLastSave="{00000000-0000-0000-0000-000000000000}"/>
  <bookViews>
    <workbookView xWindow="-108" yWindow="-108" windowWidth="30936" windowHeight="16896" tabRatio="818" activeTab="9" xr2:uid="{00000000-000D-0000-FFFF-FFFF00000000}"/>
  </bookViews>
  <sheets>
    <sheet name="UF feed" sheetId="2" r:id="rId1"/>
    <sheet name="PERMEAT UF" sheetId="4" r:id="rId2"/>
    <sheet name="AVANT FC sud" sheetId="14" r:id="rId3"/>
    <sheet name="AVANT FC nord" sheetId="12" r:id="rId4"/>
    <sheet name="cf outlet" sheetId="5" r:id="rId5"/>
    <sheet name="PERMEAT RO" sheetId="6" r:id="rId6"/>
    <sheet name="CONCENTRAT" sheetId="9" r:id="rId7"/>
    <sheet name="JTC" sheetId="13" r:id="rId8"/>
    <sheet name="J2C" sheetId="16" r:id="rId9"/>
    <sheet name="Nbr analysis totale" sheetId="15" r:id="rId10"/>
  </sheets>
  <definedNames>
    <definedName name="_xlnm.Print_Area" localSheetId="3">'AVANT FC nord'!$A$2:$C$8</definedName>
    <definedName name="_xlnm.Print_Area" localSheetId="2">'AVANT FC sud'!$A$2:$C$8</definedName>
    <definedName name="_xlnm.Print_Area" localSheetId="4">'cf outlet'!$A$2:$AO$8</definedName>
    <definedName name="_xlnm.Print_Area" localSheetId="6">CONCENTRAT!$A$3:$R$9</definedName>
    <definedName name="_xlnm.Print_Area" localSheetId="5">'PERMEAT RO'!$A$1:$BN$7</definedName>
    <definedName name="_xlnm.Print_Area" localSheetId="1">'PERMEAT UF'!$A$3:$E$10</definedName>
    <definedName name="_xlnm.Print_Area" localSheetId="0">'UF feed'!$A$2:$AM$9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5" i="6" l="1"/>
  <c r="AR55" i="6"/>
  <c r="AP55" i="6"/>
  <c r="AK55" i="6"/>
  <c r="AI55" i="6"/>
  <c r="AD55" i="6"/>
  <c r="AB55" i="6"/>
  <c r="F58" i="13"/>
  <c r="C58" i="13"/>
  <c r="H56" i="4"/>
  <c r="K56" i="4"/>
  <c r="E56" i="4"/>
  <c r="BM55" i="6" l="1"/>
  <c r="BK55" i="6"/>
  <c r="BF55" i="6"/>
  <c r="BD55" i="6"/>
  <c r="AY55" i="6"/>
  <c r="W55" i="6"/>
  <c r="U55" i="6"/>
  <c r="P55" i="6"/>
  <c r="N55" i="6"/>
  <c r="K55" i="6"/>
  <c r="H55" i="6"/>
  <c r="B57" i="6" l="1"/>
  <c r="B56" i="4"/>
  <c r="B55" i="2" l="1"/>
  <c r="AN55" i="2"/>
  <c r="BO30" i="6"/>
  <c r="BO29" i="6"/>
  <c r="BO33" i="6"/>
  <c r="BO32" i="6"/>
  <c r="BO31" i="6"/>
  <c r="AO33" i="5"/>
  <c r="AO32" i="5"/>
  <c r="AO31" i="5"/>
  <c r="AO30" i="5"/>
  <c r="AC55" i="2" l="1"/>
  <c r="AE55" i="2"/>
  <c r="AF55" i="2"/>
  <c r="AG55" i="2"/>
  <c r="AH55" i="2"/>
  <c r="AI55" i="2"/>
  <c r="AJ55" i="2"/>
  <c r="AK55" i="2"/>
  <c r="AL55" i="2"/>
  <c r="C30" i="15" s="1"/>
  <c r="AM55" i="2"/>
  <c r="AA55" i="2"/>
  <c r="AB55" i="2"/>
  <c r="Z55" i="2"/>
  <c r="AP55" i="2"/>
  <c r="AQ55" i="2"/>
  <c r="AO55" i="2"/>
  <c r="I58" i="13" l="1"/>
  <c r="J58" i="13"/>
  <c r="K58" i="13"/>
  <c r="C21" i="15" s="1"/>
  <c r="L58" i="13"/>
  <c r="C22" i="15" s="1"/>
  <c r="B58" i="13"/>
  <c r="BP55" i="6"/>
  <c r="BQ55" i="6"/>
  <c r="BR55" i="6"/>
  <c r="BS55" i="6"/>
  <c r="BT55" i="6"/>
  <c r="BU55" i="6"/>
  <c r="C31" i="15" s="1"/>
  <c r="BV55" i="6"/>
  <c r="C32" i="15" s="1"/>
  <c r="BW55" i="6"/>
  <c r="C35" i="15" s="1"/>
  <c r="BX55" i="6"/>
  <c r="C20" i="15" s="1"/>
  <c r="BY55" i="6"/>
  <c r="C23" i="15" s="1"/>
  <c r="BZ55" i="6"/>
  <c r="CA55" i="6"/>
  <c r="C25" i="15" s="1"/>
  <c r="CB55" i="6"/>
  <c r="C34" i="15" s="1"/>
  <c r="CC55" i="6"/>
  <c r="C26" i="15" s="1"/>
  <c r="CD55" i="6"/>
  <c r="C28" i="15" s="1"/>
  <c r="CE55" i="6"/>
  <c r="C36" i="15" s="1"/>
  <c r="CF55" i="6"/>
  <c r="C37" i="15" s="1"/>
  <c r="CG55" i="6"/>
  <c r="C38" i="15" s="1"/>
  <c r="CH55" i="6"/>
  <c r="C33" i="15" s="1"/>
  <c r="R55" i="6"/>
  <c r="Y55" i="6"/>
  <c r="AF55" i="6"/>
  <c r="AM55" i="6"/>
  <c r="AT55" i="6"/>
  <c r="BA55" i="6"/>
  <c r="BH55" i="6"/>
  <c r="E55" i="6"/>
  <c r="B56" i="6" s="1"/>
  <c r="B55" i="6"/>
  <c r="AL55" i="5"/>
  <c r="AM55" i="5"/>
  <c r="AN55" i="5"/>
  <c r="AP55" i="5"/>
  <c r="AQ55" i="5"/>
  <c r="AR55" i="5"/>
  <c r="AS55" i="5"/>
  <c r="AT55" i="5"/>
  <c r="AU55" i="5"/>
  <c r="C18" i="15" s="1"/>
  <c r="AV55" i="5"/>
  <c r="C19" i="15" s="1"/>
  <c r="AW55" i="5"/>
  <c r="AX55" i="5"/>
  <c r="E55" i="5"/>
  <c r="H55" i="5"/>
  <c r="K55" i="5"/>
  <c r="N55" i="5"/>
  <c r="Q55" i="5"/>
  <c r="T55" i="5"/>
  <c r="W55" i="5"/>
  <c r="Z55" i="5"/>
  <c r="AC55" i="5"/>
  <c r="AF55" i="5"/>
  <c r="AI55" i="5"/>
  <c r="B55" i="5"/>
  <c r="B55" i="12"/>
  <c r="B55" i="14"/>
  <c r="V55" i="2"/>
  <c r="U55" i="2"/>
  <c r="W55" i="2"/>
  <c r="X55" i="2"/>
  <c r="Y55" i="2"/>
  <c r="T55" i="2"/>
  <c r="Q55" i="2"/>
  <c r="K55" i="2"/>
  <c r="H55" i="2"/>
  <c r="E55" i="2"/>
  <c r="C7" i="15" l="1"/>
  <c r="C9" i="15"/>
  <c r="C6" i="15"/>
  <c r="C24" i="15"/>
  <c r="C12" i="15"/>
  <c r="C17" i="15"/>
  <c r="C16" i="15"/>
  <c r="C29" i="15"/>
  <c r="C5" i="15"/>
  <c r="C11" i="15"/>
  <c r="C10" i="15"/>
  <c r="C15" i="15"/>
  <c r="C13" i="15"/>
  <c r="BO28" i="6"/>
  <c r="BO27" i="6"/>
  <c r="BO26" i="6"/>
  <c r="BO25" i="6"/>
  <c r="BO24" i="6"/>
  <c r="AO29" i="5"/>
  <c r="AO28" i="5"/>
  <c r="AO27" i="5"/>
  <c r="AO26" i="5"/>
  <c r="AO25" i="5"/>
  <c r="AO24" i="5"/>
  <c r="BO55" i="6" l="1"/>
  <c r="AO55" i="5"/>
  <c r="C14" i="15" s="1"/>
  <c r="AD55" i="2"/>
  <c r="N55" i="2"/>
  <c r="C8" i="15" s="1"/>
  <c r="C27" i="15" l="1"/>
</calcChain>
</file>

<file path=xl/sharedStrings.xml><?xml version="1.0" encoding="utf-8"?>
<sst xmlns="http://schemas.openxmlformats.org/spreadsheetml/2006/main" count="1489" uniqueCount="211">
  <si>
    <t>Laboratoire de la station de dessalement
Jorf Lasfar</t>
  </si>
  <si>
    <t>Point d'echantillange DEM1-?</t>
  </si>
  <si>
    <t xml:space="preserve">Objet : Prestation d’analyse de laboratoire de la station de dessalement d’eau de mer à jorf lasfar </t>
  </si>
  <si>
    <t>T (°C)</t>
  </si>
  <si>
    <t>pH</t>
  </si>
  <si>
    <t>Turb (NTU)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</si>
  <si>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 libre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</si>
  <si>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  <r>
      <rPr>
        <b/>
        <sz val="14"/>
        <color theme="1"/>
        <rFont val="Calibri"/>
        <family val="2"/>
        <scheme val="minor"/>
      </rPr>
      <t xml:space="preserve">  (mg/l)</t>
    </r>
  </si>
  <si>
    <r>
      <t>SiO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(mg/l)</t>
    </r>
  </si>
  <si>
    <t>MES (mg/l)</t>
  </si>
  <si>
    <t>TOC (mg/l)</t>
  </si>
  <si>
    <t>Chlorophylle A
(µg/l)</t>
  </si>
  <si>
    <r>
      <t>SO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2-</t>
    </r>
    <r>
      <rPr>
        <b/>
        <sz val="14"/>
        <color theme="1"/>
        <rFont val="Calibri"/>
        <family val="2"/>
        <scheme val="minor"/>
      </rPr>
      <t xml:space="preserve"> (mg/l)</t>
    </r>
  </si>
  <si>
    <r>
      <t xml:space="preserve">Al </t>
    </r>
    <r>
      <rPr>
        <b/>
        <vertAlign val="superscript"/>
        <sz val="14"/>
        <color theme="1"/>
        <rFont val="Calibri"/>
        <family val="2"/>
        <scheme val="minor"/>
      </rPr>
      <t xml:space="preserve">3+ </t>
    </r>
    <r>
      <rPr>
        <b/>
        <sz val="14"/>
        <color theme="1"/>
        <rFont val="Calibri"/>
        <family val="2"/>
        <scheme val="minor"/>
      </rPr>
      <t>(mg/l)</t>
    </r>
  </si>
  <si>
    <r>
      <t>NO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 xml:space="preserve"> (mg/l)</t>
    </r>
  </si>
  <si>
    <t>Bore (mg/l)</t>
  </si>
  <si>
    <r>
      <t>Cl</t>
    </r>
    <r>
      <rPr>
        <b/>
        <vertAlign val="superscript"/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(mg/l)</t>
    </r>
  </si>
  <si>
    <t>TDS (mg/l)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</si>
  <si>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</si>
  <si>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>3+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</si>
  <si>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</si>
  <si>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Ca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</si>
  <si>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CO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vertAlign val="superscript"/>
        <sz val="14"/>
        <color theme="1"/>
        <rFont val="Calibri"/>
        <family val="2"/>
        <scheme val="minor"/>
      </rPr>
      <t>2-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</si>
  <si>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HCO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vertAlign val="superscript"/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(mg/l)</t>
    </r>
  </si>
  <si>
    <t>Na (g/l)</t>
  </si>
  <si>
    <t>HC (mg/l)</t>
  </si>
  <si>
    <t>P1</t>
  </si>
  <si>
    <t>P2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</si>
  <si>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</si>
  <si>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t>PERMEAT ULTRA FILTRATION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</si>
  <si>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libre (mg/l)</t>
    </r>
  </si>
  <si>
    <t>APRES FILTRES A CARTOUCHES</t>
  </si>
  <si>
    <t xml:space="preserve">Objet: Prestation d’analyse de laboratoire de la station  de dessalement d’eau de mer à jorf lasfar </t>
  </si>
  <si>
    <t>Turb
(NTU)</t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</si>
  <si>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  <r>
      <rPr>
        <b/>
        <sz val="14"/>
        <color theme="1"/>
        <rFont val="Calibri"/>
        <family val="2"/>
        <scheme val="minor"/>
      </rPr>
      <t xml:space="preserve">  
(mg/l)</t>
    </r>
  </si>
  <si>
    <r>
      <t>SDI</t>
    </r>
    <r>
      <rPr>
        <b/>
        <vertAlign val="subscript"/>
        <sz val="14"/>
        <color theme="1"/>
        <rFont val="Calibri"/>
        <family val="2"/>
        <scheme val="minor"/>
      </rPr>
      <t>15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</si>
  <si>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>(mg/l)</t>
    </r>
  </si>
  <si>
    <t>TDS
(mg/l)</t>
  </si>
  <si>
    <t>PERMEAT RO (OSMOSE INVERSE)</t>
  </si>
  <si>
    <t>Train A</t>
  </si>
  <si>
    <t>Train B</t>
  </si>
  <si>
    <t>Train C</t>
  </si>
  <si>
    <t>Train D</t>
  </si>
  <si>
    <t>Train E</t>
  </si>
  <si>
    <t>Train F</t>
  </si>
  <si>
    <t>Train G</t>
  </si>
  <si>
    <t>Train H</t>
  </si>
  <si>
    <r>
      <t>NO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vertAlign val="superscript"/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</si>
  <si>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Mg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</si>
  <si>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t>CONCENTRAT</t>
  </si>
  <si>
    <r>
      <t>PO</t>
    </r>
    <r>
      <rPr>
        <b/>
        <vertAlign val="subscript"/>
        <sz val="14"/>
        <color theme="0"/>
        <rFont val="Calibri"/>
        <family val="2"/>
        <scheme val="minor"/>
      </rPr>
      <t>4</t>
    </r>
    <r>
      <rPr>
        <b/>
        <vertAlign val="superscript"/>
        <sz val="14"/>
        <color theme="0"/>
        <rFont val="Calibri"/>
        <family val="2"/>
        <scheme val="minor"/>
      </rPr>
      <t>3-</t>
    </r>
    <r>
      <rPr>
        <b/>
        <sz val="14"/>
        <color theme="0"/>
        <rFont val="Calibri"/>
        <family val="2"/>
        <scheme val="minor"/>
      </rPr>
      <t xml:space="preserve"> (mg/l)</t>
    </r>
  </si>
  <si>
    <t xml:space="preserve"> </t>
  </si>
  <si>
    <t xml:space="preserve">Objet : Prestation d’analyse de laboratoire de la station  de dessalement d’eau de mer à jorf lasfar </t>
  </si>
  <si>
    <t>Cond. (mS/cm)
à 25° C</t>
  </si>
  <si>
    <t>AVANT FILTRES A CARTOUCHES</t>
  </si>
  <si>
    <t>Laboratoire de la station de dessalement wave 2 EST
Jorf Lasfar</t>
  </si>
  <si>
    <t>orp (mv)</t>
  </si>
  <si>
    <t>CONDUITE DE DISTRIBUTION JORF VERS CASABLANCA</t>
  </si>
  <si>
    <t>1ère pass</t>
  </si>
  <si>
    <t>COMMUN</t>
  </si>
  <si>
    <t>uf feed</t>
  </si>
  <si>
    <t>P3</t>
  </si>
  <si>
    <r>
      <t>orp</t>
    </r>
    <r>
      <rPr>
        <b/>
        <vertAlign val="superscript"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(mv) n</t>
    </r>
  </si>
  <si>
    <r>
      <t>orp</t>
    </r>
    <r>
      <rPr>
        <b/>
        <vertAlign val="superscript"/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(mv) s</t>
    </r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</si>
  <si>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 libre</t>
    </r>
    <r>
      <rPr>
        <b/>
        <sz val="14"/>
        <color theme="1"/>
        <rFont val="Calibri"/>
        <family val="2"/>
        <scheme val="minor"/>
      </rPr>
      <t xml:space="preserve"> (mg/l) s</t>
    </r>
  </si>
  <si>
    <t>Turb
(NTU) s</t>
  </si>
  <si>
    <t>T (°C) s</t>
  </si>
  <si>
    <t>Cond. (mS/cm)
à 25° C s</t>
  </si>
  <si>
    <t>nord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</si>
  <si>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 libre</t>
    </r>
    <r>
      <rPr>
        <b/>
        <sz val="14"/>
        <color theme="1"/>
        <rFont val="Calibri"/>
        <family val="2"/>
        <scheme val="minor"/>
      </rPr>
      <t xml:space="preserve"> (mg/l) </t>
    </r>
  </si>
  <si>
    <t xml:space="preserve">Turb
(NTU) </t>
  </si>
  <si>
    <t xml:space="preserve">pH </t>
  </si>
  <si>
    <t xml:space="preserve">Cond. (mS/cm)
à 25° C </t>
  </si>
  <si>
    <t xml:space="preserve">T (°C) </t>
  </si>
  <si>
    <t>sud</t>
  </si>
  <si>
    <t>Cond. (µS/cm)
à 25° C</t>
  </si>
  <si>
    <t>-</t>
  </si>
  <si>
    <t>6.15</t>
  </si>
  <si>
    <t xml:space="preserve">Microbiology (fecal coli) 
</t>
  </si>
  <si>
    <t xml:space="preserve">Microbiology (total coliform)
</t>
  </si>
  <si>
    <t xml:space="preserve">Microbiology (E-coli)
</t>
  </si>
  <si>
    <t>ATP                  (pg ATP/ml)</t>
  </si>
  <si>
    <t>SiO2 (mg/l)</t>
  </si>
  <si>
    <t>TSS (mg/l)</t>
  </si>
  <si>
    <t xml:space="preserve">Microbiology (fecal coli) </t>
  </si>
  <si>
    <t>Microbiology (total coliform)</t>
  </si>
  <si>
    <t>Microbiology (E-coli)</t>
  </si>
  <si>
    <r>
      <t>Fe</t>
    </r>
    <r>
      <rPr>
        <b/>
        <vertAlign val="superscript"/>
        <sz val="11"/>
        <color rgb="FF002060"/>
        <rFont val="Calibri"/>
        <family val="2"/>
        <scheme val="minor"/>
      </rPr>
      <t>3+</t>
    </r>
    <r>
      <rPr>
        <b/>
        <sz val="11"/>
        <color rgb="FF002060"/>
        <rFont val="Calibri"/>
        <family val="2"/>
        <scheme val="minor"/>
      </rPr>
      <t xml:space="preserve"> (mg/l)</t>
    </r>
  </si>
  <si>
    <t>O&amp;G (mg/l)</t>
  </si>
  <si>
    <t>Mn (mg/l)</t>
  </si>
  <si>
    <t>Chloropyll (µg/l)</t>
  </si>
  <si>
    <t>6.46</t>
  </si>
  <si>
    <t>6.26</t>
  </si>
  <si>
    <t>0.46</t>
  </si>
  <si>
    <t>5.98</t>
  </si>
  <si>
    <t>6.43</t>
  </si>
  <si>
    <t>6.3</t>
  </si>
  <si>
    <t>6.24</t>
  </si>
  <si>
    <t>6.38</t>
  </si>
  <si>
    <t>6.11</t>
  </si>
  <si>
    <t>6.01</t>
  </si>
  <si>
    <t>5.96</t>
  </si>
  <si>
    <t>6.1</t>
  </si>
  <si>
    <t>O</t>
  </si>
  <si>
    <t>6.2</t>
  </si>
  <si>
    <t>6.14</t>
  </si>
  <si>
    <t>6.25</t>
  </si>
  <si>
    <t>6.05</t>
  </si>
  <si>
    <t>6.10</t>
  </si>
  <si>
    <t>6.32</t>
  </si>
  <si>
    <t>1.04</t>
  </si>
  <si>
    <t>6.36</t>
  </si>
  <si>
    <t>6.33</t>
  </si>
  <si>
    <t>6.96</t>
  </si>
  <si>
    <t>6.55</t>
  </si>
  <si>
    <t>THt(°F)</t>
  </si>
  <si>
    <t>THt(mg/L)</t>
  </si>
  <si>
    <t>6.27</t>
  </si>
  <si>
    <t>6.29</t>
  </si>
  <si>
    <t>6.17</t>
  </si>
  <si>
    <t>6.19</t>
  </si>
  <si>
    <t>0.07</t>
  </si>
  <si>
    <t>6.08</t>
  </si>
  <si>
    <t>Nbr analysis</t>
  </si>
  <si>
    <t>&lt;0,005</t>
  </si>
  <si>
    <t>&lt;0,05</t>
  </si>
  <si>
    <t>&lt;0,1</t>
  </si>
  <si>
    <t>&lt;1</t>
  </si>
  <si>
    <t>&lt;2</t>
  </si>
  <si>
    <t>TDS(mg/l)</t>
  </si>
  <si>
    <t>Microbiology (fecal coli) (ufc/100ml)</t>
  </si>
  <si>
    <t>Microbiology total coliform (ufc/100ml)</t>
  </si>
  <si>
    <t>Microbiology (E-coli) (ufc/100ml)</t>
  </si>
  <si>
    <r>
      <t>Fe</t>
    </r>
    <r>
      <rPr>
        <b/>
        <vertAlign val="superscript"/>
        <sz val="16"/>
        <color rgb="FF002060"/>
        <rFont val="Calibri"/>
        <family val="2"/>
        <scheme val="minor"/>
      </rPr>
      <t>2+</t>
    </r>
    <r>
      <rPr>
        <b/>
        <sz val="16"/>
        <color rgb="FF002060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</si>
  <si>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6"/>
        <color rgb="FF002060"/>
        <rFont val="Calibri"/>
        <family val="2"/>
        <scheme val="minor"/>
      </rPr>
      <t>3+</t>
    </r>
    <r>
      <rPr>
        <b/>
        <sz val="16"/>
        <color rgb="FF002060"/>
        <rFont val="Calibri"/>
        <family val="2"/>
        <scheme val="minor"/>
      </rPr>
      <t xml:space="preserve"> (mg/l)</t>
    </r>
  </si>
  <si>
    <t>CO3 (mg/l)</t>
  </si>
  <si>
    <t>HCO3 (mg/l)</t>
  </si>
  <si>
    <t>As (mg/l)</t>
  </si>
  <si>
    <t>Na (mg/l)</t>
  </si>
  <si>
    <t>Cl (mg/l)</t>
  </si>
  <si>
    <t>SO4 (mg/l)</t>
  </si>
  <si>
    <t>NO3 (mg/l)</t>
  </si>
  <si>
    <t>NO2 (mg/l)</t>
  </si>
  <si>
    <t>B (mg/l)</t>
  </si>
  <si>
    <t>Al (mg/l)</t>
  </si>
  <si>
    <t>Pb (mg/l)</t>
  </si>
  <si>
    <t>Cd (µg/l)</t>
  </si>
  <si>
    <t>Cu (mg/l)</t>
  </si>
  <si>
    <t>CO2 (mg/l)</t>
  </si>
  <si>
    <t>&lt;0,02</t>
  </si>
  <si>
    <t>SDI</t>
  </si>
  <si>
    <r>
      <rPr>
        <b/>
        <sz val="11"/>
        <rFont val="Calibri"/>
        <family val="1"/>
      </rPr>
      <t>Item</t>
    </r>
  </si>
  <si>
    <t>1.5 mois</t>
  </si>
  <si>
    <r>
      <rPr>
        <sz val="11"/>
        <rFont val="Calibri"/>
        <family val="1"/>
      </rPr>
      <t>Temperature</t>
    </r>
  </si>
  <si>
    <r>
      <rPr>
        <sz val="11"/>
        <rFont val="Calibri"/>
        <family val="1"/>
      </rPr>
      <t>pH</t>
    </r>
  </si>
  <si>
    <r>
      <rPr>
        <sz val="11"/>
        <rFont val="Calibri"/>
        <family val="1"/>
      </rPr>
      <t>Conductivity</t>
    </r>
  </si>
  <si>
    <r>
      <rPr>
        <sz val="11"/>
        <rFont val="Calibri"/>
        <family val="1"/>
      </rPr>
      <t>Chlore libre Cl2</t>
    </r>
  </si>
  <si>
    <r>
      <rPr>
        <sz val="11"/>
        <rFont val="Calibri"/>
        <family val="1"/>
      </rPr>
      <t>Turbidity</t>
    </r>
  </si>
  <si>
    <r>
      <rPr>
        <sz val="11"/>
        <rFont val="Calibri"/>
        <family val="1"/>
      </rPr>
      <t>Silt density index (SDI)</t>
    </r>
  </si>
  <si>
    <r>
      <rPr>
        <sz val="11"/>
        <rFont val="Calibri"/>
        <family val="1"/>
      </rPr>
      <t>Iron (Fe3+ / Fe2+)</t>
    </r>
  </si>
  <si>
    <r>
      <rPr>
        <sz val="11"/>
        <rFont val="Calibri"/>
        <family val="1"/>
      </rPr>
      <t>TOC</t>
    </r>
  </si>
  <si>
    <r>
      <rPr>
        <sz val="11"/>
        <rFont val="Calibri"/>
        <family val="1"/>
      </rPr>
      <t>ATP</t>
    </r>
  </si>
  <si>
    <r>
      <rPr>
        <sz val="11"/>
        <rFont val="Calibri"/>
        <family val="1"/>
      </rPr>
      <t>Total Dissolved Solids (TDS)</t>
    </r>
  </si>
  <si>
    <r>
      <rPr>
        <sz val="11"/>
        <rFont val="Calibri"/>
        <family val="1"/>
      </rPr>
      <t>Silica</t>
    </r>
  </si>
  <si>
    <r>
      <rPr>
        <sz val="11"/>
        <rFont val="Calibri"/>
        <family val="1"/>
      </rPr>
      <t>CO2</t>
    </r>
  </si>
  <si>
    <t>Qte rèalise</t>
  </si>
  <si>
    <t>ORP RED /OX</t>
  </si>
  <si>
    <r>
      <rPr>
        <sz val="11"/>
        <rFont val="Calibri"/>
        <family val="1"/>
      </rPr>
      <t>Total Suspended Solids (TSS)</t>
    </r>
  </si>
  <si>
    <r>
      <rPr>
        <sz val="11"/>
        <rFont val="Calibri"/>
        <family val="1"/>
      </rPr>
      <t>Microbiology (fecal coli, total coli,</t>
    </r>
    <r>
      <rPr>
        <sz val="11"/>
        <rFont val="Calibri"/>
        <family val="1"/>
      </rPr>
      <t>Escherichia coli)</t>
    </r>
  </si>
  <si>
    <r>
      <rPr>
        <sz val="11"/>
        <rFont val="Calibri"/>
        <family val="1"/>
      </rPr>
      <t>Chlorophyll</t>
    </r>
  </si>
  <si>
    <r>
      <rPr>
        <sz val="11"/>
        <rFont val="Calibri"/>
        <family val="1"/>
      </rPr>
      <t>Oil &amp; Grease</t>
    </r>
  </si>
  <si>
    <r>
      <rPr>
        <sz val="11"/>
        <rFont val="Calibri"/>
        <family val="1"/>
      </rPr>
      <t>Manganese</t>
    </r>
  </si>
  <si>
    <r>
      <rPr>
        <sz val="11"/>
        <rFont val="Calibri"/>
        <family val="1"/>
      </rPr>
      <t>Sodium</t>
    </r>
  </si>
  <si>
    <r>
      <rPr>
        <sz val="11"/>
        <rFont val="Calibri"/>
        <family val="1"/>
      </rPr>
      <t>Magnesium</t>
    </r>
  </si>
  <si>
    <r>
      <rPr>
        <sz val="11"/>
        <rFont val="Calibri"/>
        <family val="1"/>
      </rPr>
      <t>Calcium</t>
    </r>
  </si>
  <si>
    <r>
      <rPr>
        <sz val="11"/>
        <rFont val="Calibri"/>
        <family val="1"/>
      </rPr>
      <t>Chloride</t>
    </r>
  </si>
  <si>
    <r>
      <rPr>
        <sz val="11"/>
        <rFont val="Calibri"/>
        <family val="1"/>
      </rPr>
      <t>Sulfate</t>
    </r>
  </si>
  <si>
    <r>
      <rPr>
        <sz val="11"/>
        <rFont val="Calibri"/>
        <family val="1"/>
      </rPr>
      <t>Nitrate</t>
    </r>
  </si>
  <si>
    <r>
      <rPr>
        <sz val="11"/>
        <rFont val="Calibri"/>
        <family val="1"/>
      </rPr>
      <t>Boron</t>
    </r>
  </si>
  <si>
    <r>
      <rPr>
        <sz val="11"/>
        <rFont val="Calibri"/>
        <family val="1"/>
      </rPr>
      <t>Aluminum (Al)</t>
    </r>
  </si>
  <si>
    <r>
      <rPr>
        <sz val="11"/>
        <rFont val="Calibri"/>
        <family val="1"/>
      </rPr>
      <t>Phosphorus (PO4)</t>
    </r>
  </si>
  <si>
    <r>
      <rPr>
        <sz val="11"/>
        <rFont val="Calibri"/>
        <family val="1"/>
      </rPr>
      <t>Carbonate</t>
    </r>
  </si>
  <si>
    <r>
      <rPr>
        <sz val="11"/>
        <rFont val="Calibri"/>
        <family val="1"/>
      </rPr>
      <t>Bicarbonate</t>
    </r>
  </si>
  <si>
    <r>
      <rPr>
        <sz val="11"/>
        <rFont val="Calibri"/>
        <family val="1"/>
      </rPr>
      <t>Nitrite</t>
    </r>
  </si>
  <si>
    <r>
      <rPr>
        <sz val="11"/>
        <rFont val="Calibri"/>
        <family val="1"/>
      </rPr>
      <t>Arsenic</t>
    </r>
  </si>
  <si>
    <r>
      <rPr>
        <sz val="11"/>
        <rFont val="Calibri"/>
        <family val="1"/>
      </rPr>
      <t>Plomb</t>
    </r>
  </si>
  <si>
    <r>
      <rPr>
        <sz val="11"/>
        <rFont val="Calibri"/>
        <family val="1"/>
      </rPr>
      <t>Cadmium</t>
    </r>
  </si>
  <si>
    <r>
      <rPr>
        <sz val="11"/>
        <rFont val="Calibri"/>
        <family val="1"/>
      </rPr>
      <t>Copper</t>
    </r>
  </si>
  <si>
    <t xml:space="preserve">Total HT </t>
  </si>
  <si>
    <t>&lt;0,0005</t>
  </si>
  <si>
    <t>4,1_</t>
  </si>
  <si>
    <t>PH</t>
  </si>
  <si>
    <t>Cond à 25° C</t>
  </si>
  <si>
    <t>Cond.  à 25° C</t>
  </si>
  <si>
    <t>ph</t>
  </si>
  <si>
    <t>orp</t>
  </si>
  <si>
    <t>0,,44</t>
  </si>
  <si>
    <t>17?é</t>
  </si>
  <si>
    <t>à</t>
  </si>
  <si>
    <t>DATE</t>
  </si>
  <si>
    <t>HEURE</t>
  </si>
  <si>
    <t>CONDUITE SRM</t>
  </si>
  <si>
    <t>BASSIN</t>
  </si>
  <si>
    <t>JTC</t>
  </si>
  <si>
    <t>16h37</t>
  </si>
  <si>
    <t>17h30</t>
  </si>
  <si>
    <t>23h37</t>
  </si>
  <si>
    <t>00h00</t>
  </si>
  <si>
    <t>00h40</t>
  </si>
  <si>
    <t>1h07</t>
  </si>
  <si>
    <t>2h30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</si>
</sst>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_-* #,##0.0_-;\-* #,##0.0_-;_-* &quot;-&quot;??_-;_-@_-"/>
  </numFmts>
  <fonts count="43" x14ac:knownFonts="1"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26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vertAlign val="subscript"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Times New Roman"/>
      <family val="1"/>
    </font>
    <font>
      <b/>
      <sz val="20"/>
      <name val="Times New Roman"/>
      <family val="1"/>
    </font>
    <font>
      <b/>
      <sz val="2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vertAlign val="superscript"/>
      <sz val="14"/>
      <color theme="0"/>
      <name val="Calibri"/>
      <family val="2"/>
      <scheme val="minor"/>
    </font>
    <font>
      <sz val="10"/>
      <color theme="1"/>
      <name val="Times New Roman"/>
      <family val="1"/>
    </font>
    <font>
      <sz val="6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ptos"/>
      <family val="2"/>
    </font>
    <font>
      <b/>
      <sz val="11"/>
      <color rgb="FF002060"/>
      <name val="Calibri"/>
      <family val="2"/>
      <scheme val="minor"/>
    </font>
    <font>
      <b/>
      <vertAlign val="superscript"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vertAlign val="superscript"/>
      <sz val="16"/>
      <color rgb="FF00206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1"/>
    </font>
    <font>
      <sz val="11"/>
      <name val="Calibri"/>
      <family val="2"/>
    </font>
    <font>
      <sz val="11"/>
      <name val="Calibri"/>
      <family val="1"/>
    </font>
    <font>
      <sz val="11"/>
      <color rgb="FF000000"/>
      <name val="Calibri"/>
      <family val="2"/>
    </font>
    <font>
      <sz val="11"/>
      <color rgb="FFFF0000"/>
      <name val="Aptos"/>
      <family val="2"/>
    </font>
    <font>
      <sz val="11"/>
      <color rgb="FFFF0000"/>
      <name val="Calibri"/>
      <family val="2"/>
    </font>
    <font>
      <sz val="11"/>
      <name val="Aptos"/>
      <family val="2"/>
    </font>
    <font>
      <sz val="1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7C67"/>
        <bgColor indexed="64"/>
      </patternFill>
    </fill>
    <fill>
      <patternFill patternType="solid">
        <fgColor rgb="FFEA7A2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FF0"/>
      </patternFill>
    </fill>
    <fill>
      <patternFill patternType="solid">
        <fgColor rgb="FFD9E0F1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" fillId="0" borderId="0"/>
    <xf numFmtId="43" fontId="27" fillId="0" borderId="0" applyFont="0" applyFill="0" applyBorder="0" applyAlignment="0" applyProtection="0"/>
  </cellStyleXfs>
  <cellXfs count="280">
    <xf numFmtId="0" fontId="0" fillId="0" borderId="0" xfId="0"/>
    <xf numFmtId="0" fontId="4" fillId="0" borderId="0" xfId="1" applyFont="1" applyAlignment="1" applyProtection="1">
      <alignment vertical="center" wrapText="1"/>
      <protection locked="0"/>
    </xf>
    <xf numFmtId="2" fontId="5" fillId="0" borderId="0" xfId="1" applyNumberFormat="1" applyFont="1" applyAlignment="1" applyProtection="1">
      <alignment horizontal="center" vertical="center" wrapText="1"/>
      <protection locked="0"/>
    </xf>
    <xf numFmtId="0" fontId="7" fillId="0" borderId="0" xfId="2"/>
    <xf numFmtId="0" fontId="8" fillId="0" borderId="0" xfId="2" applyFont="1" applyAlignment="1" applyProtection="1">
      <alignment vertical="center"/>
      <protection locked="0"/>
    </xf>
    <xf numFmtId="164" fontId="8" fillId="0" borderId="0" xfId="2" applyNumberFormat="1" applyFont="1" applyProtection="1">
      <protection locked="0"/>
    </xf>
    <xf numFmtId="2" fontId="7" fillId="0" borderId="0" xfId="2" applyNumberFormat="1"/>
    <xf numFmtId="165" fontId="7" fillId="0" borderId="0" xfId="2" applyNumberFormat="1"/>
    <xf numFmtId="3" fontId="7" fillId="0" borderId="0" xfId="2" applyNumberFormat="1"/>
    <xf numFmtId="0" fontId="7" fillId="0" borderId="0" xfId="2" applyAlignment="1">
      <alignment horizontal="center"/>
    </xf>
    <xf numFmtId="2" fontId="8" fillId="0" borderId="0" xfId="2" applyNumberFormat="1" applyFont="1" applyAlignment="1" applyProtection="1">
      <alignment vertical="top"/>
      <protection locked="0"/>
    </xf>
    <xf numFmtId="0" fontId="8" fillId="0" borderId="0" xfId="2" applyFont="1" applyAlignment="1" applyProtection="1">
      <alignment vertical="top"/>
      <protection locked="0"/>
    </xf>
    <xf numFmtId="0" fontId="8" fillId="0" borderId="0" xfId="1" applyFont="1" applyAlignment="1" applyProtection="1">
      <alignment vertical="center"/>
      <protection locked="0"/>
    </xf>
    <xf numFmtId="164" fontId="7" fillId="0" borderId="0" xfId="2" applyNumberFormat="1"/>
    <xf numFmtId="0" fontId="4" fillId="0" borderId="0" xfId="1" applyFont="1" applyAlignment="1">
      <alignment vertical="center" wrapText="1"/>
    </xf>
    <xf numFmtId="0" fontId="11" fillId="0" borderId="4" xfId="2" applyFont="1" applyBorder="1"/>
    <xf numFmtId="0" fontId="18" fillId="0" borderId="0" xfId="2" applyFont="1" applyAlignment="1" applyProtection="1">
      <alignment horizontal="left"/>
      <protection locked="0"/>
    </xf>
    <xf numFmtId="0" fontId="18" fillId="0" borderId="0" xfId="2" applyFont="1" applyAlignment="1" applyProtection="1">
      <alignment vertical="top"/>
      <protection locked="0"/>
    </xf>
    <xf numFmtId="0" fontId="20" fillId="0" borderId="0" xfId="2" applyFont="1" applyAlignment="1" applyProtection="1">
      <alignment horizontal="center" vertical="center"/>
      <protection locked="0"/>
    </xf>
    <xf numFmtId="2" fontId="20" fillId="0" borderId="0" xfId="2" applyNumberFormat="1" applyFont="1" applyAlignment="1" applyProtection="1">
      <alignment horizontal="center" vertical="center"/>
      <protection locked="0"/>
    </xf>
    <xf numFmtId="0" fontId="18" fillId="0" borderId="0" xfId="1" applyFont="1" applyAlignment="1" applyProtection="1">
      <alignment vertical="center"/>
      <protection locked="0"/>
    </xf>
    <xf numFmtId="0" fontId="21" fillId="0" borderId="0" xfId="1" applyFont="1" applyAlignment="1" applyProtection="1">
      <alignment vertical="center"/>
      <protection locked="0"/>
    </xf>
    <xf numFmtId="0" fontId="18" fillId="0" borderId="0" xfId="1" applyFont="1" applyAlignment="1" applyProtection="1">
      <alignment horizontal="center" vertical="center"/>
      <protection locked="0"/>
    </xf>
    <xf numFmtId="2" fontId="18" fillId="0" borderId="0" xfId="1" applyNumberFormat="1" applyFont="1" applyAlignment="1" applyProtection="1">
      <alignment horizontal="center" vertical="center"/>
      <protection locked="0"/>
    </xf>
    <xf numFmtId="0" fontId="8" fillId="0" borderId="0" xfId="2" applyFont="1" applyProtection="1">
      <protection locked="0"/>
    </xf>
    <xf numFmtId="0" fontId="8" fillId="0" borderId="0" xfId="1" applyFont="1" applyAlignment="1" applyProtection="1">
      <alignment horizontal="left" vertical="center"/>
      <protection locked="0"/>
    </xf>
    <xf numFmtId="0" fontId="8" fillId="0" borderId="0" xfId="2" applyFont="1" applyAlignment="1" applyProtection="1">
      <alignment vertical="top" wrapText="1"/>
      <protection locked="0"/>
    </xf>
    <xf numFmtId="0" fontId="8" fillId="0" borderId="0" xfId="2" applyFont="1" applyAlignment="1" applyProtection="1">
      <alignment horizontal="left" vertical="top" wrapText="1"/>
      <protection locked="0"/>
    </xf>
    <xf numFmtId="2" fontId="15" fillId="5" borderId="5" xfId="2" applyNumberFormat="1" applyFont="1" applyFill="1" applyBorder="1" applyAlignment="1">
      <alignment horizontal="center" vertical="center" wrapText="1"/>
    </xf>
    <xf numFmtId="0" fontId="24" fillId="0" borderId="0" xfId="2" applyFont="1" applyAlignment="1">
      <alignment horizontal="right" vertical="center"/>
    </xf>
    <xf numFmtId="164" fontId="4" fillId="0" borderId="0" xfId="1" applyNumberFormat="1" applyFont="1" applyAlignment="1" applyProtection="1">
      <alignment vertical="center" wrapText="1"/>
      <protection locked="0"/>
    </xf>
    <xf numFmtId="0" fontId="24" fillId="0" borderId="0" xfId="2" applyFont="1" applyAlignment="1">
      <alignment horizontal="justify" vertical="center"/>
    </xf>
    <xf numFmtId="0" fontId="24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26" fillId="0" borderId="0" xfId="2" applyFont="1" applyAlignment="1">
      <alignment vertical="center"/>
    </xf>
    <xf numFmtId="3" fontId="12" fillId="8" borderId="5" xfId="2" applyNumberFormat="1" applyFont="1" applyFill="1" applyBorder="1" applyAlignment="1">
      <alignment horizontal="center" vertical="center" wrapText="1"/>
    </xf>
    <xf numFmtId="2" fontId="18" fillId="0" borderId="0" xfId="1" applyNumberFormat="1" applyFont="1" applyAlignment="1" applyProtection="1">
      <alignment vertical="center"/>
      <protection locked="0"/>
    </xf>
    <xf numFmtId="2" fontId="21" fillId="0" borderId="0" xfId="1" applyNumberFormat="1" applyFont="1" applyAlignment="1" applyProtection="1">
      <alignment vertical="center"/>
      <protection locked="0"/>
    </xf>
    <xf numFmtId="165" fontId="20" fillId="0" borderId="0" xfId="2" applyNumberFormat="1" applyFont="1" applyAlignment="1" applyProtection="1">
      <alignment horizontal="center" vertical="center"/>
      <protection locked="0"/>
    </xf>
    <xf numFmtId="165" fontId="21" fillId="0" borderId="0" xfId="1" applyNumberFormat="1" applyFont="1" applyAlignment="1" applyProtection="1">
      <alignment vertical="center"/>
      <protection locked="0"/>
    </xf>
    <xf numFmtId="165" fontId="18" fillId="0" borderId="0" xfId="1" applyNumberFormat="1" applyFont="1" applyAlignment="1" applyProtection="1">
      <alignment horizontal="center" vertical="center"/>
      <protection locked="0"/>
    </xf>
    <xf numFmtId="3" fontId="18" fillId="0" borderId="0" xfId="2" applyNumberFormat="1" applyFont="1" applyAlignment="1" applyProtection="1">
      <alignment horizontal="center" vertical="center" wrapText="1"/>
      <protection locked="0"/>
    </xf>
    <xf numFmtId="3" fontId="8" fillId="0" borderId="0" xfId="2" applyNumberFormat="1" applyFont="1" applyProtection="1">
      <protection locked="0"/>
    </xf>
    <xf numFmtId="3" fontId="8" fillId="0" borderId="0" xfId="2" applyNumberFormat="1" applyFont="1" applyAlignment="1" applyProtection="1">
      <alignment vertical="top" wrapText="1"/>
      <protection locked="0"/>
    </xf>
    <xf numFmtId="0" fontId="18" fillId="9" borderId="1" xfId="1" applyFont="1" applyFill="1" applyBorder="1" applyAlignment="1" applyProtection="1">
      <alignment horizontal="center" vertical="center"/>
      <protection locked="0"/>
    </xf>
    <xf numFmtId="0" fontId="18" fillId="9" borderId="2" xfId="1" applyFont="1" applyFill="1" applyBorder="1" applyAlignment="1" applyProtection="1">
      <alignment horizontal="center" vertical="center"/>
      <protection locked="0"/>
    </xf>
    <xf numFmtId="14" fontId="7" fillId="0" borderId="0" xfId="2" applyNumberFormat="1"/>
    <xf numFmtId="14" fontId="30" fillId="0" borderId="0" xfId="2" applyNumberFormat="1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9" fillId="3" borderId="0" xfId="1" applyFont="1" applyFill="1" applyAlignment="1" applyProtection="1">
      <alignment horizontal="center" vertical="center"/>
      <protection locked="0"/>
    </xf>
    <xf numFmtId="0" fontId="11" fillId="0" borderId="11" xfId="2" applyFont="1" applyBorder="1" applyAlignment="1">
      <alignment horizontal="center" vertical="center"/>
    </xf>
    <xf numFmtId="0" fontId="31" fillId="0" borderId="11" xfId="2" applyFont="1" applyBorder="1" applyAlignment="1">
      <alignment horizontal="center" vertical="center"/>
    </xf>
    <xf numFmtId="0" fontId="3" fillId="0" borderId="0" xfId="1" applyFont="1" applyAlignment="1" applyProtection="1">
      <alignment horizontal="center" vertical="center" wrapText="1"/>
      <protection locked="0"/>
    </xf>
    <xf numFmtId="0" fontId="7" fillId="0" borderId="0" xfId="2" applyProtection="1">
      <protection locked="0"/>
    </xf>
    <xf numFmtId="164" fontId="5" fillId="0" borderId="0" xfId="1" applyNumberFormat="1" applyFont="1" applyAlignment="1" applyProtection="1">
      <alignment horizontal="center" vertical="center" wrapText="1"/>
      <protection locked="0"/>
    </xf>
    <xf numFmtId="2" fontId="4" fillId="0" borderId="0" xfId="1" applyNumberFormat="1" applyFont="1" applyAlignment="1" applyProtection="1">
      <alignment vertical="center" wrapText="1"/>
      <protection locked="0"/>
    </xf>
    <xf numFmtId="2" fontId="6" fillId="0" borderId="0" xfId="1" applyNumberFormat="1" applyFont="1" applyAlignment="1" applyProtection="1">
      <alignment horizontal="center" vertical="center" wrapText="1"/>
      <protection locked="0"/>
    </xf>
    <xf numFmtId="3" fontId="4" fillId="0" borderId="0" xfId="1" applyNumberFormat="1" applyFont="1" applyAlignment="1" applyProtection="1">
      <alignment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3" fontId="5" fillId="0" borderId="0" xfId="1" applyNumberFormat="1" applyFont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vertical="center" wrapText="1"/>
      <protection locked="0"/>
    </xf>
    <xf numFmtId="3" fontId="5" fillId="0" borderId="0" xfId="1" applyNumberFormat="1" applyFont="1" applyAlignment="1" applyProtection="1">
      <alignment vertical="center" wrapText="1"/>
      <protection locked="0"/>
    </xf>
    <xf numFmtId="0" fontId="8" fillId="2" borderId="0" xfId="1" applyFont="1" applyFill="1" applyAlignment="1" applyProtection="1">
      <alignment horizontal="center" vertical="center"/>
      <protection locked="0"/>
    </xf>
    <xf numFmtId="0" fontId="7" fillId="3" borderId="0" xfId="2" applyFill="1" applyAlignment="1" applyProtection="1">
      <alignment horizontal="center"/>
      <protection locked="0"/>
    </xf>
    <xf numFmtId="2" fontId="7" fillId="0" borderId="0" xfId="2" applyNumberFormat="1" applyProtection="1">
      <protection locked="0"/>
    </xf>
    <xf numFmtId="164" fontId="7" fillId="0" borderId="0" xfId="2" applyNumberFormat="1" applyAlignment="1" applyProtection="1">
      <alignment horizontal="center" vertical="center"/>
      <protection locked="0"/>
    </xf>
    <xf numFmtId="2" fontId="10" fillId="0" borderId="0" xfId="2" applyNumberFormat="1" applyFont="1" applyAlignment="1" applyProtection="1">
      <alignment vertical="center"/>
      <protection locked="0"/>
    </xf>
    <xf numFmtId="3" fontId="7" fillId="0" borderId="0" xfId="2" applyNumberFormat="1" applyProtection="1">
      <protection locked="0"/>
    </xf>
    <xf numFmtId="0" fontId="7" fillId="0" borderId="0" xfId="2" applyAlignment="1" applyProtection="1">
      <alignment horizontal="center" vertical="center"/>
      <protection locked="0"/>
    </xf>
    <xf numFmtId="2" fontId="7" fillId="0" borderId="0" xfId="2" applyNumberFormat="1" applyAlignment="1" applyProtection="1">
      <alignment horizontal="center" vertical="center"/>
      <protection locked="0"/>
    </xf>
    <xf numFmtId="3" fontId="7" fillId="0" borderId="0" xfId="2" applyNumberFormat="1" applyAlignment="1" applyProtection="1">
      <alignment horizontal="center" vertical="center"/>
      <protection locked="0"/>
    </xf>
    <xf numFmtId="1" fontId="7" fillId="0" borderId="0" xfId="2" applyNumberFormat="1" applyAlignment="1" applyProtection="1">
      <alignment horizontal="center" vertical="center"/>
      <protection locked="0"/>
    </xf>
    <xf numFmtId="0" fontId="7" fillId="0" borderId="0" xfId="2" applyAlignment="1" applyProtection="1">
      <alignment horizontal="center"/>
      <protection locked="0"/>
    </xf>
    <xf numFmtId="0" fontId="8" fillId="0" borderId="0" xfId="2" applyFont="1" applyAlignment="1" applyProtection="1">
      <alignment horizontal="left" vertical="center"/>
      <protection locked="0"/>
    </xf>
    <xf numFmtId="164" fontId="8" fillId="0" borderId="0" xfId="2" applyNumberFormat="1" applyFont="1" applyAlignment="1" applyProtection="1">
      <alignment vertical="top"/>
      <protection locked="0"/>
    </xf>
    <xf numFmtId="2" fontId="6" fillId="0" borderId="0" xfId="2" applyNumberFormat="1" applyFont="1" applyAlignment="1" applyProtection="1">
      <alignment vertical="center"/>
      <protection locked="0"/>
    </xf>
    <xf numFmtId="164" fontId="7" fillId="0" borderId="0" xfId="2" applyNumberFormat="1" applyAlignment="1" applyProtection="1">
      <alignment horizontal="center"/>
      <protection locked="0"/>
    </xf>
    <xf numFmtId="2" fontId="7" fillId="0" borderId="0" xfId="2" applyNumberFormat="1" applyAlignment="1" applyProtection="1">
      <alignment horizontal="center"/>
      <protection locked="0"/>
    </xf>
    <xf numFmtId="2" fontId="10" fillId="0" borderId="0" xfId="2" applyNumberFormat="1" applyFont="1" applyAlignment="1" applyProtection="1">
      <alignment horizontal="center" vertical="center"/>
      <protection locked="0"/>
    </xf>
    <xf numFmtId="0" fontId="11" fillId="0" borderId="4" xfId="2" applyFont="1" applyBorder="1" applyAlignment="1" applyProtection="1">
      <alignment vertical="center"/>
      <protection locked="0"/>
    </xf>
    <xf numFmtId="14" fontId="12" fillId="0" borderId="11" xfId="2" applyNumberFormat="1" applyFont="1" applyBorder="1" applyAlignment="1" applyProtection="1">
      <alignment horizontal="center" vertical="center"/>
      <protection locked="0"/>
    </xf>
    <xf numFmtId="0" fontId="11" fillId="0" borderId="11" xfId="2" applyFont="1" applyBorder="1" applyAlignment="1" applyProtection="1">
      <alignment horizontal="center" vertical="center"/>
      <protection locked="0"/>
    </xf>
    <xf numFmtId="3" fontId="11" fillId="0" borderId="9" xfId="2" applyNumberFormat="1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3" fontId="31" fillId="0" borderId="9" xfId="2" applyNumberFormat="1" applyFont="1" applyBorder="1" applyAlignment="1" applyProtection="1">
      <alignment horizontal="center" vertical="center"/>
      <protection locked="0"/>
    </xf>
    <xf numFmtId="14" fontId="12" fillId="10" borderId="11" xfId="2" applyNumberFormat="1" applyFont="1" applyFill="1" applyBorder="1" applyAlignment="1" applyProtection="1">
      <alignment horizontal="center" vertical="center"/>
      <protection locked="0"/>
    </xf>
    <xf numFmtId="0" fontId="11" fillId="10" borderId="11" xfId="2" applyFont="1" applyFill="1" applyBorder="1" applyAlignment="1" applyProtection="1">
      <alignment horizontal="center" vertical="center"/>
      <protection locked="0"/>
    </xf>
    <xf numFmtId="164" fontId="7" fillId="0" borderId="0" xfId="2" applyNumberFormat="1" applyProtection="1"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165" fontId="10" fillId="0" borderId="0" xfId="2" applyNumberFormat="1" applyFont="1" applyAlignment="1" applyProtection="1">
      <alignment horizontal="center" vertical="center"/>
      <protection locked="0"/>
    </xf>
    <xf numFmtId="0" fontId="11" fillId="0" borderId="4" xfId="2" applyFont="1" applyBorder="1" applyAlignment="1" applyProtection="1">
      <alignment horizontal="center"/>
      <protection locked="0"/>
    </xf>
    <xf numFmtId="2" fontId="17" fillId="4" borderId="9" xfId="2" applyNumberFormat="1" applyFont="1" applyFill="1" applyBorder="1" applyAlignment="1" applyProtection="1">
      <alignment horizontal="center" vertical="center" wrapText="1"/>
      <protection locked="0"/>
    </xf>
    <xf numFmtId="2" fontId="17" fillId="4" borderId="10" xfId="2" applyNumberFormat="1" applyFont="1" applyFill="1" applyBorder="1" applyAlignment="1" applyProtection="1">
      <alignment horizontal="center"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9" fillId="0" borderId="0" xfId="2" applyFont="1" applyProtection="1">
      <protection locked="0"/>
    </xf>
    <xf numFmtId="0" fontId="11" fillId="0" borderId="0" xfId="2" applyFont="1" applyProtection="1">
      <protection locked="0"/>
    </xf>
    <xf numFmtId="0" fontId="11" fillId="0" borderId="4" xfId="2" applyFont="1" applyBorder="1" applyProtection="1">
      <protection locked="0"/>
    </xf>
    <xf numFmtId="14" fontId="12" fillId="0" borderId="16" xfId="2" applyNumberFormat="1" applyFont="1" applyBorder="1" applyAlignment="1" applyProtection="1">
      <alignment horizontal="center" vertical="center"/>
      <protection locked="0"/>
    </xf>
    <xf numFmtId="2" fontId="17" fillId="4" borderId="15" xfId="2" applyNumberFormat="1" applyFont="1" applyFill="1" applyBorder="1" applyAlignment="1" applyProtection="1">
      <alignment horizontal="center" vertical="center" wrapText="1"/>
      <protection locked="0"/>
    </xf>
    <xf numFmtId="2" fontId="11" fillId="0" borderId="15" xfId="2" applyNumberFormat="1" applyFont="1" applyBorder="1" applyAlignment="1" applyProtection="1">
      <alignment horizontal="center" vertical="center"/>
      <protection locked="0"/>
    </xf>
    <xf numFmtId="165" fontId="11" fillId="0" borderId="0" xfId="2" applyNumberFormat="1" applyFont="1" applyProtection="1">
      <protection locked="0"/>
    </xf>
    <xf numFmtId="2" fontId="7" fillId="9" borderId="2" xfId="2" applyNumberFormat="1" applyFill="1" applyBorder="1" applyAlignment="1" applyProtection="1">
      <alignment horizontal="center"/>
      <protection locked="0"/>
    </xf>
    <xf numFmtId="43" fontId="11" fillId="0" borderId="11" xfId="4" applyFont="1" applyBorder="1" applyAlignment="1" applyProtection="1">
      <alignment horizontal="center" vertical="center"/>
      <protection locked="0"/>
    </xf>
    <xf numFmtId="17" fontId="11" fillId="0" borderId="11" xfId="2" applyNumberFormat="1" applyFont="1" applyBorder="1" applyAlignment="1" applyProtection="1">
      <alignment horizontal="center" vertical="center"/>
      <protection locked="0"/>
    </xf>
    <xf numFmtId="43" fontId="11" fillId="0" borderId="11" xfId="4" applyFont="1" applyBorder="1" applyAlignment="1" applyProtection="1">
      <alignment vertical="center"/>
      <protection locked="0"/>
    </xf>
    <xf numFmtId="2" fontId="11" fillId="0" borderId="11" xfId="2" applyNumberFormat="1" applyFon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41" fillId="0" borderId="11" xfId="0" applyFont="1" applyBorder="1" applyAlignment="1" applyProtection="1">
      <alignment horizontal="center"/>
      <protection locked="0"/>
    </xf>
    <xf numFmtId="166" fontId="11" fillId="0" borderId="11" xfId="4" applyNumberFormat="1" applyFont="1" applyBorder="1" applyAlignment="1" applyProtection="1">
      <alignment vertical="center"/>
      <protection locked="0"/>
    </xf>
    <xf numFmtId="166" fontId="11" fillId="0" borderId="11" xfId="4" applyNumberFormat="1" applyFont="1" applyBorder="1" applyAlignment="1" applyProtection="1">
      <alignment horizontal="center" vertical="center"/>
      <protection locked="0"/>
    </xf>
    <xf numFmtId="165" fontId="7" fillId="0" borderId="0" xfId="2" applyNumberFormat="1" applyProtection="1">
      <protection locked="0"/>
    </xf>
    <xf numFmtId="3" fontId="22" fillId="0" borderId="0" xfId="2" applyNumberFormat="1" applyFont="1" applyProtection="1">
      <protection locked="0"/>
    </xf>
    <xf numFmtId="3" fontId="22" fillId="0" borderId="0" xfId="2" applyNumberFormat="1" applyFont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horizontal="center"/>
      <protection locked="0"/>
    </xf>
    <xf numFmtId="0" fontId="11" fillId="0" borderId="18" xfId="2" applyFont="1" applyBorder="1" applyAlignment="1" applyProtection="1">
      <alignment horizontal="center"/>
      <protection locked="0"/>
    </xf>
    <xf numFmtId="14" fontId="12" fillId="0" borderId="17" xfId="2" applyNumberFormat="1" applyFont="1" applyBorder="1" applyAlignment="1" applyProtection="1">
      <alignment horizontal="center" vertical="center"/>
      <protection locked="0"/>
    </xf>
    <xf numFmtId="2" fontId="11" fillId="0" borderId="1" xfId="2" applyNumberFormat="1" applyFont="1" applyBorder="1" applyAlignment="1" applyProtection="1">
      <alignment horizontal="center" vertical="center"/>
      <protection locked="0"/>
    </xf>
    <xf numFmtId="3" fontId="11" fillId="0" borderId="15" xfId="2" applyNumberFormat="1" applyFont="1" applyBorder="1" applyAlignment="1" applyProtection="1">
      <alignment horizontal="center" vertical="center"/>
      <protection locked="0"/>
    </xf>
    <xf numFmtId="3" fontId="11" fillId="0" borderId="20" xfId="2" applyNumberFormat="1" applyFont="1" applyBorder="1" applyAlignment="1" applyProtection="1">
      <alignment horizontal="center" vertical="center"/>
      <protection locked="0"/>
    </xf>
    <xf numFmtId="3" fontId="11" fillId="0" borderId="10" xfId="2" applyNumberFormat="1" applyFont="1" applyBorder="1" applyAlignment="1" applyProtection="1">
      <alignment horizontal="center" vertical="center"/>
      <protection locked="0"/>
    </xf>
    <xf numFmtId="3" fontId="11" fillId="0" borderId="2" xfId="2" applyNumberFormat="1" applyFont="1" applyBorder="1" applyAlignment="1" applyProtection="1">
      <alignment horizontal="center" vertical="center"/>
      <protection locked="0"/>
    </xf>
    <xf numFmtId="0" fontId="7" fillId="0" borderId="11" xfId="2" applyBorder="1" applyProtection="1">
      <protection locked="0"/>
    </xf>
    <xf numFmtId="0" fontId="7" fillId="0" borderId="3" xfId="2" applyBorder="1" applyProtection="1">
      <protection locked="0"/>
    </xf>
    <xf numFmtId="3" fontId="11" fillId="0" borderId="3" xfId="2" applyNumberFormat="1" applyFont="1" applyBorder="1" applyAlignment="1" applyProtection="1">
      <alignment horizontal="center" vertical="center"/>
      <protection locked="0"/>
    </xf>
    <xf numFmtId="0" fontId="22" fillId="0" borderId="11" xfId="2" applyFont="1" applyBorder="1" applyAlignment="1" applyProtection="1">
      <alignment horizontal="center" vertical="center"/>
      <protection locked="0"/>
    </xf>
    <xf numFmtId="3" fontId="11" fillId="0" borderId="2" xfId="2" quotePrefix="1" applyNumberFormat="1" applyFont="1" applyBorder="1" applyAlignment="1" applyProtection="1">
      <alignment horizontal="center" vertical="center"/>
      <protection locked="0"/>
    </xf>
    <xf numFmtId="0" fontId="42" fillId="0" borderId="27" xfId="0" applyFont="1" applyBorder="1" applyAlignment="1" applyProtection="1">
      <alignment horizontal="center" vertical="center"/>
      <protection locked="0"/>
    </xf>
    <xf numFmtId="0" fontId="22" fillId="0" borderId="11" xfId="2" applyFont="1" applyBorder="1" applyAlignment="1">
      <alignment horizontal="center" vertical="center"/>
    </xf>
    <xf numFmtId="3" fontId="31" fillId="0" borderId="3" xfId="2" applyNumberFormat="1" applyFont="1" applyBorder="1" applyAlignment="1">
      <alignment horizontal="center" vertical="center"/>
    </xf>
    <xf numFmtId="164" fontId="11" fillId="0" borderId="11" xfId="2" applyNumberFormat="1" applyFont="1" applyBorder="1" applyAlignment="1" applyProtection="1">
      <alignment horizontal="center" vertical="center"/>
      <protection locked="0"/>
    </xf>
    <xf numFmtId="3" fontId="11" fillId="0" borderId="11" xfId="2" applyNumberFormat="1" applyFont="1" applyBorder="1" applyAlignment="1" applyProtection="1">
      <alignment horizontal="center" vertical="center"/>
      <protection locked="0"/>
    </xf>
    <xf numFmtId="164" fontId="11" fillId="0" borderId="11" xfId="2" applyNumberFormat="1" applyFont="1" applyBorder="1" applyAlignment="1">
      <alignment horizontal="center" vertical="center"/>
    </xf>
    <xf numFmtId="0" fontId="34" fillId="0" borderId="0" xfId="0" applyFont="1" applyAlignment="1" applyProtection="1">
      <alignment horizontal="left" vertical="top" wrapText="1" inden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 wrapText="1"/>
      <protection locked="0"/>
    </xf>
    <xf numFmtId="0" fontId="34" fillId="0" borderId="22" xfId="0" applyFont="1" applyBorder="1" applyAlignment="1" applyProtection="1">
      <alignment horizontal="center" vertical="top" wrapText="1"/>
      <protection locked="0"/>
    </xf>
    <xf numFmtId="0" fontId="34" fillId="12" borderId="23" xfId="0" applyFont="1" applyFill="1" applyBorder="1" applyAlignment="1" applyProtection="1">
      <alignment horizontal="center" vertical="top" wrapText="1"/>
      <protection locked="0"/>
    </xf>
    <xf numFmtId="0" fontId="35" fillId="12" borderId="23" xfId="0" applyFont="1" applyFill="1" applyBorder="1" applyAlignment="1" applyProtection="1">
      <alignment horizontal="center" vertical="top" wrapText="1"/>
      <protection locked="0"/>
    </xf>
    <xf numFmtId="0" fontId="36" fillId="0" borderId="23" xfId="0" applyFont="1" applyBorder="1" applyAlignment="1" applyProtection="1">
      <alignment horizontal="left" vertical="top" wrapText="1"/>
      <protection locked="0"/>
    </xf>
    <xf numFmtId="1" fontId="38" fillId="0" borderId="23" xfId="0" applyNumberFormat="1" applyFont="1" applyBorder="1" applyAlignment="1" applyProtection="1">
      <alignment horizontal="center" vertical="top" shrinkToFit="1"/>
      <protection locked="0"/>
    </xf>
    <xf numFmtId="0" fontId="39" fillId="0" borderId="0" xfId="0" applyFont="1" applyAlignment="1" applyProtection="1">
      <alignment horizontal="left" vertical="top"/>
      <protection locked="0"/>
    </xf>
    <xf numFmtId="0" fontId="37" fillId="0" borderId="23" xfId="0" applyFont="1" applyBorder="1" applyAlignment="1" applyProtection="1">
      <alignment horizontal="left" vertical="top" wrapText="1"/>
      <protection locked="0"/>
    </xf>
    <xf numFmtId="0" fontId="36" fillId="0" borderId="26" xfId="0" applyFont="1" applyBorder="1" applyAlignment="1" applyProtection="1">
      <alignment horizontal="left" vertical="top" wrapText="1"/>
      <protection locked="0"/>
    </xf>
    <xf numFmtId="0" fontId="35" fillId="13" borderId="11" xfId="0" applyFont="1" applyFill="1" applyBorder="1" applyAlignment="1" applyProtection="1">
      <alignment horizontal="center" vertical="top" wrapText="1"/>
      <protection locked="0"/>
    </xf>
    <xf numFmtId="0" fontId="0" fillId="12" borderId="23" xfId="0" applyFill="1" applyBorder="1" applyAlignment="1" applyProtection="1">
      <alignment horizontal="left" wrapText="1"/>
      <protection locked="0"/>
    </xf>
    <xf numFmtId="0" fontId="8" fillId="4" borderId="2" xfId="2" applyFont="1" applyFill="1" applyBorder="1" applyAlignment="1" applyProtection="1">
      <alignment horizontal="center" vertical="center" wrapText="1"/>
      <protection locked="0"/>
    </xf>
    <xf numFmtId="0" fontId="18" fillId="0" borderId="0" xfId="2" applyFont="1" applyAlignment="1" applyProtection="1">
      <alignment horizontal="center" vertical="center" wrapText="1"/>
      <protection locked="0"/>
    </xf>
    <xf numFmtId="3" fontId="11" fillId="0" borderId="21" xfId="2" applyNumberFormat="1" applyFont="1" applyBorder="1" applyAlignment="1" applyProtection="1">
      <alignment horizontal="center" vertical="center"/>
      <protection locked="0"/>
    </xf>
    <xf numFmtId="3" fontId="7" fillId="0" borderId="4" xfId="2" applyNumberFormat="1" applyBorder="1" applyProtection="1"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1" fillId="0" borderId="2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horizontal="center" vertical="center"/>
      <protection locked="0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9" xfId="2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2" fontId="31" fillId="0" borderId="11" xfId="2" applyNumberFormat="1" applyFont="1" applyBorder="1" applyAlignment="1" applyProtection="1">
      <alignment horizontal="center" vertical="center"/>
      <protection locked="0"/>
    </xf>
    <xf numFmtId="0" fontId="31" fillId="0" borderId="9" xfId="2" applyFont="1" applyBorder="1" applyAlignment="1" applyProtection="1">
      <alignment horizontal="center" vertical="center"/>
      <protection locked="0"/>
    </xf>
    <xf numFmtId="2" fontId="12" fillId="4" borderId="6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19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7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13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18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16" xfId="2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2" applyFont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0" fontId="7" fillId="0" borderId="1" xfId="2" applyBorder="1" applyAlignment="1" applyProtection="1">
      <alignment horizontal="center"/>
      <protection locked="0"/>
    </xf>
    <xf numFmtId="0" fontId="7" fillId="0" borderId="2" xfId="2" applyBorder="1" applyAlignment="1" applyProtection="1">
      <alignment horizontal="center"/>
      <protection locked="0"/>
    </xf>
    <xf numFmtId="0" fontId="7" fillId="0" borderId="3" xfId="2" applyBorder="1" applyAlignment="1" applyProtection="1">
      <alignment horizontal="center"/>
      <protection locked="0"/>
    </xf>
    <xf numFmtId="0" fontId="30" fillId="0" borderId="1" xfId="2" applyFont="1" applyBorder="1" applyAlignment="1" applyProtection="1">
      <alignment horizontal="center" vertical="center"/>
      <protection locked="0"/>
    </xf>
    <xf numFmtId="0" fontId="30" fillId="0" borderId="2" xfId="2" applyFont="1" applyBorder="1" applyAlignment="1" applyProtection="1">
      <alignment horizontal="center" vertical="center"/>
      <protection locked="0"/>
    </xf>
    <xf numFmtId="3" fontId="12" fillId="8" borderId="5" xfId="2" applyNumberFormat="1" applyFont="1" applyFill="1" applyBorder="1" applyAlignment="1" applyProtection="1">
      <alignment horizontal="center" vertical="center" wrapText="1"/>
      <protection locked="0"/>
    </xf>
    <xf numFmtId="3" fontId="12" fillId="8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1" applyFont="1" applyBorder="1" applyAlignment="1" applyProtection="1">
      <alignment horizontal="center" vertical="center" wrapText="1"/>
      <protection locked="0"/>
    </xf>
    <xf numFmtId="0" fontId="8" fillId="2" borderId="0" xfId="1" applyFont="1" applyFill="1" applyAlignment="1" applyProtection="1">
      <alignment horizontal="center" vertical="center"/>
      <protection locked="0"/>
    </xf>
    <xf numFmtId="0" fontId="9" fillId="3" borderId="0" xfId="1" applyFont="1" applyFill="1" applyAlignment="1" applyProtection="1">
      <alignment horizontal="center" vertical="center"/>
      <protection locked="0"/>
    </xf>
    <xf numFmtId="2" fontId="12" fillId="8" borderId="5" xfId="2" applyNumberFormat="1" applyFont="1" applyFill="1" applyBorder="1" applyAlignment="1" applyProtection="1">
      <alignment horizontal="center" vertical="center" wrapText="1"/>
      <protection locked="0"/>
    </xf>
    <xf numFmtId="2" fontId="12" fillId="8" borderId="8" xfId="2" applyNumberFormat="1" applyFont="1" applyFill="1" applyBorder="1" applyAlignment="1" applyProtection="1">
      <alignment horizontal="center" vertical="center" wrapText="1"/>
      <protection locked="0"/>
    </xf>
    <xf numFmtId="165" fontId="12" fillId="8" borderId="5" xfId="2" applyNumberFormat="1" applyFont="1" applyFill="1" applyBorder="1" applyAlignment="1" applyProtection="1">
      <alignment horizontal="center" vertical="center" wrapText="1"/>
      <protection locked="0"/>
    </xf>
    <xf numFmtId="165" fontId="12" fillId="8" borderId="8" xfId="2" applyNumberFormat="1" applyFont="1" applyFill="1" applyBorder="1" applyAlignment="1" applyProtection="1">
      <alignment horizontal="center" vertical="center" wrapText="1"/>
      <protection locked="0"/>
    </xf>
    <xf numFmtId="2" fontId="15" fillId="7" borderId="5" xfId="2" applyNumberFormat="1" applyFont="1" applyFill="1" applyBorder="1" applyAlignment="1" applyProtection="1">
      <alignment horizontal="center" vertical="center" wrapText="1"/>
      <protection locked="0"/>
    </xf>
    <xf numFmtId="2" fontId="15" fillId="7" borderId="8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5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8" xfId="2" applyNumberFormat="1" applyFont="1" applyFill="1" applyBorder="1" applyAlignment="1" applyProtection="1">
      <alignment horizontal="center" vertical="center" wrapText="1"/>
      <protection locked="0"/>
    </xf>
    <xf numFmtId="164" fontId="12" fillId="4" borderId="6" xfId="2" applyNumberFormat="1" applyFont="1" applyFill="1" applyBorder="1" applyAlignment="1" applyProtection="1">
      <alignment horizontal="center" vertical="center" wrapText="1"/>
      <protection locked="0"/>
    </xf>
    <xf numFmtId="164" fontId="12" fillId="4" borderId="19" xfId="2" applyNumberFormat="1" applyFont="1" applyFill="1" applyBorder="1" applyAlignment="1" applyProtection="1">
      <alignment horizontal="center" vertical="center" wrapText="1"/>
      <protection locked="0"/>
    </xf>
    <xf numFmtId="164" fontId="12" fillId="4" borderId="7" xfId="2" applyNumberFormat="1" applyFont="1" applyFill="1" applyBorder="1" applyAlignment="1" applyProtection="1">
      <alignment horizontal="center" vertical="center" wrapText="1"/>
      <protection locked="0"/>
    </xf>
    <xf numFmtId="164" fontId="12" fillId="4" borderId="13" xfId="2" applyNumberFormat="1" applyFont="1" applyFill="1" applyBorder="1" applyAlignment="1" applyProtection="1">
      <alignment horizontal="center" vertical="center" wrapText="1"/>
      <protection locked="0"/>
    </xf>
    <xf numFmtId="164" fontId="12" fillId="4" borderId="18" xfId="2" applyNumberFormat="1" applyFont="1" applyFill="1" applyBorder="1" applyAlignment="1" applyProtection="1">
      <alignment horizontal="center" vertical="center" wrapText="1"/>
      <protection locked="0"/>
    </xf>
    <xf numFmtId="164" fontId="12" fillId="4" borderId="16" xfId="2" applyNumberFormat="1" applyFont="1" applyFill="1" applyBorder="1" applyAlignment="1" applyProtection="1">
      <alignment horizontal="center" vertical="center" wrapText="1"/>
      <protection locked="0"/>
    </xf>
    <xf numFmtId="4" fontId="12" fillId="8" borderId="5" xfId="2" applyNumberFormat="1" applyFont="1" applyFill="1" applyBorder="1" applyAlignment="1" applyProtection="1">
      <alignment horizontal="center" vertical="center" wrapText="1"/>
      <protection locked="0"/>
    </xf>
    <xf numFmtId="4" fontId="12" fillId="8" borderId="8" xfId="2" applyNumberFormat="1" applyFont="1" applyFill="1" applyBorder="1" applyAlignment="1" applyProtection="1">
      <alignment horizontal="center" vertical="center" wrapText="1"/>
      <protection locked="0"/>
    </xf>
    <xf numFmtId="2" fontId="12" fillId="11" borderId="5" xfId="2" applyNumberFormat="1" applyFont="1" applyFill="1" applyBorder="1" applyAlignment="1" applyProtection="1">
      <alignment horizontal="center" wrapText="1"/>
      <protection locked="0"/>
    </xf>
    <xf numFmtId="2" fontId="12" fillId="11" borderId="8" xfId="2" applyNumberFormat="1" applyFont="1" applyFill="1" applyBorder="1" applyAlignment="1" applyProtection="1">
      <alignment horizontal="center" wrapText="1"/>
      <protection locked="0"/>
    </xf>
    <xf numFmtId="2" fontId="12" fillId="11" borderId="5" xfId="2" applyNumberFormat="1" applyFont="1" applyFill="1" applyBorder="1" applyAlignment="1" applyProtection="1">
      <alignment horizontal="center" vertical="center" wrapText="1"/>
      <protection locked="0"/>
    </xf>
    <xf numFmtId="2" fontId="12" fillId="11" borderId="8" xfId="2" applyNumberFormat="1" applyFont="1" applyFill="1" applyBorder="1" applyAlignment="1" applyProtection="1">
      <alignment horizontal="center" vertical="center" wrapText="1"/>
      <protection locked="0"/>
    </xf>
    <xf numFmtId="2" fontId="12" fillId="8" borderId="5" xfId="2" applyNumberFormat="1" applyFont="1" applyFill="1" applyBorder="1" applyAlignment="1" applyProtection="1">
      <alignment horizontal="center" vertical="center"/>
      <protection locked="0"/>
    </xf>
    <xf numFmtId="2" fontId="12" fillId="8" borderId="8" xfId="2" applyNumberFormat="1" applyFont="1" applyFill="1" applyBorder="1" applyAlignment="1" applyProtection="1">
      <alignment horizontal="center" vertical="center"/>
      <protection locked="0"/>
    </xf>
    <xf numFmtId="2" fontId="11" fillId="0" borderId="1" xfId="2" applyNumberFormat="1" applyFont="1" applyBorder="1" applyAlignment="1">
      <alignment horizontal="center" vertical="center"/>
    </xf>
    <xf numFmtId="2" fontId="11" fillId="0" borderId="2" xfId="2" applyNumberFormat="1" applyFont="1" applyBorder="1" applyAlignment="1">
      <alignment horizontal="center" vertical="center"/>
    </xf>
    <xf numFmtId="2" fontId="11" fillId="0" borderId="3" xfId="2" applyNumberFormat="1" applyFont="1" applyBorder="1" applyAlignment="1">
      <alignment horizontal="center" vertical="center"/>
    </xf>
    <xf numFmtId="2" fontId="12" fillId="4" borderId="6" xfId="2" applyNumberFormat="1" applyFont="1" applyFill="1" applyBorder="1" applyAlignment="1" applyProtection="1">
      <alignment horizontal="center" vertical="center"/>
      <protection locked="0"/>
    </xf>
    <xf numFmtId="2" fontId="12" fillId="4" borderId="19" xfId="2" applyNumberFormat="1" applyFont="1" applyFill="1" applyBorder="1" applyAlignment="1" applyProtection="1">
      <alignment horizontal="center" vertical="center"/>
      <protection locked="0"/>
    </xf>
    <xf numFmtId="2" fontId="12" fillId="4" borderId="7" xfId="2" applyNumberFormat="1" applyFont="1" applyFill="1" applyBorder="1" applyAlignment="1" applyProtection="1">
      <alignment horizontal="center" vertical="center"/>
      <protection locked="0"/>
    </xf>
    <xf numFmtId="2" fontId="11" fillId="0" borderId="2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2" fontId="12" fillId="4" borderId="11" xfId="2" applyNumberFormat="1" applyFont="1" applyFill="1" applyBorder="1" applyAlignment="1" applyProtection="1">
      <alignment horizontal="center" vertical="center" wrapText="1"/>
      <protection locked="0"/>
    </xf>
    <xf numFmtId="165" fontId="12" fillId="4" borderId="11" xfId="2" applyNumberFormat="1" applyFont="1" applyFill="1" applyBorder="1" applyAlignment="1" applyProtection="1">
      <alignment horizontal="center" vertical="center" wrapText="1"/>
      <protection locked="0"/>
    </xf>
    <xf numFmtId="164" fontId="12" fillId="4" borderId="14" xfId="2" applyNumberFormat="1" applyFont="1" applyFill="1" applyBorder="1" applyAlignment="1" applyProtection="1">
      <alignment horizontal="center" vertical="center" wrapText="1"/>
      <protection locked="0"/>
    </xf>
    <xf numFmtId="164" fontId="12" fillId="4" borderId="0" xfId="2" applyNumberFormat="1" applyFont="1" applyFill="1" applyAlignment="1" applyProtection="1">
      <alignment horizontal="center" vertical="center" wrapText="1"/>
      <protection locked="0"/>
    </xf>
    <xf numFmtId="164" fontId="12" fillId="4" borderId="4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14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0" xfId="2" applyNumberFormat="1" applyFont="1" applyFill="1" applyAlignment="1" applyProtection="1">
      <alignment horizontal="center" vertical="center" wrapText="1"/>
      <protection locked="0"/>
    </xf>
    <xf numFmtId="2" fontId="12" fillId="4" borderId="4" xfId="2" applyNumberFormat="1" applyFont="1" applyFill="1" applyBorder="1" applyAlignment="1" applyProtection="1">
      <alignment horizontal="center" vertical="center" wrapText="1"/>
      <protection locked="0"/>
    </xf>
    <xf numFmtId="2" fontId="7" fillId="9" borderId="2" xfId="2" applyNumberFormat="1" applyFill="1" applyBorder="1" applyAlignment="1" applyProtection="1">
      <alignment horizontal="center"/>
      <protection locked="0"/>
    </xf>
    <xf numFmtId="2" fontId="7" fillId="9" borderId="3" xfId="2" applyNumberFormat="1" applyFill="1" applyBorder="1" applyAlignment="1" applyProtection="1">
      <alignment horizontal="center"/>
      <protection locked="0"/>
    </xf>
    <xf numFmtId="165" fontId="12" fillId="4" borderId="6" xfId="2" applyNumberFormat="1" applyFont="1" applyFill="1" applyBorder="1" applyAlignment="1" applyProtection="1">
      <alignment horizontal="center" vertical="center" wrapText="1"/>
      <protection locked="0"/>
    </xf>
    <xf numFmtId="165" fontId="12" fillId="4" borderId="19" xfId="2" applyNumberFormat="1" applyFont="1" applyFill="1" applyBorder="1" applyAlignment="1" applyProtection="1">
      <alignment horizontal="center" vertical="center" wrapText="1"/>
      <protection locked="0"/>
    </xf>
    <xf numFmtId="165" fontId="12" fillId="4" borderId="7" xfId="2" applyNumberFormat="1" applyFont="1" applyFill="1" applyBorder="1" applyAlignment="1" applyProtection="1">
      <alignment horizontal="center" vertical="center" wrapText="1"/>
      <protection locked="0"/>
    </xf>
    <xf numFmtId="165" fontId="12" fillId="4" borderId="13" xfId="2" applyNumberFormat="1" applyFont="1" applyFill="1" applyBorder="1" applyAlignment="1" applyProtection="1">
      <alignment horizontal="center" vertical="center" wrapText="1"/>
      <protection locked="0"/>
    </xf>
    <xf numFmtId="165" fontId="12" fillId="4" borderId="18" xfId="2" applyNumberFormat="1" applyFont="1" applyFill="1" applyBorder="1" applyAlignment="1" applyProtection="1">
      <alignment horizontal="center" vertical="center" wrapText="1"/>
      <protection locked="0"/>
    </xf>
    <xf numFmtId="165" fontId="12" fillId="4" borderId="16" xfId="2" applyNumberFormat="1" applyFont="1" applyFill="1" applyBorder="1" applyAlignment="1" applyProtection="1">
      <alignment horizontal="center" vertical="center" wrapText="1"/>
      <protection locked="0"/>
    </xf>
    <xf numFmtId="3" fontId="12" fillId="4" borderId="11" xfId="2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2" applyNumberFormat="1" applyFont="1" applyBorder="1" applyAlignment="1">
      <alignment horizontal="center" vertical="center"/>
    </xf>
    <xf numFmtId="3" fontId="11" fillId="0" borderId="3" xfId="2" applyNumberFormat="1" applyFont="1" applyBorder="1" applyAlignment="1">
      <alignment horizontal="center" vertical="center"/>
    </xf>
    <xf numFmtId="3" fontId="11" fillId="0" borderId="2" xfId="2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 wrapText="1"/>
      <protection locked="0"/>
    </xf>
    <xf numFmtId="0" fontId="18" fillId="0" borderId="19" xfId="2" applyFont="1" applyBorder="1" applyAlignment="1" applyProtection="1">
      <alignment horizontal="center" vertical="center" wrapText="1"/>
      <protection locked="0"/>
    </xf>
    <xf numFmtId="3" fontId="12" fillId="4" borderId="1" xfId="2" applyNumberFormat="1" applyFont="1" applyFill="1" applyBorder="1" applyAlignment="1" applyProtection="1">
      <alignment horizontal="center" vertical="center" wrapText="1"/>
      <protection locked="0"/>
    </xf>
    <xf numFmtId="3" fontId="12" fillId="4" borderId="2" xfId="2" applyNumberFormat="1" applyFont="1" applyFill="1" applyBorder="1" applyAlignment="1" applyProtection="1">
      <alignment horizontal="center" vertical="center" wrapText="1"/>
      <protection locked="0"/>
    </xf>
    <xf numFmtId="3" fontId="12" fillId="4" borderId="3" xfId="2" applyNumberFormat="1" applyFont="1" applyFill="1" applyBorder="1" applyAlignment="1" applyProtection="1">
      <alignment horizontal="center" vertical="center" wrapText="1"/>
      <protection locked="0"/>
    </xf>
    <xf numFmtId="0" fontId="12" fillId="4" borderId="0" xfId="2" applyFont="1" applyFill="1" applyAlignment="1" applyProtection="1">
      <alignment horizontal="center" vertical="center" wrapText="1"/>
      <protection locked="0"/>
    </xf>
    <xf numFmtId="0" fontId="12" fillId="4" borderId="4" xfId="2" applyFont="1" applyFill="1" applyBorder="1" applyAlignment="1" applyProtection="1">
      <alignment horizontal="center" vertical="center" wrapText="1"/>
      <protection locked="0"/>
    </xf>
    <xf numFmtId="0" fontId="12" fillId="4" borderId="18" xfId="2" applyFont="1" applyFill="1" applyBorder="1" applyAlignment="1" applyProtection="1">
      <alignment horizontal="center" vertical="center" wrapText="1"/>
      <protection locked="0"/>
    </xf>
    <xf numFmtId="0" fontId="12" fillId="4" borderId="16" xfId="2" applyFont="1" applyFill="1" applyBorder="1" applyAlignment="1" applyProtection="1">
      <alignment horizontal="center" vertical="center" wrapText="1"/>
      <protection locked="0"/>
    </xf>
    <xf numFmtId="0" fontId="12" fillId="4" borderId="14" xfId="2" applyFont="1" applyFill="1" applyBorder="1" applyAlignment="1" applyProtection="1">
      <alignment horizontal="center" vertical="center" wrapText="1"/>
      <protection locked="0"/>
    </xf>
    <xf numFmtId="0" fontId="12" fillId="4" borderId="13" xfId="2" applyFont="1" applyFill="1" applyBorder="1" applyAlignment="1" applyProtection="1">
      <alignment horizontal="center" vertical="center" wrapText="1"/>
      <protection locked="0"/>
    </xf>
    <xf numFmtId="0" fontId="8" fillId="4" borderId="1" xfId="2" applyFont="1" applyFill="1" applyBorder="1" applyAlignment="1" applyProtection="1">
      <alignment horizontal="center" vertical="center" wrapText="1"/>
      <protection locked="0"/>
    </xf>
    <xf numFmtId="0" fontId="8" fillId="4" borderId="2" xfId="2" applyFont="1" applyFill="1" applyBorder="1" applyAlignment="1" applyProtection="1">
      <alignment horizontal="center" vertical="center" wrapText="1"/>
      <protection locked="0"/>
    </xf>
    <xf numFmtId="0" fontId="32" fillId="4" borderId="5" xfId="0" applyFont="1" applyFill="1" applyBorder="1" applyAlignment="1" applyProtection="1">
      <alignment horizontal="center" vertical="center" wrapText="1"/>
      <protection locked="0"/>
    </xf>
    <xf numFmtId="0" fontId="32" fillId="4" borderId="12" xfId="0" applyFont="1" applyFill="1" applyBorder="1" applyAlignment="1" applyProtection="1">
      <alignment horizontal="center" vertical="center" wrapText="1"/>
      <protection locked="0"/>
    </xf>
    <xf numFmtId="0" fontId="32" fillId="4" borderId="6" xfId="0" applyFont="1" applyFill="1" applyBorder="1" applyAlignment="1" applyProtection="1">
      <alignment horizontal="center" vertical="center" wrapText="1"/>
      <protection locked="0"/>
    </xf>
    <xf numFmtId="0" fontId="32" fillId="4" borderId="14" xfId="0" applyFont="1" applyFill="1" applyBorder="1" applyAlignment="1" applyProtection="1">
      <alignment horizontal="center" vertical="center" wrapText="1"/>
      <protection locked="0"/>
    </xf>
    <xf numFmtId="2" fontId="12" fillId="0" borderId="1" xfId="2" applyNumberFormat="1" applyFont="1" applyBorder="1" applyAlignment="1" applyProtection="1">
      <alignment horizontal="center" vertical="center"/>
      <protection locked="0"/>
    </xf>
    <xf numFmtId="0" fontId="12" fillId="0" borderId="3" xfId="2" applyFont="1" applyBorder="1" applyAlignment="1" applyProtection="1">
      <alignment horizontal="center" vertical="center"/>
      <protection locked="0"/>
    </xf>
    <xf numFmtId="3" fontId="7" fillId="0" borderId="19" xfId="2" applyNumberFormat="1" applyBorder="1" applyAlignment="1" applyProtection="1">
      <alignment horizontal="center"/>
      <protection locked="0"/>
    </xf>
    <xf numFmtId="0" fontId="9" fillId="6" borderId="0" xfId="1" applyFont="1" applyFill="1" applyAlignment="1" applyProtection="1">
      <alignment horizontal="center" vertical="center"/>
      <protection locked="0"/>
    </xf>
    <xf numFmtId="164" fontId="12" fillId="4" borderId="11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2" applyNumberFormat="1" applyFont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164" fontId="11" fillId="0" borderId="3" xfId="2" applyNumberFormat="1" applyFont="1" applyBorder="1" applyAlignment="1">
      <alignment horizontal="center" vertical="center"/>
    </xf>
    <xf numFmtId="14" fontId="12" fillId="14" borderId="5" xfId="2" applyNumberFormat="1" applyFont="1" applyFill="1" applyBorder="1" applyAlignment="1" applyProtection="1">
      <alignment horizontal="center" vertical="center"/>
      <protection locked="0"/>
    </xf>
    <xf numFmtId="14" fontId="12" fillId="14" borderId="12" xfId="2" applyNumberFormat="1" applyFont="1" applyFill="1" applyBorder="1" applyAlignment="1" applyProtection="1">
      <alignment horizontal="center" vertical="center"/>
      <protection locked="0"/>
    </xf>
    <xf numFmtId="14" fontId="12" fillId="14" borderId="8" xfId="2" applyNumberFormat="1" applyFont="1" applyFill="1" applyBorder="1" applyAlignment="1" applyProtection="1">
      <alignment horizontal="center" vertical="center"/>
      <protection locked="0"/>
    </xf>
    <xf numFmtId="2" fontId="12" fillId="4" borderId="1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2" xfId="2" applyNumberFormat="1" applyFont="1" applyFill="1" applyBorder="1" applyAlignment="1" applyProtection="1">
      <alignment horizontal="center" vertical="center" wrapText="1"/>
      <protection locked="0"/>
    </xf>
    <xf numFmtId="3" fontId="12" fillId="4" borderId="5" xfId="2" applyNumberFormat="1" applyFont="1" applyFill="1" applyBorder="1" applyAlignment="1" applyProtection="1">
      <alignment horizontal="center" vertical="center" wrapText="1"/>
      <protection locked="0"/>
    </xf>
    <xf numFmtId="3" fontId="12" fillId="4" borderId="8" xfId="2" applyNumberFormat="1" applyFont="1" applyFill="1" applyBorder="1" applyAlignment="1" applyProtection="1">
      <alignment horizontal="center" vertical="center" wrapText="1"/>
      <protection locked="0"/>
    </xf>
    <xf numFmtId="2" fontId="12" fillId="4" borderId="3" xfId="2" applyNumberFormat="1" applyFont="1" applyFill="1" applyBorder="1" applyAlignment="1" applyProtection="1">
      <alignment horizontal="center" vertical="center" wrapText="1"/>
      <protection locked="0"/>
    </xf>
    <xf numFmtId="1" fontId="40" fillId="0" borderId="24" xfId="0" applyNumberFormat="1" applyFont="1" applyBorder="1" applyAlignment="1">
      <alignment horizontal="center" vertical="top" shrinkToFit="1"/>
    </xf>
    <xf numFmtId="1" fontId="40" fillId="0" borderId="25" xfId="0" applyNumberFormat="1" applyFont="1" applyBorder="1" applyAlignment="1">
      <alignment horizontal="center" vertical="top" shrinkToFit="1"/>
    </xf>
    <xf numFmtId="0" fontId="0" fillId="12" borderId="24" xfId="0" applyFill="1" applyBorder="1" applyAlignment="1" applyProtection="1">
      <alignment horizontal="center" wrapText="1"/>
      <protection locked="0"/>
    </xf>
    <xf numFmtId="0" fontId="0" fillId="12" borderId="25" xfId="0" applyFill="1" applyBorder="1" applyAlignment="1" applyProtection="1">
      <alignment horizontal="center" wrapText="1"/>
      <protection locked="0"/>
    </xf>
    <xf numFmtId="1" fontId="38" fillId="0" borderId="24" xfId="0" applyNumberFormat="1" applyFont="1" applyBorder="1" applyAlignment="1">
      <alignment horizontal="center" vertical="top" shrinkToFit="1"/>
    </xf>
    <xf numFmtId="1" fontId="38" fillId="0" borderId="25" xfId="0" applyNumberFormat="1" applyFont="1" applyBorder="1" applyAlignment="1">
      <alignment horizontal="center" vertical="top" shrinkToFit="1"/>
    </xf>
    <xf numFmtId="1" fontId="36" fillId="0" borderId="24" xfId="0" applyNumberFormat="1" applyFont="1" applyBorder="1" applyAlignment="1">
      <alignment horizontal="center" vertical="top" shrinkToFit="1"/>
    </xf>
    <xf numFmtId="1" fontId="36" fillId="0" borderId="25" xfId="0" applyNumberFormat="1" applyFont="1" applyBorder="1" applyAlignment="1">
      <alignment horizontal="center" vertical="top" shrinkToFit="1"/>
    </xf>
    <xf numFmtId="1" fontId="38" fillId="10" borderId="24" xfId="0" applyNumberFormat="1" applyFont="1" applyFill="1" applyBorder="1" applyAlignment="1">
      <alignment horizontal="center" vertical="top" shrinkToFit="1"/>
    </xf>
    <xf numFmtId="1" fontId="38" fillId="10" borderId="25" xfId="0" applyNumberFormat="1" applyFont="1" applyFill="1" applyBorder="1" applyAlignment="1">
      <alignment horizontal="center" vertical="top" shrinkToFit="1"/>
    </xf>
    <xf numFmtId="1" fontId="38" fillId="10" borderId="24" xfId="0" applyNumberFormat="1" applyFont="1" applyFill="1" applyBorder="1" applyAlignment="1" applyProtection="1">
      <alignment horizontal="center" vertical="top" shrinkToFit="1"/>
      <protection locked="0"/>
    </xf>
    <xf numFmtId="1" fontId="38" fillId="10" borderId="25" xfId="0" applyNumberFormat="1" applyFont="1" applyFill="1" applyBorder="1" applyAlignment="1" applyProtection="1">
      <alignment horizontal="center" vertical="top" shrinkToFit="1"/>
      <protection locked="0"/>
    </xf>
    <xf numFmtId="0" fontId="35" fillId="12" borderId="24" xfId="0" applyFont="1" applyFill="1" applyBorder="1" applyAlignment="1" applyProtection="1">
      <alignment horizontal="center" vertical="top" wrapText="1"/>
      <protection locked="0"/>
    </xf>
    <xf numFmtId="0" fontId="35" fillId="12" borderId="25" xfId="0" applyFont="1" applyFill="1" applyBorder="1" applyAlignment="1" applyProtection="1">
      <alignment horizontal="center" vertical="top" wrapText="1"/>
      <protection locked="0"/>
    </xf>
  </cellXfs>
  <cellStyles count="5">
    <cellStyle name="Milliers" xfId="4" builtinId="3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418255</xdr:colOff>
      <xdr:row>1</xdr:row>
      <xdr:rowOff>929822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22799739-3F61-405C-BA7D-BC347A93E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72380" cy="1342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0</xdr:row>
      <xdr:rowOff>68037</xdr:rowOff>
    </xdr:from>
    <xdr:to>
      <xdr:col>0</xdr:col>
      <xdr:colOff>1047750</xdr:colOff>
      <xdr:row>2</xdr:row>
      <xdr:rowOff>231321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ACA4E941-6AB0-422D-AB3C-053D5418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" y="68037"/>
          <a:ext cx="993321" cy="707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9AC77529-0BCC-4B20-8CD4-F135B74B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9AC77529-0BCC-4B20-8CD4-F135B74B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9AC77529-0BCC-4B20-8CD4-F135B74B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0</xdr:row>
      <xdr:rowOff>40822</xdr:rowOff>
    </xdr:from>
    <xdr:to>
      <xdr:col>0</xdr:col>
      <xdr:colOff>898071</xdr:colOff>
      <xdr:row>1</xdr:row>
      <xdr:rowOff>0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0670F1B7-84D2-463B-94B6-5D30F56E9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40822"/>
          <a:ext cx="870857" cy="7783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81642</xdr:colOff>
      <xdr:row>0</xdr:row>
      <xdr:rowOff>0</xdr:rowOff>
    </xdr:from>
    <xdr:to>
      <xdr:col>1</xdr:col>
      <xdr:colOff>0</xdr:colOff>
      <xdr:row>2</xdr:row>
      <xdr:rowOff>244928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CD66D21D-E7F8-4D92-B133-F97824151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" y="0"/>
          <a:ext cx="1171575" cy="789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9AC77529-0BCC-4B20-8CD4-F135B74B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1006929</xdr:colOff>
      <xdr:row>1</xdr:row>
      <xdr:rowOff>353786</xdr:rowOff>
    </xdr:to>
    <xdr:pic>
      <xdr:nvPicPr>
        <xdr:cNvPr id="2" name="Image 13">
          <a:extLst>
            <a:ext uri="{FF2B5EF4-FFF2-40B4-BE49-F238E27FC236}">
              <a16:creationId xmlns:a16="http://schemas.microsoft.com/office/drawing/2014/main" id="{9AC77529-0BCC-4B20-8CD4-F135B74B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952501" cy="77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ABH62"/>
  <sheetViews>
    <sheetView zoomScale="62" zoomScaleNormal="62" zoomScaleSheetLayoutView="70" workbookViewId="0">
      <pane xSplit="1" ySplit="9" topLeftCell="J39" activePane="bottomRight" state="frozen"/>
      <selection pane="topRight" activeCell="B1" sqref="B1"/>
      <selection pane="bottomLeft" activeCell="A10" sqref="A10"/>
      <selection pane="bottomRight" activeCell="V40" sqref="V40:V41"/>
    </sheetView>
  </sheetViews>
  <sheetFormatPr baseColWidth="10" defaultColWidth="11" defaultRowHeight="30.75" customHeight="1" x14ac:dyDescent="0.3"/>
  <cols>
    <col min="1" max="1" width="16.3984375" style="53" customWidth="1"/>
    <col min="2" max="2" width="10.5" style="53" customWidth="1"/>
    <col min="3" max="3" width="13" style="53" customWidth="1"/>
    <col min="4" max="4" width="11.8984375" style="87" customWidth="1"/>
    <col min="5" max="9" width="10.19921875" style="64" customWidth="1"/>
    <col min="10" max="10" width="10.19921875" style="65" customWidth="1"/>
    <col min="11" max="23" width="10.19921875" style="64" customWidth="1"/>
    <col min="24" max="24" width="10.19921875" style="66" customWidth="1"/>
    <col min="25" max="25" width="10.19921875" style="67" customWidth="1"/>
    <col min="26" max="26" width="10.19921875" style="53" customWidth="1"/>
    <col min="27" max="27" width="10.19921875" style="68" customWidth="1"/>
    <col min="28" max="28" width="10.19921875" style="69" customWidth="1"/>
    <col min="29" max="30" width="10.19921875" style="70" customWidth="1"/>
    <col min="31" max="31" width="10.19921875" style="68" customWidth="1"/>
    <col min="32" max="32" width="10.19921875" style="71" customWidth="1"/>
    <col min="33" max="33" width="10.19921875" style="70" customWidth="1"/>
    <col min="34" max="35" width="10.19921875" style="69" customWidth="1"/>
    <col min="36" max="36" width="10.19921875" style="70" customWidth="1"/>
    <col min="37" max="40" width="10.19921875" style="53" customWidth="1"/>
    <col min="41" max="41" width="18.19921875" style="53" customWidth="1"/>
    <col min="42" max="42" width="17" style="53" customWidth="1"/>
    <col min="43" max="43" width="15" style="53" customWidth="1"/>
    <col min="44" max="16384" width="11" style="53"/>
  </cols>
  <sheetData>
    <row r="1" spans="1:736" ht="33" customHeight="1" x14ac:dyDescent="0.3">
      <c r="A1" s="176" t="s">
        <v>55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52"/>
    </row>
    <row r="2" spans="1:736" s="1" customFormat="1" ht="76.5" customHeight="1" x14ac:dyDescent="0.3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52"/>
    </row>
    <row r="3" spans="1:736" s="1" customFormat="1" ht="30" customHeight="1" x14ac:dyDescent="0.3">
      <c r="D3" s="54"/>
      <c r="E3" s="2"/>
      <c r="F3" s="2"/>
      <c r="G3" s="2"/>
      <c r="H3" s="2"/>
      <c r="I3" s="2"/>
      <c r="J3" s="5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55"/>
      <c r="X3" s="56"/>
      <c r="Y3" s="57"/>
      <c r="AA3" s="58"/>
      <c r="AB3" s="58"/>
      <c r="AC3" s="59"/>
      <c r="AD3" s="59"/>
      <c r="AE3" s="58"/>
      <c r="AF3" s="60"/>
      <c r="AG3" s="61"/>
      <c r="AH3" s="60"/>
      <c r="AI3" s="60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</row>
    <row r="4" spans="1:736" s="63" customFormat="1" ht="30" customHeight="1" x14ac:dyDescent="0.3">
      <c r="A4" s="177" t="s">
        <v>1</v>
      </c>
      <c r="B4" s="177"/>
      <c r="C4" s="177"/>
      <c r="D4" s="177"/>
      <c r="E4" s="177"/>
      <c r="F4" s="62"/>
      <c r="G4" s="62"/>
      <c r="H4" s="62"/>
      <c r="I4" s="62"/>
      <c r="J4" s="178" t="s">
        <v>60</v>
      </c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49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  <c r="IW4" s="53"/>
      <c r="IX4" s="53"/>
      <c r="IY4" s="53"/>
      <c r="IZ4" s="53"/>
      <c r="JA4" s="53"/>
      <c r="JB4" s="53"/>
      <c r="JC4" s="53"/>
      <c r="JD4" s="53"/>
      <c r="JE4" s="53"/>
      <c r="JF4" s="53"/>
      <c r="JG4" s="53"/>
      <c r="JH4" s="53"/>
      <c r="JI4" s="53"/>
      <c r="JJ4" s="53"/>
      <c r="JK4" s="53"/>
      <c r="JL4" s="53"/>
      <c r="JM4" s="53"/>
      <c r="JN4" s="53"/>
      <c r="JO4" s="53"/>
      <c r="JP4" s="53"/>
      <c r="JQ4" s="53"/>
      <c r="JR4" s="53"/>
      <c r="JS4" s="53"/>
      <c r="JT4" s="53"/>
      <c r="JU4" s="53"/>
      <c r="JV4" s="53"/>
      <c r="JW4" s="53"/>
      <c r="JX4" s="53"/>
      <c r="JY4" s="53"/>
      <c r="JZ4" s="53"/>
      <c r="KA4" s="53"/>
      <c r="KB4" s="53"/>
      <c r="KC4" s="53"/>
      <c r="KD4" s="53"/>
      <c r="KE4" s="53"/>
      <c r="KF4" s="53"/>
      <c r="KG4" s="53"/>
      <c r="KH4" s="53"/>
      <c r="RE4" s="53"/>
      <c r="RF4" s="53"/>
      <c r="RG4" s="53"/>
      <c r="RH4" s="53"/>
      <c r="RI4" s="53"/>
      <c r="RJ4" s="53"/>
      <c r="RK4" s="53"/>
      <c r="RL4" s="53"/>
      <c r="RM4" s="53"/>
      <c r="RN4" s="53"/>
      <c r="RO4" s="53"/>
      <c r="RP4" s="53"/>
      <c r="RQ4" s="53"/>
      <c r="RR4" s="53"/>
      <c r="RS4" s="53"/>
      <c r="RT4" s="53"/>
      <c r="RU4" s="53"/>
      <c r="RV4" s="53"/>
      <c r="RW4" s="53"/>
      <c r="RX4" s="53"/>
      <c r="RY4" s="53"/>
      <c r="RZ4" s="53"/>
      <c r="SA4" s="53"/>
      <c r="SB4" s="53"/>
      <c r="SC4" s="53"/>
      <c r="SD4" s="53"/>
      <c r="SE4" s="53"/>
      <c r="SF4" s="53"/>
      <c r="SG4" s="53"/>
      <c r="SH4" s="53"/>
      <c r="SI4" s="53"/>
      <c r="SJ4" s="53"/>
      <c r="SK4" s="53"/>
      <c r="SL4" s="53"/>
      <c r="SM4" s="53"/>
      <c r="SN4" s="53"/>
      <c r="SO4" s="53"/>
      <c r="SP4" s="53"/>
      <c r="SQ4" s="53"/>
      <c r="SR4" s="53"/>
      <c r="SS4" s="53"/>
      <c r="ST4" s="53"/>
      <c r="SU4" s="53"/>
      <c r="SV4" s="53"/>
      <c r="SW4" s="53"/>
      <c r="SX4" s="53"/>
      <c r="SY4" s="53"/>
      <c r="SZ4" s="53"/>
      <c r="TA4" s="53"/>
      <c r="TB4" s="53"/>
      <c r="TC4" s="53"/>
      <c r="TD4" s="53"/>
      <c r="TE4" s="53"/>
      <c r="TF4" s="53"/>
      <c r="TG4" s="53"/>
      <c r="TH4" s="53"/>
      <c r="TI4" s="53"/>
      <c r="TJ4" s="53"/>
      <c r="TK4" s="53"/>
      <c r="TL4" s="53"/>
      <c r="TM4" s="53"/>
      <c r="TN4" s="53"/>
      <c r="TO4" s="53"/>
      <c r="TP4" s="53"/>
      <c r="TQ4" s="53"/>
      <c r="TR4" s="53"/>
      <c r="TS4" s="53"/>
      <c r="TT4" s="53"/>
      <c r="TU4" s="53"/>
      <c r="TV4" s="53"/>
      <c r="TW4" s="53"/>
      <c r="TX4" s="53"/>
      <c r="TY4" s="53"/>
      <c r="TZ4" s="53"/>
      <c r="UA4" s="53"/>
      <c r="UB4" s="53"/>
      <c r="UC4" s="53"/>
      <c r="UD4" s="53"/>
      <c r="UE4" s="53"/>
      <c r="UF4" s="53"/>
      <c r="UG4" s="53"/>
      <c r="UH4" s="53"/>
      <c r="UI4" s="53"/>
      <c r="UJ4" s="53"/>
      <c r="UK4" s="53"/>
      <c r="UL4" s="53"/>
      <c r="UM4" s="53"/>
      <c r="UN4" s="53"/>
      <c r="UO4" s="53"/>
      <c r="UP4" s="53"/>
      <c r="UQ4" s="53"/>
      <c r="UR4" s="53"/>
      <c r="US4" s="53"/>
      <c r="UT4" s="53"/>
      <c r="UU4" s="53"/>
      <c r="UV4" s="53"/>
      <c r="UW4" s="53"/>
      <c r="UX4" s="53"/>
      <c r="UY4" s="53"/>
      <c r="UZ4" s="53"/>
      <c r="VA4" s="53"/>
      <c r="VB4" s="53"/>
      <c r="VC4" s="53"/>
      <c r="VD4" s="53"/>
      <c r="VE4" s="53"/>
      <c r="VF4" s="53"/>
      <c r="VG4" s="53"/>
      <c r="VH4" s="53"/>
      <c r="VI4" s="53"/>
      <c r="VJ4" s="53"/>
      <c r="VK4" s="53"/>
      <c r="VL4" s="53"/>
      <c r="VM4" s="53"/>
      <c r="VN4" s="53"/>
      <c r="VO4" s="53"/>
      <c r="VP4" s="53"/>
      <c r="VQ4" s="53"/>
      <c r="VR4" s="53"/>
      <c r="VS4" s="53"/>
      <c r="VT4" s="53"/>
      <c r="VU4" s="53"/>
      <c r="VV4" s="53"/>
      <c r="VW4" s="53"/>
      <c r="VX4" s="53"/>
      <c r="VY4" s="53"/>
      <c r="VZ4" s="53"/>
      <c r="WA4" s="53"/>
      <c r="WB4" s="53"/>
      <c r="WC4" s="53"/>
      <c r="WD4" s="53"/>
      <c r="WE4" s="53"/>
      <c r="WF4" s="53"/>
      <c r="WG4" s="53"/>
      <c r="WH4" s="53"/>
      <c r="WI4" s="53"/>
      <c r="WJ4" s="53"/>
      <c r="WK4" s="53"/>
      <c r="WL4" s="53"/>
      <c r="WM4" s="53"/>
      <c r="WN4" s="53"/>
      <c r="WO4" s="53"/>
      <c r="WP4" s="53"/>
      <c r="WQ4" s="53"/>
      <c r="WR4" s="53"/>
      <c r="WS4" s="53"/>
      <c r="WT4" s="53"/>
      <c r="WU4" s="53"/>
      <c r="WV4" s="53"/>
      <c r="WW4" s="53"/>
      <c r="WX4" s="53"/>
      <c r="WY4" s="53"/>
      <c r="WZ4" s="53"/>
      <c r="XA4" s="53"/>
      <c r="XB4" s="53"/>
      <c r="XC4" s="53"/>
      <c r="XD4" s="53"/>
      <c r="XE4" s="53"/>
      <c r="XF4" s="53"/>
      <c r="XG4" s="53"/>
      <c r="XH4" s="53"/>
      <c r="XI4" s="53"/>
      <c r="XJ4" s="53"/>
      <c r="XK4" s="53"/>
      <c r="XL4" s="53"/>
      <c r="XM4" s="53"/>
      <c r="XN4" s="53"/>
      <c r="XO4" s="53"/>
      <c r="XP4" s="53"/>
      <c r="XQ4" s="53"/>
      <c r="XR4" s="53"/>
      <c r="XS4" s="53"/>
      <c r="XT4" s="53"/>
      <c r="XU4" s="53"/>
      <c r="XV4" s="53"/>
      <c r="XW4" s="53"/>
      <c r="XX4" s="53"/>
      <c r="XY4" s="53"/>
      <c r="XZ4" s="53"/>
      <c r="YA4" s="53"/>
      <c r="YB4" s="53"/>
      <c r="YC4" s="53"/>
      <c r="YD4" s="53"/>
      <c r="YE4" s="53"/>
      <c r="YF4" s="53"/>
      <c r="YG4" s="53"/>
      <c r="YH4" s="53"/>
      <c r="YI4" s="53"/>
      <c r="YJ4" s="53"/>
      <c r="YK4" s="53"/>
      <c r="YL4" s="53"/>
      <c r="YM4" s="53"/>
      <c r="YN4" s="53"/>
      <c r="YO4" s="53"/>
      <c r="YP4" s="53"/>
      <c r="YQ4" s="53"/>
      <c r="YR4" s="53"/>
      <c r="YS4" s="53"/>
      <c r="YT4" s="53"/>
      <c r="YU4" s="53"/>
      <c r="YV4" s="53"/>
      <c r="YW4" s="53"/>
      <c r="YX4" s="53"/>
      <c r="YY4" s="53"/>
      <c r="YZ4" s="53"/>
      <c r="ZA4" s="53"/>
      <c r="ZB4" s="53"/>
      <c r="ZC4" s="53"/>
      <c r="ZD4" s="53"/>
      <c r="ZE4" s="53"/>
      <c r="ZF4" s="53"/>
      <c r="ZG4" s="53"/>
      <c r="ZH4" s="53"/>
      <c r="ZI4" s="53"/>
      <c r="ZJ4" s="53"/>
      <c r="ZK4" s="53"/>
      <c r="ZL4" s="53"/>
      <c r="ZM4" s="53"/>
      <c r="ZN4" s="53"/>
      <c r="ZO4" s="53"/>
      <c r="ZP4" s="53"/>
      <c r="ZQ4" s="53"/>
      <c r="ZR4" s="53"/>
      <c r="ZS4" s="53"/>
      <c r="ZT4" s="53"/>
      <c r="ZU4" s="53"/>
      <c r="ZV4" s="53"/>
      <c r="ZW4" s="53"/>
      <c r="ZX4" s="53"/>
      <c r="ZY4" s="53"/>
      <c r="ZZ4" s="53"/>
      <c r="AAA4" s="53"/>
      <c r="AAB4" s="53"/>
      <c r="AAC4" s="53"/>
      <c r="AAD4" s="53"/>
      <c r="AAE4" s="53"/>
      <c r="AAF4" s="53"/>
      <c r="AAG4" s="53"/>
      <c r="AAH4" s="53"/>
      <c r="AAI4" s="53"/>
      <c r="AAJ4" s="53"/>
      <c r="AAK4" s="53"/>
      <c r="AAL4" s="53"/>
      <c r="AAM4" s="53"/>
      <c r="AAN4" s="53"/>
      <c r="AAO4" s="53"/>
      <c r="AAP4" s="53"/>
      <c r="AAQ4" s="53"/>
      <c r="AAR4" s="53"/>
      <c r="AAS4" s="53"/>
      <c r="AAT4" s="53"/>
      <c r="AAU4" s="53"/>
      <c r="AAV4" s="53"/>
      <c r="AAW4" s="53"/>
      <c r="AAX4" s="53"/>
      <c r="AAY4" s="53"/>
      <c r="AAZ4" s="53"/>
      <c r="ABA4" s="53"/>
      <c r="ABB4" s="53"/>
      <c r="ABC4" s="53"/>
      <c r="ABD4" s="53"/>
      <c r="ABE4" s="53"/>
      <c r="ABF4" s="53"/>
      <c r="ABG4" s="53"/>
      <c r="ABH4" s="53"/>
    </row>
    <row r="5" spans="1:736" s="72" customFormat="1" ht="30" customHeight="1" x14ac:dyDescent="0.4">
      <c r="A5" s="4"/>
      <c r="B5" s="4"/>
      <c r="C5" s="4"/>
      <c r="D5" s="5"/>
      <c r="E5" s="64"/>
      <c r="F5" s="64"/>
      <c r="G5" s="64"/>
      <c r="H5" s="64"/>
      <c r="I5" s="64"/>
      <c r="J5" s="65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6"/>
      <c r="Y5" s="67"/>
      <c r="Z5" s="53"/>
      <c r="AA5" s="68"/>
      <c r="AB5" s="69"/>
      <c r="AC5" s="70"/>
      <c r="AD5" s="70"/>
      <c r="AE5" s="68"/>
      <c r="AF5" s="71"/>
      <c r="AG5" s="70"/>
      <c r="AH5" s="69"/>
      <c r="AI5" s="69"/>
      <c r="AJ5" s="70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</row>
    <row r="6" spans="1:736" ht="30" customHeight="1" x14ac:dyDescent="0.3">
      <c r="A6" s="73" t="s">
        <v>2</v>
      </c>
      <c r="B6" s="73"/>
      <c r="C6" s="73"/>
      <c r="D6" s="74"/>
      <c r="E6" s="10"/>
      <c r="F6" s="10"/>
      <c r="G6" s="10"/>
      <c r="H6" s="10"/>
      <c r="I6" s="10"/>
      <c r="J6" s="74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75"/>
      <c r="AA6" s="69"/>
      <c r="AB6" s="68"/>
      <c r="AH6" s="68"/>
      <c r="AI6" s="68"/>
      <c r="AJ6" s="68"/>
      <c r="AK6" s="12"/>
      <c r="AL6" s="12"/>
      <c r="AM6" s="12"/>
      <c r="AN6" s="12"/>
    </row>
    <row r="7" spans="1:736" s="72" customFormat="1" ht="30" customHeight="1" x14ac:dyDescent="0.3">
      <c r="D7" s="76"/>
      <c r="E7" s="77"/>
      <c r="F7" s="77"/>
      <c r="G7" s="77"/>
      <c r="H7" s="77"/>
      <c r="I7" s="77"/>
      <c r="J7" s="65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8"/>
      <c r="Y7" s="70"/>
      <c r="Z7" s="68"/>
      <c r="AA7" s="68"/>
      <c r="AB7" s="69"/>
      <c r="AC7" s="70"/>
      <c r="AD7" s="70"/>
      <c r="AE7" s="68"/>
      <c r="AF7" s="71"/>
      <c r="AG7" s="70"/>
      <c r="AH7" s="69"/>
      <c r="AI7" s="69"/>
      <c r="AJ7" s="70"/>
      <c r="AK7" s="68"/>
      <c r="AL7" s="68"/>
      <c r="AM7" s="68"/>
      <c r="AN7" s="68"/>
    </row>
    <row r="8" spans="1:736" ht="30" customHeight="1" x14ac:dyDescent="0.3">
      <c r="A8" s="79"/>
      <c r="B8" s="161" t="s">
        <v>3</v>
      </c>
      <c r="C8" s="162"/>
      <c r="D8" s="163"/>
      <c r="E8" s="161" t="s">
        <v>4</v>
      </c>
      <c r="F8" s="162"/>
      <c r="G8" s="163"/>
      <c r="H8" s="187" t="s">
        <v>53</v>
      </c>
      <c r="I8" s="188"/>
      <c r="J8" s="189"/>
      <c r="K8" s="161" t="s">
        <v>5</v>
      </c>
      <c r="L8" s="162"/>
      <c r="M8" s="163"/>
      <c r="N8" s="161" t="s">
        <v>6</v>
      </c>
      <c r="O8" s="162"/>
      <c r="P8" s="163"/>
      <c r="Q8" s="161" t="s">
        <v>56</v>
      </c>
      <c r="R8" s="162"/>
      <c r="S8" s="163"/>
      <c r="T8" s="185" t="s">
        <v>7</v>
      </c>
      <c r="U8" s="185" t="s">
        <v>9</v>
      </c>
      <c r="V8" s="185" t="s">
        <v>10</v>
      </c>
      <c r="W8" s="183" t="s">
        <v>81</v>
      </c>
      <c r="X8" s="183" t="s">
        <v>11</v>
      </c>
      <c r="Y8" s="174" t="s">
        <v>12</v>
      </c>
      <c r="Z8" s="181" t="s">
        <v>13</v>
      </c>
      <c r="AA8" s="179" t="s">
        <v>14</v>
      </c>
      <c r="AB8" s="179" t="s">
        <v>143</v>
      </c>
      <c r="AC8" s="174" t="s">
        <v>16</v>
      </c>
      <c r="AD8" s="174" t="s">
        <v>17</v>
      </c>
      <c r="AE8" s="179" t="s">
        <v>18</v>
      </c>
      <c r="AF8" s="181" t="s">
        <v>19</v>
      </c>
      <c r="AG8" s="179" t="s">
        <v>20</v>
      </c>
      <c r="AH8" s="179" t="s">
        <v>21</v>
      </c>
      <c r="AI8" s="179" t="s">
        <v>22</v>
      </c>
      <c r="AJ8" s="179" t="s">
        <v>23</v>
      </c>
      <c r="AK8" s="193" t="s">
        <v>24</v>
      </c>
      <c r="AL8" s="199" t="s">
        <v>82</v>
      </c>
      <c r="AM8" s="199" t="s">
        <v>25</v>
      </c>
      <c r="AN8" s="199" t="s">
        <v>89</v>
      </c>
      <c r="AO8" s="195" t="s">
        <v>78</v>
      </c>
      <c r="AP8" s="197" t="s">
        <v>79</v>
      </c>
      <c r="AQ8" s="197" t="s">
        <v>80</v>
      </c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</row>
    <row r="9" spans="1:736" ht="30" customHeight="1" x14ac:dyDescent="0.3">
      <c r="A9" s="79"/>
      <c r="B9" s="164"/>
      <c r="C9" s="165"/>
      <c r="D9" s="166"/>
      <c r="E9" s="164"/>
      <c r="F9" s="165"/>
      <c r="G9" s="166"/>
      <c r="H9" s="190"/>
      <c r="I9" s="191"/>
      <c r="J9" s="192"/>
      <c r="K9" s="164"/>
      <c r="L9" s="165"/>
      <c r="M9" s="166"/>
      <c r="N9" s="164"/>
      <c r="O9" s="165"/>
      <c r="P9" s="166"/>
      <c r="Q9" s="164"/>
      <c r="R9" s="165"/>
      <c r="S9" s="166"/>
      <c r="T9" s="186"/>
      <c r="U9" s="186"/>
      <c r="V9" s="186"/>
      <c r="W9" s="184"/>
      <c r="X9" s="184"/>
      <c r="Y9" s="175"/>
      <c r="Z9" s="182"/>
      <c r="AA9" s="180"/>
      <c r="AB9" s="180"/>
      <c r="AC9" s="175"/>
      <c r="AD9" s="175"/>
      <c r="AE9" s="180"/>
      <c r="AF9" s="182"/>
      <c r="AG9" s="180"/>
      <c r="AH9" s="180"/>
      <c r="AI9" s="180"/>
      <c r="AJ9" s="180"/>
      <c r="AK9" s="194"/>
      <c r="AL9" s="200"/>
      <c r="AM9" s="200"/>
      <c r="AN9" s="200"/>
      <c r="AO9" s="196"/>
      <c r="AP9" s="198"/>
      <c r="AQ9" s="198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</row>
    <row r="10" spans="1:736" ht="30.75" customHeight="1" x14ac:dyDescent="0.3">
      <c r="A10" s="80">
        <v>45748</v>
      </c>
      <c r="B10" s="81">
        <v>17.7</v>
      </c>
      <c r="C10" s="81">
        <v>20</v>
      </c>
      <c r="D10" s="81">
        <v>18.22</v>
      </c>
      <c r="E10" s="81">
        <v>8.39</v>
      </c>
      <c r="F10" s="81">
        <v>8.42</v>
      </c>
      <c r="G10" s="81">
        <v>8.4700000000000006</v>
      </c>
      <c r="H10" s="81">
        <v>50100</v>
      </c>
      <c r="I10" s="81">
        <v>50700</v>
      </c>
      <c r="J10" s="81">
        <v>49700</v>
      </c>
      <c r="K10" s="81">
        <v>6.79</v>
      </c>
      <c r="L10" s="81">
        <v>4.82</v>
      </c>
      <c r="M10" s="81">
        <v>4.3</v>
      </c>
      <c r="N10" s="81">
        <v>0</v>
      </c>
      <c r="O10" s="81">
        <v>0</v>
      </c>
      <c r="P10" s="81">
        <v>0</v>
      </c>
      <c r="Q10" s="81">
        <v>176.1</v>
      </c>
      <c r="R10" s="81">
        <v>173.4</v>
      </c>
      <c r="S10" s="81">
        <v>171.6</v>
      </c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</row>
    <row r="11" spans="1:736" ht="30.75" customHeight="1" x14ac:dyDescent="0.3">
      <c r="A11" s="80">
        <v>45749</v>
      </c>
      <c r="B11" s="81">
        <v>17.600000000000001</v>
      </c>
      <c r="C11" s="81">
        <v>18.3</v>
      </c>
      <c r="D11" s="81">
        <v>17.3</v>
      </c>
      <c r="E11" s="81">
        <v>8.35</v>
      </c>
      <c r="F11" s="81">
        <v>8.39</v>
      </c>
      <c r="G11" s="81">
        <v>8.42</v>
      </c>
      <c r="H11" s="81">
        <v>50100</v>
      </c>
      <c r="I11" s="81">
        <v>50200</v>
      </c>
      <c r="J11" s="81">
        <v>5000</v>
      </c>
      <c r="K11" s="81">
        <v>3.2</v>
      </c>
      <c r="L11" s="81">
        <v>3.99</v>
      </c>
      <c r="M11" s="81">
        <v>4.2699999999999996</v>
      </c>
      <c r="N11" s="81">
        <v>0</v>
      </c>
      <c r="O11" s="81">
        <v>0</v>
      </c>
      <c r="P11" s="81">
        <v>0</v>
      </c>
      <c r="Q11" s="81">
        <v>177.1</v>
      </c>
      <c r="R11" s="81">
        <v>174</v>
      </c>
      <c r="S11" s="81">
        <v>173</v>
      </c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</row>
    <row r="12" spans="1:736" ht="30.75" customHeight="1" x14ac:dyDescent="0.3">
      <c r="A12" s="80">
        <v>45750</v>
      </c>
      <c r="B12" s="81">
        <v>20.9</v>
      </c>
      <c r="C12" s="81">
        <v>19.5</v>
      </c>
      <c r="D12" s="81">
        <v>19.100000000000001</v>
      </c>
      <c r="E12" s="81">
        <v>8.44</v>
      </c>
      <c r="F12" s="81">
        <v>8.44</v>
      </c>
      <c r="G12" s="81">
        <v>8.4600000000000009</v>
      </c>
      <c r="H12" s="81">
        <v>50800</v>
      </c>
      <c r="I12" s="81">
        <v>50700</v>
      </c>
      <c r="J12" s="81">
        <v>50600</v>
      </c>
      <c r="K12" s="81">
        <v>6.26</v>
      </c>
      <c r="L12" s="81">
        <v>11.5</v>
      </c>
      <c r="M12" s="81">
        <v>9.5500000000000007</v>
      </c>
      <c r="N12" s="81">
        <v>0</v>
      </c>
      <c r="O12" s="81">
        <v>0.28999999999999998</v>
      </c>
      <c r="P12" s="81">
        <v>0</v>
      </c>
      <c r="Q12" s="81">
        <v>174.6</v>
      </c>
      <c r="R12" s="81">
        <v>174.6</v>
      </c>
      <c r="S12" s="81">
        <v>174.3</v>
      </c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</row>
    <row r="13" spans="1:736" ht="30.75" customHeight="1" x14ac:dyDescent="0.3">
      <c r="A13" s="80">
        <v>45751</v>
      </c>
      <c r="B13" s="81">
        <v>18.399999999999999</v>
      </c>
      <c r="C13" s="81">
        <v>19.3</v>
      </c>
      <c r="D13" s="81">
        <v>18.399999999999999</v>
      </c>
      <c r="E13" s="81">
        <v>8.24</v>
      </c>
      <c r="F13" s="81">
        <v>8.31</v>
      </c>
      <c r="G13" s="81">
        <v>8.2899999999999991</v>
      </c>
      <c r="H13" s="81">
        <v>50100</v>
      </c>
      <c r="I13" s="81">
        <v>50200</v>
      </c>
      <c r="J13" s="81">
        <v>40900</v>
      </c>
      <c r="K13" s="81">
        <v>6.52</v>
      </c>
      <c r="L13" s="81">
        <v>8.49</v>
      </c>
      <c r="M13" s="81">
        <v>13.3</v>
      </c>
      <c r="N13" s="81">
        <v>0</v>
      </c>
      <c r="O13" s="81">
        <v>0.25</v>
      </c>
      <c r="P13" s="81">
        <v>0</v>
      </c>
      <c r="Q13" s="81">
        <v>176</v>
      </c>
      <c r="R13" s="81">
        <v>172.5</v>
      </c>
      <c r="S13" s="81">
        <v>173.6</v>
      </c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</row>
    <row r="14" spans="1:736" ht="30.75" customHeight="1" x14ac:dyDescent="0.3">
      <c r="A14" s="80">
        <v>45752</v>
      </c>
      <c r="B14" s="81">
        <v>18.399999999999999</v>
      </c>
      <c r="C14" s="81">
        <v>20.2</v>
      </c>
      <c r="D14" s="81">
        <v>17.899999999999999</v>
      </c>
      <c r="E14" s="81">
        <v>8.2799999999999994</v>
      </c>
      <c r="F14" s="81">
        <v>8.39</v>
      </c>
      <c r="G14" s="81">
        <v>8.41</v>
      </c>
      <c r="H14" s="81">
        <v>50100</v>
      </c>
      <c r="I14" s="81">
        <v>49900</v>
      </c>
      <c r="J14" s="81">
        <v>49800</v>
      </c>
      <c r="K14" s="81">
        <v>7.09</v>
      </c>
      <c r="L14" s="81">
        <v>9.1300000000000008</v>
      </c>
      <c r="M14" s="81">
        <v>4.3499999999999996</v>
      </c>
      <c r="N14" s="81">
        <v>0</v>
      </c>
      <c r="O14" s="81">
        <v>0.01</v>
      </c>
      <c r="P14" s="81">
        <v>0</v>
      </c>
      <c r="Q14" s="81">
        <v>173</v>
      </c>
      <c r="R14" s="81">
        <v>167.7</v>
      </c>
      <c r="S14" s="81">
        <v>167.9</v>
      </c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</row>
    <row r="15" spans="1:736" ht="30.75" customHeight="1" x14ac:dyDescent="0.3">
      <c r="A15" s="80">
        <v>45753</v>
      </c>
      <c r="B15" s="81">
        <v>18</v>
      </c>
      <c r="C15" s="81">
        <v>21.7</v>
      </c>
      <c r="D15" s="81">
        <v>18.8</v>
      </c>
      <c r="E15" s="81">
        <v>8.34</v>
      </c>
      <c r="F15" s="81">
        <v>8.34</v>
      </c>
      <c r="G15" s="81">
        <v>8.3800000000000008</v>
      </c>
      <c r="H15" s="81">
        <v>49700</v>
      </c>
      <c r="I15" s="81">
        <v>50700</v>
      </c>
      <c r="J15" s="81">
        <v>50900</v>
      </c>
      <c r="K15" s="81">
        <v>4.8899999999999997</v>
      </c>
      <c r="L15" s="81">
        <v>4.09</v>
      </c>
      <c r="M15" s="81">
        <v>3.37</v>
      </c>
      <c r="N15" s="81">
        <v>0</v>
      </c>
      <c r="O15" s="81">
        <v>0</v>
      </c>
      <c r="P15" s="81">
        <v>0</v>
      </c>
      <c r="Q15" s="81">
        <v>169.4</v>
      </c>
      <c r="R15" s="81">
        <v>169.5</v>
      </c>
      <c r="S15" s="81">
        <v>176.9</v>
      </c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</row>
    <row r="16" spans="1:736" ht="30.75" customHeight="1" x14ac:dyDescent="0.3">
      <c r="A16" s="80">
        <v>45754</v>
      </c>
      <c r="B16" s="81">
        <v>17.7</v>
      </c>
      <c r="C16" s="81">
        <v>22.1</v>
      </c>
      <c r="D16" s="81">
        <v>18.5</v>
      </c>
      <c r="E16" s="81">
        <v>8.35</v>
      </c>
      <c r="F16" s="81">
        <v>8.3699999999999992</v>
      </c>
      <c r="G16" s="81">
        <v>8.4</v>
      </c>
      <c r="H16" s="81">
        <v>49800</v>
      </c>
      <c r="I16" s="81">
        <v>51100</v>
      </c>
      <c r="J16" s="81">
        <v>51300</v>
      </c>
      <c r="K16" s="81">
        <v>5.49</v>
      </c>
      <c r="L16" s="81">
        <v>4.29</v>
      </c>
      <c r="M16" s="81">
        <v>4.26</v>
      </c>
      <c r="N16" s="81">
        <v>0</v>
      </c>
      <c r="O16" s="81">
        <v>0</v>
      </c>
      <c r="P16" s="81">
        <v>0.56000000000000005</v>
      </c>
      <c r="Q16" s="81">
        <v>167.7</v>
      </c>
      <c r="R16" s="81">
        <v>166.4</v>
      </c>
      <c r="S16" s="81">
        <v>166</v>
      </c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</row>
    <row r="17" spans="1:43" ht="30.75" customHeight="1" x14ac:dyDescent="0.3">
      <c r="A17" s="80">
        <v>45755</v>
      </c>
      <c r="B17" s="81">
        <v>17.7</v>
      </c>
      <c r="C17" s="81">
        <v>23.2</v>
      </c>
      <c r="D17" s="81">
        <v>19.399999999999999</v>
      </c>
      <c r="E17" s="81">
        <v>8.25</v>
      </c>
      <c r="F17" s="81">
        <v>8.02</v>
      </c>
      <c r="G17" s="81">
        <v>8.06</v>
      </c>
      <c r="H17" s="81">
        <v>50100</v>
      </c>
      <c r="I17" s="81">
        <v>49800</v>
      </c>
      <c r="J17" s="81">
        <v>49900</v>
      </c>
      <c r="K17" s="81">
        <v>3.5</v>
      </c>
      <c r="L17" s="81">
        <v>4.57</v>
      </c>
      <c r="M17" s="81">
        <v>4.74</v>
      </c>
      <c r="N17" s="81">
        <v>0</v>
      </c>
      <c r="O17" s="81">
        <v>0</v>
      </c>
      <c r="P17" s="81">
        <v>0.38</v>
      </c>
      <c r="Q17" s="81">
        <v>167.9</v>
      </c>
      <c r="R17" s="81">
        <v>184.3</v>
      </c>
      <c r="S17" s="81">
        <v>179.5</v>
      </c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</row>
    <row r="18" spans="1:43" ht="30.75" customHeight="1" x14ac:dyDescent="0.3">
      <c r="A18" s="80">
        <v>45756</v>
      </c>
      <c r="B18" s="81">
        <v>18.3</v>
      </c>
      <c r="C18" s="81">
        <v>20.100000000000001</v>
      </c>
      <c r="D18" s="81">
        <v>19</v>
      </c>
      <c r="E18" s="81">
        <v>8.1</v>
      </c>
      <c r="F18" s="81">
        <v>8.17</v>
      </c>
      <c r="G18" s="81">
        <v>8.19</v>
      </c>
      <c r="H18" s="81">
        <v>51000</v>
      </c>
      <c r="I18" s="81">
        <v>50700</v>
      </c>
      <c r="J18" s="81">
        <v>50400</v>
      </c>
      <c r="K18" s="81">
        <v>7.59</v>
      </c>
      <c r="L18" s="81">
        <v>5.42</v>
      </c>
      <c r="M18" s="81">
        <v>6.92</v>
      </c>
      <c r="N18" s="81">
        <v>0</v>
      </c>
      <c r="O18" s="81">
        <v>0</v>
      </c>
      <c r="P18" s="81">
        <v>0.11</v>
      </c>
      <c r="Q18" s="81">
        <v>179.1</v>
      </c>
      <c r="R18" s="81">
        <v>175.4</v>
      </c>
      <c r="S18" s="81">
        <v>171.3</v>
      </c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</row>
    <row r="19" spans="1:43" ht="30.75" customHeight="1" x14ac:dyDescent="0.3">
      <c r="A19" s="80">
        <v>45757</v>
      </c>
      <c r="B19" s="81">
        <v>18.100000000000001</v>
      </c>
      <c r="C19" s="81">
        <v>21.3</v>
      </c>
      <c r="D19" s="81">
        <v>19</v>
      </c>
      <c r="E19" s="81">
        <v>8.06</v>
      </c>
      <c r="F19" s="81">
        <v>8.09</v>
      </c>
      <c r="G19" s="81">
        <v>8.16</v>
      </c>
      <c r="H19" s="81">
        <v>50900</v>
      </c>
      <c r="I19" s="81">
        <v>51200</v>
      </c>
      <c r="J19" s="81">
        <v>49500</v>
      </c>
      <c r="K19" s="81">
        <v>5.73</v>
      </c>
      <c r="L19" s="81">
        <v>6.18</v>
      </c>
      <c r="M19" s="81">
        <v>4.55</v>
      </c>
      <c r="N19" s="81">
        <v>0.01</v>
      </c>
      <c r="O19" s="81">
        <v>0</v>
      </c>
      <c r="P19" s="81">
        <v>0.53</v>
      </c>
      <c r="Q19" s="81">
        <v>179.1</v>
      </c>
      <c r="R19" s="81">
        <v>170.1</v>
      </c>
      <c r="S19" s="81">
        <v>172.9</v>
      </c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</row>
    <row r="20" spans="1:43" ht="30.75" customHeight="1" x14ac:dyDescent="0.3">
      <c r="A20" s="80">
        <v>45758</v>
      </c>
      <c r="B20" s="81">
        <v>18.3</v>
      </c>
      <c r="C20" s="81">
        <v>21.3</v>
      </c>
      <c r="D20" s="81">
        <v>19.399999999999999</v>
      </c>
      <c r="E20" s="81">
        <v>7.96</v>
      </c>
      <c r="F20" s="81">
        <v>7.92</v>
      </c>
      <c r="G20" s="81">
        <v>8.07</v>
      </c>
      <c r="H20" s="81">
        <v>50500</v>
      </c>
      <c r="I20" s="81">
        <v>50800</v>
      </c>
      <c r="J20" s="81">
        <v>51000</v>
      </c>
      <c r="K20" s="81">
        <v>3.31</v>
      </c>
      <c r="L20" s="81">
        <v>4.22</v>
      </c>
      <c r="M20" s="81">
        <v>5.0999999999999996</v>
      </c>
      <c r="N20" s="81">
        <v>0</v>
      </c>
      <c r="O20" s="81">
        <v>0</v>
      </c>
      <c r="P20" s="81">
        <v>0.61</v>
      </c>
      <c r="Q20" s="81">
        <v>183</v>
      </c>
      <c r="R20" s="81">
        <v>186.4</v>
      </c>
      <c r="S20" s="81">
        <v>177.5</v>
      </c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</row>
    <row r="21" spans="1:43" ht="30.75" customHeight="1" x14ac:dyDescent="0.3">
      <c r="A21" s="80">
        <v>45759</v>
      </c>
      <c r="B21" s="81">
        <v>18.8</v>
      </c>
      <c r="C21" s="81">
        <v>21.1</v>
      </c>
      <c r="D21" s="81">
        <v>19.8</v>
      </c>
      <c r="E21" s="81">
        <v>8.1</v>
      </c>
      <c r="F21" s="81">
        <v>8.18</v>
      </c>
      <c r="G21" s="81">
        <v>8.1300000000000008</v>
      </c>
      <c r="H21" s="81">
        <v>50700</v>
      </c>
      <c r="I21" s="81">
        <v>50900</v>
      </c>
      <c r="J21" s="81">
        <v>50100</v>
      </c>
      <c r="K21" s="81">
        <v>4.5999999999999996</v>
      </c>
      <c r="L21" s="81">
        <v>2.29</v>
      </c>
      <c r="M21" s="81">
        <v>3.49</v>
      </c>
      <c r="N21" s="81">
        <v>0</v>
      </c>
      <c r="O21" s="81">
        <v>0</v>
      </c>
      <c r="P21" s="81">
        <v>0</v>
      </c>
      <c r="Q21" s="81">
        <v>177.5</v>
      </c>
      <c r="R21" s="81">
        <v>173.6</v>
      </c>
      <c r="S21" s="81">
        <v>175.9</v>
      </c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</row>
    <row r="22" spans="1:43" ht="30.75" customHeight="1" x14ac:dyDescent="0.3">
      <c r="A22" s="80">
        <v>45760</v>
      </c>
      <c r="B22" s="81">
        <v>19</v>
      </c>
      <c r="C22" s="81">
        <v>20.3</v>
      </c>
      <c r="D22" s="81">
        <v>19.8</v>
      </c>
      <c r="E22" s="81">
        <v>8.15</v>
      </c>
      <c r="F22" s="81">
        <v>8.1199999999999992</v>
      </c>
      <c r="G22" s="81">
        <v>8.2200000000000006</v>
      </c>
      <c r="H22" s="81">
        <v>50200</v>
      </c>
      <c r="I22" s="81">
        <v>50300</v>
      </c>
      <c r="J22" s="81">
        <v>51100</v>
      </c>
      <c r="K22" s="81">
        <v>3.39</v>
      </c>
      <c r="L22" s="81">
        <v>2.1800000000000002</v>
      </c>
      <c r="M22" s="81">
        <v>4.9400000000000004</v>
      </c>
      <c r="N22" s="81">
        <v>0.53</v>
      </c>
      <c r="O22" s="81">
        <v>0</v>
      </c>
      <c r="P22" s="81">
        <v>0.8</v>
      </c>
      <c r="Q22" s="81">
        <v>173.8</v>
      </c>
      <c r="R22" s="81">
        <v>175.1</v>
      </c>
      <c r="S22" s="81">
        <v>170.5</v>
      </c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</row>
    <row r="23" spans="1:43" ht="30.75" customHeight="1" x14ac:dyDescent="0.3">
      <c r="A23" s="80">
        <v>45761</v>
      </c>
      <c r="B23" s="81">
        <v>18.8</v>
      </c>
      <c r="C23" s="81">
        <v>21.6</v>
      </c>
      <c r="D23" s="81">
        <v>19.8</v>
      </c>
      <c r="E23" s="81">
        <v>8.1999999999999993</v>
      </c>
      <c r="F23" s="81">
        <v>8.27</v>
      </c>
      <c r="G23" s="81">
        <v>8.25</v>
      </c>
      <c r="H23" s="81">
        <v>50200</v>
      </c>
      <c r="I23" s="81">
        <v>51100</v>
      </c>
      <c r="J23" s="81">
        <v>49500</v>
      </c>
      <c r="K23" s="81">
        <v>2.97</v>
      </c>
      <c r="L23" s="81">
        <v>2.86</v>
      </c>
      <c r="M23" s="81">
        <v>3.14</v>
      </c>
      <c r="N23" s="81">
        <v>0</v>
      </c>
      <c r="O23" s="81">
        <v>0</v>
      </c>
      <c r="P23" s="81">
        <v>0</v>
      </c>
      <c r="Q23" s="81">
        <v>171.9</v>
      </c>
      <c r="R23" s="81">
        <v>167.8</v>
      </c>
      <c r="S23" s="81">
        <v>165.4</v>
      </c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</row>
    <row r="24" spans="1:43" ht="30.75" customHeight="1" x14ac:dyDescent="0.3">
      <c r="A24" s="80">
        <v>45762</v>
      </c>
      <c r="B24" s="81">
        <v>17.7</v>
      </c>
      <c r="C24" s="81">
        <v>21</v>
      </c>
      <c r="D24" s="81">
        <v>18.7</v>
      </c>
      <c r="E24" s="81">
        <v>8.15</v>
      </c>
      <c r="F24" s="81">
        <v>8.24</v>
      </c>
      <c r="G24" s="81">
        <v>8.1999999999999993</v>
      </c>
      <c r="H24" s="81">
        <v>48900</v>
      </c>
      <c r="I24" s="81">
        <v>49300</v>
      </c>
      <c r="J24" s="81">
        <v>50100</v>
      </c>
      <c r="K24" s="81">
        <v>3.5</v>
      </c>
      <c r="L24" s="81">
        <v>3.67</v>
      </c>
      <c r="M24" s="81">
        <v>4.3499999999999996</v>
      </c>
      <c r="N24" s="81">
        <v>0</v>
      </c>
      <c r="O24" s="81">
        <v>0</v>
      </c>
      <c r="P24" s="81">
        <v>0</v>
      </c>
      <c r="Q24" s="81">
        <v>171.3</v>
      </c>
      <c r="R24" s="81">
        <v>166.1</v>
      </c>
      <c r="S24" s="81">
        <v>168.5</v>
      </c>
      <c r="T24" s="83">
        <v>6.1619999999999999</v>
      </c>
      <c r="U24" s="81">
        <v>7.38</v>
      </c>
      <c r="V24" s="81">
        <v>7.87</v>
      </c>
      <c r="W24" s="81">
        <v>0.26</v>
      </c>
      <c r="X24" s="81">
        <v>9.44</v>
      </c>
      <c r="Y24" s="81">
        <v>4010</v>
      </c>
      <c r="Z24" s="81" t="s">
        <v>124</v>
      </c>
      <c r="AA24" s="81" t="s">
        <v>125</v>
      </c>
      <c r="AB24" s="81">
        <v>4.056</v>
      </c>
      <c r="AC24" s="81">
        <v>24553</v>
      </c>
      <c r="AD24" s="81">
        <v>30561</v>
      </c>
      <c r="AE24" s="82" t="s">
        <v>124</v>
      </c>
      <c r="AF24" s="82" t="s">
        <v>124</v>
      </c>
      <c r="AG24" s="81">
        <v>1480</v>
      </c>
      <c r="AH24" s="81">
        <v>488</v>
      </c>
      <c r="AI24" s="81">
        <v>0</v>
      </c>
      <c r="AJ24" s="81">
        <v>146.4</v>
      </c>
      <c r="AK24" s="81">
        <v>11090</v>
      </c>
      <c r="AL24" s="81">
        <v>4.16</v>
      </c>
      <c r="AM24" s="81" t="s">
        <v>126</v>
      </c>
      <c r="AN24" s="83" t="s">
        <v>189</v>
      </c>
      <c r="AO24" s="81">
        <v>110</v>
      </c>
      <c r="AP24" s="81">
        <v>360</v>
      </c>
      <c r="AQ24" s="81">
        <v>30</v>
      </c>
    </row>
    <row r="25" spans="1:43" ht="30.75" customHeight="1" x14ac:dyDescent="0.3">
      <c r="A25" s="80">
        <v>45763</v>
      </c>
      <c r="B25" s="81">
        <v>17.8</v>
      </c>
      <c r="C25" s="81">
        <v>21.4</v>
      </c>
      <c r="D25" s="81">
        <v>18.3</v>
      </c>
      <c r="E25" s="81">
        <v>8.2100000000000009</v>
      </c>
      <c r="F25" s="81">
        <v>8.2899999999999991</v>
      </c>
      <c r="G25" s="81">
        <v>8.27</v>
      </c>
      <c r="H25" s="81">
        <v>49700</v>
      </c>
      <c r="I25" s="81">
        <v>50100</v>
      </c>
      <c r="J25" s="81">
        <v>49100</v>
      </c>
      <c r="K25" s="81">
        <v>7.76</v>
      </c>
      <c r="L25" s="81">
        <v>5.08</v>
      </c>
      <c r="M25" s="81">
        <v>9.0299999999999994</v>
      </c>
      <c r="N25" s="81">
        <v>0</v>
      </c>
      <c r="O25" s="81">
        <v>0</v>
      </c>
      <c r="P25" s="81">
        <v>0</v>
      </c>
      <c r="Q25" s="81">
        <v>173.8</v>
      </c>
      <c r="R25" s="81">
        <v>167.9</v>
      </c>
      <c r="S25" s="81">
        <v>171.3</v>
      </c>
      <c r="T25" s="83">
        <v>5.13</v>
      </c>
      <c r="U25" s="81">
        <v>13.52</v>
      </c>
      <c r="V25" s="81">
        <v>8.68</v>
      </c>
      <c r="W25" s="81">
        <v>0.22</v>
      </c>
      <c r="X25" s="81">
        <v>8.89</v>
      </c>
      <c r="Y25" s="81">
        <v>3781</v>
      </c>
      <c r="Z25" s="81" t="s">
        <v>124</v>
      </c>
      <c r="AA25" s="81" t="s">
        <v>125</v>
      </c>
      <c r="AB25" s="81">
        <v>4.2249999999999996</v>
      </c>
      <c r="AC25" s="81">
        <v>25066</v>
      </c>
      <c r="AD25" s="81">
        <v>29951</v>
      </c>
      <c r="AE25" s="82" t="s">
        <v>124</v>
      </c>
      <c r="AF25" s="82" t="s">
        <v>124</v>
      </c>
      <c r="AG25" s="81">
        <v>1472</v>
      </c>
      <c r="AH25" s="81">
        <v>510</v>
      </c>
      <c r="AI25" s="81">
        <v>0</v>
      </c>
      <c r="AJ25" s="81">
        <v>142.13</v>
      </c>
      <c r="AK25" s="81">
        <v>11131</v>
      </c>
      <c r="AL25" s="81">
        <v>4.28</v>
      </c>
      <c r="AM25" s="81" t="s">
        <v>126</v>
      </c>
      <c r="AN25" s="83" t="s">
        <v>189</v>
      </c>
      <c r="AO25" s="81" t="s">
        <v>127</v>
      </c>
      <c r="AP25" s="81">
        <v>160</v>
      </c>
      <c r="AQ25" s="81">
        <v>120</v>
      </c>
    </row>
    <row r="26" spans="1:43" ht="30.75" customHeight="1" x14ac:dyDescent="0.3">
      <c r="A26" s="80">
        <v>45764</v>
      </c>
      <c r="B26" s="81">
        <v>16.899999999999999</v>
      </c>
      <c r="C26" s="81">
        <v>21.3</v>
      </c>
      <c r="D26" s="81">
        <v>19.5</v>
      </c>
      <c r="E26" s="81">
        <v>8.11</v>
      </c>
      <c r="F26" s="81">
        <v>7.98</v>
      </c>
      <c r="G26" s="81">
        <v>7.89</v>
      </c>
      <c r="H26" s="81">
        <v>49600</v>
      </c>
      <c r="I26" s="81">
        <v>50300</v>
      </c>
      <c r="J26" s="81">
        <v>49800</v>
      </c>
      <c r="K26" s="81">
        <v>4.32</v>
      </c>
      <c r="L26" s="81">
        <v>4.8499999999999996</v>
      </c>
      <c r="M26" s="81">
        <v>4.8499999999999996</v>
      </c>
      <c r="N26" s="81">
        <v>0</v>
      </c>
      <c r="O26" s="81">
        <v>0</v>
      </c>
      <c r="P26" s="81">
        <v>0</v>
      </c>
      <c r="Q26" s="81">
        <v>173.9</v>
      </c>
      <c r="R26" s="81">
        <v>178.8</v>
      </c>
      <c r="S26" s="81">
        <v>186.3</v>
      </c>
      <c r="T26" s="83">
        <v>5.4660000000000002</v>
      </c>
      <c r="U26" s="81">
        <v>10.6</v>
      </c>
      <c r="V26" s="81">
        <v>11.86</v>
      </c>
      <c r="W26" s="81">
        <v>0.36</v>
      </c>
      <c r="X26" s="81">
        <v>9.41</v>
      </c>
      <c r="Y26" s="81">
        <v>3670</v>
      </c>
      <c r="Z26" s="81" t="s">
        <v>124</v>
      </c>
      <c r="AA26" s="81" t="s">
        <v>125</v>
      </c>
      <c r="AB26" s="81">
        <v>3.895</v>
      </c>
      <c r="AC26" s="81">
        <v>24150</v>
      </c>
      <c r="AD26" s="81">
        <v>30378</v>
      </c>
      <c r="AE26" s="82" t="s">
        <v>124</v>
      </c>
      <c r="AF26" s="82" t="s">
        <v>124</v>
      </c>
      <c r="AG26" s="81">
        <v>1403</v>
      </c>
      <c r="AH26" s="81">
        <v>441</v>
      </c>
      <c r="AI26" s="81">
        <v>0</v>
      </c>
      <c r="AJ26" s="81">
        <v>153.11000000000001</v>
      </c>
      <c r="AK26" s="81">
        <v>11086</v>
      </c>
      <c r="AL26" s="81">
        <v>4.13</v>
      </c>
      <c r="AM26" s="81" t="s">
        <v>126</v>
      </c>
      <c r="AN26" s="83" t="s">
        <v>189</v>
      </c>
      <c r="AO26" s="81" t="s">
        <v>127</v>
      </c>
      <c r="AP26" s="81">
        <v>500</v>
      </c>
      <c r="AQ26" s="81" t="s">
        <v>127</v>
      </c>
    </row>
    <row r="27" spans="1:43" ht="30.75" customHeight="1" x14ac:dyDescent="0.3">
      <c r="A27" s="80">
        <v>45765</v>
      </c>
      <c r="B27" s="81">
        <v>17.7</v>
      </c>
      <c r="C27" s="81">
        <v>20.5</v>
      </c>
      <c r="D27" s="81">
        <v>18.8</v>
      </c>
      <c r="E27" s="81">
        <v>7.98</v>
      </c>
      <c r="F27" s="81">
        <v>8.0299999999999994</v>
      </c>
      <c r="G27" s="81">
        <v>7.97</v>
      </c>
      <c r="H27" s="81">
        <v>50100</v>
      </c>
      <c r="I27" s="81">
        <v>50300</v>
      </c>
      <c r="J27" s="81">
        <v>49900</v>
      </c>
      <c r="K27" s="81">
        <v>6.8</v>
      </c>
      <c r="L27" s="81">
        <v>8.48</v>
      </c>
      <c r="M27" s="81">
        <v>6.43</v>
      </c>
      <c r="N27" s="81">
        <v>0</v>
      </c>
      <c r="O27" s="81">
        <v>0</v>
      </c>
      <c r="P27" s="81">
        <v>0</v>
      </c>
      <c r="Q27" s="81">
        <v>184.7</v>
      </c>
      <c r="R27" s="81">
        <v>187.9</v>
      </c>
      <c r="S27" s="81">
        <v>184.4</v>
      </c>
      <c r="T27" s="83">
        <v>6.72</v>
      </c>
      <c r="U27" s="81">
        <v>8.16</v>
      </c>
      <c r="V27" s="81">
        <v>9.64</v>
      </c>
      <c r="W27" s="81">
        <v>0.31</v>
      </c>
      <c r="X27" s="81">
        <v>7.6</v>
      </c>
      <c r="Y27" s="81">
        <v>3192</v>
      </c>
      <c r="Z27" s="81" t="s">
        <v>124</v>
      </c>
      <c r="AA27" s="81" t="s">
        <v>125</v>
      </c>
      <c r="AB27" s="81">
        <v>4.5129999999999999</v>
      </c>
      <c r="AC27" s="81">
        <v>25852</v>
      </c>
      <c r="AD27" s="81">
        <v>30439</v>
      </c>
      <c r="AE27" s="82" t="s">
        <v>124</v>
      </c>
      <c r="AF27" s="82" t="s">
        <v>124</v>
      </c>
      <c r="AG27" s="81">
        <v>1419</v>
      </c>
      <c r="AH27" s="81">
        <v>457</v>
      </c>
      <c r="AI27" s="81">
        <v>0</v>
      </c>
      <c r="AJ27" s="81">
        <v>145.18</v>
      </c>
      <c r="AK27" s="81">
        <v>12554</v>
      </c>
      <c r="AL27" s="81">
        <v>3.95</v>
      </c>
      <c r="AM27" s="81" t="s">
        <v>126</v>
      </c>
      <c r="AN27" s="83" t="s">
        <v>189</v>
      </c>
      <c r="AO27" s="81" t="s">
        <v>127</v>
      </c>
      <c r="AP27" s="81">
        <v>180</v>
      </c>
      <c r="AQ27" s="81" t="s">
        <v>127</v>
      </c>
    </row>
    <row r="28" spans="1:43" ht="30.75" customHeight="1" x14ac:dyDescent="0.3">
      <c r="A28" s="80">
        <v>45766</v>
      </c>
      <c r="B28" s="81">
        <v>17.8</v>
      </c>
      <c r="C28" s="81">
        <v>20.3</v>
      </c>
      <c r="D28" s="81">
        <v>17.7</v>
      </c>
      <c r="E28" s="81">
        <v>7.97</v>
      </c>
      <c r="F28" s="81">
        <v>8</v>
      </c>
      <c r="G28" s="81">
        <v>8.02</v>
      </c>
      <c r="H28" s="81">
        <v>50000</v>
      </c>
      <c r="I28" s="81">
        <v>49700</v>
      </c>
      <c r="J28" s="81">
        <v>50800</v>
      </c>
      <c r="K28" s="81">
        <v>9.58</v>
      </c>
      <c r="L28" s="81">
        <v>7.65</v>
      </c>
      <c r="M28" s="81">
        <v>7.42</v>
      </c>
      <c r="N28" s="81">
        <v>0.15</v>
      </c>
      <c r="O28" s="81">
        <v>0</v>
      </c>
      <c r="P28" s="81">
        <v>0</v>
      </c>
      <c r="Q28" s="81">
        <v>183.5</v>
      </c>
      <c r="R28" s="81">
        <v>182.2</v>
      </c>
      <c r="S28" s="81">
        <v>181.2</v>
      </c>
      <c r="T28" s="83">
        <v>5.4240000000000004</v>
      </c>
      <c r="U28" s="81">
        <v>7.32</v>
      </c>
      <c r="V28" s="81">
        <v>6.77</v>
      </c>
      <c r="W28" s="81">
        <v>0.37</v>
      </c>
      <c r="X28" s="81">
        <v>8.06</v>
      </c>
      <c r="Y28" s="81">
        <v>4020</v>
      </c>
      <c r="Z28" s="81" t="s">
        <v>124</v>
      </c>
      <c r="AA28" s="81" t="s">
        <v>125</v>
      </c>
      <c r="AB28" s="81">
        <v>3.956</v>
      </c>
      <c r="AC28" s="81">
        <v>24250</v>
      </c>
      <c r="AD28" s="81">
        <v>30988</v>
      </c>
      <c r="AE28" s="82" t="s">
        <v>124</v>
      </c>
      <c r="AF28" s="82" t="s">
        <v>124</v>
      </c>
      <c r="AG28" s="81">
        <v>1423</v>
      </c>
      <c r="AH28" s="81">
        <v>431</v>
      </c>
      <c r="AI28" s="81">
        <v>0</v>
      </c>
      <c r="AJ28" s="81">
        <v>146.4</v>
      </c>
      <c r="AK28" s="81">
        <v>12461</v>
      </c>
      <c r="AL28" s="81">
        <v>4.24</v>
      </c>
      <c r="AM28" s="81" t="s">
        <v>126</v>
      </c>
      <c r="AN28" s="83" t="s">
        <v>189</v>
      </c>
      <c r="AO28" s="81" t="s">
        <v>127</v>
      </c>
      <c r="AP28" s="81">
        <v>210</v>
      </c>
      <c r="AQ28" s="81">
        <v>170</v>
      </c>
    </row>
    <row r="29" spans="1:43" ht="30.75" customHeight="1" x14ac:dyDescent="0.3">
      <c r="A29" s="80">
        <v>45767</v>
      </c>
      <c r="B29" s="81">
        <v>16.100000000000001</v>
      </c>
      <c r="C29" s="81">
        <v>19.7</v>
      </c>
      <c r="D29" s="81">
        <v>17.5</v>
      </c>
      <c r="E29" s="81">
        <v>8.11</v>
      </c>
      <c r="F29" s="81">
        <v>8.17</v>
      </c>
      <c r="G29" s="81">
        <v>8.14</v>
      </c>
      <c r="H29" s="81">
        <v>49800</v>
      </c>
      <c r="I29" s="81">
        <v>49900</v>
      </c>
      <c r="J29" s="81">
        <v>50400</v>
      </c>
      <c r="K29" s="81">
        <v>10.9</v>
      </c>
      <c r="L29" s="81">
        <v>9.41</v>
      </c>
      <c r="M29" s="81">
        <v>10.1</v>
      </c>
      <c r="N29" s="81">
        <v>0</v>
      </c>
      <c r="O29" s="81">
        <v>0</v>
      </c>
      <c r="P29" s="81">
        <v>0</v>
      </c>
      <c r="Q29" s="81">
        <v>177.4</v>
      </c>
      <c r="R29" s="81">
        <v>173.8</v>
      </c>
      <c r="S29" s="81">
        <v>175.7</v>
      </c>
      <c r="T29" s="83">
        <v>5.22</v>
      </c>
      <c r="U29" s="81">
        <v>12.17</v>
      </c>
      <c r="V29" s="81">
        <v>8.42</v>
      </c>
      <c r="W29" s="81">
        <v>0.28999999999999998</v>
      </c>
      <c r="X29" s="81">
        <v>9.0299999999999994</v>
      </c>
      <c r="Y29" s="81">
        <v>3850</v>
      </c>
      <c r="Z29" s="81" t="s">
        <v>124</v>
      </c>
      <c r="AA29" s="81" t="s">
        <v>125</v>
      </c>
      <c r="AB29" s="81">
        <v>4.0640000000000001</v>
      </c>
      <c r="AC29" s="81">
        <v>24987</v>
      </c>
      <c r="AD29" s="81">
        <v>30744</v>
      </c>
      <c r="AE29" s="82" t="s">
        <v>124</v>
      </c>
      <c r="AF29" s="82" t="s">
        <v>124</v>
      </c>
      <c r="AG29" s="81">
        <v>1360</v>
      </c>
      <c r="AH29" s="81">
        <v>398</v>
      </c>
      <c r="AI29" s="81">
        <v>0</v>
      </c>
      <c r="AJ29" s="81">
        <v>145.18</v>
      </c>
      <c r="AK29" s="81">
        <v>11980</v>
      </c>
      <c r="AL29" s="81">
        <v>4.17</v>
      </c>
      <c r="AM29" s="81" t="s">
        <v>126</v>
      </c>
      <c r="AN29" s="83" t="s">
        <v>189</v>
      </c>
      <c r="AO29" s="81" t="s">
        <v>127</v>
      </c>
      <c r="AP29" s="81">
        <v>170</v>
      </c>
      <c r="AQ29" s="81">
        <v>130</v>
      </c>
    </row>
    <row r="30" spans="1:43" ht="30.75" customHeight="1" x14ac:dyDescent="0.3">
      <c r="A30" s="80">
        <v>45768</v>
      </c>
      <c r="B30" s="81">
        <v>16.2</v>
      </c>
      <c r="C30" s="81">
        <v>20.9</v>
      </c>
      <c r="D30" s="81">
        <v>17.100000000000001</v>
      </c>
      <c r="E30" s="81">
        <v>8.07</v>
      </c>
      <c r="F30" s="81">
        <v>8.0399999999999991</v>
      </c>
      <c r="G30" s="81">
        <v>8.01</v>
      </c>
      <c r="H30" s="81">
        <v>50400</v>
      </c>
      <c r="I30" s="81">
        <v>50300</v>
      </c>
      <c r="J30" s="81">
        <v>49600</v>
      </c>
      <c r="K30" s="81">
        <v>10.4</v>
      </c>
      <c r="L30" s="81">
        <v>7.04</v>
      </c>
      <c r="M30" s="81">
        <v>6.15</v>
      </c>
      <c r="N30" s="81">
        <v>0</v>
      </c>
      <c r="O30" s="81">
        <v>0</v>
      </c>
      <c r="P30" s="81">
        <v>0</v>
      </c>
      <c r="Q30" s="81">
        <v>179.2</v>
      </c>
      <c r="R30" s="81">
        <v>179.7</v>
      </c>
      <c r="S30" s="81">
        <v>182.6</v>
      </c>
      <c r="T30" s="83">
        <v>5.4059999999999997</v>
      </c>
      <c r="U30" s="83">
        <v>11.96</v>
      </c>
      <c r="V30" s="83">
        <v>8.52</v>
      </c>
      <c r="W30" s="83">
        <v>0.34</v>
      </c>
      <c r="X30" s="83">
        <v>7.58</v>
      </c>
      <c r="Y30" s="83">
        <v>3913</v>
      </c>
      <c r="Z30" s="83" t="s">
        <v>124</v>
      </c>
      <c r="AA30" s="83" t="s">
        <v>125</v>
      </c>
      <c r="AB30" s="83">
        <v>4.319</v>
      </c>
      <c r="AC30" s="83">
        <v>23150</v>
      </c>
      <c r="AD30" s="83">
        <v>30256</v>
      </c>
      <c r="AE30" s="84" t="s">
        <v>124</v>
      </c>
      <c r="AF30" s="84" t="s">
        <v>124</v>
      </c>
      <c r="AG30" s="84">
        <v>1398</v>
      </c>
      <c r="AH30" s="84">
        <v>558</v>
      </c>
      <c r="AI30" s="83">
        <v>0</v>
      </c>
      <c r="AJ30" s="83">
        <v>147.16999999999999</v>
      </c>
      <c r="AK30" s="83">
        <v>11204</v>
      </c>
      <c r="AL30" s="83">
        <v>4.03</v>
      </c>
      <c r="AM30" s="83" t="s">
        <v>126</v>
      </c>
      <c r="AN30" s="83" t="s">
        <v>189</v>
      </c>
      <c r="AO30" s="81" t="s">
        <v>127</v>
      </c>
      <c r="AP30" s="81">
        <v>210</v>
      </c>
      <c r="AQ30" s="81">
        <v>170</v>
      </c>
    </row>
    <row r="31" spans="1:43" ht="30.75" customHeight="1" x14ac:dyDescent="0.3">
      <c r="A31" s="80">
        <v>45769</v>
      </c>
      <c r="B31" s="81">
        <v>16.5</v>
      </c>
      <c r="C31" s="81">
        <v>20.9</v>
      </c>
      <c r="D31" s="81">
        <v>18.399999999999999</v>
      </c>
      <c r="E31" s="81">
        <v>7.84</v>
      </c>
      <c r="F31" s="81">
        <v>7.94</v>
      </c>
      <c r="G31" s="81">
        <v>8.0399999999999991</v>
      </c>
      <c r="H31" s="81">
        <v>50100</v>
      </c>
      <c r="I31" s="81">
        <v>50600</v>
      </c>
      <c r="J31" s="81">
        <v>50700</v>
      </c>
      <c r="K31" s="81">
        <v>7.45</v>
      </c>
      <c r="L31" s="81">
        <v>6.19</v>
      </c>
      <c r="M31" s="81">
        <v>8.3800000000000008</v>
      </c>
      <c r="N31" s="81">
        <v>0</v>
      </c>
      <c r="O31" s="81">
        <v>0</v>
      </c>
      <c r="P31" s="81">
        <v>0</v>
      </c>
      <c r="Q31" s="81">
        <v>188.6</v>
      </c>
      <c r="R31" s="81">
        <v>190.9</v>
      </c>
      <c r="S31" s="81">
        <v>186.7</v>
      </c>
      <c r="T31" s="83">
        <v>6.66</v>
      </c>
      <c r="U31" s="83">
        <v>10.54</v>
      </c>
      <c r="V31" s="83">
        <v>8.7100000000000009</v>
      </c>
      <c r="W31" s="83">
        <v>0.28999999999999998</v>
      </c>
      <c r="X31" s="83">
        <v>8.1199999999999992</v>
      </c>
      <c r="Y31" s="83">
        <v>4028</v>
      </c>
      <c r="Z31" s="83" t="s">
        <v>124</v>
      </c>
      <c r="AA31" s="83" t="s">
        <v>125</v>
      </c>
      <c r="AB31" s="83">
        <v>4.2939999999999996</v>
      </c>
      <c r="AC31" s="83">
        <v>22214</v>
      </c>
      <c r="AD31" s="83">
        <v>30927</v>
      </c>
      <c r="AE31" s="84" t="s">
        <v>124</v>
      </c>
      <c r="AF31" s="84" t="s">
        <v>124</v>
      </c>
      <c r="AG31" s="84">
        <v>1387</v>
      </c>
      <c r="AH31" s="84">
        <v>560</v>
      </c>
      <c r="AI31" s="83">
        <v>0</v>
      </c>
      <c r="AJ31" s="83">
        <v>146.5</v>
      </c>
      <c r="AK31" s="83">
        <v>11263</v>
      </c>
      <c r="AL31" s="83">
        <v>4.0119999999999996</v>
      </c>
      <c r="AM31" s="83" t="s">
        <v>126</v>
      </c>
      <c r="AN31" s="83" t="s">
        <v>189</v>
      </c>
      <c r="AO31" s="81" t="s">
        <v>127</v>
      </c>
      <c r="AP31" s="81">
        <v>200</v>
      </c>
      <c r="AQ31" s="81">
        <v>180</v>
      </c>
    </row>
    <row r="32" spans="1:43" ht="30.75" customHeight="1" x14ac:dyDescent="0.3">
      <c r="A32" s="80">
        <v>45770</v>
      </c>
      <c r="B32" s="81">
        <v>16.5</v>
      </c>
      <c r="C32" s="81">
        <v>20.3</v>
      </c>
      <c r="D32" s="81">
        <v>18.600000000000001</v>
      </c>
      <c r="E32" s="81">
        <v>8.02</v>
      </c>
      <c r="F32" s="81">
        <v>8.0299999999999994</v>
      </c>
      <c r="G32" s="81">
        <v>8.0500000000000007</v>
      </c>
      <c r="H32" s="81">
        <v>51100</v>
      </c>
      <c r="I32" s="81">
        <v>50200</v>
      </c>
      <c r="J32" s="81">
        <v>50200</v>
      </c>
      <c r="K32" s="81">
        <v>8.51</v>
      </c>
      <c r="L32" s="81">
        <v>7.33</v>
      </c>
      <c r="M32" s="81">
        <v>6.17</v>
      </c>
      <c r="N32" s="81">
        <v>0</v>
      </c>
      <c r="O32" s="81">
        <v>0.64</v>
      </c>
      <c r="P32" s="81">
        <v>0</v>
      </c>
      <c r="Q32" s="81">
        <v>189.6</v>
      </c>
      <c r="R32" s="81">
        <v>189.9</v>
      </c>
      <c r="S32" s="81">
        <v>189.4</v>
      </c>
      <c r="T32" s="83">
        <v>5.202</v>
      </c>
      <c r="U32" s="83">
        <v>11.18</v>
      </c>
      <c r="V32" s="83">
        <v>9.31</v>
      </c>
      <c r="W32" s="83">
        <v>0.35</v>
      </c>
      <c r="X32" s="83">
        <v>7.98</v>
      </c>
      <c r="Y32" s="83">
        <v>4101</v>
      </c>
      <c r="Z32" s="83" t="s">
        <v>124</v>
      </c>
      <c r="AA32" s="83" t="s">
        <v>125</v>
      </c>
      <c r="AB32" s="83">
        <v>3.9820000000000002</v>
      </c>
      <c r="AC32" s="83">
        <v>21987</v>
      </c>
      <c r="AD32" s="83">
        <v>30622</v>
      </c>
      <c r="AE32" s="84" t="s">
        <v>124</v>
      </c>
      <c r="AF32" s="84" t="s">
        <v>124</v>
      </c>
      <c r="AG32" s="84">
        <v>1425</v>
      </c>
      <c r="AH32" s="84">
        <v>560</v>
      </c>
      <c r="AI32" s="83">
        <v>0</v>
      </c>
      <c r="AJ32" s="83">
        <v>146.19999999999999</v>
      </c>
      <c r="AK32" s="83">
        <v>12024</v>
      </c>
      <c r="AL32" s="83">
        <v>4.9539999999999997</v>
      </c>
      <c r="AM32" s="83" t="s">
        <v>126</v>
      </c>
      <c r="AN32" s="83" t="s">
        <v>189</v>
      </c>
      <c r="AO32" s="81" t="s">
        <v>127</v>
      </c>
      <c r="AP32" s="81">
        <v>130</v>
      </c>
      <c r="AQ32" s="81" t="s">
        <v>127</v>
      </c>
    </row>
    <row r="33" spans="1:43" ht="30.75" customHeight="1" x14ac:dyDescent="0.3">
      <c r="A33" s="80">
        <v>45771</v>
      </c>
      <c r="B33" s="81">
        <v>18.3</v>
      </c>
      <c r="C33" s="81">
        <v>22.5</v>
      </c>
      <c r="D33" s="81">
        <v>22.5</v>
      </c>
      <c r="E33" s="81">
        <v>8.02</v>
      </c>
      <c r="F33" s="81">
        <v>8.09</v>
      </c>
      <c r="G33" s="81">
        <v>8.0399999999999991</v>
      </c>
      <c r="H33" s="81">
        <v>52000</v>
      </c>
      <c r="I33" s="81">
        <v>51000</v>
      </c>
      <c r="J33" s="81">
        <v>50700</v>
      </c>
      <c r="K33" s="81">
        <v>8.1999999999999993</v>
      </c>
      <c r="L33" s="81"/>
      <c r="M33" s="81"/>
      <c r="N33" s="81">
        <v>0</v>
      </c>
      <c r="O33" s="81">
        <v>0.27</v>
      </c>
      <c r="P33" s="81">
        <v>0.23</v>
      </c>
      <c r="Q33" s="81">
        <v>190.1</v>
      </c>
      <c r="R33" s="81">
        <v>186</v>
      </c>
      <c r="S33" s="81">
        <v>188</v>
      </c>
      <c r="T33" s="83">
        <v>5.7060000000000004</v>
      </c>
      <c r="U33" s="83">
        <v>10</v>
      </c>
      <c r="V33" s="83">
        <v>8.6</v>
      </c>
      <c r="W33" s="83">
        <v>0.32</v>
      </c>
      <c r="X33" s="83">
        <v>7.9</v>
      </c>
      <c r="Y33" s="83">
        <v>4051</v>
      </c>
      <c r="Z33" s="83" t="s">
        <v>124</v>
      </c>
      <c r="AA33" s="83" t="s">
        <v>125</v>
      </c>
      <c r="AB33" s="83">
        <v>5.12</v>
      </c>
      <c r="AC33" s="83">
        <v>22319</v>
      </c>
      <c r="AD33" s="83">
        <v>30927</v>
      </c>
      <c r="AE33" s="84" t="s">
        <v>124</v>
      </c>
      <c r="AF33" s="84" t="s">
        <v>124</v>
      </c>
      <c r="AG33" s="84">
        <v>1113</v>
      </c>
      <c r="AH33" s="83">
        <v>527</v>
      </c>
      <c r="AI33" s="83">
        <v>0</v>
      </c>
      <c r="AJ33" s="83">
        <v>147.30000000000001</v>
      </c>
      <c r="AK33" s="83">
        <v>11938</v>
      </c>
      <c r="AL33" s="83">
        <v>4.32</v>
      </c>
      <c r="AM33" s="83" t="s">
        <v>126</v>
      </c>
      <c r="AN33" s="83" t="s">
        <v>189</v>
      </c>
      <c r="AO33" s="81" t="s">
        <v>127</v>
      </c>
      <c r="AP33" s="81">
        <v>150</v>
      </c>
      <c r="AQ33" s="81">
        <v>90</v>
      </c>
    </row>
    <row r="34" spans="1:43" ht="30.75" customHeight="1" x14ac:dyDescent="0.3">
      <c r="A34" s="80">
        <v>45772</v>
      </c>
      <c r="B34" s="81">
        <v>18.3</v>
      </c>
      <c r="C34" s="81">
        <v>20.9</v>
      </c>
      <c r="D34" s="81">
        <v>18.8</v>
      </c>
      <c r="E34" s="81">
        <v>8.1</v>
      </c>
      <c r="F34" s="81">
        <v>8.1300000000000008</v>
      </c>
      <c r="G34" s="81">
        <v>8.2100000000000009</v>
      </c>
      <c r="H34" s="81">
        <v>51300</v>
      </c>
      <c r="I34" s="81">
        <v>51900</v>
      </c>
      <c r="J34" s="81">
        <v>50800</v>
      </c>
      <c r="K34" s="81">
        <v>5.2</v>
      </c>
      <c r="L34" s="81"/>
      <c r="M34" s="81"/>
      <c r="N34" s="81">
        <v>0</v>
      </c>
      <c r="O34" s="81">
        <v>0</v>
      </c>
      <c r="P34" s="81">
        <v>0</v>
      </c>
      <c r="Q34" s="81">
        <v>183.2</v>
      </c>
      <c r="R34" s="81">
        <v>181.2</v>
      </c>
      <c r="S34" s="81">
        <v>178.4</v>
      </c>
      <c r="T34" s="81">
        <v>6.5730000000000004</v>
      </c>
      <c r="U34" s="81">
        <v>8</v>
      </c>
      <c r="V34" s="81">
        <v>7.81</v>
      </c>
      <c r="W34" s="81">
        <v>0.34</v>
      </c>
      <c r="X34" s="81">
        <v>8.19</v>
      </c>
      <c r="Y34" s="81">
        <v>4120</v>
      </c>
      <c r="Z34" s="83" t="s">
        <v>124</v>
      </c>
      <c r="AA34" s="83" t="s">
        <v>125</v>
      </c>
      <c r="AB34" s="81">
        <v>4.1100000000000003</v>
      </c>
      <c r="AC34" s="81">
        <v>21892</v>
      </c>
      <c r="AD34" s="83">
        <v>30988</v>
      </c>
      <c r="AE34" s="84" t="s">
        <v>124</v>
      </c>
      <c r="AF34" s="84" t="s">
        <v>124</v>
      </c>
      <c r="AG34" s="81">
        <v>1420</v>
      </c>
      <c r="AH34" s="81">
        <v>562</v>
      </c>
      <c r="AI34" s="83">
        <v>0</v>
      </c>
      <c r="AJ34" s="81">
        <v>146.5</v>
      </c>
      <c r="AK34" s="81">
        <v>11250</v>
      </c>
      <c r="AL34" s="81">
        <v>4.29</v>
      </c>
      <c r="AM34" s="83" t="s">
        <v>126</v>
      </c>
      <c r="AN34" s="83" t="s">
        <v>189</v>
      </c>
      <c r="AO34" s="81">
        <v>21</v>
      </c>
      <c r="AP34" s="81">
        <v>39</v>
      </c>
      <c r="AQ34" s="81">
        <v>17</v>
      </c>
    </row>
    <row r="35" spans="1:43" ht="30.75" customHeight="1" x14ac:dyDescent="0.3">
      <c r="A35" s="80">
        <v>45773</v>
      </c>
      <c r="B35" s="81">
        <v>18.3</v>
      </c>
      <c r="C35" s="81">
        <v>20.8</v>
      </c>
      <c r="D35" s="81">
        <v>18</v>
      </c>
      <c r="E35" s="81">
        <v>8.0500000000000007</v>
      </c>
      <c r="F35" s="81">
        <v>8.07</v>
      </c>
      <c r="G35" s="81">
        <v>8.0500000000000007</v>
      </c>
      <c r="H35" s="81">
        <v>51100</v>
      </c>
      <c r="I35" s="81">
        <v>50800</v>
      </c>
      <c r="J35" s="81">
        <v>51700</v>
      </c>
      <c r="K35" s="81">
        <v>8.85</v>
      </c>
      <c r="L35" s="81"/>
      <c r="M35" s="81"/>
      <c r="N35" s="81">
        <v>0</v>
      </c>
      <c r="O35" s="81">
        <v>0</v>
      </c>
      <c r="P35" s="81">
        <v>0</v>
      </c>
      <c r="Q35" s="81">
        <v>177.3</v>
      </c>
      <c r="R35" s="81">
        <v>176.7</v>
      </c>
      <c r="S35" s="81">
        <v>177.4</v>
      </c>
      <c r="T35" s="81">
        <v>6.6230000000000002</v>
      </c>
      <c r="U35" s="81">
        <v>11.6</v>
      </c>
      <c r="V35" s="81">
        <v>8.1300000000000008</v>
      </c>
      <c r="W35" s="81">
        <v>0.31</v>
      </c>
      <c r="X35" s="81">
        <v>7.93</v>
      </c>
      <c r="Y35" s="81">
        <v>4112</v>
      </c>
      <c r="Z35" s="83" t="s">
        <v>124</v>
      </c>
      <c r="AA35" s="83" t="s">
        <v>125</v>
      </c>
      <c r="AB35" s="81">
        <v>4.1900000000000004</v>
      </c>
      <c r="AC35" s="81">
        <v>22019</v>
      </c>
      <c r="AD35" s="83">
        <v>31537</v>
      </c>
      <c r="AE35" s="84" t="s">
        <v>124</v>
      </c>
      <c r="AF35" s="84" t="s">
        <v>124</v>
      </c>
      <c r="AG35" s="81">
        <v>1385</v>
      </c>
      <c r="AH35" s="81">
        <v>395</v>
      </c>
      <c r="AI35" s="83">
        <v>0</v>
      </c>
      <c r="AJ35" s="81">
        <v>146.30000000000001</v>
      </c>
      <c r="AK35" s="81">
        <v>11195</v>
      </c>
      <c r="AL35" s="81">
        <v>4.82</v>
      </c>
      <c r="AM35" s="83" t="s">
        <v>126</v>
      </c>
      <c r="AN35" s="83" t="s">
        <v>189</v>
      </c>
      <c r="AO35" s="81" t="s">
        <v>127</v>
      </c>
      <c r="AP35" s="81">
        <v>140</v>
      </c>
      <c r="AQ35" s="81" t="s">
        <v>127</v>
      </c>
    </row>
    <row r="36" spans="1:43" ht="30.75" customHeight="1" x14ac:dyDescent="0.3">
      <c r="A36" s="80">
        <v>45774</v>
      </c>
      <c r="B36" s="81">
        <v>17.399999999999999</v>
      </c>
      <c r="C36" s="81">
        <v>19.7</v>
      </c>
      <c r="D36" s="81" t="s">
        <v>76</v>
      </c>
      <c r="E36" s="81">
        <v>8.27</v>
      </c>
      <c r="F36" s="81">
        <v>8.31</v>
      </c>
      <c r="G36" s="81" t="s">
        <v>76</v>
      </c>
      <c r="H36" s="81">
        <v>51500</v>
      </c>
      <c r="I36" s="81">
        <v>50800</v>
      </c>
      <c r="J36" s="81" t="s">
        <v>76</v>
      </c>
      <c r="K36" s="81">
        <v>13.8</v>
      </c>
      <c r="L36" s="81"/>
      <c r="M36" s="81"/>
      <c r="N36" s="81">
        <v>0</v>
      </c>
      <c r="O36" s="81">
        <v>0.19</v>
      </c>
      <c r="P36" s="81" t="s">
        <v>76</v>
      </c>
      <c r="Q36" s="81">
        <v>171.3</v>
      </c>
      <c r="R36" s="81">
        <v>173.8</v>
      </c>
      <c r="S36" s="81" t="s">
        <v>76</v>
      </c>
      <c r="T36" s="81">
        <v>6.867</v>
      </c>
      <c r="U36" s="81">
        <v>12.2</v>
      </c>
      <c r="V36" s="81">
        <v>8.3000000000000007</v>
      </c>
      <c r="W36" s="81">
        <v>0.28000000000000003</v>
      </c>
      <c r="X36" s="81">
        <v>7.9</v>
      </c>
      <c r="Y36" s="81">
        <v>4090</v>
      </c>
      <c r="Z36" s="83" t="s">
        <v>124</v>
      </c>
      <c r="AA36" s="83" t="s">
        <v>125</v>
      </c>
      <c r="AB36" s="81">
        <v>3.9609999999999999</v>
      </c>
      <c r="AC36" s="81">
        <v>22102</v>
      </c>
      <c r="AD36" s="159">
        <v>30500</v>
      </c>
      <c r="AE36" s="84" t="s">
        <v>124</v>
      </c>
      <c r="AF36" s="84" t="s">
        <v>124</v>
      </c>
      <c r="AG36" s="81">
        <v>1427</v>
      </c>
      <c r="AH36" s="81">
        <v>553</v>
      </c>
      <c r="AI36" s="83">
        <v>0</v>
      </c>
      <c r="AJ36" s="81">
        <v>147.1</v>
      </c>
      <c r="AK36" s="81">
        <v>11282</v>
      </c>
      <c r="AL36" s="81">
        <v>4.71</v>
      </c>
      <c r="AM36" s="83" t="s">
        <v>126</v>
      </c>
      <c r="AN36" s="83" t="s">
        <v>189</v>
      </c>
      <c r="AO36" s="81" t="s">
        <v>127</v>
      </c>
      <c r="AP36" s="81">
        <v>90</v>
      </c>
      <c r="AQ36" s="81" t="s">
        <v>127</v>
      </c>
    </row>
    <row r="37" spans="1:43" ht="30.75" customHeight="1" x14ac:dyDescent="0.3">
      <c r="A37" s="80">
        <v>45775</v>
      </c>
      <c r="B37" s="81">
        <v>17.5</v>
      </c>
      <c r="C37" s="81">
        <v>19.8</v>
      </c>
      <c r="D37" s="81" t="s">
        <v>76</v>
      </c>
      <c r="E37" s="81">
        <v>8.1300000000000008</v>
      </c>
      <c r="F37" s="81">
        <v>8.17</v>
      </c>
      <c r="G37" s="81" t="s">
        <v>76</v>
      </c>
      <c r="H37" s="81">
        <v>49700</v>
      </c>
      <c r="I37" s="81">
        <v>50000</v>
      </c>
      <c r="J37" s="81" t="s">
        <v>76</v>
      </c>
      <c r="K37" s="81">
        <v>6.77</v>
      </c>
      <c r="L37" s="81"/>
      <c r="M37" s="81"/>
      <c r="N37" s="81">
        <v>0</v>
      </c>
      <c r="O37" s="81">
        <v>0</v>
      </c>
      <c r="P37" s="81" t="s">
        <v>76</v>
      </c>
      <c r="Q37" s="81">
        <v>183</v>
      </c>
      <c r="R37" s="81">
        <v>180.5</v>
      </c>
      <c r="S37" s="81" t="s">
        <v>76</v>
      </c>
      <c r="T37" s="81">
        <v>5.26</v>
      </c>
      <c r="U37" s="81">
        <v>7.61</v>
      </c>
      <c r="V37" s="81">
        <v>7.83</v>
      </c>
      <c r="W37" s="81">
        <v>0.36</v>
      </c>
      <c r="X37" s="81">
        <v>8.17</v>
      </c>
      <c r="Y37" s="81">
        <v>4181</v>
      </c>
      <c r="Z37" s="81" t="s">
        <v>124</v>
      </c>
      <c r="AA37" s="81" t="s">
        <v>125</v>
      </c>
      <c r="AB37" s="81">
        <v>4.3010000000000002</v>
      </c>
      <c r="AC37" s="81">
        <v>23782</v>
      </c>
      <c r="AD37" s="81">
        <v>30317</v>
      </c>
      <c r="AE37" s="81" t="s">
        <v>124</v>
      </c>
      <c r="AF37" s="81" t="s">
        <v>124</v>
      </c>
      <c r="AG37" s="81" t="s">
        <v>76</v>
      </c>
      <c r="AH37" s="81" t="s">
        <v>76</v>
      </c>
      <c r="AI37" s="81">
        <v>0</v>
      </c>
      <c r="AJ37" s="81">
        <v>146.80000000000001</v>
      </c>
      <c r="AK37" s="81">
        <v>10952</v>
      </c>
      <c r="AL37" s="81">
        <v>3.96</v>
      </c>
      <c r="AM37" s="81" t="s">
        <v>126</v>
      </c>
      <c r="AN37" s="81" t="s">
        <v>189</v>
      </c>
      <c r="AO37" s="81" t="s">
        <v>127</v>
      </c>
      <c r="AP37" s="81">
        <v>60</v>
      </c>
      <c r="AQ37" s="81">
        <v>10</v>
      </c>
    </row>
    <row r="38" spans="1:43" ht="30.75" customHeight="1" x14ac:dyDescent="0.3">
      <c r="A38" s="80">
        <v>45776</v>
      </c>
      <c r="B38" s="81">
        <v>17.600000000000001</v>
      </c>
      <c r="C38" s="81">
        <v>19.8</v>
      </c>
      <c r="D38" s="81">
        <v>18.2</v>
      </c>
      <c r="E38" s="81">
        <v>8.33</v>
      </c>
      <c r="F38" s="81">
        <v>8.34</v>
      </c>
      <c r="G38" s="81">
        <v>8.36</v>
      </c>
      <c r="H38" s="81">
        <v>50300</v>
      </c>
      <c r="I38" s="81" t="s">
        <v>76</v>
      </c>
      <c r="J38" s="81" t="s">
        <v>76</v>
      </c>
      <c r="K38" s="81">
        <v>3.41</v>
      </c>
      <c r="L38" s="81"/>
      <c r="M38" s="81"/>
      <c r="N38" s="81">
        <v>0</v>
      </c>
      <c r="O38" s="81">
        <v>0</v>
      </c>
      <c r="P38" s="81">
        <v>0</v>
      </c>
      <c r="Q38" s="81">
        <v>170.3</v>
      </c>
      <c r="R38" s="81">
        <v>169.4</v>
      </c>
      <c r="S38" s="81">
        <v>171.1</v>
      </c>
      <c r="T38" s="81">
        <v>5.48</v>
      </c>
      <c r="U38" s="81">
        <v>6.5</v>
      </c>
      <c r="V38" s="81">
        <v>8.18</v>
      </c>
      <c r="W38" s="81">
        <v>0.33</v>
      </c>
      <c r="X38" s="81">
        <v>8.02</v>
      </c>
      <c r="Y38" s="81">
        <v>4219</v>
      </c>
      <c r="Z38" s="81" t="s">
        <v>124</v>
      </c>
      <c r="AA38" s="81" t="s">
        <v>125</v>
      </c>
      <c r="AB38" s="81">
        <v>4.3209999999999997</v>
      </c>
      <c r="AC38" s="81">
        <v>23652</v>
      </c>
      <c r="AD38" s="81">
        <v>30683</v>
      </c>
      <c r="AE38" s="81" t="s">
        <v>124</v>
      </c>
      <c r="AF38" s="81" t="s">
        <v>124</v>
      </c>
      <c r="AG38" s="81" t="s">
        <v>76</v>
      </c>
      <c r="AH38" s="81" t="s">
        <v>76</v>
      </c>
      <c r="AI38" s="81">
        <v>0</v>
      </c>
      <c r="AJ38" s="81">
        <v>151.16999999999999</v>
      </c>
      <c r="AK38" s="81">
        <v>11039</v>
      </c>
      <c r="AL38" s="81">
        <v>4.12</v>
      </c>
      <c r="AM38" s="81" t="s">
        <v>126</v>
      </c>
      <c r="AN38" s="81" t="s">
        <v>189</v>
      </c>
      <c r="AO38" s="81" t="s">
        <v>127</v>
      </c>
      <c r="AP38" s="81">
        <v>40</v>
      </c>
      <c r="AQ38" s="81">
        <v>15</v>
      </c>
    </row>
    <row r="39" spans="1:43" ht="30.75" customHeight="1" x14ac:dyDescent="0.3">
      <c r="A39" s="80">
        <v>45777</v>
      </c>
      <c r="B39" s="81">
        <v>17.3</v>
      </c>
      <c r="C39" s="81">
        <v>20.100000000000001</v>
      </c>
      <c r="D39" s="81">
        <v>18.2</v>
      </c>
      <c r="E39" s="81">
        <v>8.43</v>
      </c>
      <c r="F39" s="81">
        <v>8.43</v>
      </c>
      <c r="G39" s="81">
        <v>8.49</v>
      </c>
      <c r="H39" s="81">
        <v>50900</v>
      </c>
      <c r="I39" s="81" t="s">
        <v>76</v>
      </c>
      <c r="J39" s="81" t="s">
        <v>76</v>
      </c>
      <c r="K39" s="81">
        <v>3.12</v>
      </c>
      <c r="L39" s="81"/>
      <c r="M39" s="81"/>
      <c r="N39" s="81">
        <v>0</v>
      </c>
      <c r="O39" s="81">
        <v>0</v>
      </c>
      <c r="P39" s="81">
        <v>0.12</v>
      </c>
      <c r="Q39" s="81">
        <v>169.8</v>
      </c>
      <c r="R39" s="81">
        <v>166.1</v>
      </c>
      <c r="S39" s="81">
        <v>163.80000000000001</v>
      </c>
      <c r="T39" s="81">
        <v>5.1100000000000003</v>
      </c>
      <c r="U39" s="81">
        <v>6.64</v>
      </c>
      <c r="V39" s="81">
        <v>8.01</v>
      </c>
      <c r="W39" s="81">
        <v>0.36</v>
      </c>
      <c r="X39" s="81">
        <v>7.85</v>
      </c>
      <c r="Y39" s="81">
        <v>4160</v>
      </c>
      <c r="Z39" s="81" t="s">
        <v>124</v>
      </c>
      <c r="AA39" s="81" t="s">
        <v>125</v>
      </c>
      <c r="AB39" s="81">
        <v>4.29</v>
      </c>
      <c r="AC39" s="81">
        <v>22862</v>
      </c>
      <c r="AD39" s="81">
        <v>31049</v>
      </c>
      <c r="AE39" s="81" t="s">
        <v>124</v>
      </c>
      <c r="AF39" s="81" t="s">
        <v>124</v>
      </c>
      <c r="AG39" s="81" t="s">
        <v>76</v>
      </c>
      <c r="AH39" s="81" t="s">
        <v>76</v>
      </c>
      <c r="AI39" s="81">
        <v>0</v>
      </c>
      <c r="AJ39" s="81">
        <v>150</v>
      </c>
      <c r="AK39" s="81">
        <v>10958</v>
      </c>
      <c r="AL39" s="81">
        <v>4.3099999999999996</v>
      </c>
      <c r="AM39" s="81" t="s">
        <v>126</v>
      </c>
      <c r="AN39" s="81" t="s">
        <v>189</v>
      </c>
      <c r="AO39" s="81" t="s">
        <v>127</v>
      </c>
      <c r="AP39" s="81">
        <v>190</v>
      </c>
      <c r="AQ39" s="81" t="s">
        <v>127</v>
      </c>
    </row>
    <row r="40" spans="1:43" ht="30.75" customHeight="1" x14ac:dyDescent="0.3">
      <c r="A40" s="80">
        <v>45778</v>
      </c>
      <c r="B40" s="81">
        <v>16.899999999999999</v>
      </c>
      <c r="C40" s="81">
        <v>20.7</v>
      </c>
      <c r="D40" s="81">
        <v>19.2</v>
      </c>
      <c r="E40" s="81">
        <v>8.33</v>
      </c>
      <c r="F40" s="81">
        <v>8.2799999999999994</v>
      </c>
      <c r="G40" s="81">
        <v>8</v>
      </c>
      <c r="H40" s="81">
        <v>51600</v>
      </c>
      <c r="I40" s="81" t="s">
        <v>76</v>
      </c>
      <c r="J40" s="81" t="s">
        <v>76</v>
      </c>
      <c r="K40" s="81">
        <v>4.43</v>
      </c>
      <c r="L40" s="81"/>
      <c r="M40" s="81"/>
      <c r="N40" s="81">
        <v>0</v>
      </c>
      <c r="O40" s="81">
        <v>0</v>
      </c>
      <c r="P40" s="81">
        <v>0</v>
      </c>
      <c r="Q40" s="81">
        <v>172.2</v>
      </c>
      <c r="R40" s="81">
        <v>173.8</v>
      </c>
      <c r="S40" s="81">
        <v>167</v>
      </c>
      <c r="T40" s="81">
        <v>5.92</v>
      </c>
      <c r="U40" s="81">
        <v>8.16</v>
      </c>
      <c r="V40" s="81">
        <v>8.41</v>
      </c>
      <c r="W40" s="81">
        <v>0.3</v>
      </c>
      <c r="X40" s="81">
        <v>7.88</v>
      </c>
      <c r="Y40" s="81">
        <v>4120</v>
      </c>
      <c r="Z40" s="81" t="s">
        <v>124</v>
      </c>
      <c r="AA40" s="81" t="s">
        <v>125</v>
      </c>
      <c r="AB40" s="81">
        <v>5.202</v>
      </c>
      <c r="AC40" s="81">
        <v>22670</v>
      </c>
      <c r="AD40" s="81">
        <v>31476</v>
      </c>
      <c r="AE40" s="81" t="s">
        <v>124</v>
      </c>
      <c r="AF40" s="81" t="s">
        <v>124</v>
      </c>
      <c r="AG40" s="81" t="s">
        <v>76</v>
      </c>
      <c r="AH40" s="81" t="s">
        <v>76</v>
      </c>
      <c r="AI40" s="81">
        <v>0</v>
      </c>
      <c r="AJ40" s="81">
        <v>147.65</v>
      </c>
      <c r="AK40" s="81">
        <v>102321</v>
      </c>
      <c r="AL40" s="81">
        <v>4.22</v>
      </c>
      <c r="AM40" s="81" t="s">
        <v>126</v>
      </c>
      <c r="AN40" s="81" t="s">
        <v>189</v>
      </c>
      <c r="AO40" s="81" t="s">
        <v>127</v>
      </c>
      <c r="AP40" s="81">
        <v>180</v>
      </c>
      <c r="AQ40" s="81" t="s">
        <v>127</v>
      </c>
    </row>
    <row r="41" spans="1:43" ht="30.75" customHeight="1" x14ac:dyDescent="0.3">
      <c r="A41" s="80">
        <v>45779</v>
      </c>
      <c r="B41" s="81">
        <v>18.600000000000001</v>
      </c>
      <c r="C41" s="81">
        <v>22</v>
      </c>
      <c r="D41" s="81">
        <v>19.3</v>
      </c>
      <c r="E41" s="81">
        <v>8.48</v>
      </c>
      <c r="F41" s="81">
        <v>8.44</v>
      </c>
      <c r="G41" s="81">
        <v>8.4600000000000009</v>
      </c>
      <c r="H41" s="81">
        <v>50700</v>
      </c>
      <c r="I41" s="81" t="s">
        <v>76</v>
      </c>
      <c r="J41" s="81" t="s">
        <v>76</v>
      </c>
      <c r="K41" s="81">
        <v>3.25</v>
      </c>
      <c r="L41" s="81"/>
      <c r="M41" s="81"/>
      <c r="N41" s="81">
        <v>0</v>
      </c>
      <c r="O41" s="81">
        <v>0</v>
      </c>
      <c r="P41" s="81">
        <v>1.05</v>
      </c>
      <c r="Q41" s="81">
        <v>166.9</v>
      </c>
      <c r="R41" s="81">
        <v>165.8</v>
      </c>
      <c r="S41" s="81">
        <v>165.9</v>
      </c>
      <c r="T41" s="81">
        <v>5.7</v>
      </c>
      <c r="U41" s="81">
        <v>7.49</v>
      </c>
      <c r="V41" s="81">
        <v>7.92</v>
      </c>
      <c r="W41" s="81">
        <v>0.32</v>
      </c>
      <c r="X41" s="81">
        <v>7.93</v>
      </c>
      <c r="Y41" s="81">
        <v>4100</v>
      </c>
      <c r="Z41" s="81" t="s">
        <v>124</v>
      </c>
      <c r="AA41" s="81" t="s">
        <v>125</v>
      </c>
      <c r="AB41" s="81">
        <v>5.6980000000000004</v>
      </c>
      <c r="AC41" s="81">
        <v>22591</v>
      </c>
      <c r="AD41" s="81">
        <v>30927</v>
      </c>
      <c r="AE41" s="81" t="s">
        <v>124</v>
      </c>
      <c r="AF41" s="81" t="s">
        <v>124</v>
      </c>
      <c r="AG41" s="81" t="s">
        <v>76</v>
      </c>
      <c r="AH41" s="81" t="s">
        <v>76</v>
      </c>
      <c r="AI41" s="81">
        <v>0</v>
      </c>
      <c r="AJ41" s="81">
        <v>147.4</v>
      </c>
      <c r="AK41" s="81">
        <v>9064</v>
      </c>
      <c r="AL41" s="81">
        <v>4.3</v>
      </c>
      <c r="AM41" s="81" t="s">
        <v>126</v>
      </c>
      <c r="AN41" s="81" t="s">
        <v>189</v>
      </c>
      <c r="AO41" s="81" t="s">
        <v>127</v>
      </c>
      <c r="AP41" s="81">
        <v>210</v>
      </c>
      <c r="AQ41" s="81" t="s">
        <v>127</v>
      </c>
    </row>
    <row r="42" spans="1:43" ht="30.75" customHeight="1" x14ac:dyDescent="0.3">
      <c r="A42" s="80">
        <v>45780</v>
      </c>
      <c r="B42" s="81">
        <v>17.7</v>
      </c>
      <c r="C42" s="81">
        <v>28.2</v>
      </c>
      <c r="D42" s="81">
        <v>20.100000000000001</v>
      </c>
      <c r="E42" s="81">
        <v>8.44</v>
      </c>
      <c r="F42" s="81">
        <v>8.3000000000000007</v>
      </c>
      <c r="G42" s="81">
        <v>8.43</v>
      </c>
      <c r="H42" s="81">
        <v>50400</v>
      </c>
      <c r="I42" s="81" t="s">
        <v>76</v>
      </c>
      <c r="J42" s="81" t="s">
        <v>76</v>
      </c>
      <c r="K42" s="81">
        <v>5.76</v>
      </c>
      <c r="L42" s="81"/>
      <c r="M42" s="81"/>
      <c r="N42" s="81">
        <v>0</v>
      </c>
      <c r="O42" s="81">
        <v>0</v>
      </c>
      <c r="P42" s="81">
        <v>0.92</v>
      </c>
      <c r="Q42" s="81">
        <v>169.1</v>
      </c>
      <c r="R42" s="81">
        <v>167.1</v>
      </c>
      <c r="S42" s="81">
        <v>164.5</v>
      </c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</row>
    <row r="43" spans="1:43" ht="30.75" customHeight="1" x14ac:dyDescent="0.3">
      <c r="A43" s="80">
        <v>45781</v>
      </c>
      <c r="B43" s="81">
        <v>19.2</v>
      </c>
      <c r="C43" s="81">
        <v>22.1</v>
      </c>
      <c r="D43" s="81">
        <v>19.2</v>
      </c>
      <c r="E43" s="81">
        <v>8.36</v>
      </c>
      <c r="F43" s="81">
        <v>8.39</v>
      </c>
      <c r="G43" s="81">
        <v>8.4600000000000009</v>
      </c>
      <c r="H43" s="81">
        <v>50600</v>
      </c>
      <c r="I43" s="81" t="s">
        <v>76</v>
      </c>
      <c r="J43" s="81" t="s">
        <v>76</v>
      </c>
      <c r="K43" s="81">
        <v>4.1900000000000004</v>
      </c>
      <c r="L43" s="81"/>
      <c r="M43" s="81"/>
      <c r="N43" s="81">
        <v>0</v>
      </c>
      <c r="O43" s="81">
        <v>0</v>
      </c>
      <c r="P43" s="81">
        <v>1.07</v>
      </c>
      <c r="Q43" s="81">
        <v>168.6</v>
      </c>
      <c r="R43" s="81">
        <v>166.3</v>
      </c>
      <c r="S43" s="81">
        <v>163.9</v>
      </c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</row>
    <row r="44" spans="1:43" ht="30.75" customHeight="1" x14ac:dyDescent="0.3">
      <c r="A44" s="80">
        <v>45782</v>
      </c>
      <c r="B44" s="81">
        <v>17.600000000000001</v>
      </c>
      <c r="C44" s="81">
        <v>22.1</v>
      </c>
      <c r="D44" s="81">
        <v>19.5</v>
      </c>
      <c r="E44" s="81">
        <v>8.1999999999999993</v>
      </c>
      <c r="F44" s="81">
        <v>8.36</v>
      </c>
      <c r="G44" s="81">
        <v>8.41</v>
      </c>
      <c r="H44" s="81">
        <v>51300</v>
      </c>
      <c r="I44" s="81" t="s">
        <v>76</v>
      </c>
      <c r="J44" s="81" t="s">
        <v>76</v>
      </c>
      <c r="K44" s="81">
        <v>5.24</v>
      </c>
      <c r="L44" s="81"/>
      <c r="M44" s="81"/>
      <c r="N44" s="81">
        <v>0</v>
      </c>
      <c r="O44" s="81">
        <v>0</v>
      </c>
      <c r="P44" s="81">
        <v>0</v>
      </c>
      <c r="Q44" s="81">
        <v>176.4</v>
      </c>
      <c r="R44" s="81">
        <v>168</v>
      </c>
      <c r="S44" s="81">
        <v>166.1</v>
      </c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</row>
    <row r="45" spans="1:43" ht="30.75" customHeight="1" x14ac:dyDescent="0.3">
      <c r="A45" s="80">
        <v>45783</v>
      </c>
      <c r="B45" s="81" t="s">
        <v>197</v>
      </c>
      <c r="C45" s="81"/>
      <c r="D45" s="81"/>
      <c r="E45" s="81">
        <v>8.23</v>
      </c>
      <c r="F45" s="81"/>
      <c r="G45" s="81"/>
      <c r="H45" s="81">
        <v>49900</v>
      </c>
      <c r="I45" s="81" t="s">
        <v>76</v>
      </c>
      <c r="J45" s="81" t="s">
        <v>76</v>
      </c>
      <c r="K45" s="81">
        <v>2.8</v>
      </c>
      <c r="L45" s="81"/>
      <c r="M45" s="81"/>
      <c r="N45" s="81">
        <v>0</v>
      </c>
      <c r="O45" s="81"/>
      <c r="P45" s="81"/>
      <c r="Q45" s="81">
        <v>172.1</v>
      </c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</row>
    <row r="46" spans="1:43" ht="30.75" customHeight="1" x14ac:dyDescent="0.3">
      <c r="A46" s="80">
        <v>45784</v>
      </c>
      <c r="B46" s="81"/>
      <c r="C46" s="81"/>
      <c r="D46" s="81"/>
      <c r="E46" s="81"/>
      <c r="F46" s="81"/>
      <c r="G46" s="81"/>
      <c r="H46" s="81"/>
      <c r="I46" s="81" t="s">
        <v>76</v>
      </c>
      <c r="J46" s="81" t="s">
        <v>76</v>
      </c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</row>
    <row r="47" spans="1:43" ht="30.75" customHeight="1" x14ac:dyDescent="0.3">
      <c r="A47" s="80">
        <v>45785</v>
      </c>
      <c r="B47" s="81"/>
      <c r="C47" s="81"/>
      <c r="D47" s="81"/>
      <c r="E47" s="81"/>
      <c r="F47" s="81"/>
      <c r="G47" s="81"/>
      <c r="H47" s="81"/>
      <c r="I47" s="81" t="s">
        <v>76</v>
      </c>
      <c r="J47" s="81" t="s">
        <v>76</v>
      </c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</row>
    <row r="48" spans="1:43" ht="30.75" customHeight="1" x14ac:dyDescent="0.3">
      <c r="A48" s="80">
        <v>45786</v>
      </c>
      <c r="B48" s="81"/>
      <c r="C48" s="81"/>
      <c r="D48" s="81"/>
      <c r="E48" s="81"/>
      <c r="F48" s="81"/>
      <c r="G48" s="81"/>
      <c r="H48" s="81"/>
      <c r="I48" s="81" t="s">
        <v>76</v>
      </c>
      <c r="J48" s="81" t="s">
        <v>76</v>
      </c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</row>
    <row r="49" spans="1:43" ht="30.75" customHeight="1" x14ac:dyDescent="0.3">
      <c r="A49" s="80">
        <v>45787</v>
      </c>
      <c r="B49" s="81"/>
      <c r="C49" s="81"/>
      <c r="D49" s="81"/>
      <c r="E49" s="81"/>
      <c r="F49" s="81"/>
      <c r="G49" s="81"/>
      <c r="H49" s="81"/>
      <c r="I49" s="81" t="s">
        <v>76</v>
      </c>
      <c r="J49" s="81" t="s">
        <v>76</v>
      </c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</row>
    <row r="50" spans="1:43" ht="30.75" customHeight="1" x14ac:dyDescent="0.3">
      <c r="A50" s="80">
        <v>45788</v>
      </c>
      <c r="B50" s="81"/>
      <c r="C50" s="81"/>
      <c r="D50" s="81"/>
      <c r="E50" s="81"/>
      <c r="F50" s="81"/>
      <c r="G50" s="81"/>
      <c r="H50" s="81"/>
      <c r="I50" s="81" t="s">
        <v>76</v>
      </c>
      <c r="J50" s="81" t="s">
        <v>76</v>
      </c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</row>
    <row r="51" spans="1:43" ht="30.75" customHeight="1" x14ac:dyDescent="0.3">
      <c r="A51" s="80">
        <v>45789</v>
      </c>
      <c r="B51" s="81"/>
      <c r="C51" s="81"/>
      <c r="D51" s="81"/>
      <c r="E51" s="81"/>
      <c r="F51" s="81"/>
      <c r="G51" s="81"/>
      <c r="H51" s="81"/>
      <c r="I51" s="81" t="s">
        <v>76</v>
      </c>
      <c r="J51" s="81" t="s">
        <v>76</v>
      </c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</row>
    <row r="52" spans="1:43" ht="30.75" customHeight="1" x14ac:dyDescent="0.3">
      <c r="A52" s="80">
        <v>45790</v>
      </c>
      <c r="B52" s="81"/>
      <c r="C52" s="81"/>
      <c r="D52" s="81"/>
      <c r="E52" s="81"/>
      <c r="F52" s="81"/>
      <c r="G52" s="81"/>
      <c r="H52" s="81"/>
      <c r="I52" s="81" t="s">
        <v>76</v>
      </c>
      <c r="J52" s="81" t="s">
        <v>76</v>
      </c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</row>
    <row r="53" spans="1:43" ht="30.75" customHeight="1" x14ac:dyDescent="0.3">
      <c r="A53" s="80">
        <v>45791</v>
      </c>
      <c r="B53" s="81"/>
      <c r="C53" s="81"/>
      <c r="D53" s="81"/>
      <c r="E53" s="81"/>
      <c r="F53" s="81"/>
      <c r="G53" s="81"/>
      <c r="H53" s="81"/>
      <c r="I53" s="81" t="s">
        <v>76</v>
      </c>
      <c r="J53" s="81" t="s">
        <v>76</v>
      </c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</row>
    <row r="54" spans="1:43" ht="30.75" customHeight="1" x14ac:dyDescent="0.3">
      <c r="A54" s="85">
        <v>45792</v>
      </c>
      <c r="B54" s="86"/>
      <c r="C54" s="86"/>
      <c r="D54" s="86"/>
      <c r="E54" s="86"/>
      <c r="F54" s="86"/>
      <c r="G54" s="86"/>
      <c r="H54" s="86"/>
      <c r="I54" s="86" t="s">
        <v>76</v>
      </c>
      <c r="J54" s="86" t="s">
        <v>76</v>
      </c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</row>
    <row r="55" spans="1:43" ht="30.75" customHeight="1" x14ac:dyDescent="0.3">
      <c r="A55" s="80" t="s">
        <v>123</v>
      </c>
      <c r="B55" s="172">
        <f>COUNT(B10:B54,C10:C54,D10:D54)</f>
        <v>103</v>
      </c>
      <c r="C55" s="173"/>
      <c r="D55" s="173"/>
      <c r="E55" s="167">
        <f>COUNT(E10:E54,F10:F54,G10:G54)</f>
        <v>104</v>
      </c>
      <c r="F55" s="168"/>
      <c r="G55" s="168"/>
      <c r="H55" s="167">
        <f>COUNT(H10:H54,I10:I54,J10:J54)</f>
        <v>90</v>
      </c>
      <c r="I55" s="168"/>
      <c r="J55" s="168"/>
      <c r="K55" s="167">
        <f>COUNT(K10:K54,L10:L54,M10:M54)</f>
        <v>82</v>
      </c>
      <c r="L55" s="168"/>
      <c r="M55" s="168"/>
      <c r="N55" s="167">
        <f>COUNT(N10:N54,O10:O54,P10:P54)</f>
        <v>104</v>
      </c>
      <c r="O55" s="168"/>
      <c r="P55" s="168"/>
      <c r="Q55" s="167">
        <f>COUNT(Q10:Q54,R10:R54,S10:S54)</f>
        <v>104</v>
      </c>
      <c r="R55" s="168"/>
      <c r="S55" s="168"/>
      <c r="T55" s="50">
        <f>COUNT(T10:T54)</f>
        <v>18</v>
      </c>
      <c r="U55" s="50">
        <f t="shared" ref="U55:Y55" si="0">COUNT(U10:U54)</f>
        <v>18</v>
      </c>
      <c r="V55" s="50">
        <f>COUNT(V10:V54)</f>
        <v>18</v>
      </c>
      <c r="W55" s="50">
        <f t="shared" si="0"/>
        <v>18</v>
      </c>
      <c r="X55" s="50">
        <f t="shared" si="0"/>
        <v>18</v>
      </c>
      <c r="Y55" s="50">
        <f t="shared" si="0"/>
        <v>18</v>
      </c>
      <c r="Z55" s="50">
        <f>COUNTA(Z10:Z54)</f>
        <v>18</v>
      </c>
      <c r="AA55" s="50">
        <f t="shared" ref="AA55:AB55" si="1">COUNTA(AA10:AA54)</f>
        <v>18</v>
      </c>
      <c r="AB55" s="50">
        <f t="shared" si="1"/>
        <v>18</v>
      </c>
      <c r="AC55" s="50">
        <f t="shared" ref="AC55" si="2">COUNTA(AC10:AC54)</f>
        <v>18</v>
      </c>
      <c r="AD55" s="50">
        <f t="shared" ref="AD55" si="3">COUNTA(AD10:AD54)</f>
        <v>18</v>
      </c>
      <c r="AE55" s="50">
        <f t="shared" ref="AE55" si="4">COUNTA(AE10:AE54)</f>
        <v>18</v>
      </c>
      <c r="AF55" s="50">
        <f t="shared" ref="AF55" si="5">COUNTA(AF10:AF54)</f>
        <v>18</v>
      </c>
      <c r="AG55" s="50">
        <f t="shared" ref="AG55" si="6">COUNTA(AG10:AG54)</f>
        <v>18</v>
      </c>
      <c r="AH55" s="50">
        <f t="shared" ref="AH55" si="7">COUNTA(AH10:AH54)</f>
        <v>18</v>
      </c>
      <c r="AI55" s="50">
        <f t="shared" ref="AI55" si="8">COUNTA(AI10:AI54)</f>
        <v>18</v>
      </c>
      <c r="AJ55" s="50">
        <f t="shared" ref="AJ55" si="9">COUNTA(AJ10:AJ54)</f>
        <v>18</v>
      </c>
      <c r="AK55" s="50">
        <f t="shared" ref="AK55" si="10">COUNTA(AK10:AK54)</f>
        <v>18</v>
      </c>
      <c r="AL55" s="50">
        <f t="shared" ref="AL55" si="11">COUNTA(AL10:AL54)</f>
        <v>18</v>
      </c>
      <c r="AM55" s="50">
        <f t="shared" ref="AM55:AN55" si="12">COUNTA(AM10:AM54)</f>
        <v>18</v>
      </c>
      <c r="AN55" s="50">
        <f t="shared" si="12"/>
        <v>18</v>
      </c>
      <c r="AO55" s="50">
        <f>COUNTA(AO10:AO54)</f>
        <v>18</v>
      </c>
      <c r="AP55" s="50">
        <f t="shared" ref="AP55:AQ55" si="13">COUNTA(AP10:AP54)</f>
        <v>18</v>
      </c>
      <c r="AQ55" s="50">
        <f t="shared" si="13"/>
        <v>18</v>
      </c>
    </row>
    <row r="56" spans="1:43" ht="30.75" customHeight="1" x14ac:dyDescent="0.3">
      <c r="A56" s="80"/>
      <c r="B56" s="169"/>
      <c r="C56" s="170"/>
      <c r="D56" s="171"/>
      <c r="E56" s="169"/>
      <c r="F56" s="170"/>
      <c r="G56" s="171"/>
      <c r="H56" s="169"/>
      <c r="I56" s="170"/>
      <c r="J56" s="171"/>
      <c r="K56" s="169"/>
      <c r="L56" s="170"/>
      <c r="M56" s="171"/>
      <c r="N56" s="169"/>
      <c r="O56" s="170"/>
      <c r="P56" s="171"/>
      <c r="Q56" s="169"/>
      <c r="R56" s="170"/>
      <c r="S56" s="17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</row>
    <row r="57" spans="1:43" ht="30.75" customHeight="1" x14ac:dyDescent="0.3">
      <c r="A57" s="80"/>
    </row>
    <row r="58" spans="1:43" ht="30.75" customHeight="1" x14ac:dyDescent="0.3">
      <c r="A58" s="80"/>
    </row>
    <row r="59" spans="1:43" ht="30.75" customHeight="1" x14ac:dyDescent="0.3">
      <c r="A59" s="80"/>
    </row>
    <row r="60" spans="1:43" ht="30.75" customHeight="1" x14ac:dyDescent="0.3">
      <c r="A60" s="80"/>
    </row>
    <row r="61" spans="1:43" ht="30.75" customHeight="1" x14ac:dyDescent="0.3">
      <c r="A61" s="80"/>
    </row>
    <row r="62" spans="1:43" ht="30.75" customHeight="1" x14ac:dyDescent="0.3">
      <c r="A62" s="80"/>
    </row>
  </sheetData>
  <mergeCells count="45">
    <mergeCell ref="AO8:AO9"/>
    <mergeCell ref="AQ8:AQ9"/>
    <mergeCell ref="AL8:AL9"/>
    <mergeCell ref="W8:W9"/>
    <mergeCell ref="K8:M9"/>
    <mergeCell ref="AN8:AN9"/>
    <mergeCell ref="AP8:AP9"/>
    <mergeCell ref="N8:P9"/>
    <mergeCell ref="Q8:S9"/>
    <mergeCell ref="AM8:AM9"/>
    <mergeCell ref="AG8:AG9"/>
    <mergeCell ref="AH8:AH9"/>
    <mergeCell ref="AI8:AI9"/>
    <mergeCell ref="AJ8:AJ9"/>
    <mergeCell ref="AA8:AA9"/>
    <mergeCell ref="AB8:AB9"/>
    <mergeCell ref="AC8:AC9"/>
    <mergeCell ref="A1:AM2"/>
    <mergeCell ref="A4:E4"/>
    <mergeCell ref="J4:AM4"/>
    <mergeCell ref="AE8:AE9"/>
    <mergeCell ref="AF8:AF9"/>
    <mergeCell ref="Y8:Y9"/>
    <mergeCell ref="Z8:Z9"/>
    <mergeCell ref="X8:X9"/>
    <mergeCell ref="V8:V9"/>
    <mergeCell ref="U8:U9"/>
    <mergeCell ref="T8:T9"/>
    <mergeCell ref="B8:D9"/>
    <mergeCell ref="H8:J9"/>
    <mergeCell ref="AK8:AK9"/>
    <mergeCell ref="AD8:AD9"/>
    <mergeCell ref="E8:G9"/>
    <mergeCell ref="Q55:S55"/>
    <mergeCell ref="B56:D56"/>
    <mergeCell ref="E56:G56"/>
    <mergeCell ref="H56:J56"/>
    <mergeCell ref="K56:M56"/>
    <mergeCell ref="N56:P56"/>
    <mergeCell ref="Q56:S56"/>
    <mergeCell ref="B55:D55"/>
    <mergeCell ref="E55:G55"/>
    <mergeCell ref="H55:J55"/>
    <mergeCell ref="K55:M55"/>
    <mergeCell ref="N55:P55"/>
  </mergeCells>
  <conditionalFormatting sqref="A5:C6 A8:A62 B55 E55:E56 H55:H56 K55:K56 N55:N56 Q55:Q56 A56:B56 A57:C1048576">
    <cfRule type="cellIs" dxfId="19" priority="2" operator="equal">
      <formula>TODAY()</formula>
    </cfRule>
  </conditionalFormatting>
  <conditionalFormatting sqref="K5:M5 K57:M1048576">
    <cfRule type="cellIs" dxfId="18" priority="3" operator="greaterThan">
      <formula>8</formula>
    </cfRule>
  </conditionalFormatting>
  <pageMargins left="0.11479166666666667" right="0.12687499999999999" top="0.32343749999999999" bottom="0.27656249999999999" header="0.3" footer="0.3"/>
  <pageSetup paperSize="9" scale="3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9"/>
  <sheetViews>
    <sheetView tabSelected="1" topLeftCell="A25" workbookViewId="0">
      <selection activeCell="C16" sqref="C16:D16"/>
    </sheetView>
  </sheetViews>
  <sheetFormatPr baseColWidth="10" defaultColWidth="7" defaultRowHeight="14.4" x14ac:dyDescent="0.3"/>
  <cols>
    <col min="1" max="1" width="34.59765625" style="133" customWidth="1"/>
    <col min="2" max="2" width="18.59765625" style="133" bestFit="1" customWidth="1"/>
    <col min="3" max="16384" width="7" style="133"/>
  </cols>
  <sheetData>
    <row r="1" spans="1:5" ht="20.85" customHeight="1" x14ac:dyDescent="0.3">
      <c r="A1" s="132"/>
    </row>
    <row r="2" spans="1:5" ht="21.6" customHeight="1" x14ac:dyDescent="0.3">
      <c r="A2" s="134"/>
      <c r="B2" s="134"/>
    </row>
    <row r="3" spans="1:5" ht="26.85" customHeight="1" x14ac:dyDescent="0.3">
      <c r="A3" s="135"/>
    </row>
    <row r="4" spans="1:5" ht="16.5" customHeight="1" x14ac:dyDescent="0.3">
      <c r="A4" s="136" t="s">
        <v>151</v>
      </c>
      <c r="B4" s="137" t="s">
        <v>152</v>
      </c>
      <c r="C4" s="278" t="s">
        <v>165</v>
      </c>
      <c r="D4" s="279"/>
    </row>
    <row r="5" spans="1:5" ht="16.5" customHeight="1" x14ac:dyDescent="0.3">
      <c r="A5" s="138" t="s">
        <v>153</v>
      </c>
      <c r="B5" s="139">
        <v>418.5</v>
      </c>
      <c r="C5" s="270">
        <f>SUM('UF feed'!B55:D55,'cf outlet'!B55:D55,'cf outlet'!T55:V55)</f>
        <v>311</v>
      </c>
      <c r="D5" s="271"/>
    </row>
    <row r="6" spans="1:5" ht="16.5" customHeight="1" x14ac:dyDescent="0.3">
      <c r="A6" s="138" t="s">
        <v>154</v>
      </c>
      <c r="B6" s="139">
        <v>837</v>
      </c>
      <c r="C6" s="270">
        <f>SUM('UF feed'!E55:G55,'PERMEAT UF'!H56:J56,'cf outlet'!H55:J55,'cf outlet'!Z55:AB55,'PERMEAT RO'!B56:C56,JTC!C58)</f>
        <v>558</v>
      </c>
      <c r="D6" s="271"/>
      <c r="E6" s="140"/>
    </row>
    <row r="7" spans="1:5" ht="16.5" customHeight="1" x14ac:dyDescent="0.3">
      <c r="A7" s="138" t="s">
        <v>155</v>
      </c>
      <c r="B7" s="139">
        <v>1348.5</v>
      </c>
      <c r="C7" s="270">
        <f>SUM('UF feed'!H55:J55,'cf outlet'!E55:G55,'cf outlet'!W55:Y55,'PERMEAT RO'!B55:D55,'PERMEAT RO'!K55:M55,'PERMEAT RO'!R55:T55,'PERMEAT RO'!Y55:AA55,'PERMEAT RO'!AF55:AH55,'PERMEAT RO'!AM55:AO55,'PERMEAT RO'!AT55:AV55,'PERMEAT RO'!BA55:BC55,'PERMEAT RO'!BH55:BJ55,JTC!B38)</f>
        <v>1258</v>
      </c>
      <c r="D7" s="271"/>
    </row>
    <row r="8" spans="1:5" ht="16.5" customHeight="1" x14ac:dyDescent="0.3">
      <c r="A8" s="138" t="s">
        <v>156</v>
      </c>
      <c r="B8" s="139">
        <v>558</v>
      </c>
      <c r="C8" s="270">
        <f>SUM('UF feed'!N55:P55,'PERMEAT UF'!B56:D56,'cf outlet'!N55:P55,'cf outlet'!AF55:AH55,JTC!J58)</f>
        <v>449</v>
      </c>
      <c r="D8" s="271"/>
    </row>
    <row r="9" spans="1:5" ht="16.5" customHeight="1" x14ac:dyDescent="0.3">
      <c r="A9" s="138" t="s">
        <v>166</v>
      </c>
      <c r="B9" s="139">
        <v>697.5</v>
      </c>
      <c r="C9" s="270">
        <f>SUM('UF feed'!Q55:S55,'PERMEAT UF'!H56:J56,'cf outlet'!Q55:S55,'cf outlet'!AI55:AK55,'PERMEAT RO'!B57:C57,JTC!F58)</f>
        <v>444</v>
      </c>
      <c r="D9" s="271"/>
    </row>
    <row r="10" spans="1:5" ht="16.5" customHeight="1" x14ac:dyDescent="0.3">
      <c r="A10" s="138" t="s">
        <v>157</v>
      </c>
      <c r="B10" s="139">
        <v>418.5</v>
      </c>
      <c r="C10" s="270">
        <f>SUM('UF feed'!K55:M55,'PERMEAT UF'!E56:G56,'cf outlet'!K55:M55,'cf outlet'!AC55:AE55,JTC!I58)</f>
        <v>372</v>
      </c>
      <c r="D10" s="271"/>
    </row>
    <row r="11" spans="1:5" ht="16.5" customHeight="1" x14ac:dyDescent="0.3">
      <c r="A11" s="138" t="s">
        <v>158</v>
      </c>
      <c r="B11" s="139">
        <v>186</v>
      </c>
      <c r="C11" s="270">
        <f>SUM('AVANT FC sud'!B55:D55,'AVANT FC nord'!B55:D55)</f>
        <v>164</v>
      </c>
      <c r="D11" s="271"/>
    </row>
    <row r="12" spans="1:5" ht="16.5" customHeight="1" x14ac:dyDescent="0.3">
      <c r="A12" s="138" t="s">
        <v>167</v>
      </c>
      <c r="B12" s="139">
        <v>46.5</v>
      </c>
      <c r="C12" s="270">
        <f>SUM('UF feed'!U55,'cf outlet'!AP55)</f>
        <v>36</v>
      </c>
      <c r="D12" s="271"/>
    </row>
    <row r="13" spans="1:5" ht="16.5" customHeight="1" x14ac:dyDescent="0.3">
      <c r="A13" s="141" t="s">
        <v>168</v>
      </c>
      <c r="B13" s="139">
        <v>186</v>
      </c>
      <c r="C13" s="270">
        <f>SUM('UF feed'!AO55,'UF feed'!AP55,'UF feed'!AQ55,'cf outlet'!AQ55,'cf outlet'!AR55,'cf outlet'!AS55,'PERMEAT RO'!BP55,'PERMEAT RO'!BQ55,'PERMEAT RO'!BR55)</f>
        <v>162</v>
      </c>
      <c r="D13" s="271"/>
    </row>
    <row r="14" spans="1:5" ht="16.5" customHeight="1" x14ac:dyDescent="0.3">
      <c r="A14" s="138" t="s">
        <v>159</v>
      </c>
      <c r="B14" s="139">
        <v>186</v>
      </c>
      <c r="C14" s="270">
        <f>SUM('UF feed'!AE55,'UF feed'!AF55,'cf outlet'!AM55,'cf outlet'!AO55,'PERMEAT RO'!BS55,'PERMEAT RO'!BT55)</f>
        <v>108</v>
      </c>
      <c r="D14" s="271"/>
    </row>
    <row r="15" spans="1:5" ht="16.5" customHeight="1" x14ac:dyDescent="0.3">
      <c r="A15" s="138" t="s">
        <v>160</v>
      </c>
      <c r="B15" s="139">
        <v>46.5</v>
      </c>
      <c r="C15" s="270">
        <f>SUM('UF feed'!V55,'cf outlet'!AW55)</f>
        <v>36</v>
      </c>
      <c r="D15" s="271"/>
    </row>
    <row r="16" spans="1:5" ht="16.5" customHeight="1" x14ac:dyDescent="0.3">
      <c r="A16" s="138" t="s">
        <v>169</v>
      </c>
      <c r="B16" s="139">
        <v>93</v>
      </c>
      <c r="C16" s="266">
        <f>SUM('UF feed'!X55,'cf outlet'!AX55)</f>
        <v>36</v>
      </c>
      <c r="D16" s="267"/>
    </row>
    <row r="17" spans="1:4" ht="16.5" customHeight="1" x14ac:dyDescent="0.3">
      <c r="A17" s="138" t="s">
        <v>161</v>
      </c>
      <c r="B17" s="139">
        <v>93</v>
      </c>
      <c r="C17" s="266">
        <f>SUM('UF feed'!W55,'cf outlet'!AT55)</f>
        <v>36</v>
      </c>
      <c r="D17" s="267"/>
    </row>
    <row r="18" spans="1:4" ht="16.5" customHeight="1" x14ac:dyDescent="0.3">
      <c r="A18" s="138" t="s">
        <v>170</v>
      </c>
      <c r="B18" s="139">
        <v>46.5</v>
      </c>
      <c r="C18" s="270">
        <f>SUM('UF feed'!AM55,'cf outlet'!AU55)</f>
        <v>36</v>
      </c>
      <c r="D18" s="271"/>
    </row>
    <row r="19" spans="1:4" ht="16.5" customHeight="1" x14ac:dyDescent="0.3">
      <c r="A19" s="138" t="s">
        <v>171</v>
      </c>
      <c r="B19" s="139">
        <v>46.5</v>
      </c>
      <c r="C19" s="270">
        <f>SUM('cf outlet'!AV55,'UF feed'!AN55)</f>
        <v>36</v>
      </c>
      <c r="D19" s="271"/>
    </row>
    <row r="20" spans="1:4" ht="16.5" customHeight="1" x14ac:dyDescent="0.3">
      <c r="A20" s="138" t="s">
        <v>172</v>
      </c>
      <c r="B20" s="139">
        <v>46.5</v>
      </c>
      <c r="C20" s="270">
        <f>SUM('UF feed'!AK55,'PERMEAT RO'!BX55)</f>
        <v>36</v>
      </c>
      <c r="D20" s="271"/>
    </row>
    <row r="21" spans="1:4" ht="16.5" customHeight="1" x14ac:dyDescent="0.3">
      <c r="A21" s="138" t="s">
        <v>173</v>
      </c>
      <c r="B21" s="139">
        <v>46.5</v>
      </c>
      <c r="C21" s="276">
        <f>SUM('UF feed'!AG55,JTC!K58)</f>
        <v>51</v>
      </c>
      <c r="D21" s="277"/>
    </row>
    <row r="22" spans="1:4" ht="16.5" customHeight="1" x14ac:dyDescent="0.3">
      <c r="A22" s="138" t="s">
        <v>174</v>
      </c>
      <c r="B22" s="139">
        <v>46.5</v>
      </c>
      <c r="C22" s="274">
        <f>SUM('UF feed'!AH55,JTC!L58)</f>
        <v>51</v>
      </c>
      <c r="D22" s="275"/>
    </row>
    <row r="23" spans="1:4" ht="16.5" customHeight="1" x14ac:dyDescent="0.3">
      <c r="A23" s="138" t="s">
        <v>175</v>
      </c>
      <c r="B23" s="139">
        <v>46.5</v>
      </c>
      <c r="C23" s="270">
        <f>SUM('UF feed'!AC55,'PERMEAT RO'!BY55)</f>
        <v>36</v>
      </c>
      <c r="D23" s="271"/>
    </row>
    <row r="24" spans="1:4" ht="16.5" customHeight="1" x14ac:dyDescent="0.3">
      <c r="A24" s="138" t="s">
        <v>176</v>
      </c>
      <c r="B24" s="139">
        <v>46.5</v>
      </c>
      <c r="C24" s="270">
        <f>SUM('UF feed'!Y55,'PERMEAT RO'!BZ55)</f>
        <v>36</v>
      </c>
      <c r="D24" s="271"/>
    </row>
    <row r="25" spans="1:4" ht="16.5" customHeight="1" x14ac:dyDescent="0.3">
      <c r="A25" s="138" t="s">
        <v>177</v>
      </c>
      <c r="B25" s="139">
        <v>46.5</v>
      </c>
      <c r="C25" s="270">
        <f>SUM('UF feed'!AA55,'PERMEAT RO'!CA55)</f>
        <v>36</v>
      </c>
      <c r="D25" s="271"/>
    </row>
    <row r="26" spans="1:4" ht="16.5" customHeight="1" x14ac:dyDescent="0.3">
      <c r="A26" s="138" t="s">
        <v>178</v>
      </c>
      <c r="B26" s="139">
        <v>93</v>
      </c>
      <c r="C26" s="270">
        <f>SUM('UF feed'!AB55,'PERMEAT RO'!CC55)</f>
        <v>36</v>
      </c>
      <c r="D26" s="271"/>
    </row>
    <row r="27" spans="1:4" ht="16.5" customHeight="1" x14ac:dyDescent="0.3">
      <c r="A27" s="138" t="s">
        <v>162</v>
      </c>
      <c r="B27" s="139">
        <v>46.5</v>
      </c>
      <c r="C27" s="270">
        <f>SUM('UF feed'!AD55,'cf outlet'!AO55,'PERMEAT RO'!BO55)</f>
        <v>46</v>
      </c>
      <c r="D27" s="271"/>
    </row>
    <row r="28" spans="1:4" ht="16.5" customHeight="1" x14ac:dyDescent="0.3">
      <c r="A28" s="138" t="s">
        <v>179</v>
      </c>
      <c r="B28" s="139">
        <v>93</v>
      </c>
      <c r="C28" s="272">
        <f>SUM('UF feed'!Z55,'PERMEAT RO'!CD55)</f>
        <v>36</v>
      </c>
      <c r="D28" s="273"/>
    </row>
    <row r="29" spans="1:4" ht="16.5" customHeight="1" x14ac:dyDescent="0.3">
      <c r="A29" s="138" t="s">
        <v>180</v>
      </c>
      <c r="B29" s="139">
        <v>46.5</v>
      </c>
      <c r="C29" s="270">
        <f>SUM('UF feed'!T55,'cf outlet'!AL55,'PERMEAT RO'!CH52)</f>
        <v>36</v>
      </c>
      <c r="D29" s="271"/>
    </row>
    <row r="30" spans="1:4" ht="16.5" customHeight="1" x14ac:dyDescent="0.3">
      <c r="A30" s="138" t="s">
        <v>163</v>
      </c>
      <c r="B30" s="139">
        <v>46.5</v>
      </c>
      <c r="C30" s="266">
        <f>SUM('UF feed'!AL55)</f>
        <v>18</v>
      </c>
      <c r="D30" s="267"/>
    </row>
    <row r="31" spans="1:4" ht="16.5" customHeight="1" x14ac:dyDescent="0.3">
      <c r="A31" s="138" t="s">
        <v>181</v>
      </c>
      <c r="B31" s="139">
        <v>46.5</v>
      </c>
      <c r="C31" s="272">
        <f>SUM('PERMEAT RO'!BU55,'UF feed'!AI55)</f>
        <v>36</v>
      </c>
      <c r="D31" s="273"/>
    </row>
    <row r="32" spans="1:4" ht="16.5" customHeight="1" x14ac:dyDescent="0.3">
      <c r="A32" s="138" t="s">
        <v>182</v>
      </c>
      <c r="B32" s="139">
        <v>46.5</v>
      </c>
      <c r="C32" s="272">
        <f>SUM('PERMEAT RO'!BV55,'UF feed'!AJ55)</f>
        <v>36</v>
      </c>
      <c r="D32" s="273"/>
    </row>
    <row r="33" spans="1:4" ht="16.5" customHeight="1" x14ac:dyDescent="0.3">
      <c r="A33" s="138" t="s">
        <v>164</v>
      </c>
      <c r="B33" s="139">
        <v>46.5</v>
      </c>
      <c r="C33" s="266">
        <f>SUM('PERMEAT RO'!CH55)</f>
        <v>18</v>
      </c>
      <c r="D33" s="267"/>
    </row>
    <row r="34" spans="1:4" ht="16.5" customHeight="1" x14ac:dyDescent="0.3">
      <c r="A34" s="138" t="s">
        <v>183</v>
      </c>
      <c r="B34" s="139">
        <v>46.5</v>
      </c>
      <c r="C34" s="266">
        <f>SUM('PERMEAT RO'!CB55)</f>
        <v>18</v>
      </c>
      <c r="D34" s="267"/>
    </row>
    <row r="35" spans="1:4" ht="16.5" customHeight="1" x14ac:dyDescent="0.3">
      <c r="A35" s="138" t="s">
        <v>184</v>
      </c>
      <c r="B35" s="139">
        <v>46.5</v>
      </c>
      <c r="C35" s="266">
        <f>SUM('PERMEAT RO'!BW55)</f>
        <v>18</v>
      </c>
      <c r="D35" s="267"/>
    </row>
    <row r="36" spans="1:4" ht="16.5" customHeight="1" x14ac:dyDescent="0.3">
      <c r="A36" s="138" t="s">
        <v>185</v>
      </c>
      <c r="B36" s="139">
        <v>46.5</v>
      </c>
      <c r="C36" s="266">
        <f>SUM('PERMEAT RO'!CE55)</f>
        <v>18</v>
      </c>
      <c r="D36" s="267"/>
    </row>
    <row r="37" spans="1:4" ht="16.5" customHeight="1" x14ac:dyDescent="0.3">
      <c r="A37" s="138" t="s">
        <v>186</v>
      </c>
      <c r="B37" s="139">
        <v>46.5</v>
      </c>
      <c r="C37" s="266">
        <f>SUM('PERMEAT RO'!CF55)</f>
        <v>18</v>
      </c>
      <c r="D37" s="267"/>
    </row>
    <row r="38" spans="1:4" ht="16.5" customHeight="1" x14ac:dyDescent="0.3">
      <c r="A38" s="142" t="s">
        <v>187</v>
      </c>
      <c r="B38" s="139">
        <v>46.5</v>
      </c>
      <c r="C38" s="266">
        <f>SUM('PERMEAT RO'!CG55)</f>
        <v>18</v>
      </c>
      <c r="D38" s="267"/>
    </row>
    <row r="39" spans="1:4" ht="18" customHeight="1" x14ac:dyDescent="0.3">
      <c r="A39" s="143" t="s">
        <v>188</v>
      </c>
      <c r="B39" s="144"/>
      <c r="C39" s="268"/>
      <c r="D39" s="269"/>
    </row>
  </sheetData>
  <mergeCells count="36">
    <mergeCell ref="C10:D10"/>
    <mergeCell ref="C9:D9"/>
    <mergeCell ref="C5:D5"/>
    <mergeCell ref="C4:D4"/>
    <mergeCell ref="C6:D6"/>
    <mergeCell ref="C7:D7"/>
    <mergeCell ref="C8:D8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4:D34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5:D35"/>
    <mergeCell ref="C36:D36"/>
    <mergeCell ref="C37:D37"/>
    <mergeCell ref="C38:D38"/>
    <mergeCell ref="C39:D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DO56"/>
  <sheetViews>
    <sheetView zoomScale="70" zoomScaleNormal="70" zoomScaleSheetLayoutView="70" workbookViewId="0">
      <pane xSplit="1" ySplit="10" topLeftCell="B38" activePane="bottomRight" state="frozen"/>
      <selection activeCell="K91" sqref="K91"/>
      <selection pane="topRight" activeCell="K91" sqref="K91"/>
      <selection pane="bottomLeft" activeCell="K91" sqref="K91"/>
      <selection pane="bottomRight" activeCell="K46" sqref="K46"/>
    </sheetView>
  </sheetViews>
  <sheetFormatPr baseColWidth="10" defaultColWidth="9.3984375" defaultRowHeight="15.6" x14ac:dyDescent="0.3"/>
  <cols>
    <col min="1" max="1" width="16.3984375" style="53" customWidth="1"/>
    <col min="2" max="4" width="18.5" style="89" customWidth="1"/>
    <col min="5" max="6" width="18.5" style="78" customWidth="1"/>
    <col min="7" max="7" width="18.5" style="53" customWidth="1"/>
    <col min="8" max="8" width="15.19921875" style="53" customWidth="1"/>
    <col min="9" max="9" width="17.19921875" style="53" customWidth="1"/>
    <col min="10" max="10" width="18.59765625" style="53" customWidth="1"/>
    <col min="11" max="11" width="12.3984375" style="53" customWidth="1"/>
    <col min="12" max="12" width="15.69921875" style="53" customWidth="1"/>
    <col min="13" max="13" width="17.5" style="53" customWidth="1"/>
    <col min="14" max="16384" width="9.3984375" style="53"/>
  </cols>
  <sheetData>
    <row r="1" spans="1:119" ht="21.9" customHeight="1" x14ac:dyDescent="0.3">
      <c r="A1" s="176" t="s">
        <v>0</v>
      </c>
      <c r="B1" s="176"/>
      <c r="C1" s="176"/>
      <c r="D1" s="176"/>
      <c r="E1" s="176"/>
      <c r="F1" s="176"/>
      <c r="G1" s="176"/>
    </row>
    <row r="2" spans="1:119" ht="21.9" customHeight="1" x14ac:dyDescent="0.3">
      <c r="A2" s="176"/>
      <c r="B2" s="176"/>
      <c r="C2" s="176"/>
      <c r="D2" s="176"/>
      <c r="E2" s="176"/>
      <c r="F2" s="176"/>
      <c r="G2" s="176"/>
    </row>
    <row r="3" spans="1:119" s="72" customFormat="1" ht="21.9" customHeight="1" x14ac:dyDescent="0.3">
      <c r="A3" s="176"/>
      <c r="B3" s="176"/>
      <c r="C3" s="176"/>
      <c r="D3" s="176"/>
      <c r="E3" s="176"/>
      <c r="F3" s="176"/>
      <c r="G3" s="17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s="72" customFormat="1" ht="30" customHeight="1" x14ac:dyDescent="0.3">
      <c r="A4" s="88"/>
      <c r="B4" s="88"/>
      <c r="C4" s="88"/>
      <c r="D4" s="88"/>
      <c r="E4" s="88"/>
      <c r="F4" s="8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s="72" customFormat="1" ht="30" customHeight="1" x14ac:dyDescent="0.3">
      <c r="A5" s="178" t="s">
        <v>29</v>
      </c>
      <c r="B5" s="178"/>
      <c r="C5" s="178"/>
      <c r="D5" s="178"/>
      <c r="E5" s="178"/>
      <c r="F5" s="178"/>
      <c r="G5" s="178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</row>
    <row r="6" spans="1:119" s="72" customFormat="1" ht="30" customHeight="1" x14ac:dyDescent="0.35">
      <c r="A6" s="16"/>
      <c r="B6" s="89"/>
      <c r="C6" s="89"/>
      <c r="D6" s="89"/>
      <c r="E6" s="78"/>
      <c r="F6" s="78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</row>
    <row r="7" spans="1:119" ht="30" customHeight="1" x14ac:dyDescent="0.3">
      <c r="A7" s="4" t="s">
        <v>2</v>
      </c>
      <c r="B7" s="17"/>
      <c r="C7" s="17"/>
      <c r="D7" s="17"/>
      <c r="E7" s="17"/>
      <c r="F7" s="17"/>
    </row>
    <row r="8" spans="1:119" ht="30" customHeight="1" x14ac:dyDescent="0.3">
      <c r="A8" s="4"/>
      <c r="B8" s="17"/>
      <c r="C8" s="17"/>
      <c r="D8" s="17"/>
      <c r="E8" s="17"/>
      <c r="F8" s="17"/>
    </row>
    <row r="9" spans="1:119" ht="30" customHeight="1" x14ac:dyDescent="0.35">
      <c r="A9" s="90"/>
      <c r="B9" s="161" t="s">
        <v>30</v>
      </c>
      <c r="C9" s="162"/>
      <c r="D9" s="163"/>
      <c r="E9" s="204" t="s">
        <v>5</v>
      </c>
      <c r="F9" s="205"/>
      <c r="G9" s="206"/>
      <c r="H9" s="204" t="s">
        <v>191</v>
      </c>
      <c r="I9" s="205"/>
      <c r="J9" s="206"/>
      <c r="K9" s="204" t="s">
        <v>56</v>
      </c>
      <c r="L9" s="205"/>
      <c r="M9" s="206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</row>
    <row r="10" spans="1:119" ht="30" customHeight="1" x14ac:dyDescent="0.35">
      <c r="A10" s="90"/>
      <c r="B10" s="91" t="s">
        <v>26</v>
      </c>
      <c r="C10" s="92" t="s">
        <v>27</v>
      </c>
      <c r="D10" s="92" t="s">
        <v>61</v>
      </c>
      <c r="E10" s="91" t="s">
        <v>26</v>
      </c>
      <c r="F10" s="92" t="s">
        <v>27</v>
      </c>
      <c r="G10" s="92" t="s">
        <v>61</v>
      </c>
      <c r="H10" s="91" t="s">
        <v>26</v>
      </c>
      <c r="I10" s="92" t="s">
        <v>27</v>
      </c>
      <c r="J10" s="92" t="s">
        <v>61</v>
      </c>
      <c r="K10" s="91" t="s">
        <v>26</v>
      </c>
      <c r="L10" s="92" t="s">
        <v>27</v>
      </c>
      <c r="M10" s="92" t="s">
        <v>61</v>
      </c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</row>
    <row r="11" spans="1:119" ht="18" x14ac:dyDescent="0.3">
      <c r="A11" s="80">
        <v>45748</v>
      </c>
      <c r="B11" s="93">
        <v>0</v>
      </c>
      <c r="C11" s="93">
        <v>0</v>
      </c>
      <c r="D11" s="93">
        <v>0.01</v>
      </c>
      <c r="E11" s="93">
        <v>0.57999999999999996</v>
      </c>
      <c r="F11" s="93">
        <v>0.64</v>
      </c>
      <c r="G11" s="93">
        <v>0.59</v>
      </c>
      <c r="H11" s="93"/>
      <c r="I11" s="93"/>
      <c r="J11" s="93"/>
      <c r="K11" s="93"/>
      <c r="L11" s="93"/>
      <c r="M11" s="93"/>
    </row>
    <row r="12" spans="1:119" ht="18" x14ac:dyDescent="0.3">
      <c r="A12" s="80">
        <v>45749</v>
      </c>
      <c r="B12" s="93">
        <v>0</v>
      </c>
      <c r="C12" s="93">
        <v>0</v>
      </c>
      <c r="D12" s="93">
        <v>0</v>
      </c>
      <c r="E12" s="93">
        <v>0.42</v>
      </c>
      <c r="F12" s="93">
        <v>0.59</v>
      </c>
      <c r="G12" s="93">
        <v>0.56000000000000005</v>
      </c>
      <c r="H12" s="93"/>
      <c r="I12" s="93"/>
      <c r="J12" s="93"/>
      <c r="K12" s="93"/>
      <c r="L12" s="93"/>
      <c r="M12" s="93"/>
    </row>
    <row r="13" spans="1:119" ht="18" x14ac:dyDescent="0.3">
      <c r="A13" s="80">
        <v>45750</v>
      </c>
      <c r="B13" s="93">
        <v>0</v>
      </c>
      <c r="C13" s="93">
        <v>0.03</v>
      </c>
      <c r="D13" s="93">
        <v>0</v>
      </c>
      <c r="E13" s="93">
        <v>0.84</v>
      </c>
      <c r="F13" s="93">
        <v>0.44</v>
      </c>
      <c r="G13" s="93">
        <v>0.48</v>
      </c>
      <c r="H13" s="93"/>
      <c r="I13" s="93"/>
      <c r="J13" s="93"/>
      <c r="K13" s="93"/>
      <c r="L13" s="93"/>
      <c r="M13" s="93"/>
    </row>
    <row r="14" spans="1:119" ht="18" x14ac:dyDescent="0.3">
      <c r="A14" s="80">
        <v>45751</v>
      </c>
      <c r="B14" s="93">
        <v>0</v>
      </c>
      <c r="C14" s="93">
        <v>0.3</v>
      </c>
      <c r="D14" s="93">
        <v>0</v>
      </c>
      <c r="E14" s="93">
        <v>0.66</v>
      </c>
      <c r="F14" s="93">
        <v>0.81</v>
      </c>
      <c r="G14" s="93">
        <v>0.74</v>
      </c>
      <c r="H14" s="93"/>
      <c r="I14" s="93"/>
      <c r="J14" s="93"/>
      <c r="K14" s="93"/>
      <c r="L14" s="93"/>
      <c r="M14" s="93"/>
    </row>
    <row r="15" spans="1:119" ht="18" x14ac:dyDescent="0.3">
      <c r="A15" s="80">
        <v>45752</v>
      </c>
      <c r="B15" s="93">
        <v>0</v>
      </c>
      <c r="C15" s="93">
        <v>0</v>
      </c>
      <c r="D15" s="93" t="s">
        <v>103</v>
      </c>
      <c r="E15" s="93">
        <v>0.59</v>
      </c>
      <c r="F15" s="93">
        <v>0.56000000000000005</v>
      </c>
      <c r="G15" s="93">
        <v>0.54</v>
      </c>
      <c r="H15" s="93"/>
      <c r="I15" s="93"/>
      <c r="J15" s="93"/>
      <c r="K15" s="93"/>
      <c r="L15" s="93"/>
      <c r="M15" s="93"/>
    </row>
    <row r="16" spans="1:119" ht="18" x14ac:dyDescent="0.3">
      <c r="A16" s="80">
        <v>45753</v>
      </c>
      <c r="B16" s="93">
        <v>0</v>
      </c>
      <c r="C16" s="93">
        <v>0</v>
      </c>
      <c r="D16" s="93">
        <v>0</v>
      </c>
      <c r="E16" s="93">
        <v>0.56999999999999995</v>
      </c>
      <c r="F16" s="93">
        <v>0.68</v>
      </c>
      <c r="G16" s="93">
        <v>0.52</v>
      </c>
      <c r="H16" s="93"/>
      <c r="I16" s="93"/>
      <c r="J16" s="93"/>
      <c r="K16" s="93"/>
      <c r="L16" s="93"/>
      <c r="M16" s="93"/>
    </row>
    <row r="17" spans="1:13" ht="18" x14ac:dyDescent="0.3">
      <c r="A17" s="80">
        <v>45754</v>
      </c>
      <c r="B17" s="93">
        <v>0</v>
      </c>
      <c r="C17" s="93">
        <v>0</v>
      </c>
      <c r="D17" s="93">
        <v>0.53</v>
      </c>
      <c r="E17" s="93">
        <v>0.62</v>
      </c>
      <c r="F17" s="93">
        <v>0.76</v>
      </c>
      <c r="G17" s="93">
        <v>0.79</v>
      </c>
      <c r="H17" s="93"/>
      <c r="I17" s="93"/>
      <c r="J17" s="93"/>
      <c r="K17" s="93"/>
      <c r="L17" s="93"/>
      <c r="M17" s="93"/>
    </row>
    <row r="18" spans="1:13" ht="18" x14ac:dyDescent="0.3">
      <c r="A18" s="80">
        <v>45755</v>
      </c>
      <c r="B18" s="93">
        <v>0</v>
      </c>
      <c r="C18" s="93">
        <v>0</v>
      </c>
      <c r="D18" s="93">
        <v>0.22</v>
      </c>
      <c r="E18" s="93">
        <v>0.73</v>
      </c>
      <c r="F18" s="93">
        <v>0.69</v>
      </c>
      <c r="G18" s="93">
        <v>0.62</v>
      </c>
      <c r="H18" s="93"/>
      <c r="I18" s="93"/>
      <c r="J18" s="93"/>
      <c r="K18" s="93"/>
      <c r="L18" s="93"/>
      <c r="M18" s="93"/>
    </row>
    <row r="19" spans="1:13" ht="18" x14ac:dyDescent="0.3">
      <c r="A19" s="80">
        <v>45756</v>
      </c>
      <c r="B19" s="93">
        <v>0</v>
      </c>
      <c r="C19" s="93">
        <v>0</v>
      </c>
      <c r="D19" s="93">
        <v>0.23</v>
      </c>
      <c r="E19" s="93">
        <v>0.64</v>
      </c>
      <c r="F19" s="93">
        <v>0.66</v>
      </c>
      <c r="G19" s="93">
        <v>0.65</v>
      </c>
      <c r="H19" s="93"/>
      <c r="I19" s="93"/>
      <c r="J19" s="93"/>
      <c r="K19" s="93"/>
      <c r="L19" s="93"/>
      <c r="M19" s="93"/>
    </row>
    <row r="20" spans="1:13" ht="18" x14ac:dyDescent="0.3">
      <c r="A20" s="80">
        <v>45757</v>
      </c>
      <c r="B20" s="93">
        <v>0</v>
      </c>
      <c r="C20" s="93">
        <v>0</v>
      </c>
      <c r="D20" s="93">
        <v>0.3</v>
      </c>
      <c r="E20" s="93">
        <v>0.74</v>
      </c>
      <c r="F20" s="93">
        <v>0.66</v>
      </c>
      <c r="G20" s="93">
        <v>0.62</v>
      </c>
      <c r="H20" s="93"/>
      <c r="I20" s="93"/>
      <c r="J20" s="93"/>
      <c r="K20" s="93"/>
      <c r="L20" s="93"/>
      <c r="M20" s="93"/>
    </row>
    <row r="21" spans="1:13" ht="18" x14ac:dyDescent="0.3">
      <c r="A21" s="80">
        <v>45758</v>
      </c>
      <c r="B21" s="93">
        <v>0</v>
      </c>
      <c r="C21" s="93">
        <v>0</v>
      </c>
      <c r="D21" s="93">
        <v>0</v>
      </c>
      <c r="E21" s="93">
        <v>0.63</v>
      </c>
      <c r="F21" s="93">
        <v>0.67</v>
      </c>
      <c r="G21" s="93">
        <v>0.69</v>
      </c>
      <c r="H21" s="93"/>
      <c r="I21" s="93"/>
      <c r="J21" s="93"/>
      <c r="K21" s="93"/>
      <c r="L21" s="93"/>
      <c r="M21" s="93"/>
    </row>
    <row r="22" spans="1:13" ht="18" x14ac:dyDescent="0.3">
      <c r="A22" s="80">
        <v>45759</v>
      </c>
      <c r="B22" s="93">
        <v>0</v>
      </c>
      <c r="C22" s="93">
        <v>0.03</v>
      </c>
      <c r="D22" s="93">
        <v>0</v>
      </c>
      <c r="E22" s="93">
        <v>0.55000000000000004</v>
      </c>
      <c r="F22" s="93">
        <v>0.54</v>
      </c>
      <c r="G22" s="93">
        <v>0.65</v>
      </c>
      <c r="H22" s="93"/>
      <c r="I22" s="93"/>
      <c r="J22" s="93"/>
      <c r="K22" s="93"/>
      <c r="L22" s="93"/>
      <c r="M22" s="93"/>
    </row>
    <row r="23" spans="1:13" ht="18" x14ac:dyDescent="0.3">
      <c r="A23" s="80">
        <v>45760</v>
      </c>
      <c r="B23" s="93">
        <v>0.52</v>
      </c>
      <c r="C23" s="93">
        <v>0</v>
      </c>
      <c r="D23" s="93">
        <v>0.55000000000000004</v>
      </c>
      <c r="E23" s="93">
        <v>0.42</v>
      </c>
      <c r="F23" s="93">
        <v>0.68</v>
      </c>
      <c r="G23" s="93">
        <v>0.55000000000000004</v>
      </c>
      <c r="H23" s="93"/>
      <c r="I23" s="93"/>
      <c r="J23" s="93"/>
      <c r="K23" s="93"/>
      <c r="L23" s="93"/>
      <c r="M23" s="93"/>
    </row>
    <row r="24" spans="1:13" ht="18" x14ac:dyDescent="0.3">
      <c r="A24" s="80">
        <v>45761</v>
      </c>
      <c r="B24" s="93">
        <v>0</v>
      </c>
      <c r="C24" s="93">
        <v>0</v>
      </c>
      <c r="D24" s="93">
        <v>0</v>
      </c>
      <c r="E24" s="93">
        <v>0.52</v>
      </c>
      <c r="F24" s="93">
        <v>0.45</v>
      </c>
      <c r="G24" s="93">
        <v>0.6</v>
      </c>
      <c r="H24" s="93"/>
      <c r="I24" s="93"/>
      <c r="J24" s="93"/>
      <c r="K24" s="93"/>
      <c r="L24" s="93"/>
      <c r="M24" s="93"/>
    </row>
    <row r="25" spans="1:13" ht="18" x14ac:dyDescent="0.3">
      <c r="A25" s="80">
        <v>45762</v>
      </c>
      <c r="B25" s="93">
        <v>0</v>
      </c>
      <c r="C25" s="93">
        <v>0</v>
      </c>
      <c r="D25" s="93">
        <v>0</v>
      </c>
      <c r="E25" s="93">
        <v>0.7</v>
      </c>
      <c r="F25" s="93">
        <v>0.52</v>
      </c>
      <c r="G25" s="93">
        <v>0.48</v>
      </c>
      <c r="H25" s="93"/>
      <c r="I25" s="93"/>
      <c r="J25" s="93"/>
      <c r="K25" s="93"/>
      <c r="L25" s="93"/>
      <c r="M25" s="93"/>
    </row>
    <row r="26" spans="1:13" ht="18" x14ac:dyDescent="0.3">
      <c r="A26" s="80">
        <v>45763</v>
      </c>
      <c r="B26" s="93">
        <v>0</v>
      </c>
      <c r="C26" s="93">
        <v>0</v>
      </c>
      <c r="D26" s="93">
        <v>0</v>
      </c>
      <c r="E26" s="93">
        <v>0.42</v>
      </c>
      <c r="F26" s="93">
        <v>0.52</v>
      </c>
      <c r="G26" s="93">
        <v>0.62</v>
      </c>
      <c r="H26" s="93"/>
      <c r="I26" s="93"/>
      <c r="J26" s="93"/>
      <c r="K26" s="93"/>
      <c r="L26" s="93"/>
      <c r="M26" s="93"/>
    </row>
    <row r="27" spans="1:13" ht="18" x14ac:dyDescent="0.3">
      <c r="A27" s="80">
        <v>45764</v>
      </c>
      <c r="B27" s="93">
        <v>0</v>
      </c>
      <c r="C27" s="93">
        <v>0</v>
      </c>
      <c r="D27" s="93">
        <v>0</v>
      </c>
      <c r="E27" s="93">
        <v>0.42</v>
      </c>
      <c r="F27" s="93">
        <v>0.44</v>
      </c>
      <c r="G27" s="93">
        <v>0.39</v>
      </c>
      <c r="H27" s="93"/>
      <c r="I27" s="93"/>
      <c r="J27" s="93"/>
      <c r="K27" s="93"/>
      <c r="L27" s="93"/>
      <c r="M27" s="93"/>
    </row>
    <row r="28" spans="1:13" ht="18" x14ac:dyDescent="0.3">
      <c r="A28" s="80">
        <v>45765</v>
      </c>
      <c r="B28" s="93">
        <v>0</v>
      </c>
      <c r="C28" s="93">
        <v>0</v>
      </c>
      <c r="D28" s="93">
        <v>0</v>
      </c>
      <c r="E28" s="93">
        <v>0.44</v>
      </c>
      <c r="F28" s="93">
        <v>0.42</v>
      </c>
      <c r="G28" s="93">
        <v>0.59</v>
      </c>
      <c r="H28" s="93"/>
      <c r="I28" s="93"/>
      <c r="J28" s="93"/>
      <c r="K28" s="93"/>
      <c r="L28" s="93"/>
      <c r="M28" s="93"/>
    </row>
    <row r="29" spans="1:13" ht="18" x14ac:dyDescent="0.3">
      <c r="A29" s="80">
        <v>45766</v>
      </c>
      <c r="B29" s="93">
        <v>0.05</v>
      </c>
      <c r="C29" s="93">
        <v>0</v>
      </c>
      <c r="D29" s="93">
        <v>0</v>
      </c>
      <c r="E29" s="93">
        <v>0.35</v>
      </c>
      <c r="F29" s="93">
        <v>0.71</v>
      </c>
      <c r="G29" s="93">
        <v>0.52</v>
      </c>
      <c r="H29" s="93"/>
      <c r="I29" s="93"/>
      <c r="J29" s="93"/>
      <c r="K29" s="93"/>
      <c r="L29" s="93"/>
      <c r="M29" s="93"/>
    </row>
    <row r="30" spans="1:13" ht="18" x14ac:dyDescent="0.3">
      <c r="A30" s="80">
        <v>45767</v>
      </c>
      <c r="B30" s="93">
        <v>0</v>
      </c>
      <c r="C30" s="93">
        <v>0</v>
      </c>
      <c r="D30" s="93">
        <v>0</v>
      </c>
      <c r="E30" s="93">
        <v>0.68</v>
      </c>
      <c r="F30" s="93">
        <v>0.52</v>
      </c>
      <c r="G30" s="93">
        <v>0.62</v>
      </c>
      <c r="H30" s="93"/>
      <c r="I30" s="93"/>
      <c r="J30" s="93"/>
      <c r="K30" s="93"/>
      <c r="L30" s="93"/>
      <c r="M30" s="93"/>
    </row>
    <row r="31" spans="1:13" ht="18" x14ac:dyDescent="0.3">
      <c r="A31" s="80">
        <v>45768</v>
      </c>
      <c r="B31" s="93">
        <v>0</v>
      </c>
      <c r="C31" s="93">
        <v>0</v>
      </c>
      <c r="D31" s="93">
        <v>0</v>
      </c>
      <c r="E31" s="93">
        <v>0.48</v>
      </c>
      <c r="F31" s="93">
        <v>0.56999999999999995</v>
      </c>
      <c r="G31" s="93">
        <v>0.62</v>
      </c>
      <c r="H31" s="93"/>
      <c r="I31" s="93"/>
      <c r="J31" s="93"/>
      <c r="K31" s="93"/>
      <c r="L31" s="93"/>
      <c r="M31" s="93"/>
    </row>
    <row r="32" spans="1:13" ht="18" x14ac:dyDescent="0.3">
      <c r="A32" s="80">
        <v>45769</v>
      </c>
      <c r="B32" s="93">
        <v>0</v>
      </c>
      <c r="C32" s="93">
        <v>0</v>
      </c>
      <c r="D32" s="93">
        <v>0</v>
      </c>
      <c r="E32" s="93">
        <v>0.59</v>
      </c>
      <c r="F32" s="93">
        <v>0.55000000000000004</v>
      </c>
      <c r="G32" s="93">
        <v>0.51</v>
      </c>
      <c r="H32" s="93"/>
      <c r="I32" s="93"/>
      <c r="J32" s="93"/>
      <c r="K32" s="93"/>
      <c r="L32" s="93"/>
      <c r="M32" s="93"/>
    </row>
    <row r="33" spans="1:13" ht="18" x14ac:dyDescent="0.3">
      <c r="A33" s="80">
        <v>45770</v>
      </c>
      <c r="B33" s="93">
        <v>0</v>
      </c>
      <c r="C33" s="93">
        <v>0.48</v>
      </c>
      <c r="D33" s="93">
        <v>0</v>
      </c>
      <c r="E33" s="93">
        <v>0.68</v>
      </c>
      <c r="F33" s="93">
        <v>0.71</v>
      </c>
      <c r="G33" s="93">
        <v>0.75</v>
      </c>
      <c r="H33" s="93"/>
      <c r="I33" s="93"/>
      <c r="J33" s="93"/>
      <c r="K33" s="93"/>
      <c r="L33" s="93"/>
      <c r="M33" s="93"/>
    </row>
    <row r="34" spans="1:13" ht="18" x14ac:dyDescent="0.3">
      <c r="A34" s="80">
        <v>45771</v>
      </c>
      <c r="B34" s="93">
        <v>0</v>
      </c>
      <c r="C34" s="93">
        <v>0.19</v>
      </c>
      <c r="D34" s="93">
        <v>0.19</v>
      </c>
      <c r="E34" s="93">
        <v>0.69</v>
      </c>
      <c r="F34" s="93" t="s">
        <v>76</v>
      </c>
      <c r="G34" s="93" t="s">
        <v>76</v>
      </c>
      <c r="H34" s="93"/>
      <c r="I34" s="93"/>
      <c r="J34" s="93"/>
      <c r="K34" s="93"/>
      <c r="L34" s="93"/>
      <c r="M34" s="93"/>
    </row>
    <row r="35" spans="1:13" ht="18" x14ac:dyDescent="0.3">
      <c r="A35" s="80">
        <v>45772</v>
      </c>
      <c r="B35" s="93">
        <v>0</v>
      </c>
      <c r="C35" s="93">
        <v>0</v>
      </c>
      <c r="D35" s="93">
        <v>0</v>
      </c>
      <c r="E35" s="93">
        <v>0.55000000000000004</v>
      </c>
      <c r="F35" s="93" t="s">
        <v>76</v>
      </c>
      <c r="G35" s="93" t="s">
        <v>76</v>
      </c>
      <c r="H35" s="93"/>
      <c r="I35" s="93"/>
      <c r="J35" s="93"/>
      <c r="K35" s="93"/>
      <c r="L35" s="93"/>
      <c r="M35" s="93"/>
    </row>
    <row r="36" spans="1:13" ht="18" x14ac:dyDescent="0.3">
      <c r="A36" s="80">
        <v>45773</v>
      </c>
      <c r="B36" s="93">
        <v>0</v>
      </c>
      <c r="C36" s="93">
        <v>0</v>
      </c>
      <c r="D36" s="93">
        <v>0</v>
      </c>
      <c r="E36" s="93">
        <v>0.4</v>
      </c>
      <c r="F36" s="93" t="s">
        <v>76</v>
      </c>
      <c r="G36" s="93" t="s">
        <v>76</v>
      </c>
      <c r="H36" s="93"/>
      <c r="I36" s="93"/>
      <c r="J36" s="93"/>
      <c r="K36" s="93"/>
      <c r="L36" s="93"/>
      <c r="M36" s="93"/>
    </row>
    <row r="37" spans="1:13" ht="18" x14ac:dyDescent="0.3">
      <c r="A37" s="80">
        <v>45774</v>
      </c>
      <c r="B37" s="93">
        <v>0</v>
      </c>
      <c r="C37" s="93">
        <v>0</v>
      </c>
      <c r="D37" s="93" t="s">
        <v>76</v>
      </c>
      <c r="E37" s="93">
        <v>0.55000000000000004</v>
      </c>
      <c r="F37" s="93">
        <v>0.61</v>
      </c>
      <c r="G37" s="93" t="s">
        <v>76</v>
      </c>
      <c r="H37" s="93"/>
      <c r="I37" s="93"/>
      <c r="J37" s="93"/>
      <c r="K37" s="93"/>
      <c r="L37" s="93"/>
      <c r="M37" s="93"/>
    </row>
    <row r="38" spans="1:13" ht="18" x14ac:dyDescent="0.3">
      <c r="A38" s="80">
        <v>45775</v>
      </c>
      <c r="B38" s="93">
        <v>0</v>
      </c>
      <c r="C38" s="93">
        <v>0</v>
      </c>
      <c r="D38" s="93" t="s">
        <v>76</v>
      </c>
      <c r="E38" s="93">
        <v>0.45</v>
      </c>
      <c r="F38" s="93">
        <v>0.52</v>
      </c>
      <c r="G38" s="93" t="s">
        <v>76</v>
      </c>
      <c r="H38" s="93"/>
      <c r="I38" s="93"/>
      <c r="J38" s="93"/>
      <c r="K38" s="93"/>
      <c r="L38" s="93"/>
      <c r="M38" s="93"/>
    </row>
    <row r="39" spans="1:13" ht="18" x14ac:dyDescent="0.3">
      <c r="A39" s="80">
        <v>45776</v>
      </c>
      <c r="B39" s="93">
        <v>0</v>
      </c>
      <c r="C39" s="93">
        <v>0</v>
      </c>
      <c r="D39" s="93">
        <v>0</v>
      </c>
      <c r="E39" s="93">
        <v>0.54</v>
      </c>
      <c r="F39" s="93">
        <v>0.79</v>
      </c>
      <c r="G39" s="93" t="s">
        <v>76</v>
      </c>
      <c r="H39" s="93"/>
      <c r="I39" s="93">
        <v>8.2899999999999991</v>
      </c>
      <c r="J39" s="93">
        <v>8.27</v>
      </c>
      <c r="K39" s="93"/>
      <c r="L39" s="93">
        <v>171.5</v>
      </c>
      <c r="M39" s="93">
        <v>171.5</v>
      </c>
    </row>
    <row r="40" spans="1:13" ht="18" x14ac:dyDescent="0.3">
      <c r="A40" s="80">
        <v>45777</v>
      </c>
      <c r="B40" s="93">
        <v>0</v>
      </c>
      <c r="C40" s="93">
        <v>0</v>
      </c>
      <c r="D40" s="93">
        <v>0</v>
      </c>
      <c r="E40" s="93">
        <v>0.46</v>
      </c>
      <c r="F40" s="93">
        <v>0.41</v>
      </c>
      <c r="G40" s="93" t="s">
        <v>76</v>
      </c>
      <c r="H40" s="93">
        <v>8.44</v>
      </c>
      <c r="I40" s="93">
        <v>8.43</v>
      </c>
      <c r="J40" s="93">
        <v>8.41</v>
      </c>
      <c r="K40" s="93">
        <v>168.9</v>
      </c>
      <c r="L40" s="93">
        <v>166.3</v>
      </c>
      <c r="M40" s="93">
        <v>167.1</v>
      </c>
    </row>
    <row r="41" spans="1:13" ht="18" x14ac:dyDescent="0.3">
      <c r="A41" s="80">
        <v>45778</v>
      </c>
      <c r="B41" s="93">
        <v>0</v>
      </c>
      <c r="C41" s="93">
        <v>0</v>
      </c>
      <c r="D41" s="93">
        <v>0</v>
      </c>
      <c r="E41" s="93">
        <v>0.5</v>
      </c>
      <c r="F41" s="93">
        <v>0.57999999999999996</v>
      </c>
      <c r="G41" s="93" t="s">
        <v>76</v>
      </c>
      <c r="H41" s="93">
        <v>8.2799999999999994</v>
      </c>
      <c r="I41" s="93">
        <v>8.2100000000000009</v>
      </c>
      <c r="J41" s="93">
        <v>8.36</v>
      </c>
      <c r="K41" s="93">
        <v>174.5</v>
      </c>
      <c r="L41" s="93">
        <v>176.8</v>
      </c>
      <c r="M41" s="93">
        <v>170.2</v>
      </c>
    </row>
    <row r="42" spans="1:13" ht="18" x14ac:dyDescent="0.3">
      <c r="A42" s="80">
        <v>45779</v>
      </c>
      <c r="B42" s="93">
        <v>0</v>
      </c>
      <c r="C42" s="93">
        <v>0</v>
      </c>
      <c r="D42" s="93">
        <v>0.6</v>
      </c>
      <c r="E42" s="93">
        <v>0.68</v>
      </c>
      <c r="F42" s="93">
        <v>0.65</v>
      </c>
      <c r="G42" s="93" t="s">
        <v>76</v>
      </c>
      <c r="H42" s="93">
        <v>8.2899999999999991</v>
      </c>
      <c r="I42" s="93">
        <v>8.4499999999999993</v>
      </c>
      <c r="J42" s="93">
        <v>8.4499999999999993</v>
      </c>
      <c r="K42" s="93">
        <v>172.4</v>
      </c>
      <c r="L42" s="93">
        <v>165.6</v>
      </c>
      <c r="M42" s="93">
        <v>166.8</v>
      </c>
    </row>
    <row r="43" spans="1:13" ht="18" x14ac:dyDescent="0.3">
      <c r="A43" s="80">
        <v>45780</v>
      </c>
      <c r="B43" s="93">
        <v>0</v>
      </c>
      <c r="C43" s="93">
        <v>0</v>
      </c>
      <c r="D43" s="93">
        <v>0.85</v>
      </c>
      <c r="E43" s="93">
        <v>0.73</v>
      </c>
      <c r="F43" s="93">
        <v>0.75</v>
      </c>
      <c r="G43" s="93"/>
      <c r="H43" s="93">
        <v>8.41</v>
      </c>
      <c r="I43" s="93">
        <v>8.2899999999999991</v>
      </c>
      <c r="J43" s="93">
        <v>8.3800000000000008</v>
      </c>
      <c r="K43" s="93">
        <v>172.4</v>
      </c>
      <c r="L43" s="93">
        <v>165.1</v>
      </c>
      <c r="M43" s="93">
        <v>173.5</v>
      </c>
    </row>
    <row r="44" spans="1:13" ht="18" x14ac:dyDescent="0.3">
      <c r="A44" s="80">
        <v>45781</v>
      </c>
      <c r="B44" s="93">
        <v>0</v>
      </c>
      <c r="C44" s="93">
        <v>0</v>
      </c>
      <c r="D44" s="93">
        <v>0.88</v>
      </c>
      <c r="E44" s="93">
        <v>0.71</v>
      </c>
      <c r="F44" s="93">
        <v>0.67</v>
      </c>
      <c r="G44" s="93"/>
      <c r="H44" s="93">
        <v>8.32</v>
      </c>
      <c r="I44" s="93">
        <v>8.34</v>
      </c>
      <c r="J44" s="93">
        <v>8.4700000000000006</v>
      </c>
      <c r="K44" s="93">
        <v>170.5</v>
      </c>
      <c r="L44" s="93">
        <v>172.4</v>
      </c>
      <c r="M44" s="93">
        <v>163.4</v>
      </c>
    </row>
    <row r="45" spans="1:13" ht="18" x14ac:dyDescent="0.3">
      <c r="A45" s="80">
        <v>45782</v>
      </c>
      <c r="B45" s="93">
        <v>0</v>
      </c>
      <c r="C45" s="93">
        <v>0</v>
      </c>
      <c r="D45" s="93">
        <v>0</v>
      </c>
      <c r="E45" s="93">
        <v>0.63</v>
      </c>
      <c r="F45" s="93">
        <v>0.68</v>
      </c>
      <c r="G45" s="93"/>
      <c r="H45" s="93">
        <v>8.09</v>
      </c>
      <c r="I45" s="93">
        <v>8.31</v>
      </c>
      <c r="J45" s="93">
        <v>8.4</v>
      </c>
      <c r="K45" s="93">
        <v>184</v>
      </c>
      <c r="L45" s="93">
        <v>170.4</v>
      </c>
      <c r="M45" s="93">
        <v>166.7</v>
      </c>
    </row>
    <row r="46" spans="1:13" ht="18" x14ac:dyDescent="0.3">
      <c r="A46" s="80">
        <v>45783</v>
      </c>
      <c r="B46" s="93">
        <v>0</v>
      </c>
      <c r="C46" s="93"/>
      <c r="D46" s="93"/>
      <c r="E46" s="93">
        <v>0.56000000000000005</v>
      </c>
      <c r="F46" s="93"/>
      <c r="G46" s="93"/>
      <c r="H46" s="93">
        <v>8.2100000000000009</v>
      </c>
      <c r="I46" s="93"/>
      <c r="J46" s="93"/>
      <c r="K46" s="93">
        <v>173.2</v>
      </c>
      <c r="L46" s="93"/>
      <c r="M46" s="93"/>
    </row>
    <row r="47" spans="1:13" ht="18" x14ac:dyDescent="0.3">
      <c r="A47" s="80">
        <v>45784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</row>
    <row r="48" spans="1:13" ht="18" x14ac:dyDescent="0.3">
      <c r="A48" s="80">
        <v>45785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</row>
    <row r="49" spans="1:13" ht="18" x14ac:dyDescent="0.3">
      <c r="A49" s="80">
        <v>45786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</row>
    <row r="50" spans="1:13" ht="18" x14ac:dyDescent="0.3">
      <c r="A50" s="80">
        <v>45787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</row>
    <row r="51" spans="1:13" ht="18" x14ac:dyDescent="0.3">
      <c r="A51" s="80">
        <v>45788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</row>
    <row r="52" spans="1:13" ht="18" x14ac:dyDescent="0.3">
      <c r="A52" s="80">
        <v>45789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</row>
    <row r="53" spans="1:13" ht="18" x14ac:dyDescent="0.3">
      <c r="A53" s="80">
        <v>45790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</row>
    <row r="54" spans="1:13" ht="18" x14ac:dyDescent="0.3">
      <c r="A54" s="80">
        <v>45791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</row>
    <row r="55" spans="1:13" ht="18" x14ac:dyDescent="0.3">
      <c r="A55" s="80">
        <v>45792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</row>
    <row r="56" spans="1:13" ht="18" x14ac:dyDescent="0.3">
      <c r="A56" s="80" t="s">
        <v>123</v>
      </c>
      <c r="B56" s="201">
        <f>COUNT(B11:B55,C11:C55,D11:D54)</f>
        <v>103</v>
      </c>
      <c r="C56" s="202"/>
      <c r="D56" s="203"/>
      <c r="E56" s="201">
        <f>COUNT(E11:E55,F11:F55,G11:G54)</f>
        <v>91</v>
      </c>
      <c r="F56" s="202"/>
      <c r="G56" s="203"/>
      <c r="H56" s="201">
        <f t="shared" ref="H56" si="0">COUNT(H11:H55,I11:I55,J11:J54)</f>
        <v>21</v>
      </c>
      <c r="I56" s="202"/>
      <c r="J56" s="203"/>
      <c r="K56" s="201">
        <f t="shared" ref="K56" si="1">COUNT(K11:K55,L11:L55,M11:M54)</f>
        <v>21</v>
      </c>
      <c r="L56" s="202"/>
      <c r="M56" s="203"/>
    </row>
  </sheetData>
  <mergeCells count="10">
    <mergeCell ref="B56:D56"/>
    <mergeCell ref="E56:G56"/>
    <mergeCell ref="H9:J9"/>
    <mergeCell ref="K9:M9"/>
    <mergeCell ref="A1:G3"/>
    <mergeCell ref="B9:D9"/>
    <mergeCell ref="E9:G9"/>
    <mergeCell ref="A5:G5"/>
    <mergeCell ref="H56:J56"/>
    <mergeCell ref="K56:M56"/>
  </mergeCells>
  <conditionalFormatting sqref="A1 A4">
    <cfRule type="cellIs" dxfId="17" priority="2" operator="equal">
      <formula>TODAY()</formula>
    </cfRule>
  </conditionalFormatting>
  <conditionalFormatting sqref="A6:A1048576">
    <cfRule type="cellIs" dxfId="16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pageSetUpPr fitToPage="1"/>
  </sheetPr>
  <dimension ref="A1:DF55"/>
  <sheetViews>
    <sheetView zoomScale="70" zoomScaleNormal="70" zoomScaleSheetLayoutView="218" workbookViewId="0">
      <pane xSplit="1" ySplit="9" topLeftCell="B34" activePane="bottomRight" state="frozen"/>
      <selection pane="topRight" activeCell="B1" sqref="B1"/>
      <selection pane="bottomLeft" activeCell="A10" sqref="A10"/>
      <selection pane="bottomRight" activeCell="B45" sqref="B45"/>
    </sheetView>
  </sheetViews>
  <sheetFormatPr baseColWidth="10" defaultColWidth="9.3984375" defaultRowHeight="14.4" x14ac:dyDescent="0.3"/>
  <cols>
    <col min="1" max="1" width="16.3984375" style="53" customWidth="1"/>
    <col min="2" max="4" width="32" style="64" customWidth="1"/>
    <col min="5" max="16384" width="9.3984375" style="53"/>
  </cols>
  <sheetData>
    <row r="1" spans="1:110" ht="33" customHeight="1" x14ac:dyDescent="0.3">
      <c r="A1" s="176" t="s">
        <v>0</v>
      </c>
      <c r="B1" s="176"/>
      <c r="C1" s="176"/>
      <c r="D1" s="53"/>
    </row>
    <row r="2" spans="1:110" s="94" customFormat="1" ht="33" customHeight="1" x14ac:dyDescent="0.25">
      <c r="A2" s="176"/>
      <c r="B2" s="176"/>
      <c r="C2" s="176"/>
    </row>
    <row r="3" spans="1:110" s="94" customFormat="1" ht="30" customHeight="1" x14ac:dyDescent="0.25">
      <c r="A3" s="18"/>
      <c r="B3" s="18"/>
      <c r="C3" s="18"/>
      <c r="D3" s="18"/>
    </row>
    <row r="4" spans="1:110" s="95" customFormat="1" ht="30" customHeight="1" x14ac:dyDescent="0.35">
      <c r="A4" s="178" t="s">
        <v>54</v>
      </c>
      <c r="B4" s="178"/>
      <c r="C4" s="178"/>
    </row>
    <row r="5" spans="1:110" s="95" customFormat="1" ht="30" customHeight="1" x14ac:dyDescent="0.35"/>
    <row r="6" spans="1:110" s="95" customFormat="1" ht="30" customHeight="1" x14ac:dyDescent="0.35">
      <c r="A6" s="12" t="s">
        <v>52</v>
      </c>
      <c r="B6" s="21"/>
      <c r="C6" s="21"/>
      <c r="D6" s="21"/>
    </row>
    <row r="7" spans="1:110" s="95" customFormat="1" ht="30" customHeight="1" x14ac:dyDescent="0.35">
      <c r="A7" s="22"/>
      <c r="B7" s="22"/>
      <c r="C7" s="22"/>
      <c r="D7" s="22"/>
    </row>
    <row r="8" spans="1:110" ht="30" customHeight="1" x14ac:dyDescent="0.35">
      <c r="A8" s="96"/>
      <c r="B8" s="164" t="s">
        <v>150</v>
      </c>
      <c r="C8" s="165"/>
      <c r="D8" s="165"/>
      <c r="E8" s="72"/>
      <c r="F8" s="72"/>
      <c r="G8" s="72"/>
      <c r="H8" s="72"/>
      <c r="I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</row>
    <row r="9" spans="1:110" ht="30" customHeight="1" x14ac:dyDescent="0.3">
      <c r="A9" s="97"/>
      <c r="B9" s="91" t="s">
        <v>26</v>
      </c>
      <c r="C9" s="98" t="s">
        <v>27</v>
      </c>
      <c r="D9" s="98" t="s">
        <v>61</v>
      </c>
    </row>
    <row r="10" spans="1:110" ht="18" x14ac:dyDescent="0.3">
      <c r="A10" s="80">
        <v>45383</v>
      </c>
      <c r="B10" s="99">
        <v>2.5299999999999998</v>
      </c>
      <c r="C10" s="99">
        <v>2.62</v>
      </c>
      <c r="D10" s="99">
        <v>2.3199999999999998</v>
      </c>
    </row>
    <row r="11" spans="1:110" ht="18" x14ac:dyDescent="0.3">
      <c r="A11" s="80">
        <v>45384</v>
      </c>
      <c r="B11" s="99">
        <v>2.2799999999999998</v>
      </c>
      <c r="C11" s="99">
        <v>2.36</v>
      </c>
      <c r="D11" s="99">
        <v>2.67</v>
      </c>
    </row>
    <row r="12" spans="1:110" ht="18" x14ac:dyDescent="0.3">
      <c r="A12" s="80">
        <v>45385</v>
      </c>
      <c r="B12" s="99">
        <v>2.59</v>
      </c>
      <c r="C12" s="99">
        <v>3.26</v>
      </c>
      <c r="D12" s="99">
        <v>3.16</v>
      </c>
    </row>
    <row r="13" spans="1:110" ht="18" x14ac:dyDescent="0.3">
      <c r="A13" s="80">
        <v>45386</v>
      </c>
      <c r="B13" s="99">
        <v>2.86</v>
      </c>
      <c r="C13" s="99">
        <v>2.8</v>
      </c>
      <c r="D13" s="99">
        <v>2.5299999999999998</v>
      </c>
    </row>
    <row r="14" spans="1:110" ht="18" x14ac:dyDescent="0.3">
      <c r="A14" s="80">
        <v>45387</v>
      </c>
      <c r="B14" s="99">
        <v>2.86</v>
      </c>
      <c r="C14" s="99">
        <v>3.19</v>
      </c>
      <c r="D14" s="99">
        <v>2.96</v>
      </c>
    </row>
    <row r="15" spans="1:110" ht="18" x14ac:dyDescent="0.3">
      <c r="A15" s="80">
        <v>45388</v>
      </c>
      <c r="B15" s="99">
        <v>2.97</v>
      </c>
      <c r="C15" s="99">
        <v>2.73</v>
      </c>
      <c r="D15" s="99">
        <v>3.5</v>
      </c>
    </row>
    <row r="16" spans="1:110" ht="18" x14ac:dyDescent="0.3">
      <c r="A16" s="80">
        <v>45389</v>
      </c>
      <c r="B16" s="99">
        <v>2.9</v>
      </c>
      <c r="C16" s="99">
        <v>3.02</v>
      </c>
      <c r="D16" s="99">
        <v>3.07</v>
      </c>
    </row>
    <row r="17" spans="1:4" ht="18" x14ac:dyDescent="0.3">
      <c r="A17" s="80">
        <v>45390</v>
      </c>
      <c r="B17" s="99">
        <v>2.92</v>
      </c>
      <c r="C17" s="99">
        <v>3.11</v>
      </c>
      <c r="D17" s="99">
        <v>3.25</v>
      </c>
    </row>
    <row r="18" spans="1:4" ht="18" x14ac:dyDescent="0.3">
      <c r="A18" s="80">
        <v>45391</v>
      </c>
      <c r="B18" s="99">
        <v>3.2</v>
      </c>
      <c r="C18" s="99">
        <v>3.15</v>
      </c>
      <c r="D18" s="99">
        <v>3.15</v>
      </c>
    </row>
    <row r="19" spans="1:4" ht="18" x14ac:dyDescent="0.3">
      <c r="A19" s="80">
        <v>45392</v>
      </c>
      <c r="B19" s="99">
        <v>3.01</v>
      </c>
      <c r="C19" s="99">
        <v>2.95</v>
      </c>
      <c r="D19" s="99">
        <v>3.04</v>
      </c>
    </row>
    <row r="20" spans="1:4" ht="18" x14ac:dyDescent="0.3">
      <c r="A20" s="80">
        <v>45393</v>
      </c>
      <c r="B20" s="99">
        <v>2.64</v>
      </c>
      <c r="C20" s="99">
        <v>3</v>
      </c>
      <c r="D20" s="99">
        <v>2.96</v>
      </c>
    </row>
    <row r="21" spans="1:4" ht="18" x14ac:dyDescent="0.3">
      <c r="A21" s="80">
        <v>45394</v>
      </c>
      <c r="B21" s="99">
        <v>2.83</v>
      </c>
      <c r="C21" s="99">
        <v>2.92</v>
      </c>
      <c r="D21" s="99">
        <v>3.05</v>
      </c>
    </row>
    <row r="22" spans="1:4" ht="18" x14ac:dyDescent="0.3">
      <c r="A22" s="80">
        <v>45395</v>
      </c>
      <c r="B22" s="99">
        <v>2.73</v>
      </c>
      <c r="C22" s="99">
        <v>2.8</v>
      </c>
      <c r="D22" s="99">
        <v>2.67</v>
      </c>
    </row>
    <row r="23" spans="1:4" ht="18" x14ac:dyDescent="0.3">
      <c r="A23" s="80">
        <v>45396</v>
      </c>
      <c r="B23" s="99">
        <v>2.74</v>
      </c>
      <c r="C23" s="99">
        <v>2.65</v>
      </c>
      <c r="D23" s="99">
        <v>2.67</v>
      </c>
    </row>
    <row r="24" spans="1:4" ht="18" x14ac:dyDescent="0.3">
      <c r="A24" s="80">
        <v>45397</v>
      </c>
      <c r="B24" s="99">
        <v>2.72</v>
      </c>
      <c r="C24" s="99">
        <v>3.27</v>
      </c>
      <c r="D24" s="99">
        <v>3.15</v>
      </c>
    </row>
    <row r="25" spans="1:4" ht="18" x14ac:dyDescent="0.3">
      <c r="A25" s="80">
        <v>45398</v>
      </c>
      <c r="B25" s="99">
        <v>3.2</v>
      </c>
      <c r="C25" s="99">
        <v>2.96</v>
      </c>
      <c r="D25" s="99">
        <v>2.87</v>
      </c>
    </row>
    <row r="26" spans="1:4" ht="18" x14ac:dyDescent="0.3">
      <c r="A26" s="80">
        <v>45399</v>
      </c>
      <c r="B26" s="99">
        <v>2.91</v>
      </c>
      <c r="C26" s="99">
        <v>2.76</v>
      </c>
      <c r="D26" s="99">
        <v>2.86</v>
      </c>
    </row>
    <row r="27" spans="1:4" ht="18" x14ac:dyDescent="0.3">
      <c r="A27" s="80">
        <v>45400</v>
      </c>
      <c r="B27" s="99">
        <v>2.88</v>
      </c>
      <c r="C27" s="99">
        <v>2.98</v>
      </c>
      <c r="D27" s="99">
        <v>2.86</v>
      </c>
    </row>
    <row r="28" spans="1:4" ht="18" x14ac:dyDescent="0.3">
      <c r="A28" s="80">
        <v>45401</v>
      </c>
      <c r="B28" s="99">
        <v>2.5499999999999998</v>
      </c>
      <c r="C28" s="99">
        <v>2.74</v>
      </c>
      <c r="D28" s="99">
        <v>2.8</v>
      </c>
    </row>
    <row r="29" spans="1:4" ht="18" x14ac:dyDescent="0.3">
      <c r="A29" s="80">
        <v>45402</v>
      </c>
      <c r="B29" s="99">
        <v>2.87</v>
      </c>
      <c r="C29" s="99">
        <v>2.77</v>
      </c>
      <c r="D29" s="99">
        <v>2.85</v>
      </c>
    </row>
    <row r="30" spans="1:4" ht="18" x14ac:dyDescent="0.3">
      <c r="A30" s="80">
        <v>45403</v>
      </c>
      <c r="B30" s="99">
        <v>2.73</v>
      </c>
      <c r="C30" s="99">
        <v>2.7</v>
      </c>
      <c r="D30" s="99">
        <v>2.87</v>
      </c>
    </row>
    <row r="31" spans="1:4" ht="18" x14ac:dyDescent="0.3">
      <c r="A31" s="80">
        <v>45404</v>
      </c>
      <c r="B31" s="99">
        <v>2.92</v>
      </c>
      <c r="C31" s="99">
        <v>2.86</v>
      </c>
      <c r="D31" s="99">
        <v>2.72</v>
      </c>
    </row>
    <row r="32" spans="1:4" ht="18" x14ac:dyDescent="0.3">
      <c r="A32" s="80">
        <v>45405</v>
      </c>
      <c r="B32" s="99">
        <v>2.9</v>
      </c>
      <c r="C32" s="99">
        <v>3.43</v>
      </c>
      <c r="D32" s="99">
        <v>2.65</v>
      </c>
    </row>
    <row r="33" spans="1:4" ht="18" x14ac:dyDescent="0.3">
      <c r="A33" s="80">
        <v>45406</v>
      </c>
      <c r="B33" s="99">
        <v>2.61</v>
      </c>
      <c r="C33" s="99" t="s">
        <v>76</v>
      </c>
      <c r="D33" s="99" t="s">
        <v>76</v>
      </c>
    </row>
    <row r="34" spans="1:4" ht="18" x14ac:dyDescent="0.3">
      <c r="A34" s="80">
        <v>45407</v>
      </c>
      <c r="B34" s="99">
        <v>3.01</v>
      </c>
      <c r="C34" s="99" t="s">
        <v>76</v>
      </c>
      <c r="D34" s="99" t="s">
        <v>76</v>
      </c>
    </row>
    <row r="35" spans="1:4" ht="18" x14ac:dyDescent="0.3">
      <c r="A35" s="80">
        <v>45408</v>
      </c>
      <c r="B35" s="99">
        <v>2.96</v>
      </c>
      <c r="C35" s="99" t="s">
        <v>76</v>
      </c>
      <c r="D35" s="99" t="s">
        <v>76</v>
      </c>
    </row>
    <row r="36" spans="1:4" ht="18" x14ac:dyDescent="0.3">
      <c r="A36" s="80">
        <v>45409</v>
      </c>
      <c r="B36" s="99">
        <v>2.85</v>
      </c>
      <c r="C36" s="99" t="s">
        <v>76</v>
      </c>
      <c r="D36" s="99" t="s">
        <v>76</v>
      </c>
    </row>
    <row r="37" spans="1:4" ht="18" x14ac:dyDescent="0.3">
      <c r="A37" s="80">
        <v>45410</v>
      </c>
      <c r="B37" s="99">
        <v>2.91</v>
      </c>
      <c r="C37" s="99" t="s">
        <v>76</v>
      </c>
      <c r="D37" s="99" t="s">
        <v>76</v>
      </c>
    </row>
    <row r="38" spans="1:4" ht="18" x14ac:dyDescent="0.3">
      <c r="A38" s="80">
        <v>45411</v>
      </c>
      <c r="B38" s="99">
        <v>3.04</v>
      </c>
      <c r="C38" s="99" t="s">
        <v>76</v>
      </c>
      <c r="D38" s="99" t="s">
        <v>76</v>
      </c>
    </row>
    <row r="39" spans="1:4" ht="18" x14ac:dyDescent="0.3">
      <c r="A39" s="80">
        <v>45412</v>
      </c>
      <c r="B39" s="99">
        <v>2.62</v>
      </c>
      <c r="C39" s="99" t="s">
        <v>76</v>
      </c>
      <c r="D39" s="99" t="s">
        <v>76</v>
      </c>
    </row>
    <row r="40" spans="1:4" ht="18" x14ac:dyDescent="0.3">
      <c r="A40" s="80">
        <v>45413</v>
      </c>
      <c r="B40" s="99">
        <v>2.7</v>
      </c>
      <c r="C40" s="99" t="s">
        <v>76</v>
      </c>
      <c r="D40" s="99" t="s">
        <v>76</v>
      </c>
    </row>
    <row r="41" spans="1:4" ht="18" x14ac:dyDescent="0.3">
      <c r="A41" s="80">
        <v>45414</v>
      </c>
      <c r="B41" s="99">
        <v>3.84</v>
      </c>
      <c r="C41" s="99" t="s">
        <v>76</v>
      </c>
      <c r="D41" s="99" t="s">
        <v>76</v>
      </c>
    </row>
    <row r="42" spans="1:4" ht="18" x14ac:dyDescent="0.3">
      <c r="A42" s="80">
        <v>45415</v>
      </c>
      <c r="B42" s="99">
        <v>3.17</v>
      </c>
      <c r="C42" s="99" t="s">
        <v>76</v>
      </c>
      <c r="D42" s="99" t="s">
        <v>76</v>
      </c>
    </row>
    <row r="43" spans="1:4" ht="18" x14ac:dyDescent="0.3">
      <c r="A43" s="80">
        <v>45416</v>
      </c>
      <c r="B43" s="99">
        <v>3.07</v>
      </c>
      <c r="C43" s="99" t="s">
        <v>76</v>
      </c>
      <c r="D43" s="99" t="s">
        <v>76</v>
      </c>
    </row>
    <row r="44" spans="1:4" ht="18" x14ac:dyDescent="0.3">
      <c r="A44" s="80">
        <v>45417</v>
      </c>
      <c r="B44" s="99">
        <v>2.83</v>
      </c>
      <c r="C44" s="99" t="s">
        <v>76</v>
      </c>
      <c r="D44" s="99" t="s">
        <v>76</v>
      </c>
    </row>
    <row r="45" spans="1:4" ht="18" x14ac:dyDescent="0.3">
      <c r="A45" s="80">
        <v>45418</v>
      </c>
      <c r="B45" s="99">
        <v>3.12</v>
      </c>
      <c r="C45" s="99" t="s">
        <v>76</v>
      </c>
      <c r="D45" s="99" t="s">
        <v>76</v>
      </c>
    </row>
    <row r="46" spans="1:4" ht="18" x14ac:dyDescent="0.3">
      <c r="A46" s="80">
        <v>45419</v>
      </c>
      <c r="B46" s="99"/>
      <c r="C46" s="99" t="s">
        <v>76</v>
      </c>
      <c r="D46" s="99" t="s">
        <v>76</v>
      </c>
    </row>
    <row r="47" spans="1:4" ht="18" x14ac:dyDescent="0.3">
      <c r="A47" s="80">
        <v>45420</v>
      </c>
      <c r="B47" s="99"/>
      <c r="C47" s="99" t="s">
        <v>76</v>
      </c>
      <c r="D47" s="99" t="s">
        <v>76</v>
      </c>
    </row>
    <row r="48" spans="1:4" ht="18" x14ac:dyDescent="0.3">
      <c r="A48" s="80">
        <v>45421</v>
      </c>
      <c r="B48" s="99"/>
      <c r="C48" s="99" t="s">
        <v>76</v>
      </c>
      <c r="D48" s="99" t="s">
        <v>76</v>
      </c>
    </row>
    <row r="49" spans="1:4" ht="18" x14ac:dyDescent="0.3">
      <c r="A49" s="80">
        <v>45422</v>
      </c>
      <c r="B49" s="99"/>
      <c r="C49" s="99" t="s">
        <v>76</v>
      </c>
      <c r="D49" s="99" t="s">
        <v>76</v>
      </c>
    </row>
    <row r="50" spans="1:4" ht="18" x14ac:dyDescent="0.3">
      <c r="A50" s="80">
        <v>45423</v>
      </c>
      <c r="B50" s="99"/>
      <c r="C50" s="99" t="s">
        <v>76</v>
      </c>
      <c r="D50" s="99" t="s">
        <v>76</v>
      </c>
    </row>
    <row r="51" spans="1:4" ht="18" x14ac:dyDescent="0.3">
      <c r="A51" s="80">
        <v>45424</v>
      </c>
      <c r="B51" s="99"/>
      <c r="C51" s="99" t="s">
        <v>76</v>
      </c>
      <c r="D51" s="99" t="s">
        <v>76</v>
      </c>
    </row>
    <row r="52" spans="1:4" ht="18" x14ac:dyDescent="0.3">
      <c r="A52" s="80">
        <v>45425</v>
      </c>
      <c r="B52" s="99"/>
      <c r="C52" s="99" t="s">
        <v>76</v>
      </c>
      <c r="D52" s="99" t="s">
        <v>76</v>
      </c>
    </row>
    <row r="53" spans="1:4" ht="18" x14ac:dyDescent="0.3">
      <c r="A53" s="80">
        <v>45426</v>
      </c>
      <c r="B53" s="99"/>
      <c r="C53" s="99" t="s">
        <v>76</v>
      </c>
      <c r="D53" s="99" t="s">
        <v>76</v>
      </c>
    </row>
    <row r="54" spans="1:4" ht="18" x14ac:dyDescent="0.3">
      <c r="A54" s="80">
        <v>45427</v>
      </c>
      <c r="B54" s="99"/>
      <c r="C54" s="99" t="s">
        <v>76</v>
      </c>
      <c r="D54" s="99" t="s">
        <v>76</v>
      </c>
    </row>
    <row r="55" spans="1:4" ht="18" x14ac:dyDescent="0.3">
      <c r="A55" s="80" t="s">
        <v>123</v>
      </c>
      <c r="B55" s="201">
        <f>COUNT(B10:B54,C10:C54,D10:D54)</f>
        <v>82</v>
      </c>
      <c r="C55" s="202"/>
      <c r="D55" s="207"/>
    </row>
  </sheetData>
  <sheetProtection algorithmName="SHA-512" hashValue="VV5s/F9h8P8MidiVHdQIQxULMCIYcu4bFhZQactDLjs//s5d8Kq6TZWqSkdm3D7uqp5GF2x/bYfrkn0E2IN2uA==" saltValue="OaVrBWAH33VCwBJaC3CC4Q==" spinCount="100000" sheet="1" objects="1" scenarios="1"/>
  <mergeCells count="4">
    <mergeCell ref="A1:C2"/>
    <mergeCell ref="A4:C4"/>
    <mergeCell ref="B8:D8"/>
    <mergeCell ref="B55:D55"/>
  </mergeCells>
  <conditionalFormatting sqref="A1">
    <cfRule type="cellIs" dxfId="15" priority="2" operator="equal">
      <formula>TODAY()</formula>
    </cfRule>
  </conditionalFormatting>
  <conditionalFormatting sqref="A8:A1048576">
    <cfRule type="cellIs" dxfId="14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  <pageSetUpPr fitToPage="1"/>
  </sheetPr>
  <dimension ref="A1:DF55"/>
  <sheetViews>
    <sheetView zoomScale="70" zoomScaleNormal="70" zoomScaleSheetLayoutView="218" workbookViewId="0">
      <pane xSplit="1" ySplit="9" topLeftCell="B34" activePane="bottomRight" state="frozen"/>
      <selection pane="topRight" activeCell="B1" sqref="B1"/>
      <selection pane="bottomLeft" activeCell="A10" sqref="A10"/>
      <selection pane="bottomRight" activeCell="B45" sqref="B45"/>
    </sheetView>
  </sheetViews>
  <sheetFormatPr baseColWidth="10" defaultColWidth="9.3984375" defaultRowHeight="14.4" x14ac:dyDescent="0.3"/>
  <cols>
    <col min="1" max="1" width="16.3984375" style="53" customWidth="1"/>
    <col min="2" max="4" width="32" style="64" customWidth="1"/>
    <col min="5" max="16384" width="9.3984375" style="53"/>
  </cols>
  <sheetData>
    <row r="1" spans="1:110" ht="33" customHeight="1" x14ac:dyDescent="0.3">
      <c r="A1" s="176" t="s">
        <v>0</v>
      </c>
      <c r="B1" s="176"/>
      <c r="C1" s="176"/>
      <c r="D1" s="53"/>
    </row>
    <row r="2" spans="1:110" s="94" customFormat="1" ht="33" customHeight="1" x14ac:dyDescent="0.25">
      <c r="A2" s="176"/>
      <c r="B2" s="176"/>
      <c r="C2" s="176"/>
    </row>
    <row r="3" spans="1:110" s="94" customFormat="1" ht="30" customHeight="1" x14ac:dyDescent="0.25">
      <c r="A3" s="18"/>
      <c r="B3" s="18"/>
      <c r="C3" s="18"/>
      <c r="D3" s="18"/>
    </row>
    <row r="4" spans="1:110" s="95" customFormat="1" ht="30" customHeight="1" x14ac:dyDescent="0.35">
      <c r="A4" s="178" t="s">
        <v>54</v>
      </c>
      <c r="B4" s="178"/>
      <c r="C4" s="178"/>
    </row>
    <row r="5" spans="1:110" s="95" customFormat="1" ht="30" customHeight="1" x14ac:dyDescent="0.35"/>
    <row r="6" spans="1:110" s="95" customFormat="1" ht="30" customHeight="1" x14ac:dyDescent="0.35">
      <c r="A6" s="12" t="s">
        <v>52</v>
      </c>
      <c r="B6" s="21"/>
      <c r="C6" s="21"/>
      <c r="D6" s="21"/>
    </row>
    <row r="7" spans="1:110" s="95" customFormat="1" ht="30" customHeight="1" x14ac:dyDescent="0.35">
      <c r="A7" s="22"/>
      <c r="B7" s="22"/>
      <c r="C7" s="22"/>
      <c r="D7" s="22"/>
    </row>
    <row r="8" spans="1:110" ht="30" customHeight="1" x14ac:dyDescent="0.35">
      <c r="A8" s="96"/>
      <c r="B8" s="164" t="s">
        <v>35</v>
      </c>
      <c r="C8" s="165"/>
      <c r="D8" s="165"/>
      <c r="E8" s="72"/>
      <c r="F8" s="72"/>
      <c r="G8" s="72"/>
      <c r="H8" s="72"/>
      <c r="I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</row>
    <row r="9" spans="1:110" ht="30" customHeight="1" x14ac:dyDescent="0.3">
      <c r="A9" s="97"/>
      <c r="B9" s="91" t="s">
        <v>26</v>
      </c>
      <c r="C9" s="98" t="s">
        <v>27</v>
      </c>
      <c r="D9" s="98" t="s">
        <v>61</v>
      </c>
    </row>
    <row r="10" spans="1:110" ht="18" x14ac:dyDescent="0.3">
      <c r="A10" s="80">
        <v>45748</v>
      </c>
      <c r="B10" s="99">
        <v>2.67</v>
      </c>
      <c r="C10" s="99">
        <v>2.71</v>
      </c>
      <c r="D10" s="99">
        <v>2.57</v>
      </c>
    </row>
    <row r="11" spans="1:110" ht="18" x14ac:dyDescent="0.3">
      <c r="A11" s="80">
        <v>45749</v>
      </c>
      <c r="B11" s="99">
        <v>2.41</v>
      </c>
      <c r="C11" s="99">
        <v>2.54</v>
      </c>
      <c r="D11" s="99">
        <v>2.93</v>
      </c>
    </row>
    <row r="12" spans="1:110" ht="18" x14ac:dyDescent="0.3">
      <c r="A12" s="80">
        <v>45750</v>
      </c>
      <c r="B12" s="99">
        <v>2.87</v>
      </c>
      <c r="C12" s="99">
        <v>2.82</v>
      </c>
      <c r="D12" s="99">
        <v>2.78</v>
      </c>
    </row>
    <row r="13" spans="1:110" ht="18" x14ac:dyDescent="0.3">
      <c r="A13" s="80">
        <v>45751</v>
      </c>
      <c r="B13" s="99">
        <v>2.57</v>
      </c>
      <c r="C13" s="99">
        <v>3.1</v>
      </c>
      <c r="D13" s="99">
        <v>2.72</v>
      </c>
    </row>
    <row r="14" spans="1:110" ht="18" x14ac:dyDescent="0.3">
      <c r="A14" s="80">
        <v>45752</v>
      </c>
      <c r="B14" s="99">
        <v>2.66</v>
      </c>
      <c r="C14" s="99">
        <v>3.06</v>
      </c>
      <c r="D14" s="99">
        <v>2.81</v>
      </c>
    </row>
    <row r="15" spans="1:110" ht="18" x14ac:dyDescent="0.3">
      <c r="A15" s="80">
        <v>45753</v>
      </c>
      <c r="B15" s="99">
        <v>2.9</v>
      </c>
      <c r="C15" s="99">
        <v>2.85</v>
      </c>
      <c r="D15" s="99">
        <v>2.98</v>
      </c>
    </row>
    <row r="16" spans="1:110" ht="18" x14ac:dyDescent="0.3">
      <c r="A16" s="80">
        <v>45754</v>
      </c>
      <c r="B16" s="99">
        <v>3.01</v>
      </c>
      <c r="C16" s="99">
        <v>2.94</v>
      </c>
      <c r="D16" s="99">
        <v>2.9</v>
      </c>
    </row>
    <row r="17" spans="1:4" ht="18" x14ac:dyDescent="0.3">
      <c r="A17" s="80">
        <v>45755</v>
      </c>
      <c r="B17" s="99">
        <v>2.78</v>
      </c>
      <c r="C17" s="99">
        <v>3.2</v>
      </c>
      <c r="D17" s="99">
        <v>3.09</v>
      </c>
    </row>
    <row r="18" spans="1:4" ht="18" x14ac:dyDescent="0.3">
      <c r="A18" s="80">
        <v>45756</v>
      </c>
      <c r="B18" s="99">
        <v>3.07</v>
      </c>
      <c r="C18" s="99">
        <v>3.24</v>
      </c>
      <c r="D18" s="99">
        <v>3.19</v>
      </c>
    </row>
    <row r="19" spans="1:4" ht="18" x14ac:dyDescent="0.3">
      <c r="A19" s="80">
        <v>45757</v>
      </c>
      <c r="B19" s="99">
        <v>3.26</v>
      </c>
      <c r="C19" s="99">
        <v>3.18</v>
      </c>
      <c r="D19" s="99">
        <v>3.17</v>
      </c>
    </row>
    <row r="20" spans="1:4" ht="18" x14ac:dyDescent="0.3">
      <c r="A20" s="80">
        <v>45758</v>
      </c>
      <c r="B20" s="99">
        <v>3.6</v>
      </c>
      <c r="C20" s="99">
        <v>3.07</v>
      </c>
      <c r="D20" s="99">
        <v>3.14</v>
      </c>
    </row>
    <row r="21" spans="1:4" ht="18" x14ac:dyDescent="0.3">
      <c r="A21" s="80">
        <v>45759</v>
      </c>
      <c r="B21" s="99">
        <v>3.04</v>
      </c>
      <c r="C21" s="99">
        <v>3.18</v>
      </c>
      <c r="D21" s="99">
        <v>3.19</v>
      </c>
    </row>
    <row r="22" spans="1:4" ht="18" x14ac:dyDescent="0.3">
      <c r="A22" s="80">
        <v>45760</v>
      </c>
      <c r="B22" s="99">
        <v>3.05</v>
      </c>
      <c r="C22" s="99">
        <v>3.15</v>
      </c>
      <c r="D22" s="99">
        <v>2.96</v>
      </c>
    </row>
    <row r="23" spans="1:4" ht="18" x14ac:dyDescent="0.3">
      <c r="A23" s="80">
        <v>45761</v>
      </c>
      <c r="B23" s="99">
        <v>2.89</v>
      </c>
      <c r="C23" s="99">
        <v>3.09</v>
      </c>
      <c r="D23" s="99">
        <v>2.96</v>
      </c>
    </row>
    <row r="24" spans="1:4" ht="18" x14ac:dyDescent="0.3">
      <c r="A24" s="80">
        <v>45762</v>
      </c>
      <c r="B24" s="99">
        <v>3.02</v>
      </c>
      <c r="C24" s="99">
        <v>2.92</v>
      </c>
      <c r="D24" s="99">
        <v>2.89</v>
      </c>
    </row>
    <row r="25" spans="1:4" ht="18" x14ac:dyDescent="0.3">
      <c r="A25" s="80">
        <v>45763</v>
      </c>
      <c r="B25" s="99">
        <v>2.95</v>
      </c>
      <c r="C25" s="99">
        <v>3.1</v>
      </c>
      <c r="D25" s="99">
        <v>3.19</v>
      </c>
    </row>
    <row r="26" spans="1:4" ht="18" x14ac:dyDescent="0.3">
      <c r="A26" s="80">
        <v>45764</v>
      </c>
      <c r="B26" s="99">
        <v>3.1</v>
      </c>
      <c r="C26" s="99">
        <v>3.2</v>
      </c>
      <c r="D26" s="99">
        <v>3.07</v>
      </c>
    </row>
    <row r="27" spans="1:4" ht="18" x14ac:dyDescent="0.3">
      <c r="A27" s="80">
        <v>45765</v>
      </c>
      <c r="B27" s="99">
        <v>3.23</v>
      </c>
      <c r="C27" s="99">
        <v>3.29</v>
      </c>
      <c r="D27" s="99">
        <v>3.15</v>
      </c>
    </row>
    <row r="28" spans="1:4" ht="18" x14ac:dyDescent="0.3">
      <c r="A28" s="80">
        <v>45766</v>
      </c>
      <c r="B28" s="99">
        <v>2.68</v>
      </c>
      <c r="C28" s="99">
        <v>3.05</v>
      </c>
      <c r="D28" s="99">
        <v>3.1</v>
      </c>
    </row>
    <row r="29" spans="1:4" ht="18" x14ac:dyDescent="0.3">
      <c r="A29" s="80">
        <v>45767</v>
      </c>
      <c r="B29" s="99">
        <v>3.09</v>
      </c>
      <c r="C29" s="99">
        <v>2.94</v>
      </c>
      <c r="D29" s="99">
        <v>3.17</v>
      </c>
    </row>
    <row r="30" spans="1:4" ht="18" x14ac:dyDescent="0.3">
      <c r="A30" s="80">
        <v>45768</v>
      </c>
      <c r="B30" s="99">
        <v>3.02</v>
      </c>
      <c r="C30" s="99">
        <v>3.06</v>
      </c>
      <c r="D30" s="99">
        <v>3.14</v>
      </c>
    </row>
    <row r="31" spans="1:4" ht="18" x14ac:dyDescent="0.3">
      <c r="A31" s="80">
        <v>45769</v>
      </c>
      <c r="B31" s="99">
        <v>3.17</v>
      </c>
      <c r="C31" s="99">
        <v>3.12</v>
      </c>
      <c r="D31" s="99">
        <v>3.04</v>
      </c>
    </row>
    <row r="32" spans="1:4" ht="18" x14ac:dyDescent="0.3">
      <c r="A32" s="80">
        <v>45770</v>
      </c>
      <c r="B32" s="99">
        <v>3.2</v>
      </c>
      <c r="C32" s="99">
        <v>2.2000000000000002</v>
      </c>
      <c r="D32" s="99">
        <v>2.5299999999999998</v>
      </c>
    </row>
    <row r="33" spans="1:4" ht="18" x14ac:dyDescent="0.3">
      <c r="A33" s="80">
        <v>45771</v>
      </c>
      <c r="B33" s="99">
        <v>2.4300000000000002</v>
      </c>
      <c r="C33" s="99" t="s">
        <v>76</v>
      </c>
      <c r="D33" s="99" t="s">
        <v>76</v>
      </c>
    </row>
    <row r="34" spans="1:4" ht="18" x14ac:dyDescent="0.3">
      <c r="A34" s="80">
        <v>45772</v>
      </c>
      <c r="B34" s="99">
        <v>2.64</v>
      </c>
      <c r="C34" s="99" t="s">
        <v>76</v>
      </c>
      <c r="D34" s="99" t="s">
        <v>76</v>
      </c>
    </row>
    <row r="35" spans="1:4" ht="18" x14ac:dyDescent="0.3">
      <c r="A35" s="80">
        <v>45773</v>
      </c>
      <c r="B35" s="99">
        <v>2.7</v>
      </c>
      <c r="C35" s="99" t="s">
        <v>76</v>
      </c>
      <c r="D35" s="99" t="s">
        <v>76</v>
      </c>
    </row>
    <row r="36" spans="1:4" ht="18" x14ac:dyDescent="0.3">
      <c r="A36" s="80">
        <v>45774</v>
      </c>
      <c r="B36" s="99">
        <v>2.77</v>
      </c>
      <c r="C36" s="99" t="s">
        <v>76</v>
      </c>
      <c r="D36" s="99" t="s">
        <v>76</v>
      </c>
    </row>
    <row r="37" spans="1:4" ht="18" x14ac:dyDescent="0.3">
      <c r="A37" s="80">
        <v>45775</v>
      </c>
      <c r="B37" s="99">
        <v>2.82</v>
      </c>
      <c r="C37" s="99" t="s">
        <v>76</v>
      </c>
      <c r="D37" s="99" t="s">
        <v>76</v>
      </c>
    </row>
    <row r="38" spans="1:4" ht="18" x14ac:dyDescent="0.3">
      <c r="A38" s="80">
        <v>45776</v>
      </c>
      <c r="B38" s="99">
        <v>2.79</v>
      </c>
      <c r="C38" s="99" t="s">
        <v>76</v>
      </c>
      <c r="D38" s="99" t="s">
        <v>76</v>
      </c>
    </row>
    <row r="39" spans="1:4" ht="18" x14ac:dyDescent="0.3">
      <c r="A39" s="80">
        <v>45777</v>
      </c>
      <c r="B39" s="99">
        <v>2.8</v>
      </c>
      <c r="C39" s="99" t="s">
        <v>76</v>
      </c>
      <c r="D39" s="99" t="s">
        <v>76</v>
      </c>
    </row>
    <row r="40" spans="1:4" ht="18" x14ac:dyDescent="0.3">
      <c r="A40" s="80">
        <v>45778</v>
      </c>
      <c r="B40" s="99">
        <v>2.96</v>
      </c>
      <c r="C40" s="99" t="s">
        <v>76</v>
      </c>
      <c r="D40" s="99" t="s">
        <v>76</v>
      </c>
    </row>
    <row r="41" spans="1:4" ht="18" x14ac:dyDescent="0.3">
      <c r="A41" s="80">
        <v>45779</v>
      </c>
      <c r="B41" s="99">
        <v>2.48</v>
      </c>
      <c r="C41" s="99" t="s">
        <v>76</v>
      </c>
      <c r="D41" s="99" t="s">
        <v>76</v>
      </c>
    </row>
    <row r="42" spans="1:4" ht="18" x14ac:dyDescent="0.3">
      <c r="A42" s="80">
        <v>45780</v>
      </c>
      <c r="B42" s="99">
        <v>3.46</v>
      </c>
      <c r="C42" s="99" t="s">
        <v>76</v>
      </c>
      <c r="D42" s="99" t="s">
        <v>76</v>
      </c>
    </row>
    <row r="43" spans="1:4" ht="18" x14ac:dyDescent="0.3">
      <c r="A43" s="80">
        <v>45781</v>
      </c>
      <c r="B43" s="99">
        <v>3.56</v>
      </c>
      <c r="C43" s="99" t="s">
        <v>76</v>
      </c>
      <c r="D43" s="99" t="s">
        <v>76</v>
      </c>
    </row>
    <row r="44" spans="1:4" ht="18" x14ac:dyDescent="0.3">
      <c r="A44" s="80">
        <v>45782</v>
      </c>
      <c r="B44" s="99">
        <v>3.1</v>
      </c>
      <c r="C44" s="99" t="s">
        <v>76</v>
      </c>
      <c r="D44" s="99" t="s">
        <v>76</v>
      </c>
    </row>
    <row r="45" spans="1:4" ht="18" x14ac:dyDescent="0.3">
      <c r="A45" s="80">
        <v>45783</v>
      </c>
      <c r="B45" s="99">
        <v>3.9</v>
      </c>
      <c r="C45" s="99" t="s">
        <v>76</v>
      </c>
      <c r="D45" s="99" t="s">
        <v>76</v>
      </c>
    </row>
    <row r="46" spans="1:4" ht="18" x14ac:dyDescent="0.3">
      <c r="A46" s="80">
        <v>45784</v>
      </c>
      <c r="B46" s="99"/>
      <c r="C46" s="99" t="s">
        <v>76</v>
      </c>
      <c r="D46" s="99" t="s">
        <v>76</v>
      </c>
    </row>
    <row r="47" spans="1:4" ht="18" x14ac:dyDescent="0.3">
      <c r="A47" s="80">
        <v>45785</v>
      </c>
      <c r="B47" s="99"/>
      <c r="C47" s="99" t="s">
        <v>76</v>
      </c>
      <c r="D47" s="99" t="s">
        <v>76</v>
      </c>
    </row>
    <row r="48" spans="1:4" ht="18" x14ac:dyDescent="0.3">
      <c r="A48" s="80">
        <v>45786</v>
      </c>
      <c r="B48" s="99"/>
      <c r="C48" s="99" t="s">
        <v>76</v>
      </c>
      <c r="D48" s="99" t="s">
        <v>76</v>
      </c>
    </row>
    <row r="49" spans="1:4" ht="18" x14ac:dyDescent="0.3">
      <c r="A49" s="80">
        <v>45787</v>
      </c>
      <c r="B49" s="99"/>
      <c r="C49" s="99" t="s">
        <v>76</v>
      </c>
      <c r="D49" s="99" t="s">
        <v>76</v>
      </c>
    </row>
    <row r="50" spans="1:4" ht="18" x14ac:dyDescent="0.3">
      <c r="A50" s="80">
        <v>45788</v>
      </c>
      <c r="B50" s="99"/>
      <c r="C50" s="99" t="s">
        <v>76</v>
      </c>
      <c r="D50" s="99" t="s">
        <v>76</v>
      </c>
    </row>
    <row r="51" spans="1:4" ht="18" x14ac:dyDescent="0.3">
      <c r="A51" s="80">
        <v>45789</v>
      </c>
      <c r="B51" s="99"/>
      <c r="C51" s="99" t="s">
        <v>76</v>
      </c>
      <c r="D51" s="99" t="s">
        <v>76</v>
      </c>
    </row>
    <row r="52" spans="1:4" ht="18" x14ac:dyDescent="0.3">
      <c r="A52" s="80">
        <v>45790</v>
      </c>
      <c r="B52" s="99"/>
      <c r="C52" s="99" t="s">
        <v>76</v>
      </c>
      <c r="D52" s="99" t="s">
        <v>76</v>
      </c>
    </row>
    <row r="53" spans="1:4" ht="18" x14ac:dyDescent="0.3">
      <c r="A53" s="80">
        <v>45791</v>
      </c>
      <c r="B53" s="99"/>
      <c r="C53" s="99" t="s">
        <v>76</v>
      </c>
      <c r="D53" s="99" t="s">
        <v>76</v>
      </c>
    </row>
    <row r="54" spans="1:4" ht="18" x14ac:dyDescent="0.3">
      <c r="A54" s="80">
        <v>45792</v>
      </c>
      <c r="B54" s="99"/>
      <c r="C54" s="99" t="s">
        <v>76</v>
      </c>
      <c r="D54" s="99" t="s">
        <v>76</v>
      </c>
    </row>
    <row r="55" spans="1:4" ht="18" x14ac:dyDescent="0.3">
      <c r="A55" s="80" t="s">
        <v>123</v>
      </c>
      <c r="B55" s="201">
        <f>COUNT(B10:B54,C10:C54,D10:D54)</f>
        <v>82</v>
      </c>
      <c r="C55" s="202"/>
      <c r="D55" s="207"/>
    </row>
  </sheetData>
  <mergeCells count="4">
    <mergeCell ref="A1:C2"/>
    <mergeCell ref="A4:C4"/>
    <mergeCell ref="B8:D8"/>
    <mergeCell ref="B55:D55"/>
  </mergeCells>
  <conditionalFormatting sqref="A1">
    <cfRule type="cellIs" dxfId="13" priority="2" operator="equal">
      <formula>TODAY()</formula>
    </cfRule>
  </conditionalFormatting>
  <conditionalFormatting sqref="A8:A1048576">
    <cfRule type="cellIs" dxfId="12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pageSetUpPr fitToPage="1"/>
  </sheetPr>
  <dimension ref="A1:EP70"/>
  <sheetViews>
    <sheetView zoomScale="73" zoomScaleNormal="73" zoomScaleSheetLayoutView="218" workbookViewId="0">
      <pane xSplit="1" ySplit="9" topLeftCell="AD35" activePane="bottomRight" state="frozen"/>
      <selection pane="topRight" activeCell="B1" sqref="B1"/>
      <selection pane="bottomLeft" activeCell="A10" sqref="A10"/>
      <selection pane="bottomRight" activeCell="AQ39" sqref="AQ39:AS41"/>
    </sheetView>
  </sheetViews>
  <sheetFormatPr baseColWidth="10" defaultColWidth="9.3984375" defaultRowHeight="14.4" x14ac:dyDescent="0.3"/>
  <cols>
    <col min="1" max="1" width="16.3984375" style="53" customWidth="1"/>
    <col min="2" max="2" width="10.19921875" style="53" customWidth="1"/>
    <col min="3" max="3" width="9.59765625" style="53" customWidth="1"/>
    <col min="4" max="6" width="8" style="87" customWidth="1"/>
    <col min="7" max="9" width="9.59765625" style="87" customWidth="1"/>
    <col min="10" max="12" width="10.69921875" style="64" customWidth="1"/>
    <col min="13" max="15" width="9.8984375" style="64" customWidth="1"/>
    <col min="16" max="16" width="15" style="64" customWidth="1"/>
    <col min="17" max="17" width="10.3984375" style="64" customWidth="1"/>
    <col min="18" max="19" width="10.8984375" style="64" customWidth="1"/>
    <col min="20" max="20" width="9.5" style="64" customWidth="1"/>
    <col min="21" max="21" width="8.59765625" style="64" customWidth="1"/>
    <col min="22" max="22" width="5.8984375" style="64" customWidth="1"/>
    <col min="23" max="23" width="8.3984375" style="64" customWidth="1"/>
    <col min="24" max="24" width="8" style="64" customWidth="1"/>
    <col min="25" max="27" width="9.5" style="64" customWidth="1"/>
    <col min="28" max="30" width="8.59765625" style="64" customWidth="1"/>
    <col min="31" max="33" width="9.09765625" style="64" customWidth="1"/>
    <col min="34" max="37" width="9" style="64" customWidth="1"/>
    <col min="38" max="39" width="15" style="53" customWidth="1"/>
    <col min="40" max="41" width="15" style="110" customWidth="1"/>
    <col min="42" max="42" width="9.3984375" style="53"/>
    <col min="43" max="43" width="16.69921875" style="53" customWidth="1"/>
    <col min="44" max="44" width="16.09765625" style="53" customWidth="1"/>
    <col min="45" max="45" width="14" style="53" customWidth="1"/>
    <col min="46" max="46" width="14.8984375" style="53" customWidth="1"/>
    <col min="47" max="47" width="10.19921875" style="53" bestFit="1" customWidth="1"/>
    <col min="48" max="49" width="9.3984375" style="53"/>
    <col min="50" max="50" width="13" style="53" customWidth="1"/>
    <col min="51" max="16384" width="9.3984375" style="53"/>
  </cols>
  <sheetData>
    <row r="1" spans="1:146" ht="33" customHeight="1" x14ac:dyDescent="0.3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</row>
    <row r="2" spans="1:146" s="94" customFormat="1" ht="33" customHeight="1" x14ac:dyDescent="0.25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</row>
    <row r="3" spans="1:146" s="94" customFormat="1" ht="30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9"/>
      <c r="K3" s="19"/>
      <c r="L3" s="19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2"/>
      <c r="AF3" s="2"/>
      <c r="AG3" s="2"/>
      <c r="AH3" s="2"/>
      <c r="AI3" s="2"/>
      <c r="AJ3" s="2"/>
      <c r="AK3" s="2"/>
      <c r="AL3" s="18"/>
      <c r="AM3" s="18"/>
      <c r="AN3" s="38"/>
      <c r="AO3" s="38"/>
    </row>
    <row r="4" spans="1:146" s="95" customFormat="1" ht="30" customHeight="1" x14ac:dyDescent="0.35">
      <c r="A4" s="178" t="s">
        <v>31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</row>
    <row r="5" spans="1:146" s="95" customFormat="1" ht="30" customHeight="1" x14ac:dyDescent="0.35">
      <c r="D5" s="20"/>
      <c r="E5" s="20"/>
      <c r="F5" s="20"/>
      <c r="G5" s="20"/>
      <c r="H5" s="20"/>
      <c r="I5" s="20"/>
      <c r="J5" s="36"/>
      <c r="K5" s="36"/>
      <c r="L5" s="36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64"/>
      <c r="AF5" s="64"/>
      <c r="AG5" s="64"/>
      <c r="AH5" s="64"/>
      <c r="AI5" s="64"/>
      <c r="AJ5" s="64"/>
      <c r="AK5" s="64"/>
      <c r="AL5" s="20"/>
      <c r="AM5" s="20"/>
      <c r="AN5" s="100"/>
      <c r="AO5" s="100"/>
    </row>
    <row r="6" spans="1:146" s="95" customFormat="1" ht="30" customHeight="1" x14ac:dyDescent="0.35">
      <c r="A6" s="12" t="s">
        <v>52</v>
      </c>
      <c r="B6" s="12"/>
      <c r="C6" s="12"/>
      <c r="D6" s="21"/>
      <c r="E6" s="21"/>
      <c r="F6" s="21"/>
      <c r="G6" s="21"/>
      <c r="H6" s="21"/>
      <c r="I6" s="21"/>
      <c r="J6" s="37"/>
      <c r="K6" s="37"/>
      <c r="L6" s="37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10"/>
      <c r="AF6" s="10"/>
      <c r="AG6" s="10"/>
      <c r="AH6" s="10"/>
      <c r="AI6" s="10"/>
      <c r="AJ6" s="10"/>
      <c r="AK6" s="10"/>
      <c r="AL6" s="21"/>
      <c r="AM6" s="21"/>
      <c r="AN6" s="39"/>
      <c r="AO6" s="39"/>
    </row>
    <row r="7" spans="1:146" s="95" customFormat="1" ht="30" customHeight="1" x14ac:dyDescent="0.35">
      <c r="A7" s="22"/>
      <c r="B7" s="45"/>
      <c r="C7" s="45"/>
      <c r="D7" s="45"/>
      <c r="E7" s="45"/>
      <c r="F7" s="45"/>
      <c r="G7" s="45"/>
      <c r="H7" s="45" t="s">
        <v>68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4"/>
      <c r="U7" s="45"/>
      <c r="V7" s="45"/>
      <c r="W7" s="45"/>
      <c r="X7" s="45"/>
      <c r="Y7" s="45"/>
      <c r="Z7" s="45"/>
      <c r="AA7" s="45" t="s">
        <v>74</v>
      </c>
      <c r="AB7" s="45"/>
      <c r="AC7" s="45"/>
      <c r="AD7" s="45"/>
      <c r="AE7" s="101"/>
      <c r="AF7" s="101"/>
      <c r="AG7" s="101"/>
      <c r="AH7" s="219"/>
      <c r="AI7" s="219"/>
      <c r="AJ7" s="219"/>
      <c r="AK7" s="220"/>
      <c r="AL7" s="22"/>
      <c r="AM7" s="22"/>
      <c r="AN7" s="40"/>
      <c r="AO7" s="40"/>
    </row>
    <row r="8" spans="1:146" ht="30" customHeight="1" x14ac:dyDescent="0.35">
      <c r="A8" s="96"/>
      <c r="B8" s="213" t="s">
        <v>73</v>
      </c>
      <c r="C8" s="214"/>
      <c r="D8" s="215"/>
      <c r="E8" s="213" t="s">
        <v>72</v>
      </c>
      <c r="F8" s="214"/>
      <c r="G8" s="215"/>
      <c r="H8" s="216" t="s">
        <v>71</v>
      </c>
      <c r="I8" s="217"/>
      <c r="J8" s="218"/>
      <c r="K8" s="216" t="s">
        <v>70</v>
      </c>
      <c r="L8" s="217"/>
      <c r="M8" s="218"/>
      <c r="N8" s="216" t="s">
        <v>69</v>
      </c>
      <c r="O8" s="217"/>
      <c r="P8" s="218"/>
      <c r="Q8" s="221" t="s">
        <v>62</v>
      </c>
      <c r="R8" s="222"/>
      <c r="S8" s="223"/>
      <c r="T8" s="187" t="s">
        <v>66</v>
      </c>
      <c r="U8" s="188"/>
      <c r="V8" s="189"/>
      <c r="W8" s="187" t="s">
        <v>67</v>
      </c>
      <c r="X8" s="188"/>
      <c r="Y8" s="189"/>
      <c r="Z8" s="161" t="s">
        <v>71</v>
      </c>
      <c r="AA8" s="162"/>
      <c r="AB8" s="163"/>
      <c r="AC8" s="161" t="s">
        <v>65</v>
      </c>
      <c r="AD8" s="162"/>
      <c r="AE8" s="163"/>
      <c r="AF8" s="161" t="s">
        <v>64</v>
      </c>
      <c r="AG8" s="162"/>
      <c r="AH8" s="163"/>
      <c r="AI8" s="221" t="s">
        <v>63</v>
      </c>
      <c r="AJ8" s="222"/>
      <c r="AK8" s="223"/>
      <c r="AL8" s="211" t="s">
        <v>34</v>
      </c>
      <c r="AM8" s="212" t="s">
        <v>87</v>
      </c>
      <c r="AN8" s="212" t="s">
        <v>36</v>
      </c>
      <c r="AO8" s="227" t="s">
        <v>37</v>
      </c>
      <c r="AP8" s="212" t="s">
        <v>83</v>
      </c>
      <c r="AQ8" s="212" t="s">
        <v>84</v>
      </c>
      <c r="AR8" s="212" t="s">
        <v>85</v>
      </c>
      <c r="AS8" s="212" t="s">
        <v>86</v>
      </c>
      <c r="AT8" s="212" t="s">
        <v>81</v>
      </c>
      <c r="AU8" s="212" t="s">
        <v>88</v>
      </c>
      <c r="AV8" s="212" t="s">
        <v>89</v>
      </c>
      <c r="AW8" s="212" t="s">
        <v>10</v>
      </c>
      <c r="AX8" s="212" t="s">
        <v>90</v>
      </c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</row>
    <row r="9" spans="1:146" ht="30" customHeight="1" x14ac:dyDescent="0.3">
      <c r="A9" s="97"/>
      <c r="B9" s="190"/>
      <c r="C9" s="191"/>
      <c r="D9" s="192"/>
      <c r="E9" s="190"/>
      <c r="F9" s="191"/>
      <c r="G9" s="192"/>
      <c r="H9" s="164"/>
      <c r="I9" s="165"/>
      <c r="J9" s="166"/>
      <c r="K9" s="164"/>
      <c r="L9" s="165"/>
      <c r="M9" s="166"/>
      <c r="N9" s="164"/>
      <c r="O9" s="165"/>
      <c r="P9" s="166"/>
      <c r="Q9" s="224"/>
      <c r="R9" s="225"/>
      <c r="S9" s="226"/>
      <c r="T9" s="190"/>
      <c r="U9" s="191"/>
      <c r="V9" s="192"/>
      <c r="W9" s="190"/>
      <c r="X9" s="191"/>
      <c r="Y9" s="192"/>
      <c r="Z9" s="164"/>
      <c r="AA9" s="165"/>
      <c r="AB9" s="166"/>
      <c r="AC9" s="164"/>
      <c r="AD9" s="165"/>
      <c r="AE9" s="166"/>
      <c r="AF9" s="164"/>
      <c r="AG9" s="165"/>
      <c r="AH9" s="166"/>
      <c r="AI9" s="224"/>
      <c r="AJ9" s="225"/>
      <c r="AK9" s="226"/>
      <c r="AL9" s="211"/>
      <c r="AM9" s="212"/>
      <c r="AN9" s="212"/>
      <c r="AO9" s="227"/>
      <c r="AP9" s="212"/>
      <c r="AQ9" s="212"/>
      <c r="AR9" s="212"/>
      <c r="AS9" s="212"/>
      <c r="AT9" s="212"/>
      <c r="AU9" s="212"/>
      <c r="AV9" s="212"/>
      <c r="AW9" s="212"/>
      <c r="AX9" s="212"/>
    </row>
    <row r="10" spans="1:146" ht="30" customHeight="1" x14ac:dyDescent="0.3">
      <c r="A10" s="80">
        <v>45748</v>
      </c>
      <c r="B10" s="102">
        <v>17.600000000000001</v>
      </c>
      <c r="C10" s="102">
        <v>20.2</v>
      </c>
      <c r="D10" s="102">
        <v>18.3</v>
      </c>
      <c r="E10" s="81">
        <v>49200</v>
      </c>
      <c r="F10" s="81">
        <v>49400</v>
      </c>
      <c r="G10" s="81">
        <v>48600</v>
      </c>
      <c r="H10" s="81">
        <v>8.36</v>
      </c>
      <c r="I10" s="81">
        <v>8.3800000000000008</v>
      </c>
      <c r="J10" s="81">
        <v>8.4600000000000009</v>
      </c>
      <c r="K10" s="81">
        <v>0.44</v>
      </c>
      <c r="L10" s="81">
        <v>0.51</v>
      </c>
      <c r="M10" s="81">
        <v>0.47</v>
      </c>
      <c r="N10" s="81">
        <v>0</v>
      </c>
      <c r="O10" s="81">
        <v>0</v>
      </c>
      <c r="P10" s="81">
        <v>0.01</v>
      </c>
      <c r="Q10" s="81">
        <v>177.4</v>
      </c>
      <c r="R10" s="81">
        <v>175.1</v>
      </c>
      <c r="S10" s="81">
        <v>172.2</v>
      </c>
      <c r="T10" s="81">
        <v>17.7</v>
      </c>
      <c r="U10" s="81">
        <v>20.100000000000001</v>
      </c>
      <c r="V10" s="81">
        <v>18.100000000000001</v>
      </c>
      <c r="W10" s="81">
        <v>48700</v>
      </c>
      <c r="X10" s="81">
        <v>48900</v>
      </c>
      <c r="Y10" s="81">
        <v>48200</v>
      </c>
      <c r="Z10" s="103">
        <v>8.3800000000000008</v>
      </c>
      <c r="AA10" s="81">
        <v>8.35</v>
      </c>
      <c r="AB10" s="81">
        <v>8.43</v>
      </c>
      <c r="AC10" s="81">
        <v>0.52</v>
      </c>
      <c r="AD10" s="81">
        <v>0.59</v>
      </c>
      <c r="AE10" s="81">
        <v>0.41</v>
      </c>
      <c r="AF10" s="81">
        <v>0</v>
      </c>
      <c r="AG10" s="81">
        <v>0</v>
      </c>
      <c r="AH10" s="81">
        <v>0.01</v>
      </c>
      <c r="AI10" s="81">
        <v>176.7</v>
      </c>
      <c r="AJ10" s="81">
        <v>176.5</v>
      </c>
      <c r="AK10" s="81">
        <v>173.5</v>
      </c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</row>
    <row r="11" spans="1:146" ht="30" customHeight="1" x14ac:dyDescent="0.3">
      <c r="A11" s="80">
        <v>45749</v>
      </c>
      <c r="B11" s="102">
        <v>17.8</v>
      </c>
      <c r="C11" s="102">
        <v>18.3</v>
      </c>
      <c r="D11" s="102">
        <v>17.100000000000001</v>
      </c>
      <c r="E11" s="81">
        <v>49300</v>
      </c>
      <c r="F11" s="81">
        <v>49700</v>
      </c>
      <c r="G11" s="81">
        <v>48800</v>
      </c>
      <c r="H11" s="81">
        <v>8.32</v>
      </c>
      <c r="I11" s="81">
        <v>8.36</v>
      </c>
      <c r="J11" s="81">
        <v>8.27</v>
      </c>
      <c r="K11" s="81">
        <v>0.25</v>
      </c>
      <c r="L11" s="81">
        <v>0.51</v>
      </c>
      <c r="M11" s="81">
        <v>0.44</v>
      </c>
      <c r="N11" s="81">
        <v>0</v>
      </c>
      <c r="O11" s="81">
        <v>0</v>
      </c>
      <c r="P11" s="81">
        <v>0</v>
      </c>
      <c r="Q11" s="81">
        <v>178.5</v>
      </c>
      <c r="R11" s="81">
        <v>175.2</v>
      </c>
      <c r="S11" s="81">
        <v>179.3</v>
      </c>
      <c r="T11" s="81">
        <v>17.7</v>
      </c>
      <c r="U11" s="81">
        <v>18.399999999999999</v>
      </c>
      <c r="V11" s="81">
        <v>17</v>
      </c>
      <c r="W11" s="81">
        <v>48900</v>
      </c>
      <c r="X11" s="81">
        <v>49400</v>
      </c>
      <c r="Y11" s="81">
        <v>49300</v>
      </c>
      <c r="Z11" s="81">
        <v>8.35</v>
      </c>
      <c r="AA11" s="81">
        <v>8.32</v>
      </c>
      <c r="AB11" s="81">
        <v>8.39</v>
      </c>
      <c r="AC11" s="81">
        <v>0.3</v>
      </c>
      <c r="AD11" s="81">
        <v>0.46</v>
      </c>
      <c r="AE11" s="81">
        <v>1.62</v>
      </c>
      <c r="AF11" s="81">
        <v>0</v>
      </c>
      <c r="AG11" s="81">
        <v>0</v>
      </c>
      <c r="AH11" s="81">
        <v>0</v>
      </c>
      <c r="AI11" s="81">
        <v>179.5</v>
      </c>
      <c r="AJ11" s="81">
        <v>177.2</v>
      </c>
      <c r="AK11" s="81">
        <v>173.9</v>
      </c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</row>
    <row r="12" spans="1:146" ht="30" customHeight="1" x14ac:dyDescent="0.3">
      <c r="A12" s="80">
        <v>45750</v>
      </c>
      <c r="B12" s="102">
        <v>20.8</v>
      </c>
      <c r="C12" s="102">
        <v>19.3</v>
      </c>
      <c r="D12" s="102">
        <v>19</v>
      </c>
      <c r="E12" s="81">
        <v>49000</v>
      </c>
      <c r="F12" s="81">
        <v>48900</v>
      </c>
      <c r="G12" s="81">
        <v>49000</v>
      </c>
      <c r="H12" s="81">
        <v>8.31</v>
      </c>
      <c r="I12" s="81">
        <v>8.41</v>
      </c>
      <c r="J12" s="81">
        <v>8.48</v>
      </c>
      <c r="K12" s="81">
        <v>0.36</v>
      </c>
      <c r="L12" s="81">
        <v>0.45</v>
      </c>
      <c r="M12" s="81">
        <v>0.3</v>
      </c>
      <c r="N12" s="81">
        <v>0</v>
      </c>
      <c r="O12" s="81">
        <v>0</v>
      </c>
      <c r="P12" s="81">
        <v>0</v>
      </c>
      <c r="Q12" s="81">
        <v>174.6</v>
      </c>
      <c r="R12" s="81">
        <v>174.2</v>
      </c>
      <c r="S12" s="81">
        <v>172.9</v>
      </c>
      <c r="T12" s="81">
        <v>20.9</v>
      </c>
      <c r="U12" s="81">
        <v>19.2</v>
      </c>
      <c r="V12" s="81">
        <v>18.899999999999999</v>
      </c>
      <c r="W12" s="81">
        <v>49600</v>
      </c>
      <c r="X12" s="81">
        <v>49100</v>
      </c>
      <c r="Y12" s="81">
        <v>49200</v>
      </c>
      <c r="Z12" s="81">
        <v>8.39</v>
      </c>
      <c r="AA12" s="81">
        <v>8.35</v>
      </c>
      <c r="AB12" s="81">
        <v>8.5</v>
      </c>
      <c r="AC12" s="81">
        <v>0.73</v>
      </c>
      <c r="AD12" s="81">
        <v>0.52</v>
      </c>
      <c r="AE12" s="81">
        <v>0.62</v>
      </c>
      <c r="AF12" s="81">
        <v>0</v>
      </c>
      <c r="AG12" s="81">
        <v>0</v>
      </c>
      <c r="AH12" s="81">
        <v>0</v>
      </c>
      <c r="AI12" s="81">
        <v>176.9</v>
      </c>
      <c r="AJ12" s="81">
        <v>178.5</v>
      </c>
      <c r="AK12" s="81">
        <v>172.3</v>
      </c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</row>
    <row r="13" spans="1:146" ht="30" customHeight="1" x14ac:dyDescent="0.3">
      <c r="A13" s="80">
        <v>45751</v>
      </c>
      <c r="B13" s="102">
        <v>18.5</v>
      </c>
      <c r="C13" s="102">
        <v>19.7</v>
      </c>
      <c r="D13" s="102">
        <v>18.399999999999999</v>
      </c>
      <c r="E13" s="81">
        <v>48600</v>
      </c>
      <c r="F13" s="81">
        <v>48500</v>
      </c>
      <c r="G13" s="81">
        <v>48000</v>
      </c>
      <c r="H13" s="81">
        <v>8.2200000000000006</v>
      </c>
      <c r="I13" s="81">
        <v>8.14</v>
      </c>
      <c r="J13" s="81">
        <v>8.2200000000000006</v>
      </c>
      <c r="K13" s="81">
        <v>0.45</v>
      </c>
      <c r="L13" s="81">
        <v>0.69</v>
      </c>
      <c r="M13" s="81">
        <v>0.56999999999999995</v>
      </c>
      <c r="N13" s="81">
        <v>0</v>
      </c>
      <c r="O13" s="81">
        <v>0</v>
      </c>
      <c r="P13" s="81">
        <v>0</v>
      </c>
      <c r="Q13" s="81">
        <v>177.3</v>
      </c>
      <c r="R13" s="81">
        <v>180.4</v>
      </c>
      <c r="S13" s="81">
        <v>177.2</v>
      </c>
      <c r="T13" s="81">
        <v>18.600000000000001</v>
      </c>
      <c r="U13" s="81">
        <v>19.7</v>
      </c>
      <c r="V13" s="81">
        <v>18.399999999999999</v>
      </c>
      <c r="W13" s="81">
        <v>48900</v>
      </c>
      <c r="X13" s="81">
        <v>48700</v>
      </c>
      <c r="Y13" s="81">
        <v>4800</v>
      </c>
      <c r="Z13" s="81">
        <v>8.1999999999999993</v>
      </c>
      <c r="AA13" s="81">
        <v>8.26</v>
      </c>
      <c r="AB13" s="81">
        <v>8.14</v>
      </c>
      <c r="AC13" s="81">
        <v>0.51</v>
      </c>
      <c r="AD13" s="81">
        <v>0.5</v>
      </c>
      <c r="AE13" s="81">
        <v>0.53</v>
      </c>
      <c r="AF13" s="81">
        <v>0</v>
      </c>
      <c r="AG13" s="81">
        <v>0</v>
      </c>
      <c r="AH13" s="81">
        <v>0</v>
      </c>
      <c r="AI13" s="81">
        <v>178.2</v>
      </c>
      <c r="AJ13" s="81">
        <v>174.8</v>
      </c>
      <c r="AK13" s="81">
        <v>180.8</v>
      </c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</row>
    <row r="14" spans="1:146" ht="30" customHeight="1" x14ac:dyDescent="0.3">
      <c r="A14" s="80">
        <v>45752</v>
      </c>
      <c r="B14" s="102">
        <v>18.5</v>
      </c>
      <c r="C14" s="102">
        <v>19.600000000000001</v>
      </c>
      <c r="D14" s="102">
        <v>18.3</v>
      </c>
      <c r="E14" s="81">
        <v>48400</v>
      </c>
      <c r="F14" s="81">
        <v>48300</v>
      </c>
      <c r="G14" s="81">
        <v>48400</v>
      </c>
      <c r="H14" s="81">
        <v>8.25</v>
      </c>
      <c r="I14" s="81">
        <v>8.27</v>
      </c>
      <c r="J14" s="81">
        <v>8.4</v>
      </c>
      <c r="K14" s="81">
        <v>0.37</v>
      </c>
      <c r="L14" s="81">
        <v>0.45</v>
      </c>
      <c r="M14" s="81">
        <v>0.27</v>
      </c>
      <c r="N14" s="81">
        <v>0</v>
      </c>
      <c r="O14" s="81">
        <v>0</v>
      </c>
      <c r="P14" s="81">
        <v>0</v>
      </c>
      <c r="Q14" s="81">
        <v>174.7</v>
      </c>
      <c r="R14" s="81">
        <v>173</v>
      </c>
      <c r="S14" s="81">
        <v>168</v>
      </c>
      <c r="T14" s="81">
        <v>18.600000000000001</v>
      </c>
      <c r="U14" s="81">
        <v>19.8</v>
      </c>
      <c r="V14" s="81">
        <v>17.899999999999999</v>
      </c>
      <c r="W14" s="81">
        <v>48700</v>
      </c>
      <c r="X14" s="81">
        <v>48600</v>
      </c>
      <c r="Y14" s="81">
        <v>48700</v>
      </c>
      <c r="Z14" s="81">
        <v>8.18</v>
      </c>
      <c r="AA14" s="81">
        <v>8.35</v>
      </c>
      <c r="AB14" s="81">
        <v>8.39</v>
      </c>
      <c r="AC14" s="81">
        <v>0.48</v>
      </c>
      <c r="AD14" s="81">
        <v>0.59</v>
      </c>
      <c r="AE14" s="81">
        <v>0.3</v>
      </c>
      <c r="AF14" s="81">
        <v>0</v>
      </c>
      <c r="AG14" s="81">
        <v>0</v>
      </c>
      <c r="AH14" s="81">
        <v>0</v>
      </c>
      <c r="AI14" s="81">
        <v>177.6</v>
      </c>
      <c r="AJ14" s="81">
        <v>169.6</v>
      </c>
      <c r="AK14" s="81">
        <v>168.1</v>
      </c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</row>
    <row r="15" spans="1:146" ht="30" customHeight="1" x14ac:dyDescent="0.3">
      <c r="A15" s="80">
        <v>45753</v>
      </c>
      <c r="B15" s="102">
        <v>18</v>
      </c>
      <c r="C15" s="102">
        <v>22</v>
      </c>
      <c r="D15" s="102">
        <v>18.7</v>
      </c>
      <c r="E15" s="81">
        <v>47300</v>
      </c>
      <c r="F15" s="81">
        <v>49600</v>
      </c>
      <c r="G15" s="81">
        <v>49800</v>
      </c>
      <c r="H15" s="81">
        <v>8.3000000000000007</v>
      </c>
      <c r="I15" s="81">
        <v>8.33</v>
      </c>
      <c r="J15" s="81">
        <v>8.32</v>
      </c>
      <c r="K15" s="81">
        <v>0.65</v>
      </c>
      <c r="L15" s="81">
        <v>0.42</v>
      </c>
      <c r="M15" s="81">
        <v>0.46</v>
      </c>
      <c r="N15" s="81">
        <v>0</v>
      </c>
      <c r="O15" s="81">
        <v>0</v>
      </c>
      <c r="P15" s="81">
        <v>0</v>
      </c>
      <c r="Q15" s="81">
        <v>171.3</v>
      </c>
      <c r="R15" s="81">
        <v>169.9</v>
      </c>
      <c r="S15" s="81">
        <v>170.9</v>
      </c>
      <c r="T15" s="81">
        <v>18</v>
      </c>
      <c r="U15" s="81">
        <v>22.1</v>
      </c>
      <c r="V15" s="81">
        <v>19</v>
      </c>
      <c r="W15" s="81">
        <v>47700</v>
      </c>
      <c r="X15" s="81">
        <v>49900</v>
      </c>
      <c r="Y15" s="81">
        <v>50000</v>
      </c>
      <c r="Z15" s="81">
        <v>8.33</v>
      </c>
      <c r="AA15" s="81">
        <v>8.3000000000000007</v>
      </c>
      <c r="AB15" s="81">
        <v>8.27</v>
      </c>
      <c r="AC15" s="81">
        <v>0.43</v>
      </c>
      <c r="AD15" s="81">
        <v>0.35</v>
      </c>
      <c r="AE15" s="81">
        <v>0.48</v>
      </c>
      <c r="AF15" s="81">
        <v>0</v>
      </c>
      <c r="AG15" s="81">
        <v>0</v>
      </c>
      <c r="AH15" s="81">
        <v>0</v>
      </c>
      <c r="AI15" s="81">
        <v>169.9</v>
      </c>
      <c r="AJ15" s="81">
        <v>171.1</v>
      </c>
      <c r="AK15" s="81">
        <v>173.3</v>
      </c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</row>
    <row r="16" spans="1:146" ht="30" customHeight="1" x14ac:dyDescent="0.3">
      <c r="A16" s="80">
        <v>45754</v>
      </c>
      <c r="B16" s="102">
        <v>17.100000000000001</v>
      </c>
      <c r="C16" s="102">
        <v>22.2</v>
      </c>
      <c r="D16" s="102">
        <v>18.7</v>
      </c>
      <c r="E16" s="81">
        <v>47900</v>
      </c>
      <c r="F16" s="81">
        <v>49700</v>
      </c>
      <c r="G16" s="81">
        <v>5000</v>
      </c>
      <c r="H16" s="81">
        <v>8.25</v>
      </c>
      <c r="I16" s="81">
        <v>8.36</v>
      </c>
      <c r="J16" s="81">
        <v>8.2799999999999994</v>
      </c>
      <c r="K16" s="81">
        <v>0.42</v>
      </c>
      <c r="L16" s="81">
        <v>0.35</v>
      </c>
      <c r="M16" s="81">
        <v>0.35</v>
      </c>
      <c r="N16" s="81">
        <v>0</v>
      </c>
      <c r="O16" s="81">
        <v>0</v>
      </c>
      <c r="P16" s="81">
        <v>0.12</v>
      </c>
      <c r="Q16" s="81">
        <v>172</v>
      </c>
      <c r="R16" s="81">
        <v>167.1</v>
      </c>
      <c r="S16" s="81">
        <v>171.5</v>
      </c>
      <c r="T16" s="81">
        <v>17.2</v>
      </c>
      <c r="U16" s="81">
        <v>22.2</v>
      </c>
      <c r="V16" s="81">
        <v>18.5</v>
      </c>
      <c r="W16" s="81">
        <v>48100</v>
      </c>
      <c r="X16" s="81">
        <v>49900</v>
      </c>
      <c r="Y16" s="81">
        <v>49900</v>
      </c>
      <c r="Z16" s="81">
        <v>8.33</v>
      </c>
      <c r="AA16" s="81">
        <v>8.34</v>
      </c>
      <c r="AB16" s="81">
        <v>8.3699999999999992</v>
      </c>
      <c r="AC16" s="81">
        <v>0.51</v>
      </c>
      <c r="AD16" s="81">
        <v>0.42</v>
      </c>
      <c r="AE16" s="81">
        <v>0.52</v>
      </c>
      <c r="AF16" s="81">
        <v>0</v>
      </c>
      <c r="AG16" s="81">
        <v>0</v>
      </c>
      <c r="AH16" s="81">
        <v>0</v>
      </c>
      <c r="AI16" s="81">
        <v>168.8</v>
      </c>
      <c r="AJ16" s="81">
        <v>168</v>
      </c>
      <c r="AK16" s="81">
        <v>167.2</v>
      </c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</row>
    <row r="17" spans="1:50" ht="30" customHeight="1" x14ac:dyDescent="0.3">
      <c r="A17" s="80">
        <v>45755</v>
      </c>
      <c r="B17" s="102">
        <v>17.8</v>
      </c>
      <c r="C17" s="102">
        <v>25.6</v>
      </c>
      <c r="D17" s="102">
        <v>19.5</v>
      </c>
      <c r="E17" s="81">
        <v>48700</v>
      </c>
      <c r="F17" s="81">
        <v>47500</v>
      </c>
      <c r="G17" s="81">
        <v>48700</v>
      </c>
      <c r="H17" s="81">
        <v>8.1999999999999993</v>
      </c>
      <c r="I17" s="81">
        <v>8.08</v>
      </c>
      <c r="J17" s="81">
        <v>8.01</v>
      </c>
      <c r="K17" s="81">
        <v>0.46</v>
      </c>
      <c r="L17" s="81">
        <v>0.52</v>
      </c>
      <c r="M17" s="81">
        <v>0.46</v>
      </c>
      <c r="N17" s="81">
        <v>0</v>
      </c>
      <c r="O17" s="81">
        <v>0</v>
      </c>
      <c r="P17" s="81">
        <v>0</v>
      </c>
      <c r="Q17" s="81">
        <v>178.3</v>
      </c>
      <c r="R17" s="81">
        <v>181</v>
      </c>
      <c r="S17" s="81">
        <v>181.5</v>
      </c>
      <c r="T17" s="81">
        <v>17.7</v>
      </c>
      <c r="U17" s="81">
        <v>25.8</v>
      </c>
      <c r="V17" s="81">
        <v>19.5</v>
      </c>
      <c r="W17" s="81">
        <v>48400</v>
      </c>
      <c r="X17" s="81">
        <v>47800</v>
      </c>
      <c r="Y17" s="81">
        <v>49200</v>
      </c>
      <c r="Z17" s="81">
        <v>8.18</v>
      </c>
      <c r="AA17" s="81">
        <v>8.1</v>
      </c>
      <c r="AB17" s="81">
        <v>8</v>
      </c>
      <c r="AC17" s="81">
        <v>0.59</v>
      </c>
      <c r="AD17" s="81">
        <v>0.47</v>
      </c>
      <c r="AE17" s="81">
        <v>0.57999999999999996</v>
      </c>
      <c r="AF17" s="81">
        <v>0</v>
      </c>
      <c r="AG17" s="81">
        <v>0</v>
      </c>
      <c r="AH17" s="81">
        <v>0</v>
      </c>
      <c r="AI17" s="81">
        <v>168.2</v>
      </c>
      <c r="AJ17" s="81">
        <v>180.2</v>
      </c>
      <c r="AK17" s="81">
        <v>182.3</v>
      </c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</row>
    <row r="18" spans="1:50" ht="30" customHeight="1" x14ac:dyDescent="0.3">
      <c r="A18" s="80">
        <v>45756</v>
      </c>
      <c r="B18" s="102">
        <v>18.2</v>
      </c>
      <c r="C18" s="102">
        <v>20.6</v>
      </c>
      <c r="D18" s="102">
        <v>19</v>
      </c>
      <c r="E18" s="81">
        <v>49400</v>
      </c>
      <c r="F18" s="81">
        <v>48100</v>
      </c>
      <c r="G18" s="81">
        <v>48300</v>
      </c>
      <c r="H18" s="81">
        <v>8.07</v>
      </c>
      <c r="I18" s="81">
        <v>8.14</v>
      </c>
      <c r="J18" s="81">
        <v>8.15</v>
      </c>
      <c r="K18" s="81">
        <v>0.48</v>
      </c>
      <c r="L18" s="81">
        <v>0.43</v>
      </c>
      <c r="M18" s="81">
        <v>0.49</v>
      </c>
      <c r="N18" s="81">
        <v>0</v>
      </c>
      <c r="O18" s="81">
        <v>0</v>
      </c>
      <c r="P18" s="81">
        <v>0</v>
      </c>
      <c r="Q18" s="81">
        <v>180.7</v>
      </c>
      <c r="R18" s="81">
        <v>176.5</v>
      </c>
      <c r="S18" s="81">
        <v>173.1</v>
      </c>
      <c r="T18" s="81">
        <v>18.100000000000001</v>
      </c>
      <c r="U18" s="81">
        <v>20.5</v>
      </c>
      <c r="V18" s="81">
        <v>19.100000000000001</v>
      </c>
      <c r="W18" s="81">
        <v>49700</v>
      </c>
      <c r="X18" s="81">
        <v>48800</v>
      </c>
      <c r="Y18" s="81">
        <v>48500</v>
      </c>
      <c r="Z18" s="81">
        <v>7.99</v>
      </c>
      <c r="AA18" s="81">
        <v>8.1</v>
      </c>
      <c r="AB18" s="81">
        <v>8.11</v>
      </c>
      <c r="AC18" s="81">
        <v>0.59</v>
      </c>
      <c r="AD18" s="81">
        <v>0.51</v>
      </c>
      <c r="AE18" s="81">
        <v>0.55000000000000004</v>
      </c>
      <c r="AF18" s="81">
        <v>0</v>
      </c>
      <c r="AG18" s="81">
        <v>0</v>
      </c>
      <c r="AH18" s="81">
        <v>0</v>
      </c>
      <c r="AI18" s="81">
        <v>184.3</v>
      </c>
      <c r="AJ18" s="81">
        <v>178.5</v>
      </c>
      <c r="AK18" s="81">
        <v>175.1</v>
      </c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</row>
    <row r="19" spans="1:50" ht="30" customHeight="1" x14ac:dyDescent="0.3">
      <c r="A19" s="80">
        <v>45757</v>
      </c>
      <c r="B19" s="104">
        <v>18</v>
      </c>
      <c r="C19" s="104">
        <v>20.7</v>
      </c>
      <c r="D19" s="104">
        <v>19</v>
      </c>
      <c r="E19" s="81">
        <v>48600</v>
      </c>
      <c r="F19" s="81">
        <v>49700</v>
      </c>
      <c r="G19" s="81">
        <v>48500</v>
      </c>
      <c r="H19" s="81">
        <v>7.91</v>
      </c>
      <c r="I19" s="81">
        <v>7.97</v>
      </c>
      <c r="J19" s="81">
        <v>8.15</v>
      </c>
      <c r="K19" s="81">
        <v>0.35</v>
      </c>
      <c r="L19" s="81">
        <v>0.5</v>
      </c>
      <c r="M19" s="81">
        <v>0.53</v>
      </c>
      <c r="N19" s="81">
        <v>0</v>
      </c>
      <c r="O19" s="81">
        <v>0</v>
      </c>
      <c r="P19" s="81">
        <v>0</v>
      </c>
      <c r="Q19" s="81">
        <v>179</v>
      </c>
      <c r="R19" s="81">
        <v>182.2</v>
      </c>
      <c r="S19" s="81">
        <v>174.1</v>
      </c>
      <c r="T19" s="81">
        <v>17.899999999999999</v>
      </c>
      <c r="U19" s="81">
        <v>20.9</v>
      </c>
      <c r="V19" s="81">
        <v>19.100000000000001</v>
      </c>
      <c r="W19" s="81">
        <v>48800</v>
      </c>
      <c r="X19" s="81">
        <v>50300</v>
      </c>
      <c r="Y19" s="81">
        <v>47500</v>
      </c>
      <c r="Z19" s="81">
        <v>8.01</v>
      </c>
      <c r="AA19" s="81">
        <v>8.02</v>
      </c>
      <c r="AB19" s="81">
        <v>8.16</v>
      </c>
      <c r="AC19" s="81">
        <v>0.28000000000000003</v>
      </c>
      <c r="AD19" s="81">
        <v>0.37</v>
      </c>
      <c r="AE19" s="81">
        <v>0.49</v>
      </c>
      <c r="AF19" s="81">
        <v>0</v>
      </c>
      <c r="AG19" s="81">
        <v>0</v>
      </c>
      <c r="AH19" s="81">
        <v>0</v>
      </c>
      <c r="AI19" s="81">
        <v>181.7</v>
      </c>
      <c r="AJ19" s="81">
        <v>180.9</v>
      </c>
      <c r="AK19" s="81">
        <v>165.4</v>
      </c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</row>
    <row r="20" spans="1:50" ht="18" x14ac:dyDescent="0.3">
      <c r="A20" s="80">
        <v>45758</v>
      </c>
      <c r="B20" s="104">
        <v>18.2</v>
      </c>
      <c r="C20" s="104">
        <v>21.4</v>
      </c>
      <c r="D20" s="104">
        <v>19.399999999999999</v>
      </c>
      <c r="E20" s="81">
        <v>48300</v>
      </c>
      <c r="F20" s="81">
        <v>48600</v>
      </c>
      <c r="G20" s="81">
        <v>47900</v>
      </c>
      <c r="H20" s="81">
        <v>7.85</v>
      </c>
      <c r="I20" s="81">
        <v>7.8</v>
      </c>
      <c r="J20" s="81">
        <v>8.08</v>
      </c>
      <c r="K20" s="81">
        <v>0.51</v>
      </c>
      <c r="L20" s="81">
        <v>0.63</v>
      </c>
      <c r="M20" s="81">
        <v>0.61</v>
      </c>
      <c r="N20" s="81">
        <v>0</v>
      </c>
      <c r="O20" s="81">
        <v>0</v>
      </c>
      <c r="P20" s="81">
        <v>0</v>
      </c>
      <c r="Q20" s="81">
        <v>188.9</v>
      </c>
      <c r="R20" s="81">
        <v>187.7</v>
      </c>
      <c r="S20" s="81">
        <v>176.8</v>
      </c>
      <c r="T20" s="81">
        <v>18.100000000000001</v>
      </c>
      <c r="U20" s="81">
        <v>21.1</v>
      </c>
      <c r="V20" s="81">
        <v>19.2</v>
      </c>
      <c r="W20" s="81">
        <v>48600</v>
      </c>
      <c r="X20" s="81">
        <v>49200</v>
      </c>
      <c r="Y20" s="81">
        <v>48100</v>
      </c>
      <c r="Z20" s="81">
        <v>7.88</v>
      </c>
      <c r="AA20" s="81">
        <v>7.83</v>
      </c>
      <c r="AB20" s="81">
        <v>8.02</v>
      </c>
      <c r="AC20" s="81">
        <v>0.49</v>
      </c>
      <c r="AD20" s="81">
        <v>0.48</v>
      </c>
      <c r="AE20" s="81">
        <v>0.55000000000000004</v>
      </c>
      <c r="AF20" s="81">
        <v>0</v>
      </c>
      <c r="AG20" s="81">
        <v>0</v>
      </c>
      <c r="AH20" s="81">
        <v>0</v>
      </c>
      <c r="AI20" s="81">
        <v>186.9</v>
      </c>
      <c r="AJ20" s="81">
        <v>185.1</v>
      </c>
      <c r="AK20" s="81">
        <v>179.3</v>
      </c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</row>
    <row r="21" spans="1:50" ht="18" x14ac:dyDescent="0.3">
      <c r="A21" s="80">
        <v>45759</v>
      </c>
      <c r="B21" s="104">
        <v>18.899999999999999</v>
      </c>
      <c r="C21" s="104">
        <v>20.8</v>
      </c>
      <c r="D21" s="104">
        <v>20</v>
      </c>
      <c r="E21" s="81">
        <v>49300</v>
      </c>
      <c r="F21" s="81">
        <v>49100</v>
      </c>
      <c r="G21" s="81">
        <v>49400</v>
      </c>
      <c r="H21" s="81">
        <v>8.06</v>
      </c>
      <c r="I21" s="81">
        <v>8.09</v>
      </c>
      <c r="J21" s="81">
        <v>8.11</v>
      </c>
      <c r="K21" s="81">
        <v>0.44</v>
      </c>
      <c r="L21" s="81">
        <v>0.44</v>
      </c>
      <c r="M21" s="81">
        <v>0.49</v>
      </c>
      <c r="N21" s="81">
        <v>0</v>
      </c>
      <c r="O21" s="81">
        <v>0</v>
      </c>
      <c r="P21" s="81">
        <v>0</v>
      </c>
      <c r="Q21" s="81">
        <v>179.2</v>
      </c>
      <c r="R21" s="81">
        <v>177.5</v>
      </c>
      <c r="S21" s="81">
        <v>176.3</v>
      </c>
      <c r="T21" s="81">
        <v>18.8</v>
      </c>
      <c r="U21" s="81">
        <v>22.4</v>
      </c>
      <c r="V21" s="81">
        <v>19.899999999999999</v>
      </c>
      <c r="W21" s="81">
        <v>49500</v>
      </c>
      <c r="X21" s="81">
        <v>49400</v>
      </c>
      <c r="Y21" s="81">
        <v>49200</v>
      </c>
      <c r="Z21" s="81">
        <v>8.0299999999999994</v>
      </c>
      <c r="AA21" s="81">
        <v>8.15</v>
      </c>
      <c r="AB21" s="81">
        <v>8.1</v>
      </c>
      <c r="AC21" s="81">
        <v>0.39</v>
      </c>
      <c r="AD21" s="81">
        <v>0.5</v>
      </c>
      <c r="AE21" s="81">
        <v>0.53</v>
      </c>
      <c r="AF21" s="81">
        <v>0</v>
      </c>
      <c r="AG21" s="81">
        <v>0</v>
      </c>
      <c r="AH21" s="81">
        <v>0</v>
      </c>
      <c r="AI21" s="81">
        <v>180.9</v>
      </c>
      <c r="AJ21" s="81">
        <v>174.3</v>
      </c>
      <c r="AK21" s="81">
        <v>178.1</v>
      </c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</row>
    <row r="22" spans="1:50" ht="18" x14ac:dyDescent="0.3">
      <c r="A22" s="80">
        <v>45760</v>
      </c>
      <c r="B22" s="104">
        <v>19.2</v>
      </c>
      <c r="C22" s="104">
        <v>20.2</v>
      </c>
      <c r="D22" s="104">
        <v>19.899999999999999</v>
      </c>
      <c r="E22" s="81">
        <v>49600</v>
      </c>
      <c r="F22" s="81">
        <v>49500</v>
      </c>
      <c r="G22" s="81">
        <v>48300</v>
      </c>
      <c r="H22" s="81">
        <v>8.1</v>
      </c>
      <c r="I22" s="81">
        <v>8.1</v>
      </c>
      <c r="J22" s="81">
        <v>8.15</v>
      </c>
      <c r="K22" s="81">
        <v>0.39</v>
      </c>
      <c r="L22" s="81">
        <v>0.47</v>
      </c>
      <c r="M22" s="81">
        <v>0.43</v>
      </c>
      <c r="N22" s="81">
        <v>0.22</v>
      </c>
      <c r="O22" s="81">
        <v>0</v>
      </c>
      <c r="P22" s="81">
        <v>0.31</v>
      </c>
      <c r="Q22" s="81">
        <v>175.8</v>
      </c>
      <c r="R22" s="81">
        <v>175.9</v>
      </c>
      <c r="S22" s="81">
        <v>173.5</v>
      </c>
      <c r="T22" s="81">
        <v>18.899999999999999</v>
      </c>
      <c r="U22" s="81">
        <v>20.2</v>
      </c>
      <c r="V22" s="81">
        <v>19.7</v>
      </c>
      <c r="W22" s="81">
        <v>49300</v>
      </c>
      <c r="X22" s="81">
        <v>49200</v>
      </c>
      <c r="Y22" s="81">
        <v>48700</v>
      </c>
      <c r="Z22" s="81">
        <v>8.08</v>
      </c>
      <c r="AA22" s="81">
        <v>8.1</v>
      </c>
      <c r="AB22" s="81">
        <v>8.17</v>
      </c>
      <c r="AC22" s="81">
        <v>0.27</v>
      </c>
      <c r="AD22" s="81">
        <v>0.66</v>
      </c>
      <c r="AE22" s="81">
        <v>0.49</v>
      </c>
      <c r="AF22" s="81">
        <v>0</v>
      </c>
      <c r="AG22" s="81">
        <v>0</v>
      </c>
      <c r="AH22" s="81">
        <v>0</v>
      </c>
      <c r="AI22" s="81">
        <v>176.9</v>
      </c>
      <c r="AJ22" s="81">
        <v>175.6</v>
      </c>
      <c r="AK22" s="81">
        <v>172.3</v>
      </c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</row>
    <row r="23" spans="1:50" ht="18" x14ac:dyDescent="0.3">
      <c r="A23" s="80">
        <v>45761</v>
      </c>
      <c r="B23" s="104">
        <v>18.600000000000001</v>
      </c>
      <c r="C23" s="104">
        <v>21.7</v>
      </c>
      <c r="D23" s="104">
        <v>19.5</v>
      </c>
      <c r="E23" s="81">
        <v>48300</v>
      </c>
      <c r="F23" s="81">
        <v>49100</v>
      </c>
      <c r="G23" s="81">
        <v>48500</v>
      </c>
      <c r="H23" s="81">
        <v>8.19</v>
      </c>
      <c r="I23" s="81">
        <v>8.24</v>
      </c>
      <c r="J23" s="81">
        <v>8.2799999999999994</v>
      </c>
      <c r="K23" s="81">
        <v>0.45</v>
      </c>
      <c r="L23" s="81">
        <v>0.42</v>
      </c>
      <c r="M23" s="81">
        <v>0.55000000000000004</v>
      </c>
      <c r="N23" s="81">
        <v>0</v>
      </c>
      <c r="O23" s="81">
        <v>0</v>
      </c>
      <c r="P23" s="81">
        <v>0</v>
      </c>
      <c r="Q23" s="81">
        <v>172.1</v>
      </c>
      <c r="R23" s="81">
        <v>169.7</v>
      </c>
      <c r="S23" s="81">
        <v>168</v>
      </c>
      <c r="T23" s="81">
        <v>18.7</v>
      </c>
      <c r="U23" s="81">
        <v>21.9</v>
      </c>
      <c r="V23" s="81">
        <v>19.399999999999999</v>
      </c>
      <c r="W23" s="81">
        <v>48700</v>
      </c>
      <c r="X23" s="81">
        <v>49400</v>
      </c>
      <c r="Y23" s="81">
        <v>48900</v>
      </c>
      <c r="Z23" s="105">
        <v>8.17</v>
      </c>
      <c r="AA23" s="81">
        <v>8.1999999999999993</v>
      </c>
      <c r="AB23" s="81">
        <v>8.17</v>
      </c>
      <c r="AC23" s="81">
        <v>0.42</v>
      </c>
      <c r="AD23" s="81">
        <v>0.36</v>
      </c>
      <c r="AE23" s="81">
        <v>0.39</v>
      </c>
      <c r="AF23" s="81">
        <v>0</v>
      </c>
      <c r="AG23" s="81">
        <v>0</v>
      </c>
      <c r="AH23" s="81">
        <v>0</v>
      </c>
      <c r="AI23" s="81">
        <v>173.4</v>
      </c>
      <c r="AJ23" s="81">
        <v>171</v>
      </c>
      <c r="AK23" s="81">
        <v>172.8</v>
      </c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</row>
    <row r="24" spans="1:50" ht="18" x14ac:dyDescent="0.3">
      <c r="A24" s="80">
        <v>45762</v>
      </c>
      <c r="B24" s="104">
        <v>17.8</v>
      </c>
      <c r="C24" s="104">
        <v>21.1</v>
      </c>
      <c r="D24" s="104">
        <v>19</v>
      </c>
      <c r="E24" s="81">
        <v>47100</v>
      </c>
      <c r="F24" s="81">
        <v>48100</v>
      </c>
      <c r="G24" s="81">
        <v>47100</v>
      </c>
      <c r="H24" s="81">
        <v>8.1999999999999993</v>
      </c>
      <c r="I24" s="81">
        <v>8.2200000000000006</v>
      </c>
      <c r="J24" s="81">
        <v>8.24</v>
      </c>
      <c r="K24" s="81">
        <v>0.38</v>
      </c>
      <c r="L24" s="81">
        <v>0.27</v>
      </c>
      <c r="M24" s="81">
        <v>0.28999999999999998</v>
      </c>
      <c r="N24" s="81">
        <v>0</v>
      </c>
      <c r="O24" s="81">
        <v>0</v>
      </c>
      <c r="P24" s="81">
        <v>0</v>
      </c>
      <c r="Q24" s="81">
        <v>168.3</v>
      </c>
      <c r="R24" s="81">
        <v>167</v>
      </c>
      <c r="S24" s="81">
        <v>166.5</v>
      </c>
      <c r="T24" s="81">
        <v>17.8</v>
      </c>
      <c r="U24" s="81">
        <v>21.2</v>
      </c>
      <c r="V24" s="81">
        <v>18.600000000000001</v>
      </c>
      <c r="W24" s="81">
        <v>46900</v>
      </c>
      <c r="X24" s="81">
        <v>47700</v>
      </c>
      <c r="Y24" s="81">
        <v>46900</v>
      </c>
      <c r="Z24" s="81">
        <v>8.18</v>
      </c>
      <c r="AA24" s="81">
        <v>8.19</v>
      </c>
      <c r="AB24" s="81">
        <v>8.2100000000000009</v>
      </c>
      <c r="AC24" s="81">
        <v>0.4</v>
      </c>
      <c r="AD24" s="81">
        <v>0.45</v>
      </c>
      <c r="AE24" s="81">
        <v>0.35</v>
      </c>
      <c r="AF24" s="81">
        <v>0</v>
      </c>
      <c r="AG24" s="81">
        <v>0</v>
      </c>
      <c r="AH24" s="81">
        <v>0</v>
      </c>
      <c r="AI24" s="81">
        <v>169.8</v>
      </c>
      <c r="AJ24" s="81">
        <v>168.7</v>
      </c>
      <c r="AK24" s="81">
        <v>167.9</v>
      </c>
      <c r="AL24" s="81">
        <v>6.0419999999999998</v>
      </c>
      <c r="AM24" s="82" t="s">
        <v>124</v>
      </c>
      <c r="AN24" s="82" t="s">
        <v>124</v>
      </c>
      <c r="AO24" s="50">
        <f>G23*0.61</f>
        <v>29585</v>
      </c>
      <c r="AP24" s="81">
        <v>4.22</v>
      </c>
      <c r="AQ24" s="81" t="s">
        <v>127</v>
      </c>
      <c r="AR24" s="81">
        <v>150</v>
      </c>
      <c r="AS24" s="81">
        <v>200</v>
      </c>
      <c r="AT24" s="81">
        <v>0.22</v>
      </c>
      <c r="AU24" s="81" t="s">
        <v>126</v>
      </c>
      <c r="AV24" s="106" t="s">
        <v>124</v>
      </c>
      <c r="AW24" s="81">
        <v>4.6100000000000003</v>
      </c>
      <c r="AX24" s="81">
        <v>3.16</v>
      </c>
    </row>
    <row r="25" spans="1:50" ht="18" x14ac:dyDescent="0.3">
      <c r="A25" s="80">
        <v>45763</v>
      </c>
      <c r="B25" s="104">
        <v>17.600000000000001</v>
      </c>
      <c r="C25" s="104">
        <v>21.6</v>
      </c>
      <c r="D25" s="104">
        <v>18.5</v>
      </c>
      <c r="E25" s="81">
        <v>48700</v>
      </c>
      <c r="F25" s="81">
        <v>49100</v>
      </c>
      <c r="G25" s="81">
        <v>48700</v>
      </c>
      <c r="H25" s="81">
        <v>8.1300000000000008</v>
      </c>
      <c r="I25" s="81">
        <v>8.2200000000000006</v>
      </c>
      <c r="J25" s="81">
        <v>8.18</v>
      </c>
      <c r="K25" s="81">
        <v>0.4</v>
      </c>
      <c r="L25" s="81">
        <v>0.44</v>
      </c>
      <c r="M25" s="81">
        <v>0.4</v>
      </c>
      <c r="N25" s="81">
        <v>0</v>
      </c>
      <c r="O25" s="81">
        <v>0</v>
      </c>
      <c r="P25" s="81">
        <v>0</v>
      </c>
      <c r="Q25" s="81">
        <v>176.5</v>
      </c>
      <c r="R25" s="81">
        <v>170.7</v>
      </c>
      <c r="S25" s="81">
        <v>169.5</v>
      </c>
      <c r="T25" s="81">
        <v>17.7</v>
      </c>
      <c r="U25" s="81">
        <v>21.8</v>
      </c>
      <c r="V25" s="81">
        <v>18.600000000000001</v>
      </c>
      <c r="W25" s="81">
        <v>48200</v>
      </c>
      <c r="X25" s="81">
        <v>48800</v>
      </c>
      <c r="Y25" s="81">
        <v>48300</v>
      </c>
      <c r="Z25" s="81">
        <v>8.15</v>
      </c>
      <c r="AA25" s="81">
        <v>8.25</v>
      </c>
      <c r="AB25" s="81">
        <v>8.2200000000000006</v>
      </c>
      <c r="AC25" s="81">
        <v>0.37</v>
      </c>
      <c r="AD25" s="81">
        <v>0.28000000000000003</v>
      </c>
      <c r="AE25" s="81">
        <v>0.42</v>
      </c>
      <c r="AF25" s="81">
        <v>0</v>
      </c>
      <c r="AG25" s="81">
        <v>0</v>
      </c>
      <c r="AH25" s="81">
        <v>0</v>
      </c>
      <c r="AI25" s="81">
        <v>170.2</v>
      </c>
      <c r="AJ25" s="81">
        <v>170.2</v>
      </c>
      <c r="AK25" s="81">
        <v>169.5</v>
      </c>
      <c r="AL25" s="81">
        <v>5.04</v>
      </c>
      <c r="AM25" s="82" t="s">
        <v>124</v>
      </c>
      <c r="AN25" s="82" t="s">
        <v>124</v>
      </c>
      <c r="AO25" s="50">
        <f t="shared" ref="AO25:AO33" si="0">G24*0.61</f>
        <v>28731</v>
      </c>
      <c r="AP25" s="81">
        <v>5.63</v>
      </c>
      <c r="AQ25" s="81" t="s">
        <v>127</v>
      </c>
      <c r="AR25" s="81" t="s">
        <v>127</v>
      </c>
      <c r="AS25" s="81" t="s">
        <v>127</v>
      </c>
      <c r="AT25" s="81">
        <v>0.17</v>
      </c>
      <c r="AU25" s="81" t="s">
        <v>126</v>
      </c>
      <c r="AV25" s="106" t="s">
        <v>124</v>
      </c>
      <c r="AW25" s="81">
        <v>5.47</v>
      </c>
      <c r="AX25" s="106" t="s">
        <v>128</v>
      </c>
    </row>
    <row r="26" spans="1:50" ht="18" x14ac:dyDescent="0.3">
      <c r="A26" s="80">
        <v>45764</v>
      </c>
      <c r="B26" s="104">
        <v>16.399999999999999</v>
      </c>
      <c r="C26" s="104">
        <v>21</v>
      </c>
      <c r="D26" s="104">
        <v>19.5</v>
      </c>
      <c r="E26" s="81">
        <v>48100</v>
      </c>
      <c r="F26" s="81">
        <v>47500</v>
      </c>
      <c r="G26" s="81">
        <v>48200</v>
      </c>
      <c r="H26" s="81">
        <v>8.16</v>
      </c>
      <c r="I26" s="81">
        <v>7.9</v>
      </c>
      <c r="J26" s="81">
        <v>7.91</v>
      </c>
      <c r="K26" s="81">
        <v>0.28000000000000003</v>
      </c>
      <c r="L26" s="81">
        <v>0.36</v>
      </c>
      <c r="M26" s="81">
        <v>0.25</v>
      </c>
      <c r="N26" s="81">
        <v>0</v>
      </c>
      <c r="O26" s="81">
        <v>0</v>
      </c>
      <c r="P26" s="81">
        <v>0</v>
      </c>
      <c r="Q26" s="81">
        <v>170.7</v>
      </c>
      <c r="R26" s="81">
        <v>180.7</v>
      </c>
      <c r="S26" s="81">
        <v>185.2</v>
      </c>
      <c r="T26" s="81">
        <v>16.8</v>
      </c>
      <c r="U26" s="81">
        <v>21.1</v>
      </c>
      <c r="V26" s="81">
        <v>19.600000000000001</v>
      </c>
      <c r="W26" s="81">
        <v>47900</v>
      </c>
      <c r="X26" s="81">
        <v>46800</v>
      </c>
      <c r="Y26" s="81">
        <v>47900</v>
      </c>
      <c r="Z26" s="81">
        <v>8.11</v>
      </c>
      <c r="AA26" s="81">
        <v>7.92</v>
      </c>
      <c r="AB26" s="81">
        <v>7.92</v>
      </c>
      <c r="AC26" s="81">
        <v>0.34</v>
      </c>
      <c r="AD26" s="81">
        <v>0.38</v>
      </c>
      <c r="AE26" s="81">
        <v>0.32</v>
      </c>
      <c r="AF26" s="81">
        <v>0</v>
      </c>
      <c r="AG26" s="81">
        <v>0</v>
      </c>
      <c r="AH26" s="81">
        <v>0</v>
      </c>
      <c r="AI26" s="81">
        <v>170.1</v>
      </c>
      <c r="AJ26" s="81">
        <v>181.7</v>
      </c>
      <c r="AK26" s="81">
        <v>184.5</v>
      </c>
      <c r="AL26" s="81">
        <v>5.4</v>
      </c>
      <c r="AM26" s="82" t="s">
        <v>124</v>
      </c>
      <c r="AN26" s="82" t="s">
        <v>124</v>
      </c>
      <c r="AO26" s="50">
        <f t="shared" si="0"/>
        <v>29707</v>
      </c>
      <c r="AP26" s="81">
        <v>4.5199999999999996</v>
      </c>
      <c r="AQ26" s="81" t="s">
        <v>127</v>
      </c>
      <c r="AR26" s="81">
        <v>160</v>
      </c>
      <c r="AS26" s="81">
        <v>150</v>
      </c>
      <c r="AT26" s="81">
        <v>0.31</v>
      </c>
      <c r="AU26" s="81" t="s">
        <v>126</v>
      </c>
      <c r="AV26" s="106" t="s">
        <v>124</v>
      </c>
      <c r="AW26" s="81">
        <v>8.61</v>
      </c>
      <c r="AX26" s="81">
        <v>3.1</v>
      </c>
    </row>
    <row r="27" spans="1:50" ht="18" x14ac:dyDescent="0.3">
      <c r="A27" s="80">
        <v>45765</v>
      </c>
      <c r="B27" s="104">
        <v>17.2</v>
      </c>
      <c r="C27" s="104">
        <v>20.6</v>
      </c>
      <c r="D27" s="104">
        <v>18.600000000000001</v>
      </c>
      <c r="E27" s="81">
        <v>48400</v>
      </c>
      <c r="F27" s="81">
        <v>49100</v>
      </c>
      <c r="G27" s="81">
        <v>46500</v>
      </c>
      <c r="H27" s="81">
        <v>7.87</v>
      </c>
      <c r="I27" s="81">
        <v>7.89</v>
      </c>
      <c r="J27" s="81">
        <v>7.91</v>
      </c>
      <c r="K27" s="81">
        <v>0.26</v>
      </c>
      <c r="L27" s="81">
        <v>0.27</v>
      </c>
      <c r="M27" s="81">
        <v>0.42</v>
      </c>
      <c r="N27" s="81">
        <v>0</v>
      </c>
      <c r="O27" s="81">
        <v>0</v>
      </c>
      <c r="P27" s="81">
        <v>0</v>
      </c>
      <c r="Q27" s="81">
        <v>190.3</v>
      </c>
      <c r="R27" s="81">
        <v>190.6</v>
      </c>
      <c r="S27" s="81">
        <v>186.4</v>
      </c>
      <c r="T27" s="81">
        <v>17.600000000000001</v>
      </c>
      <c r="U27" s="81">
        <v>20.6</v>
      </c>
      <c r="V27" s="81">
        <v>18.7</v>
      </c>
      <c r="W27" s="81">
        <v>48100</v>
      </c>
      <c r="X27" s="81">
        <v>49200</v>
      </c>
      <c r="Y27" s="81">
        <v>47500</v>
      </c>
      <c r="Z27" s="81">
        <v>7.9</v>
      </c>
      <c r="AA27" s="81">
        <v>7.91</v>
      </c>
      <c r="AB27" s="81">
        <v>7.89</v>
      </c>
      <c r="AC27" s="81">
        <v>0.45</v>
      </c>
      <c r="AD27" s="81">
        <v>0.35</v>
      </c>
      <c r="AE27" s="81">
        <v>0.37</v>
      </c>
      <c r="AF27" s="81">
        <v>0</v>
      </c>
      <c r="AG27" s="81">
        <v>0</v>
      </c>
      <c r="AH27" s="81">
        <v>0</v>
      </c>
      <c r="AI27" s="81">
        <v>188.8</v>
      </c>
      <c r="AJ27" s="81">
        <v>190.1</v>
      </c>
      <c r="AK27" s="81">
        <v>187.4</v>
      </c>
      <c r="AL27" s="81">
        <v>6.6</v>
      </c>
      <c r="AM27" s="82" t="s">
        <v>124</v>
      </c>
      <c r="AN27" s="82" t="s">
        <v>124</v>
      </c>
      <c r="AO27" s="50">
        <f t="shared" si="0"/>
        <v>29402</v>
      </c>
      <c r="AP27" s="81">
        <v>4.1100000000000003</v>
      </c>
      <c r="AQ27" s="81" t="s">
        <v>127</v>
      </c>
      <c r="AR27" s="81">
        <v>140</v>
      </c>
      <c r="AS27" s="81" t="s">
        <v>127</v>
      </c>
      <c r="AT27" s="81">
        <v>0.27</v>
      </c>
      <c r="AU27" s="81" t="s">
        <v>126</v>
      </c>
      <c r="AV27" s="106" t="s">
        <v>124</v>
      </c>
      <c r="AW27" s="81">
        <v>6.15</v>
      </c>
      <c r="AX27" s="106" t="s">
        <v>128</v>
      </c>
    </row>
    <row r="28" spans="1:50" ht="18" x14ac:dyDescent="0.3">
      <c r="A28" s="80">
        <v>45766</v>
      </c>
      <c r="B28" s="104">
        <v>17.600000000000001</v>
      </c>
      <c r="C28" s="104">
        <v>20.5</v>
      </c>
      <c r="D28" s="104">
        <v>17.8</v>
      </c>
      <c r="E28" s="81">
        <v>47200</v>
      </c>
      <c r="F28" s="81">
        <v>48400</v>
      </c>
      <c r="G28" s="81">
        <v>47900</v>
      </c>
      <c r="H28" s="81">
        <v>7.73</v>
      </c>
      <c r="I28" s="81">
        <v>7.92</v>
      </c>
      <c r="J28" s="81">
        <v>7.9</v>
      </c>
      <c r="K28" s="81">
        <v>0.3</v>
      </c>
      <c r="L28" s="81">
        <v>0.5</v>
      </c>
      <c r="M28" s="81">
        <v>0.32</v>
      </c>
      <c r="N28" s="81">
        <v>0</v>
      </c>
      <c r="O28" s="81">
        <v>0</v>
      </c>
      <c r="P28" s="81">
        <v>0</v>
      </c>
      <c r="Q28" s="81">
        <v>195</v>
      </c>
      <c r="R28" s="81">
        <v>185.1</v>
      </c>
      <c r="S28" s="81">
        <v>186.8</v>
      </c>
      <c r="T28" s="81">
        <v>17.8</v>
      </c>
      <c r="U28" s="81">
        <v>21.7</v>
      </c>
      <c r="V28" s="81">
        <v>18</v>
      </c>
      <c r="W28" s="81">
        <v>47000</v>
      </c>
      <c r="X28" s="81">
        <v>48200</v>
      </c>
      <c r="Y28" s="81">
        <v>48400</v>
      </c>
      <c r="Z28" s="81">
        <v>7.92</v>
      </c>
      <c r="AA28" s="81">
        <v>7.89</v>
      </c>
      <c r="AB28" s="81">
        <v>7.94</v>
      </c>
      <c r="AC28" s="81">
        <v>0.28000000000000003</v>
      </c>
      <c r="AD28" s="81">
        <v>0.43</v>
      </c>
      <c r="AE28" s="81">
        <v>0.4</v>
      </c>
      <c r="AF28" s="81">
        <v>0</v>
      </c>
      <c r="AG28" s="81">
        <v>0</v>
      </c>
      <c r="AH28" s="81">
        <v>0</v>
      </c>
      <c r="AI28" s="81">
        <v>186.1</v>
      </c>
      <c r="AJ28" s="81">
        <v>186.8</v>
      </c>
      <c r="AK28" s="81">
        <v>184.9</v>
      </c>
      <c r="AL28" s="81">
        <v>5.28</v>
      </c>
      <c r="AM28" s="82" t="s">
        <v>124</v>
      </c>
      <c r="AN28" s="82" t="s">
        <v>124</v>
      </c>
      <c r="AO28" s="50">
        <f t="shared" si="0"/>
        <v>28365</v>
      </c>
      <c r="AP28" s="81">
        <v>3.83</v>
      </c>
      <c r="AQ28" s="81" t="s">
        <v>127</v>
      </c>
      <c r="AR28" s="81">
        <v>890</v>
      </c>
      <c r="AS28" s="81">
        <v>820</v>
      </c>
      <c r="AT28" s="81">
        <v>0.33</v>
      </c>
      <c r="AU28" s="81" t="s">
        <v>126</v>
      </c>
      <c r="AV28" s="106" t="s">
        <v>124</v>
      </c>
      <c r="AW28" s="81">
        <v>4.8600000000000003</v>
      </c>
      <c r="AX28" s="106" t="s">
        <v>128</v>
      </c>
    </row>
    <row r="29" spans="1:50" ht="18" x14ac:dyDescent="0.3">
      <c r="A29" s="80">
        <v>45767</v>
      </c>
      <c r="B29" s="104">
        <v>16.600000000000001</v>
      </c>
      <c r="C29" s="104">
        <v>19.5</v>
      </c>
      <c r="D29" s="104">
        <v>17.7</v>
      </c>
      <c r="E29" s="81">
        <v>48200</v>
      </c>
      <c r="F29" s="81">
        <v>48200</v>
      </c>
      <c r="G29" s="81">
        <v>47600</v>
      </c>
      <c r="H29" s="81">
        <v>8.0500000000000007</v>
      </c>
      <c r="I29" s="81">
        <v>8.0299999999999994</v>
      </c>
      <c r="J29" s="81">
        <v>8.14</v>
      </c>
      <c r="K29" s="81">
        <v>0.34</v>
      </c>
      <c r="L29" s="81">
        <v>0.33</v>
      </c>
      <c r="M29" s="81">
        <v>0.23</v>
      </c>
      <c r="N29" s="81">
        <v>0</v>
      </c>
      <c r="O29" s="81">
        <v>0</v>
      </c>
      <c r="P29" s="81">
        <v>0</v>
      </c>
      <c r="Q29" s="81">
        <v>180</v>
      </c>
      <c r="R29" s="81">
        <v>179.8</v>
      </c>
      <c r="S29" s="81">
        <v>175.9</v>
      </c>
      <c r="T29" s="81">
        <v>16.399999999999999</v>
      </c>
      <c r="U29" s="81">
        <v>19.5</v>
      </c>
      <c r="V29" s="81">
        <v>17.600000000000001</v>
      </c>
      <c r="W29" s="81">
        <v>47900</v>
      </c>
      <c r="X29" s="81">
        <v>47800</v>
      </c>
      <c r="Y29" s="81">
        <v>48900</v>
      </c>
      <c r="Z29" s="81">
        <v>8.0500000000000007</v>
      </c>
      <c r="AA29" s="81">
        <v>8.1300000000000008</v>
      </c>
      <c r="AB29" s="81">
        <v>8.11</v>
      </c>
      <c r="AC29" s="81">
        <v>0.53</v>
      </c>
      <c r="AD29" s="81">
        <v>0.33</v>
      </c>
      <c r="AE29" s="81">
        <v>0.23</v>
      </c>
      <c r="AF29" s="81">
        <v>0</v>
      </c>
      <c r="AG29" s="81">
        <v>0</v>
      </c>
      <c r="AH29" s="81">
        <v>0</v>
      </c>
      <c r="AI29" s="81">
        <v>180.2</v>
      </c>
      <c r="AJ29" s="81">
        <v>175.9</v>
      </c>
      <c r="AK29" s="81">
        <v>177.1</v>
      </c>
      <c r="AL29" s="81">
        <v>4.8</v>
      </c>
      <c r="AM29" s="82" t="s">
        <v>124</v>
      </c>
      <c r="AN29" s="82" t="s">
        <v>124</v>
      </c>
      <c r="AO29" s="50">
        <f t="shared" si="0"/>
        <v>29219</v>
      </c>
      <c r="AP29" s="81">
        <v>4.0999999999999996</v>
      </c>
      <c r="AQ29" s="83" t="s">
        <v>127</v>
      </c>
      <c r="AR29" s="83">
        <v>100</v>
      </c>
      <c r="AS29" s="83" t="s">
        <v>127</v>
      </c>
      <c r="AT29" s="81">
        <v>0.21</v>
      </c>
      <c r="AU29" s="83" t="s">
        <v>126</v>
      </c>
      <c r="AV29" s="83" t="s">
        <v>124</v>
      </c>
      <c r="AW29" s="81">
        <v>4.92</v>
      </c>
      <c r="AX29" s="81">
        <v>2.54</v>
      </c>
    </row>
    <row r="30" spans="1:50" ht="18" x14ac:dyDescent="0.3">
      <c r="A30" s="80">
        <v>45768</v>
      </c>
      <c r="B30" s="104">
        <v>16.5</v>
      </c>
      <c r="C30" s="104">
        <v>21.8</v>
      </c>
      <c r="D30" s="104">
        <v>17.3</v>
      </c>
      <c r="E30" s="81">
        <v>47900</v>
      </c>
      <c r="F30" s="81">
        <v>48200</v>
      </c>
      <c r="G30" s="81">
        <v>48300</v>
      </c>
      <c r="H30" s="81">
        <v>8.06</v>
      </c>
      <c r="I30" s="81">
        <v>7.55</v>
      </c>
      <c r="J30" s="81">
        <v>7.95</v>
      </c>
      <c r="K30" s="81">
        <v>0.35</v>
      </c>
      <c r="L30" s="81">
        <v>0.55000000000000004</v>
      </c>
      <c r="M30" s="81">
        <v>0.51</v>
      </c>
      <c r="N30" s="81">
        <v>0</v>
      </c>
      <c r="O30" s="81">
        <v>0</v>
      </c>
      <c r="P30" s="81">
        <v>0</v>
      </c>
      <c r="Q30" s="81">
        <v>179.2</v>
      </c>
      <c r="R30" s="81">
        <v>202.8</v>
      </c>
      <c r="S30" s="81">
        <v>184.9</v>
      </c>
      <c r="T30" s="81">
        <v>16.100000000000001</v>
      </c>
      <c r="U30" s="81">
        <v>20.399999999999999</v>
      </c>
      <c r="V30" s="81">
        <v>17.100000000000001</v>
      </c>
      <c r="W30" s="81">
        <v>49100</v>
      </c>
      <c r="X30" s="81">
        <v>49200</v>
      </c>
      <c r="Y30" s="81">
        <v>48900</v>
      </c>
      <c r="Z30" s="81">
        <v>8.0399999999999991</v>
      </c>
      <c r="AA30" s="81">
        <v>7.96</v>
      </c>
      <c r="AB30" s="81">
        <v>7.88</v>
      </c>
      <c r="AC30" s="81">
        <v>0.32</v>
      </c>
      <c r="AD30" s="81">
        <v>0.49</v>
      </c>
      <c r="AE30" s="81">
        <v>0.37</v>
      </c>
      <c r="AF30" s="81">
        <v>0</v>
      </c>
      <c r="AG30" s="81">
        <v>0</v>
      </c>
      <c r="AH30" s="81">
        <v>0</v>
      </c>
      <c r="AI30" s="81">
        <v>180.2</v>
      </c>
      <c r="AJ30" s="81">
        <v>183.2</v>
      </c>
      <c r="AK30" s="81">
        <v>188.5</v>
      </c>
      <c r="AL30" s="81">
        <v>5.1719999999999997</v>
      </c>
      <c r="AM30" s="84" t="s">
        <v>124</v>
      </c>
      <c r="AN30" s="84" t="s">
        <v>124</v>
      </c>
      <c r="AO30" s="51">
        <f t="shared" si="0"/>
        <v>29036</v>
      </c>
      <c r="AP30" s="83">
        <v>3.9</v>
      </c>
      <c r="AQ30" s="83" t="s">
        <v>127</v>
      </c>
      <c r="AR30" s="83">
        <v>180</v>
      </c>
      <c r="AS30" s="83">
        <v>150</v>
      </c>
      <c r="AT30" s="83">
        <v>0.24</v>
      </c>
      <c r="AU30" s="83" t="s">
        <v>126</v>
      </c>
      <c r="AV30" s="83" t="s">
        <v>124</v>
      </c>
      <c r="AW30" s="83">
        <v>4.3499999999999996</v>
      </c>
      <c r="AX30" s="107" t="s">
        <v>128</v>
      </c>
    </row>
    <row r="31" spans="1:50" ht="18" x14ac:dyDescent="0.3">
      <c r="A31" s="80">
        <v>45769</v>
      </c>
      <c r="B31" s="104">
        <v>16.3</v>
      </c>
      <c r="C31" s="104">
        <v>21.3</v>
      </c>
      <c r="D31" s="104">
        <v>18.2</v>
      </c>
      <c r="E31" s="81">
        <v>46900</v>
      </c>
      <c r="F31" s="81">
        <v>48100</v>
      </c>
      <c r="G31" s="81">
        <v>48200</v>
      </c>
      <c r="H31" s="81">
        <v>7.73</v>
      </c>
      <c r="I31" s="81">
        <v>7.8</v>
      </c>
      <c r="J31" s="81">
        <v>7.79</v>
      </c>
      <c r="K31" s="81">
        <v>0.34</v>
      </c>
      <c r="L31" s="81">
        <v>0.39</v>
      </c>
      <c r="M31" s="81">
        <v>0.49</v>
      </c>
      <c r="N31" s="81">
        <v>0</v>
      </c>
      <c r="O31" s="81">
        <v>0</v>
      </c>
      <c r="P31" s="81">
        <v>0</v>
      </c>
      <c r="Q31" s="81">
        <v>193.7</v>
      </c>
      <c r="R31" s="81">
        <v>197.7</v>
      </c>
      <c r="S31" s="81">
        <v>193.8</v>
      </c>
      <c r="T31" s="81">
        <v>16.2</v>
      </c>
      <c r="U31" s="81">
        <v>21.7</v>
      </c>
      <c r="V31" s="81">
        <v>18.3</v>
      </c>
      <c r="W31" s="81">
        <v>47900</v>
      </c>
      <c r="X31" s="81">
        <v>48600</v>
      </c>
      <c r="Y31" s="81">
        <v>48600</v>
      </c>
      <c r="Z31" s="81">
        <v>7.69</v>
      </c>
      <c r="AA31" s="81">
        <v>7.86</v>
      </c>
      <c r="AB31" s="81">
        <v>8</v>
      </c>
      <c r="AC31" s="81">
        <v>0.36</v>
      </c>
      <c r="AD31" s="81">
        <v>0.42</v>
      </c>
      <c r="AE31" s="81">
        <v>0.32</v>
      </c>
      <c r="AF31" s="81">
        <v>0</v>
      </c>
      <c r="AG31" s="81">
        <v>0</v>
      </c>
      <c r="AH31" s="81">
        <v>0</v>
      </c>
      <c r="AI31" s="81">
        <v>195.6</v>
      </c>
      <c r="AJ31" s="81">
        <v>195</v>
      </c>
      <c r="AK31" s="81">
        <v>188.7</v>
      </c>
      <c r="AL31" s="81">
        <v>6.54</v>
      </c>
      <c r="AM31" s="84" t="s">
        <v>124</v>
      </c>
      <c r="AN31" s="84" t="s">
        <v>124</v>
      </c>
      <c r="AO31" s="51">
        <f t="shared" si="0"/>
        <v>29463</v>
      </c>
      <c r="AP31" s="83">
        <v>4</v>
      </c>
      <c r="AQ31" s="83" t="s">
        <v>127</v>
      </c>
      <c r="AR31" s="83">
        <v>180</v>
      </c>
      <c r="AS31" s="83">
        <v>170</v>
      </c>
      <c r="AT31" s="83">
        <v>0.19</v>
      </c>
      <c r="AU31" s="83" t="s">
        <v>126</v>
      </c>
      <c r="AV31" s="83" t="s">
        <v>124</v>
      </c>
      <c r="AW31" s="83" t="s">
        <v>190</v>
      </c>
      <c r="AX31" s="83">
        <v>3.22</v>
      </c>
    </row>
    <row r="32" spans="1:50" ht="18" x14ac:dyDescent="0.3">
      <c r="A32" s="80">
        <v>45770</v>
      </c>
      <c r="B32" s="104">
        <v>16.3</v>
      </c>
      <c r="C32" s="104">
        <v>20.6</v>
      </c>
      <c r="D32" s="104">
        <v>20.3</v>
      </c>
      <c r="E32" s="81">
        <v>47400</v>
      </c>
      <c r="F32" s="81">
        <v>48900</v>
      </c>
      <c r="G32" s="81">
        <v>48700</v>
      </c>
      <c r="H32" s="81">
        <v>7.92</v>
      </c>
      <c r="I32" s="81">
        <v>7.84</v>
      </c>
      <c r="J32" s="81">
        <v>7.5</v>
      </c>
      <c r="K32" s="81">
        <v>0.36</v>
      </c>
      <c r="L32" s="81">
        <v>0.39</v>
      </c>
      <c r="M32" s="81">
        <v>0.5</v>
      </c>
      <c r="N32" s="81">
        <v>0</v>
      </c>
      <c r="O32" s="81">
        <v>0</v>
      </c>
      <c r="P32" s="81">
        <v>0</v>
      </c>
      <c r="Q32" s="81">
        <v>194.3</v>
      </c>
      <c r="R32" s="81">
        <v>169.2</v>
      </c>
      <c r="S32" s="81">
        <v>214.9</v>
      </c>
      <c r="T32" s="81">
        <v>16.5</v>
      </c>
      <c r="U32" s="81">
        <v>20.7</v>
      </c>
      <c r="V32" s="81">
        <v>18.8</v>
      </c>
      <c r="W32" s="81">
        <v>48000</v>
      </c>
      <c r="X32" s="81">
        <v>49500</v>
      </c>
      <c r="Y32" s="81">
        <v>48900</v>
      </c>
      <c r="Z32" s="81">
        <v>7.95</v>
      </c>
      <c r="AA32" s="81">
        <v>7.93</v>
      </c>
      <c r="AB32" s="81">
        <v>7.96</v>
      </c>
      <c r="AC32" s="81">
        <v>0.42</v>
      </c>
      <c r="AD32" s="81">
        <v>0.53</v>
      </c>
      <c r="AE32" s="81">
        <v>0.5</v>
      </c>
      <c r="AF32" s="81">
        <v>0</v>
      </c>
      <c r="AG32" s="81">
        <v>0</v>
      </c>
      <c r="AH32" s="81">
        <v>0</v>
      </c>
      <c r="AI32" s="81">
        <v>193.3</v>
      </c>
      <c r="AJ32" s="81">
        <v>191.7</v>
      </c>
      <c r="AK32" s="81">
        <v>193.2</v>
      </c>
      <c r="AL32" s="81">
        <v>4.8600000000000003</v>
      </c>
      <c r="AM32" s="84" t="s">
        <v>124</v>
      </c>
      <c r="AN32" s="84" t="s">
        <v>124</v>
      </c>
      <c r="AO32" s="51">
        <f t="shared" si="0"/>
        <v>29402</v>
      </c>
      <c r="AP32" s="83">
        <v>4.22</v>
      </c>
      <c r="AQ32" s="83" t="s">
        <v>127</v>
      </c>
      <c r="AR32" s="83">
        <v>110</v>
      </c>
      <c r="AS32" s="83" t="s">
        <v>127</v>
      </c>
      <c r="AT32" s="83">
        <v>0.28000000000000003</v>
      </c>
      <c r="AU32" s="83" t="s">
        <v>126</v>
      </c>
      <c r="AV32" s="83" t="s">
        <v>124</v>
      </c>
      <c r="AW32" s="83">
        <v>5.17</v>
      </c>
      <c r="AX32" s="83">
        <v>3.19</v>
      </c>
    </row>
    <row r="33" spans="1:50" ht="18" x14ac:dyDescent="0.3">
      <c r="A33" s="80">
        <v>45771</v>
      </c>
      <c r="B33" s="104">
        <v>18.5</v>
      </c>
      <c r="C33" s="104">
        <v>22.3</v>
      </c>
      <c r="D33" s="104">
        <v>19.3</v>
      </c>
      <c r="E33" s="81">
        <v>49200</v>
      </c>
      <c r="F33" s="81">
        <v>48500</v>
      </c>
      <c r="G33" s="81">
        <v>48800</v>
      </c>
      <c r="H33" s="81">
        <v>7.91</v>
      </c>
      <c r="I33" s="81">
        <v>7.96</v>
      </c>
      <c r="J33" s="81">
        <v>7.95</v>
      </c>
      <c r="K33" s="81">
        <v>0.47</v>
      </c>
      <c r="L33" s="81" t="s">
        <v>76</v>
      </c>
      <c r="M33" s="81" t="s">
        <v>76</v>
      </c>
      <c r="N33" s="81">
        <v>0</v>
      </c>
      <c r="O33" s="81">
        <v>0</v>
      </c>
      <c r="P33" s="81">
        <v>0.16</v>
      </c>
      <c r="Q33" s="81">
        <v>193.4</v>
      </c>
      <c r="R33" s="81">
        <v>192.2</v>
      </c>
      <c r="S33" s="81">
        <v>192.7</v>
      </c>
      <c r="T33" s="81">
        <v>18.2</v>
      </c>
      <c r="U33" s="81">
        <v>22</v>
      </c>
      <c r="V33" s="81">
        <v>19.399999999999999</v>
      </c>
      <c r="W33" s="81">
        <v>49100</v>
      </c>
      <c r="X33" s="81">
        <v>49700</v>
      </c>
      <c r="Y33" s="81">
        <v>49100</v>
      </c>
      <c r="Z33" s="81">
        <v>7.95</v>
      </c>
      <c r="AA33" s="81">
        <v>7.97</v>
      </c>
      <c r="AB33" s="81">
        <v>7.89</v>
      </c>
      <c r="AC33" s="81">
        <v>0.53</v>
      </c>
      <c r="AD33" s="81" t="s">
        <v>76</v>
      </c>
      <c r="AE33" s="81" t="s">
        <v>76</v>
      </c>
      <c r="AF33" s="81">
        <v>0</v>
      </c>
      <c r="AG33" s="81">
        <v>0.11</v>
      </c>
      <c r="AH33" s="81">
        <v>0</v>
      </c>
      <c r="AI33" s="81">
        <v>192.1</v>
      </c>
      <c r="AJ33" s="81">
        <v>191.9</v>
      </c>
      <c r="AK33" s="81">
        <v>191.4</v>
      </c>
      <c r="AL33" s="81">
        <v>5.4720000000000004</v>
      </c>
      <c r="AM33" s="84" t="s">
        <v>124</v>
      </c>
      <c r="AN33" s="84" t="s">
        <v>124</v>
      </c>
      <c r="AO33" s="51">
        <f t="shared" si="0"/>
        <v>29707</v>
      </c>
      <c r="AP33" s="83">
        <v>4.12</v>
      </c>
      <c r="AQ33" s="83" t="s">
        <v>127</v>
      </c>
      <c r="AR33" s="83">
        <v>90</v>
      </c>
      <c r="AS33" s="83">
        <v>20</v>
      </c>
      <c r="AT33" s="83">
        <v>0.26</v>
      </c>
      <c r="AU33" s="83" t="s">
        <v>126</v>
      </c>
      <c r="AV33" s="83" t="s">
        <v>124</v>
      </c>
      <c r="AW33" s="83">
        <v>4.16</v>
      </c>
      <c r="AX33" s="107" t="s">
        <v>128</v>
      </c>
    </row>
    <row r="34" spans="1:50" ht="18" x14ac:dyDescent="0.3">
      <c r="A34" s="80">
        <v>45772</v>
      </c>
      <c r="B34" s="104">
        <v>18.3</v>
      </c>
      <c r="C34" s="104">
        <v>20.399999999999999</v>
      </c>
      <c r="D34" s="104">
        <v>18.5</v>
      </c>
      <c r="E34" s="81">
        <v>48700</v>
      </c>
      <c r="F34" s="81">
        <v>48900</v>
      </c>
      <c r="G34" s="81">
        <v>48400</v>
      </c>
      <c r="H34" s="81">
        <v>7.99</v>
      </c>
      <c r="I34" s="81">
        <v>8.02</v>
      </c>
      <c r="J34" s="81">
        <v>8.15</v>
      </c>
      <c r="K34" s="81">
        <v>0.42</v>
      </c>
      <c r="L34" s="81" t="s">
        <v>76</v>
      </c>
      <c r="M34" s="81" t="s">
        <v>76</v>
      </c>
      <c r="N34" s="81">
        <v>0</v>
      </c>
      <c r="O34" s="81">
        <v>0</v>
      </c>
      <c r="P34" s="81">
        <v>0</v>
      </c>
      <c r="Q34" s="81">
        <v>188.2</v>
      </c>
      <c r="R34" s="81">
        <v>186.1</v>
      </c>
      <c r="S34" s="81">
        <v>185.6</v>
      </c>
      <c r="T34" s="81">
        <v>18.3</v>
      </c>
      <c r="U34" s="81">
        <v>20.6</v>
      </c>
      <c r="V34" s="81">
        <v>18.3</v>
      </c>
      <c r="W34" s="81">
        <v>47900</v>
      </c>
      <c r="X34" s="81">
        <v>47600</v>
      </c>
      <c r="Y34" s="81">
        <v>48100</v>
      </c>
      <c r="Z34" s="81">
        <v>8.0500000000000007</v>
      </c>
      <c r="AA34" s="81">
        <v>8.0399999999999991</v>
      </c>
      <c r="AB34" s="81">
        <v>8.1199999999999992</v>
      </c>
      <c r="AC34" s="81">
        <v>0.36</v>
      </c>
      <c r="AD34" s="81" t="s">
        <v>76</v>
      </c>
      <c r="AE34" s="81" t="s">
        <v>76</v>
      </c>
      <c r="AF34" s="81">
        <v>0</v>
      </c>
      <c r="AG34" s="81">
        <v>0</v>
      </c>
      <c r="AH34" s="81">
        <v>0</v>
      </c>
      <c r="AI34" s="81">
        <v>185.8</v>
      </c>
      <c r="AJ34" s="81">
        <v>185.8</v>
      </c>
      <c r="AK34" s="81">
        <v>182.5</v>
      </c>
      <c r="AL34" s="81">
        <v>6.1319999999999997</v>
      </c>
      <c r="AM34" s="84" t="s">
        <v>124</v>
      </c>
      <c r="AN34" s="84" t="s">
        <v>124</v>
      </c>
      <c r="AO34" s="81">
        <v>27417</v>
      </c>
      <c r="AP34" s="81">
        <v>3.16</v>
      </c>
      <c r="AQ34" s="81">
        <v>15</v>
      </c>
      <c r="AR34" s="81">
        <v>180</v>
      </c>
      <c r="AS34" s="81">
        <v>12</v>
      </c>
      <c r="AT34" s="81">
        <v>0.28000000000000003</v>
      </c>
      <c r="AU34" s="83" t="s">
        <v>126</v>
      </c>
      <c r="AV34" s="83" t="s">
        <v>124</v>
      </c>
      <c r="AW34" s="81">
        <v>5.19</v>
      </c>
      <c r="AX34" s="81">
        <v>3.21</v>
      </c>
    </row>
    <row r="35" spans="1:50" ht="18" x14ac:dyDescent="0.3">
      <c r="A35" s="80">
        <v>45773</v>
      </c>
      <c r="B35" s="104">
        <v>18.2</v>
      </c>
      <c r="C35" s="104">
        <v>20.7</v>
      </c>
      <c r="D35" s="104">
        <v>18.100000000000001</v>
      </c>
      <c r="E35" s="81">
        <v>49500</v>
      </c>
      <c r="F35" s="81">
        <v>49100</v>
      </c>
      <c r="G35" s="81">
        <v>49500</v>
      </c>
      <c r="H35" s="81">
        <v>8.02</v>
      </c>
      <c r="I35" s="81">
        <v>8.02</v>
      </c>
      <c r="J35" s="81">
        <v>8</v>
      </c>
      <c r="K35" s="81">
        <v>0.35</v>
      </c>
      <c r="L35" s="81" t="s">
        <v>76</v>
      </c>
      <c r="M35" s="81" t="s">
        <v>76</v>
      </c>
      <c r="N35" s="81">
        <v>0</v>
      </c>
      <c r="O35" s="81">
        <v>0</v>
      </c>
      <c r="P35" s="81">
        <v>0</v>
      </c>
      <c r="Q35" s="81">
        <v>179</v>
      </c>
      <c r="R35" s="81">
        <v>179.3</v>
      </c>
      <c r="S35" s="81">
        <v>180</v>
      </c>
      <c r="T35" s="81">
        <v>18.399999999999999</v>
      </c>
      <c r="U35" s="81">
        <v>21</v>
      </c>
      <c r="V35" s="81">
        <v>18.2</v>
      </c>
      <c r="W35" s="81">
        <v>49200</v>
      </c>
      <c r="X35" s="81">
        <v>48300</v>
      </c>
      <c r="Y35" s="81">
        <v>48900</v>
      </c>
      <c r="Z35" s="81">
        <v>7.97</v>
      </c>
      <c r="AA35" s="81">
        <v>8</v>
      </c>
      <c r="AB35" s="81">
        <v>8.0299999999999994</v>
      </c>
      <c r="AC35" s="81">
        <v>0.32</v>
      </c>
      <c r="AD35" s="81" t="s">
        <v>76</v>
      </c>
      <c r="AE35" s="81" t="s">
        <v>76</v>
      </c>
      <c r="AF35" s="81">
        <v>0</v>
      </c>
      <c r="AG35" s="81">
        <v>0</v>
      </c>
      <c r="AH35" s="81">
        <v>0</v>
      </c>
      <c r="AI35" s="81">
        <v>181.3</v>
      </c>
      <c r="AJ35" s="81">
        <v>180.7</v>
      </c>
      <c r="AK35" s="81">
        <v>178.5</v>
      </c>
      <c r="AL35" s="81">
        <v>6.3769999999999998</v>
      </c>
      <c r="AM35" s="84" t="s">
        <v>124</v>
      </c>
      <c r="AN35" s="84" t="s">
        <v>124</v>
      </c>
      <c r="AO35" s="81">
        <v>28215</v>
      </c>
      <c r="AP35" s="81">
        <v>3.03</v>
      </c>
      <c r="AQ35" s="81" t="s">
        <v>127</v>
      </c>
      <c r="AR35" s="81">
        <v>160</v>
      </c>
      <c r="AS35" s="81" t="s">
        <v>127</v>
      </c>
      <c r="AT35" s="81">
        <v>0.26</v>
      </c>
      <c r="AU35" s="83" t="s">
        <v>126</v>
      </c>
      <c r="AV35" s="83" t="s">
        <v>124</v>
      </c>
      <c r="AW35" s="81">
        <v>4.3</v>
      </c>
      <c r="AX35" s="81">
        <v>2.98</v>
      </c>
    </row>
    <row r="36" spans="1:50" ht="18" x14ac:dyDescent="0.3">
      <c r="A36" s="80">
        <v>45774</v>
      </c>
      <c r="B36" s="102">
        <v>17.2</v>
      </c>
      <c r="C36" s="102">
        <v>19.399999999999999</v>
      </c>
      <c r="D36" s="102" t="s">
        <v>76</v>
      </c>
      <c r="E36" s="81">
        <v>49600</v>
      </c>
      <c r="F36" s="81">
        <v>49000</v>
      </c>
      <c r="G36" s="81" t="s">
        <v>76</v>
      </c>
      <c r="H36" s="81">
        <v>8.1999999999999993</v>
      </c>
      <c r="I36" s="81">
        <v>8.15</v>
      </c>
      <c r="J36" s="81" t="s">
        <v>76</v>
      </c>
      <c r="K36" s="81">
        <v>0.28999999999999998</v>
      </c>
      <c r="L36" s="81" t="s">
        <v>76</v>
      </c>
      <c r="M36" s="81" t="s">
        <v>76</v>
      </c>
      <c r="N36" s="81">
        <v>0</v>
      </c>
      <c r="O36" s="81">
        <v>0</v>
      </c>
      <c r="P36" s="81" t="s">
        <v>76</v>
      </c>
      <c r="Q36" s="81">
        <v>174.7</v>
      </c>
      <c r="R36" s="81">
        <v>174.1</v>
      </c>
      <c r="S36" s="81" t="s">
        <v>76</v>
      </c>
      <c r="T36" s="81">
        <v>17.2</v>
      </c>
      <c r="U36" s="81">
        <v>19.3</v>
      </c>
      <c r="V36" s="81" t="s">
        <v>76</v>
      </c>
      <c r="W36" s="81">
        <v>49100</v>
      </c>
      <c r="X36" s="81">
        <v>49400</v>
      </c>
      <c r="Y36" s="81" t="s">
        <v>76</v>
      </c>
      <c r="Z36" s="81">
        <v>8.14</v>
      </c>
      <c r="AA36" s="81">
        <v>8.19</v>
      </c>
      <c r="AB36" s="81" t="s">
        <v>76</v>
      </c>
      <c r="AC36" s="81">
        <v>0.41</v>
      </c>
      <c r="AD36" s="81" t="s">
        <v>76</v>
      </c>
      <c r="AE36" s="81" t="s">
        <v>76</v>
      </c>
      <c r="AF36" s="81">
        <v>0</v>
      </c>
      <c r="AG36" s="81">
        <v>0</v>
      </c>
      <c r="AH36" s="81" t="s">
        <v>76</v>
      </c>
      <c r="AI36" s="81">
        <v>177.4</v>
      </c>
      <c r="AJ36" s="81">
        <v>175.3</v>
      </c>
      <c r="AK36" s="81" t="s">
        <v>76</v>
      </c>
      <c r="AL36" s="81">
        <v>6.67</v>
      </c>
      <c r="AM36" s="84" t="s">
        <v>124</v>
      </c>
      <c r="AN36" s="84" t="s">
        <v>124</v>
      </c>
      <c r="AO36" s="81">
        <v>27930</v>
      </c>
      <c r="AP36" s="81">
        <v>3.23</v>
      </c>
      <c r="AQ36" s="81" t="s">
        <v>127</v>
      </c>
      <c r="AR36" s="81">
        <v>110</v>
      </c>
      <c r="AS36" s="81" t="s">
        <v>127</v>
      </c>
      <c r="AT36" s="81">
        <v>0.22</v>
      </c>
      <c r="AU36" s="83" t="s">
        <v>126</v>
      </c>
      <c r="AV36" s="83" t="s">
        <v>124</v>
      </c>
      <c r="AW36" s="81">
        <v>4.29</v>
      </c>
      <c r="AX36" s="81">
        <v>2.94</v>
      </c>
    </row>
    <row r="37" spans="1:50" ht="18" x14ac:dyDescent="0.3">
      <c r="A37" s="80">
        <v>45775</v>
      </c>
      <c r="B37" s="102">
        <v>17.8</v>
      </c>
      <c r="C37" s="102">
        <v>19.600000000000001</v>
      </c>
      <c r="D37" s="102" t="s">
        <v>76</v>
      </c>
      <c r="E37" s="81">
        <v>48900</v>
      </c>
      <c r="F37" s="81">
        <v>48900</v>
      </c>
      <c r="G37" s="81" t="s">
        <v>76</v>
      </c>
      <c r="H37" s="81">
        <v>8.09</v>
      </c>
      <c r="I37" s="81">
        <v>8.09</v>
      </c>
      <c r="J37" s="81" t="s">
        <v>76</v>
      </c>
      <c r="K37" s="81">
        <v>0.42</v>
      </c>
      <c r="L37" s="81" t="s">
        <v>76</v>
      </c>
      <c r="M37" s="81" t="s">
        <v>76</v>
      </c>
      <c r="N37" s="81">
        <v>0</v>
      </c>
      <c r="O37" s="81">
        <v>0.03</v>
      </c>
      <c r="P37" s="81" t="s">
        <v>76</v>
      </c>
      <c r="Q37" s="81">
        <v>184.4</v>
      </c>
      <c r="R37" s="81">
        <v>184</v>
      </c>
      <c r="S37" s="81" t="s">
        <v>76</v>
      </c>
      <c r="T37" s="81">
        <v>17.7</v>
      </c>
      <c r="U37" s="81">
        <v>19.399999999999999</v>
      </c>
      <c r="V37" s="81" t="s">
        <v>76</v>
      </c>
      <c r="W37" s="81">
        <v>48100</v>
      </c>
      <c r="X37" s="81">
        <v>48200</v>
      </c>
      <c r="Y37" s="81" t="s">
        <v>76</v>
      </c>
      <c r="Z37" s="81">
        <v>8.23</v>
      </c>
      <c r="AA37" s="81">
        <v>8.15</v>
      </c>
      <c r="AB37" s="81" t="s">
        <v>76</v>
      </c>
      <c r="AC37" s="81">
        <v>0.23</v>
      </c>
      <c r="AD37" s="81" t="s">
        <v>76</v>
      </c>
      <c r="AE37" s="81" t="s">
        <v>76</v>
      </c>
      <c r="AF37" s="81">
        <v>0</v>
      </c>
      <c r="AG37" s="81">
        <v>0</v>
      </c>
      <c r="AH37" s="81" t="s">
        <v>76</v>
      </c>
      <c r="AI37" s="81">
        <v>178.1</v>
      </c>
      <c r="AJ37" s="81">
        <v>181.8</v>
      </c>
      <c r="AK37" s="81" t="s">
        <v>76</v>
      </c>
      <c r="AL37" s="81">
        <v>7.72</v>
      </c>
      <c r="AM37" s="84" t="s">
        <v>124</v>
      </c>
      <c r="AN37" s="84" t="s">
        <v>124</v>
      </c>
      <c r="AO37" s="81" t="s">
        <v>76</v>
      </c>
      <c r="AP37" s="81">
        <v>3.19</v>
      </c>
      <c r="AQ37" s="81" t="s">
        <v>127</v>
      </c>
      <c r="AR37" s="81">
        <v>70</v>
      </c>
      <c r="AS37" s="81" t="s">
        <v>127</v>
      </c>
      <c r="AT37" s="81">
        <v>0.2</v>
      </c>
      <c r="AU37" s="83" t="s">
        <v>126</v>
      </c>
      <c r="AV37" s="83" t="s">
        <v>124</v>
      </c>
      <c r="AW37" s="81">
        <v>3.91</v>
      </c>
      <c r="AX37" s="107" t="s">
        <v>128</v>
      </c>
    </row>
    <row r="38" spans="1:50" ht="18" x14ac:dyDescent="0.3">
      <c r="A38" s="80">
        <v>45776</v>
      </c>
      <c r="B38" s="102">
        <v>17.7</v>
      </c>
      <c r="C38" s="102">
        <v>19.2</v>
      </c>
      <c r="D38" s="102">
        <v>18.2</v>
      </c>
      <c r="E38" s="81">
        <v>49100</v>
      </c>
      <c r="F38" s="81" t="s">
        <v>76</v>
      </c>
      <c r="G38" s="81" t="s">
        <v>76</v>
      </c>
      <c r="H38" s="81">
        <v>8.2799999999999994</v>
      </c>
      <c r="I38" s="81">
        <v>8.32</v>
      </c>
      <c r="J38" s="81">
        <v>8.2100000000000009</v>
      </c>
      <c r="K38" s="81">
        <v>0.24</v>
      </c>
      <c r="L38" s="81" t="s">
        <v>76</v>
      </c>
      <c r="M38" s="81" t="s">
        <v>76</v>
      </c>
      <c r="N38" s="81">
        <v>0</v>
      </c>
      <c r="O38" s="81">
        <v>0</v>
      </c>
      <c r="P38" s="81">
        <v>0</v>
      </c>
      <c r="Q38" s="81">
        <v>172.6</v>
      </c>
      <c r="R38" s="81">
        <v>170.4</v>
      </c>
      <c r="S38" s="81">
        <v>177.5</v>
      </c>
      <c r="T38" s="81">
        <v>17.399999999999999</v>
      </c>
      <c r="U38" s="81">
        <v>19.3</v>
      </c>
      <c r="V38" s="81">
        <v>18.600000000000001</v>
      </c>
      <c r="W38" s="81">
        <v>48700</v>
      </c>
      <c r="X38" s="81" t="s">
        <v>76</v>
      </c>
      <c r="Y38" s="81" t="s">
        <v>76</v>
      </c>
      <c r="Z38" s="81">
        <v>8.24</v>
      </c>
      <c r="AA38" s="81">
        <v>8.32</v>
      </c>
      <c r="AB38" s="81">
        <v>8.25</v>
      </c>
      <c r="AC38" s="81">
        <v>0.21</v>
      </c>
      <c r="AD38" s="81" t="s">
        <v>76</v>
      </c>
      <c r="AE38" s="81" t="s">
        <v>76</v>
      </c>
      <c r="AF38" s="81">
        <v>0</v>
      </c>
      <c r="AG38" s="81">
        <v>0</v>
      </c>
      <c r="AH38" s="81">
        <v>0</v>
      </c>
      <c r="AI38" s="81">
        <v>174.2</v>
      </c>
      <c r="AJ38" s="81">
        <v>170.4</v>
      </c>
      <c r="AK38" s="81">
        <v>175.6</v>
      </c>
      <c r="AL38" s="81">
        <v>6.53</v>
      </c>
      <c r="AM38" s="84" t="s">
        <v>124</v>
      </c>
      <c r="AN38" s="84" t="s">
        <v>124</v>
      </c>
      <c r="AO38" s="81" t="s">
        <v>76</v>
      </c>
      <c r="AP38" s="81">
        <v>4.04</v>
      </c>
      <c r="AQ38" s="81" t="s">
        <v>127</v>
      </c>
      <c r="AR38" s="81">
        <v>60</v>
      </c>
      <c r="AS38" s="81">
        <v>10</v>
      </c>
      <c r="AT38" s="81">
        <v>0.31</v>
      </c>
      <c r="AU38" s="83" t="s">
        <v>126</v>
      </c>
      <c r="AV38" s="83" t="s">
        <v>124</v>
      </c>
      <c r="AW38" s="81">
        <v>4.0999999999999996</v>
      </c>
      <c r="AX38" s="81">
        <v>2.52</v>
      </c>
    </row>
    <row r="39" spans="1:50" ht="18" x14ac:dyDescent="0.3">
      <c r="A39" s="80">
        <v>45777</v>
      </c>
      <c r="B39" s="102">
        <v>17</v>
      </c>
      <c r="C39" s="102">
        <v>20.100000000000001</v>
      </c>
      <c r="D39" s="102">
        <v>18.100000000000001</v>
      </c>
      <c r="E39" s="81" t="s">
        <v>76</v>
      </c>
      <c r="F39" s="81" t="s">
        <v>76</v>
      </c>
      <c r="G39" s="81" t="s">
        <v>76</v>
      </c>
      <c r="H39" s="81">
        <v>8.36</v>
      </c>
      <c r="I39" s="81">
        <v>8.41</v>
      </c>
      <c r="J39" s="81">
        <v>8.4700000000000006</v>
      </c>
      <c r="K39" s="81">
        <v>0.36</v>
      </c>
      <c r="L39" s="81" t="s">
        <v>76</v>
      </c>
      <c r="M39" s="81" t="s">
        <v>76</v>
      </c>
      <c r="N39" s="81">
        <v>0</v>
      </c>
      <c r="O39" s="81">
        <v>0</v>
      </c>
      <c r="P39" s="81">
        <v>0</v>
      </c>
      <c r="Q39" s="81">
        <v>172.7</v>
      </c>
      <c r="R39" s="81">
        <v>167.4</v>
      </c>
      <c r="S39" s="81">
        <v>165</v>
      </c>
      <c r="T39" s="81">
        <v>17</v>
      </c>
      <c r="U39" s="81">
        <v>20.2</v>
      </c>
      <c r="V39" s="81">
        <v>18.2</v>
      </c>
      <c r="W39" s="81">
        <v>47900</v>
      </c>
      <c r="X39" s="81" t="s">
        <v>76</v>
      </c>
      <c r="Y39" s="81" t="s">
        <v>76</v>
      </c>
      <c r="Z39" s="81">
        <v>8.42</v>
      </c>
      <c r="AA39" s="81">
        <v>8.3800000000000008</v>
      </c>
      <c r="AB39" s="81">
        <v>8.48</v>
      </c>
      <c r="AC39" s="81">
        <v>0.4</v>
      </c>
      <c r="AD39" s="81" t="s">
        <v>76</v>
      </c>
      <c r="AE39" s="81" t="s">
        <v>76</v>
      </c>
      <c r="AF39" s="81">
        <v>0</v>
      </c>
      <c r="AG39" s="81">
        <v>0</v>
      </c>
      <c r="AH39" s="81">
        <v>0</v>
      </c>
      <c r="AI39" s="81">
        <v>170.1</v>
      </c>
      <c r="AJ39" s="81">
        <v>168.8</v>
      </c>
      <c r="AK39" s="81">
        <v>164.5</v>
      </c>
      <c r="AL39" s="81">
        <v>6.62</v>
      </c>
      <c r="AM39" s="84" t="s">
        <v>124</v>
      </c>
      <c r="AN39" s="84" t="s">
        <v>124</v>
      </c>
      <c r="AO39" s="81" t="s">
        <v>76</v>
      </c>
      <c r="AP39" s="81">
        <v>4.22</v>
      </c>
      <c r="AQ39" s="81" t="s">
        <v>127</v>
      </c>
      <c r="AR39" s="81">
        <v>170</v>
      </c>
      <c r="AS39" s="81" t="s">
        <v>127</v>
      </c>
      <c r="AT39" s="81">
        <v>0.27</v>
      </c>
      <c r="AU39" s="83" t="s">
        <v>126</v>
      </c>
      <c r="AV39" s="83" t="s">
        <v>124</v>
      </c>
      <c r="AW39" s="81">
        <v>3.9</v>
      </c>
      <c r="AX39" s="81">
        <v>3.04</v>
      </c>
    </row>
    <row r="40" spans="1:50" ht="18" x14ac:dyDescent="0.3">
      <c r="A40" s="80">
        <v>45778</v>
      </c>
      <c r="B40" s="102">
        <v>17.100000000000001</v>
      </c>
      <c r="C40" s="102">
        <v>21</v>
      </c>
      <c r="D40" s="102">
        <v>18.8</v>
      </c>
      <c r="E40" s="81" t="s">
        <v>76</v>
      </c>
      <c r="F40" s="81" t="s">
        <v>76</v>
      </c>
      <c r="G40" s="81" t="s">
        <v>76</v>
      </c>
      <c r="H40" s="81">
        <v>8.31</v>
      </c>
      <c r="I40" s="81">
        <v>8.16</v>
      </c>
      <c r="J40" s="81">
        <v>8.42</v>
      </c>
      <c r="K40" s="81">
        <v>0.4</v>
      </c>
      <c r="L40" s="81" t="s">
        <v>76</v>
      </c>
      <c r="M40" s="81" t="s">
        <v>76</v>
      </c>
      <c r="N40" s="81">
        <v>0</v>
      </c>
      <c r="O40" s="81">
        <v>0</v>
      </c>
      <c r="P40" s="81">
        <v>0</v>
      </c>
      <c r="Q40" s="81">
        <v>172.8</v>
      </c>
      <c r="R40" s="81">
        <v>179.4</v>
      </c>
      <c r="S40" s="81">
        <v>164.3</v>
      </c>
      <c r="T40" s="81">
        <v>16.899999999999999</v>
      </c>
      <c r="U40" s="81">
        <v>20.8</v>
      </c>
      <c r="V40" s="81">
        <v>18.8</v>
      </c>
      <c r="W40" s="81" t="s">
        <v>76</v>
      </c>
      <c r="X40" s="81" t="s">
        <v>76</v>
      </c>
      <c r="Y40" s="81" t="s">
        <v>76</v>
      </c>
      <c r="Z40" s="81">
        <v>8.24</v>
      </c>
      <c r="AA40" s="81">
        <v>8.1300000000000008</v>
      </c>
      <c r="AB40" s="81">
        <v>8.4</v>
      </c>
      <c r="AC40" s="81">
        <v>0.33</v>
      </c>
      <c r="AD40" s="81" t="s">
        <v>76</v>
      </c>
      <c r="AE40" s="81" t="s">
        <v>76</v>
      </c>
      <c r="AF40" s="81">
        <v>0</v>
      </c>
      <c r="AG40" s="81">
        <v>0</v>
      </c>
      <c r="AH40" s="81">
        <v>0</v>
      </c>
      <c r="AI40" s="81">
        <v>176.4</v>
      </c>
      <c r="AJ40" s="81">
        <v>180.5</v>
      </c>
      <c r="AK40" s="81">
        <v>168</v>
      </c>
      <c r="AL40" s="81">
        <v>5.83</v>
      </c>
      <c r="AM40" s="84" t="s">
        <v>124</v>
      </c>
      <c r="AN40" s="84" t="s">
        <v>124</v>
      </c>
      <c r="AO40" s="81" t="s">
        <v>76</v>
      </c>
      <c r="AP40" s="81">
        <v>4.0999999999999996</v>
      </c>
      <c r="AQ40" s="81" t="s">
        <v>127</v>
      </c>
      <c r="AR40" s="81">
        <v>200</v>
      </c>
      <c r="AS40" s="81" t="s">
        <v>127</v>
      </c>
      <c r="AT40" s="81">
        <v>0.26</v>
      </c>
      <c r="AU40" s="83" t="s">
        <v>126</v>
      </c>
      <c r="AV40" s="83" t="s">
        <v>124</v>
      </c>
      <c r="AW40" s="81">
        <v>4.17</v>
      </c>
      <c r="AX40" s="81">
        <v>2.58</v>
      </c>
    </row>
    <row r="41" spans="1:50" ht="18" x14ac:dyDescent="0.3">
      <c r="A41" s="80">
        <v>45779</v>
      </c>
      <c r="B41" s="102">
        <v>18.7</v>
      </c>
      <c r="C41" s="102">
        <v>22</v>
      </c>
      <c r="D41" s="102">
        <v>19.5</v>
      </c>
      <c r="E41" s="81" t="s">
        <v>76</v>
      </c>
      <c r="F41" s="81" t="s">
        <v>76</v>
      </c>
      <c r="G41" s="81" t="s">
        <v>76</v>
      </c>
      <c r="H41" s="81">
        <v>8.35</v>
      </c>
      <c r="I41" s="81">
        <v>8.36</v>
      </c>
      <c r="J41" s="81">
        <v>8.43</v>
      </c>
      <c r="K41" s="81">
        <v>0.49</v>
      </c>
      <c r="L41" s="81" t="s">
        <v>76</v>
      </c>
      <c r="M41" s="81" t="s">
        <v>76</v>
      </c>
      <c r="N41" s="81">
        <v>0</v>
      </c>
      <c r="O41" s="81">
        <v>0</v>
      </c>
      <c r="P41" s="81">
        <v>0</v>
      </c>
      <c r="Q41" s="81">
        <v>171.6</v>
      </c>
      <c r="R41" s="81">
        <v>169.2</v>
      </c>
      <c r="S41" s="81">
        <v>167.3</v>
      </c>
      <c r="T41" s="81">
        <v>18.600000000000001</v>
      </c>
      <c r="U41" s="81">
        <v>21.8</v>
      </c>
      <c r="V41" s="81">
        <v>19.5</v>
      </c>
      <c r="W41" s="81" t="s">
        <v>76</v>
      </c>
      <c r="X41" s="81" t="s">
        <v>76</v>
      </c>
      <c r="Y41" s="81" t="s">
        <v>76</v>
      </c>
      <c r="Z41" s="81">
        <v>8.3800000000000008</v>
      </c>
      <c r="AA41" s="81">
        <v>8.42</v>
      </c>
      <c r="AB41" s="81">
        <v>8.41</v>
      </c>
      <c r="AC41" s="81">
        <v>0.33</v>
      </c>
      <c r="AD41" s="81" t="s">
        <v>76</v>
      </c>
      <c r="AE41" s="81" t="s">
        <v>76</v>
      </c>
      <c r="AF41" s="81">
        <v>0</v>
      </c>
      <c r="AG41" s="81">
        <v>0</v>
      </c>
      <c r="AH41" s="81">
        <v>0</v>
      </c>
      <c r="AI41" s="81">
        <v>173.5</v>
      </c>
      <c r="AJ41" s="81">
        <v>166.9</v>
      </c>
      <c r="AK41" s="81">
        <v>168.2</v>
      </c>
      <c r="AL41" s="81">
        <v>5.67</v>
      </c>
      <c r="AM41" s="84" t="s">
        <v>124</v>
      </c>
      <c r="AN41" s="84" t="s">
        <v>124</v>
      </c>
      <c r="AO41" s="81" t="s">
        <v>76</v>
      </c>
      <c r="AP41" s="81">
        <v>4.21</v>
      </c>
      <c r="AQ41" s="81" t="s">
        <v>127</v>
      </c>
      <c r="AR41" s="81">
        <v>160</v>
      </c>
      <c r="AS41" s="81" t="s">
        <v>127</v>
      </c>
      <c r="AT41" s="81">
        <v>0.28999999999999998</v>
      </c>
      <c r="AU41" s="83" t="s">
        <v>126</v>
      </c>
      <c r="AV41" s="83" t="s">
        <v>124</v>
      </c>
      <c r="AW41" s="81">
        <v>3.91</v>
      </c>
      <c r="AX41" s="107" t="s">
        <v>128</v>
      </c>
    </row>
    <row r="42" spans="1:50" ht="18" x14ac:dyDescent="0.3">
      <c r="A42" s="80">
        <v>45780</v>
      </c>
      <c r="B42" s="102">
        <v>17.5</v>
      </c>
      <c r="C42" s="102">
        <v>20.8</v>
      </c>
      <c r="D42" s="102">
        <v>19.5</v>
      </c>
      <c r="E42" s="81" t="s">
        <v>76</v>
      </c>
      <c r="F42" s="81" t="s">
        <v>76</v>
      </c>
      <c r="G42" s="81" t="s">
        <v>76</v>
      </c>
      <c r="H42" s="81">
        <v>8.3800000000000008</v>
      </c>
      <c r="I42" s="81">
        <v>8.35</v>
      </c>
      <c r="J42" s="81">
        <v>8.2899999999999991</v>
      </c>
      <c r="K42" s="81">
        <v>0.51</v>
      </c>
      <c r="L42" s="81" t="s">
        <v>76</v>
      </c>
      <c r="M42" s="81" t="s">
        <v>76</v>
      </c>
      <c r="N42" s="81">
        <v>0</v>
      </c>
      <c r="O42" s="81">
        <v>0</v>
      </c>
      <c r="P42" s="81">
        <v>0.19</v>
      </c>
      <c r="Q42" s="81">
        <v>170.4</v>
      </c>
      <c r="R42" s="81">
        <v>165.7</v>
      </c>
      <c r="S42" s="81">
        <v>170.5</v>
      </c>
      <c r="T42" s="81">
        <v>17.2</v>
      </c>
      <c r="U42" s="81">
        <v>21</v>
      </c>
      <c r="V42" s="81">
        <v>19.8</v>
      </c>
      <c r="W42" s="81" t="s">
        <v>76</v>
      </c>
      <c r="X42" s="81" t="s">
        <v>76</v>
      </c>
      <c r="Y42" s="81" t="s">
        <v>76</v>
      </c>
      <c r="Z42" s="81">
        <v>8.3699999999999992</v>
      </c>
      <c r="AA42" s="81">
        <v>8.3800000000000008</v>
      </c>
      <c r="AB42" s="81">
        <v>8.32</v>
      </c>
      <c r="AC42" s="81">
        <v>0.47</v>
      </c>
      <c r="AD42" s="81" t="s">
        <v>76</v>
      </c>
      <c r="AE42" s="81" t="s">
        <v>76</v>
      </c>
      <c r="AF42" s="81">
        <v>0</v>
      </c>
      <c r="AG42" s="81">
        <v>0</v>
      </c>
      <c r="AH42" s="81">
        <v>0</v>
      </c>
      <c r="AI42" s="81">
        <v>168.1</v>
      </c>
      <c r="AJ42" s="81">
        <v>166.2</v>
      </c>
      <c r="AK42" s="81">
        <v>173.2</v>
      </c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</row>
    <row r="43" spans="1:50" ht="18" x14ac:dyDescent="0.3">
      <c r="A43" s="80">
        <v>45781</v>
      </c>
      <c r="B43" s="102">
        <v>18.7</v>
      </c>
      <c r="C43" s="102">
        <v>21.8</v>
      </c>
      <c r="D43" s="102">
        <v>19.100000000000001</v>
      </c>
      <c r="E43" s="81" t="s">
        <v>76</v>
      </c>
      <c r="F43" s="81" t="s">
        <v>76</v>
      </c>
      <c r="G43" s="81" t="s">
        <v>76</v>
      </c>
      <c r="H43" s="81">
        <v>8.35</v>
      </c>
      <c r="I43" s="81">
        <v>8.3000000000000007</v>
      </c>
      <c r="J43" s="81">
        <v>8.2899999999999991</v>
      </c>
      <c r="K43" s="81">
        <v>0.33</v>
      </c>
      <c r="L43" s="81" t="s">
        <v>76</v>
      </c>
      <c r="M43" s="81" t="s">
        <v>76</v>
      </c>
      <c r="N43" s="81">
        <v>0</v>
      </c>
      <c r="O43" s="81">
        <v>0</v>
      </c>
      <c r="P43" s="81">
        <v>0.44</v>
      </c>
      <c r="Q43" s="81">
        <v>169.5</v>
      </c>
      <c r="R43" s="81">
        <v>167.4</v>
      </c>
      <c r="S43" s="81">
        <v>170.7</v>
      </c>
      <c r="T43" s="81">
        <v>18.7</v>
      </c>
      <c r="U43" s="81">
        <v>21.9</v>
      </c>
      <c r="V43" s="81">
        <v>19.100000000000001</v>
      </c>
      <c r="W43" s="81" t="s">
        <v>76</v>
      </c>
      <c r="X43" s="81" t="s">
        <v>76</v>
      </c>
      <c r="Y43" s="81" t="s">
        <v>76</v>
      </c>
      <c r="Z43" s="81">
        <v>8.3000000000000007</v>
      </c>
      <c r="AA43" s="81">
        <v>8.27</v>
      </c>
      <c r="AB43" s="81">
        <v>8.41</v>
      </c>
      <c r="AC43" s="81">
        <v>0.3</v>
      </c>
      <c r="AD43" s="81" t="s">
        <v>76</v>
      </c>
      <c r="AE43" s="81" t="s">
        <v>76</v>
      </c>
      <c r="AF43" s="81">
        <v>0</v>
      </c>
      <c r="AG43" s="81" t="s">
        <v>103</v>
      </c>
      <c r="AH43" s="81">
        <v>0.4</v>
      </c>
      <c r="AI43" s="81">
        <v>171.6</v>
      </c>
      <c r="AJ43" s="81">
        <v>168.4</v>
      </c>
      <c r="AK43" s="81">
        <v>166.2</v>
      </c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</row>
    <row r="44" spans="1:50" ht="18" x14ac:dyDescent="0.3">
      <c r="A44" s="80">
        <v>45782</v>
      </c>
      <c r="B44" s="102">
        <v>18.399999999999999</v>
      </c>
      <c r="C44" s="102">
        <v>21.9</v>
      </c>
      <c r="D44" s="102">
        <v>19.600000000000001</v>
      </c>
      <c r="E44" s="81" t="s">
        <v>76</v>
      </c>
      <c r="F44" s="81" t="s">
        <v>76</v>
      </c>
      <c r="G44" s="81" t="s">
        <v>76</v>
      </c>
      <c r="H44" s="81">
        <v>8</v>
      </c>
      <c r="I44" s="81">
        <v>8.33</v>
      </c>
      <c r="J44" s="81">
        <v>8.3800000000000008</v>
      </c>
      <c r="K44" s="81" t="s">
        <v>196</v>
      </c>
      <c r="L44" s="81" t="s">
        <v>76</v>
      </c>
      <c r="M44" s="81" t="s">
        <v>76</v>
      </c>
      <c r="N44" s="81">
        <v>0</v>
      </c>
      <c r="O44" s="81">
        <v>0</v>
      </c>
      <c r="P44" s="81">
        <v>0</v>
      </c>
      <c r="Q44" s="81">
        <v>180</v>
      </c>
      <c r="R44" s="81">
        <v>169.6</v>
      </c>
      <c r="S44" s="81">
        <v>167.4</v>
      </c>
      <c r="T44" s="81">
        <v>18.3</v>
      </c>
      <c r="U44" s="81">
        <v>22.2</v>
      </c>
      <c r="V44" s="81">
        <v>19.5</v>
      </c>
      <c r="W44" s="81" t="s">
        <v>76</v>
      </c>
      <c r="X44" s="81" t="s">
        <v>76</v>
      </c>
      <c r="Y44" s="81" t="s">
        <v>76</v>
      </c>
      <c r="Z44" s="81">
        <v>8.02</v>
      </c>
      <c r="AA44" s="81">
        <v>8.3000000000000007</v>
      </c>
      <c r="AB44" s="81">
        <v>8.35</v>
      </c>
      <c r="AC44" s="81">
        <v>0.35</v>
      </c>
      <c r="AD44" s="81" t="s">
        <v>76</v>
      </c>
      <c r="AE44" s="81" t="s">
        <v>76</v>
      </c>
      <c r="AF44" s="81">
        <v>0</v>
      </c>
      <c r="AG44" s="81">
        <v>0</v>
      </c>
      <c r="AH44" s="81">
        <v>0</v>
      </c>
      <c r="AI44" s="81">
        <v>179</v>
      </c>
      <c r="AJ44" s="81">
        <v>170.7</v>
      </c>
      <c r="AK44" s="81">
        <v>168.9</v>
      </c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</row>
    <row r="45" spans="1:50" ht="18" x14ac:dyDescent="0.3">
      <c r="A45" s="80">
        <v>45783</v>
      </c>
      <c r="B45" s="102">
        <v>17.5</v>
      </c>
      <c r="C45" s="102"/>
      <c r="D45" s="102"/>
      <c r="E45" s="81" t="s">
        <v>76</v>
      </c>
      <c r="F45" s="81" t="s">
        <v>76</v>
      </c>
      <c r="G45" s="81" t="s">
        <v>76</v>
      </c>
      <c r="H45" s="81">
        <v>8.2100000000000009</v>
      </c>
      <c r="I45" s="81"/>
      <c r="J45" s="81"/>
      <c r="K45" s="81">
        <v>0.44</v>
      </c>
      <c r="L45" s="81" t="s">
        <v>76</v>
      </c>
      <c r="M45" s="81" t="s">
        <v>76</v>
      </c>
      <c r="N45" s="81">
        <v>0</v>
      </c>
      <c r="O45" s="81"/>
      <c r="P45" s="81"/>
      <c r="Q45" s="81">
        <v>173.2</v>
      </c>
      <c r="R45" s="81"/>
      <c r="S45" s="81"/>
      <c r="T45" s="81">
        <v>17.600000000000001</v>
      </c>
      <c r="U45" s="81"/>
      <c r="V45" s="81"/>
      <c r="W45" s="81" t="s">
        <v>76</v>
      </c>
      <c r="X45" s="81" t="s">
        <v>76</v>
      </c>
      <c r="Y45" s="81" t="s">
        <v>76</v>
      </c>
      <c r="Z45" s="81">
        <v>8.1999999999999993</v>
      </c>
      <c r="AA45" s="81"/>
      <c r="AB45" s="81"/>
      <c r="AC45" s="81">
        <v>0.42</v>
      </c>
      <c r="AD45" s="81" t="s">
        <v>76</v>
      </c>
      <c r="AE45" s="81" t="s">
        <v>76</v>
      </c>
      <c r="AF45" s="81" t="s">
        <v>198</v>
      </c>
      <c r="AG45" s="81"/>
      <c r="AH45" s="81"/>
      <c r="AI45" s="81">
        <v>173.8</v>
      </c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</row>
    <row r="46" spans="1:50" ht="18" x14ac:dyDescent="0.3">
      <c r="A46" s="80">
        <v>45784</v>
      </c>
      <c r="B46" s="102"/>
      <c r="C46" s="102"/>
      <c r="D46" s="102"/>
      <c r="E46" s="81" t="s">
        <v>76</v>
      </c>
      <c r="F46" s="81" t="s">
        <v>76</v>
      </c>
      <c r="G46" s="81" t="s">
        <v>76</v>
      </c>
      <c r="H46" s="81"/>
      <c r="I46" s="81"/>
      <c r="J46" s="81"/>
      <c r="K46" s="81"/>
      <c r="L46" s="81" t="s">
        <v>76</v>
      </c>
      <c r="M46" s="81" t="s">
        <v>76</v>
      </c>
      <c r="N46" s="81"/>
      <c r="O46" s="81"/>
      <c r="P46" s="81"/>
      <c r="Q46" s="81"/>
      <c r="R46" s="81"/>
      <c r="S46" s="81"/>
      <c r="T46" s="81"/>
      <c r="U46" s="81"/>
      <c r="V46" s="81"/>
      <c r="W46" s="81" t="s">
        <v>76</v>
      </c>
      <c r="X46" s="81" t="s">
        <v>76</v>
      </c>
      <c r="Y46" s="81" t="s">
        <v>76</v>
      </c>
      <c r="Z46" s="81"/>
      <c r="AA46" s="81"/>
      <c r="AB46" s="81"/>
      <c r="AC46" s="81"/>
      <c r="AD46" s="81" t="s">
        <v>76</v>
      </c>
      <c r="AE46" s="81" t="s">
        <v>76</v>
      </c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</row>
    <row r="47" spans="1:50" ht="18" x14ac:dyDescent="0.3">
      <c r="A47" s="80">
        <v>45785</v>
      </c>
      <c r="B47" s="102"/>
      <c r="C47" s="102"/>
      <c r="D47" s="102"/>
      <c r="E47" s="81" t="s">
        <v>76</v>
      </c>
      <c r="F47" s="81" t="s">
        <v>76</v>
      </c>
      <c r="G47" s="81" t="s">
        <v>76</v>
      </c>
      <c r="H47" s="81"/>
      <c r="I47" s="81"/>
      <c r="J47" s="81"/>
      <c r="K47" s="81"/>
      <c r="L47" s="81" t="s">
        <v>76</v>
      </c>
      <c r="M47" s="81" t="s">
        <v>76</v>
      </c>
      <c r="N47" s="81"/>
      <c r="O47" s="81"/>
      <c r="P47" s="81"/>
      <c r="Q47" s="81"/>
      <c r="R47" s="81"/>
      <c r="S47" s="81"/>
      <c r="T47" s="81"/>
      <c r="U47" s="81"/>
      <c r="V47" s="81"/>
      <c r="W47" s="81" t="s">
        <v>76</v>
      </c>
      <c r="X47" s="81" t="s">
        <v>76</v>
      </c>
      <c r="Y47" s="81" t="s">
        <v>76</v>
      </c>
      <c r="Z47" s="81"/>
      <c r="AA47" s="81"/>
      <c r="AB47" s="81"/>
      <c r="AC47" s="81"/>
      <c r="AD47" s="81" t="s">
        <v>76</v>
      </c>
      <c r="AE47" s="81" t="s">
        <v>76</v>
      </c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</row>
    <row r="48" spans="1:50" ht="18" x14ac:dyDescent="0.3">
      <c r="A48" s="80">
        <v>45786</v>
      </c>
      <c r="B48" s="102"/>
      <c r="C48" s="102"/>
      <c r="D48" s="102"/>
      <c r="E48" s="81" t="s">
        <v>76</v>
      </c>
      <c r="F48" s="81" t="s">
        <v>76</v>
      </c>
      <c r="G48" s="81" t="s">
        <v>76</v>
      </c>
      <c r="H48" s="81"/>
      <c r="I48" s="81"/>
      <c r="J48" s="81"/>
      <c r="K48" s="81"/>
      <c r="L48" s="81" t="s">
        <v>76</v>
      </c>
      <c r="M48" s="81" t="s">
        <v>76</v>
      </c>
      <c r="N48" s="81"/>
      <c r="O48" s="81"/>
      <c r="P48" s="81"/>
      <c r="Q48" s="81"/>
      <c r="R48" s="81"/>
      <c r="S48" s="81"/>
      <c r="T48" s="81"/>
      <c r="U48" s="81"/>
      <c r="V48" s="81"/>
      <c r="W48" s="81" t="s">
        <v>76</v>
      </c>
      <c r="X48" s="81" t="s">
        <v>76</v>
      </c>
      <c r="Y48" s="81" t="s">
        <v>76</v>
      </c>
      <c r="Z48" s="81"/>
      <c r="AA48" s="81"/>
      <c r="AB48" s="81"/>
      <c r="AC48" s="81"/>
      <c r="AD48" s="81" t="s">
        <v>76</v>
      </c>
      <c r="AE48" s="81" t="s">
        <v>76</v>
      </c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</row>
    <row r="49" spans="1:50" ht="18" x14ac:dyDescent="0.3">
      <c r="A49" s="80">
        <v>45787</v>
      </c>
      <c r="B49" s="102"/>
      <c r="C49" s="102"/>
      <c r="D49" s="102"/>
      <c r="E49" s="81" t="s">
        <v>76</v>
      </c>
      <c r="F49" s="81" t="s">
        <v>76</v>
      </c>
      <c r="G49" s="81" t="s">
        <v>76</v>
      </c>
      <c r="H49" s="81"/>
      <c r="I49" s="81"/>
      <c r="J49" s="81"/>
      <c r="K49" s="81"/>
      <c r="L49" s="81" t="s">
        <v>76</v>
      </c>
      <c r="M49" s="81" t="s">
        <v>76</v>
      </c>
      <c r="N49" s="81"/>
      <c r="O49" s="81"/>
      <c r="P49" s="81"/>
      <c r="Q49" s="81"/>
      <c r="R49" s="81"/>
      <c r="S49" s="81"/>
      <c r="T49" s="81"/>
      <c r="U49" s="81"/>
      <c r="V49" s="81"/>
      <c r="W49" s="81" t="s">
        <v>76</v>
      </c>
      <c r="X49" s="81" t="s">
        <v>76</v>
      </c>
      <c r="Y49" s="81" t="s">
        <v>76</v>
      </c>
      <c r="Z49" s="81"/>
      <c r="AA49" s="81"/>
      <c r="AB49" s="81"/>
      <c r="AC49" s="81"/>
      <c r="AD49" s="81" t="s">
        <v>76</v>
      </c>
      <c r="AE49" s="81" t="s">
        <v>76</v>
      </c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</row>
    <row r="50" spans="1:50" ht="18" x14ac:dyDescent="0.3">
      <c r="A50" s="80">
        <v>45788</v>
      </c>
      <c r="B50" s="108"/>
      <c r="C50" s="81"/>
      <c r="D50" s="81"/>
      <c r="E50" s="81" t="s">
        <v>76</v>
      </c>
      <c r="F50" s="81" t="s">
        <v>76</v>
      </c>
      <c r="G50" s="81" t="s">
        <v>76</v>
      </c>
      <c r="H50" s="81"/>
      <c r="I50" s="81"/>
      <c r="J50" s="81"/>
      <c r="K50" s="81"/>
      <c r="L50" s="81" t="s">
        <v>76</v>
      </c>
      <c r="M50" s="81" t="s">
        <v>76</v>
      </c>
      <c r="N50" s="81"/>
      <c r="O50" s="81"/>
      <c r="P50" s="81"/>
      <c r="Q50" s="81"/>
      <c r="R50" s="81"/>
      <c r="S50" s="81"/>
      <c r="T50" s="81"/>
      <c r="U50" s="81"/>
      <c r="V50" s="81"/>
      <c r="W50" s="81" t="s">
        <v>76</v>
      </c>
      <c r="X50" s="81" t="s">
        <v>76</v>
      </c>
      <c r="Y50" s="81" t="s">
        <v>76</v>
      </c>
      <c r="Z50" s="81"/>
      <c r="AA50" s="81"/>
      <c r="AB50" s="81"/>
      <c r="AC50" s="81"/>
      <c r="AD50" s="81" t="s">
        <v>76</v>
      </c>
      <c r="AE50" s="81" t="s">
        <v>76</v>
      </c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</row>
    <row r="51" spans="1:50" ht="18" x14ac:dyDescent="0.3">
      <c r="A51" s="80">
        <v>45789</v>
      </c>
      <c r="B51" s="108"/>
      <c r="C51" s="81"/>
      <c r="D51" s="81"/>
      <c r="E51" s="81" t="s">
        <v>76</v>
      </c>
      <c r="F51" s="81" t="s">
        <v>76</v>
      </c>
      <c r="G51" s="81" t="s">
        <v>76</v>
      </c>
      <c r="H51" s="81"/>
      <c r="I51" s="81"/>
      <c r="J51" s="81"/>
      <c r="K51" s="81"/>
      <c r="L51" s="81" t="s">
        <v>76</v>
      </c>
      <c r="M51" s="81" t="s">
        <v>76</v>
      </c>
      <c r="N51" s="81"/>
      <c r="O51" s="81"/>
      <c r="P51" s="81"/>
      <c r="Q51" s="81"/>
      <c r="R51" s="81"/>
      <c r="S51" s="81"/>
      <c r="T51" s="81"/>
      <c r="U51" s="81"/>
      <c r="V51" s="81"/>
      <c r="W51" s="81" t="s">
        <v>76</v>
      </c>
      <c r="X51" s="81" t="s">
        <v>76</v>
      </c>
      <c r="Y51" s="81" t="s">
        <v>76</v>
      </c>
      <c r="Z51" s="81"/>
      <c r="AA51" s="81"/>
      <c r="AB51" s="81"/>
      <c r="AC51" s="81"/>
      <c r="AD51" s="81" t="s">
        <v>76</v>
      </c>
      <c r="AE51" s="81" t="s">
        <v>76</v>
      </c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</row>
    <row r="52" spans="1:50" ht="18" x14ac:dyDescent="0.3">
      <c r="A52" s="80">
        <v>45790</v>
      </c>
      <c r="B52" s="108"/>
      <c r="C52" s="81"/>
      <c r="D52" s="81"/>
      <c r="E52" s="81" t="s">
        <v>76</v>
      </c>
      <c r="F52" s="81" t="s">
        <v>76</v>
      </c>
      <c r="G52" s="81" t="s">
        <v>76</v>
      </c>
      <c r="H52" s="81"/>
      <c r="I52" s="81"/>
      <c r="J52" s="81"/>
      <c r="K52" s="81"/>
      <c r="L52" s="81" t="s">
        <v>76</v>
      </c>
      <c r="M52" s="81" t="s">
        <v>76</v>
      </c>
      <c r="N52" s="81"/>
      <c r="O52" s="81"/>
      <c r="P52" s="81"/>
      <c r="Q52" s="81"/>
      <c r="R52" s="81"/>
      <c r="S52" s="81"/>
      <c r="T52" s="81"/>
      <c r="U52" s="81"/>
      <c r="V52" s="81"/>
      <c r="W52" s="81" t="s">
        <v>76</v>
      </c>
      <c r="X52" s="81" t="s">
        <v>76</v>
      </c>
      <c r="Y52" s="81" t="s">
        <v>76</v>
      </c>
      <c r="Z52" s="81"/>
      <c r="AA52" s="81"/>
      <c r="AB52" s="81"/>
      <c r="AC52" s="81"/>
      <c r="AD52" s="81" t="s">
        <v>76</v>
      </c>
      <c r="AE52" s="81" t="s">
        <v>76</v>
      </c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</row>
    <row r="53" spans="1:50" ht="18" x14ac:dyDescent="0.3">
      <c r="A53" s="80">
        <v>45791</v>
      </c>
      <c r="B53" s="108"/>
      <c r="C53" s="81"/>
      <c r="D53" s="81"/>
      <c r="E53" s="81" t="s">
        <v>76</v>
      </c>
      <c r="F53" s="81" t="s">
        <v>76</v>
      </c>
      <c r="G53" s="81" t="s">
        <v>76</v>
      </c>
      <c r="H53" s="81"/>
      <c r="I53" s="81"/>
      <c r="J53" s="81"/>
      <c r="K53" s="81"/>
      <c r="L53" s="81" t="s">
        <v>76</v>
      </c>
      <c r="M53" s="81" t="s">
        <v>76</v>
      </c>
      <c r="N53" s="81"/>
      <c r="O53" s="81"/>
      <c r="P53" s="81"/>
      <c r="Q53" s="81"/>
      <c r="R53" s="81"/>
      <c r="S53" s="81"/>
      <c r="T53" s="81"/>
      <c r="U53" s="81"/>
      <c r="V53" s="81"/>
      <c r="W53" s="81" t="s">
        <v>76</v>
      </c>
      <c r="X53" s="81" t="s">
        <v>76</v>
      </c>
      <c r="Y53" s="81" t="s">
        <v>76</v>
      </c>
      <c r="Z53" s="81"/>
      <c r="AA53" s="81"/>
      <c r="AB53" s="81"/>
      <c r="AC53" s="81"/>
      <c r="AD53" s="81" t="s">
        <v>76</v>
      </c>
      <c r="AE53" s="81" t="s">
        <v>76</v>
      </c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</row>
    <row r="54" spans="1:50" ht="18" x14ac:dyDescent="0.3">
      <c r="A54" s="80">
        <v>45792</v>
      </c>
      <c r="B54" s="109"/>
      <c r="C54" s="81"/>
      <c r="D54" s="81"/>
      <c r="E54" s="81" t="s">
        <v>76</v>
      </c>
      <c r="F54" s="81" t="s">
        <v>76</v>
      </c>
      <c r="G54" s="81" t="s">
        <v>76</v>
      </c>
      <c r="H54" s="81"/>
      <c r="I54" s="81"/>
      <c r="J54" s="81"/>
      <c r="K54" s="81"/>
      <c r="L54" s="81" t="s">
        <v>76</v>
      </c>
      <c r="M54" s="81" t="s">
        <v>76</v>
      </c>
      <c r="N54" s="81"/>
      <c r="O54" s="81"/>
      <c r="P54" s="81"/>
      <c r="Q54" s="81"/>
      <c r="R54" s="81"/>
      <c r="S54" s="81"/>
      <c r="T54" s="81"/>
      <c r="U54" s="81"/>
      <c r="V54" s="81"/>
      <c r="W54" s="81" t="s">
        <v>76</v>
      </c>
      <c r="X54" s="81" t="s">
        <v>76</v>
      </c>
      <c r="Y54" s="81" t="s">
        <v>76</v>
      </c>
      <c r="Z54" s="81"/>
      <c r="AA54" s="81"/>
      <c r="AB54" s="81"/>
      <c r="AC54" s="81"/>
      <c r="AD54" s="81" t="s">
        <v>76</v>
      </c>
      <c r="AE54" s="81" t="s">
        <v>76</v>
      </c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</row>
    <row r="55" spans="1:50" ht="18" x14ac:dyDescent="0.3">
      <c r="A55" s="80" t="s">
        <v>123</v>
      </c>
      <c r="B55" s="208">
        <f>COUNT(B10:B54,C10:C54,D10:D54)</f>
        <v>104</v>
      </c>
      <c r="C55" s="209"/>
      <c r="D55" s="210"/>
      <c r="E55" s="208">
        <f t="shared" ref="E55" si="1">COUNT(E10:E54,F10:F54,G10:G54)</f>
        <v>83</v>
      </c>
      <c r="F55" s="209"/>
      <c r="G55" s="210"/>
      <c r="H55" s="208">
        <f t="shared" ref="H55" si="2">COUNT(H10:H54,I10:I54,J10:J54)</f>
        <v>104</v>
      </c>
      <c r="I55" s="209"/>
      <c r="J55" s="210"/>
      <c r="K55" s="208">
        <f t="shared" ref="K55" si="3">COUNT(K10:K54,L10:L54,M10:M54)</f>
        <v>81</v>
      </c>
      <c r="L55" s="209"/>
      <c r="M55" s="210"/>
      <c r="N55" s="208">
        <f t="shared" ref="N55" si="4">COUNT(N10:N54,O10:O54,P10:P54)</f>
        <v>104</v>
      </c>
      <c r="O55" s="209"/>
      <c r="P55" s="210"/>
      <c r="Q55" s="208">
        <f t="shared" ref="Q55" si="5">COUNT(Q10:Q54,R10:R54,S10:S54)</f>
        <v>104</v>
      </c>
      <c r="R55" s="209"/>
      <c r="S55" s="210"/>
      <c r="T55" s="208">
        <f t="shared" ref="T55" si="6">COUNT(T10:T54,U10:U54,V10:V54)</f>
        <v>104</v>
      </c>
      <c r="U55" s="209"/>
      <c r="V55" s="210"/>
      <c r="W55" s="208">
        <f t="shared" ref="W55" si="7">COUNT(W10:W54,X10:X54,Y10:Y54)</f>
        <v>84</v>
      </c>
      <c r="X55" s="209"/>
      <c r="Y55" s="210"/>
      <c r="Z55" s="208">
        <f t="shared" ref="Z55" si="8">COUNT(Z10:Z54,AA10:AA54,AB10:AB54)</f>
        <v>104</v>
      </c>
      <c r="AA55" s="209"/>
      <c r="AB55" s="210"/>
      <c r="AC55" s="208">
        <f t="shared" ref="AC55" si="9">COUNT(AC10:AC54,AD10:AD54,AE10:AE54)</f>
        <v>82</v>
      </c>
      <c r="AD55" s="209"/>
      <c r="AE55" s="210"/>
      <c r="AF55" s="208">
        <f t="shared" ref="AF55" si="10">COUNT(AF10:AF54,AG10:AG54,AH10:AH54)</f>
        <v>102</v>
      </c>
      <c r="AG55" s="209"/>
      <c r="AH55" s="210"/>
      <c r="AI55" s="208">
        <f t="shared" ref="AI55" si="11">COUNT(AI10:AI54,AJ10:AJ54,AK10:AK54)</f>
        <v>104</v>
      </c>
      <c r="AJ55" s="209"/>
      <c r="AK55" s="210"/>
      <c r="AL55" s="50">
        <f t="shared" ref="AL55" si="12">COUNTA(AL10:AL54)</f>
        <v>18</v>
      </c>
      <c r="AM55" s="50">
        <f t="shared" ref="AM55" si="13">COUNTA(AM10:AM54)</f>
        <v>18</v>
      </c>
      <c r="AN55" s="50">
        <f t="shared" ref="AN55" si="14">COUNTA(AN10:AN54)</f>
        <v>18</v>
      </c>
      <c r="AO55" s="50">
        <f t="shared" ref="AO55" si="15">COUNTA(AO10:AO54)</f>
        <v>18</v>
      </c>
      <c r="AP55" s="50">
        <f t="shared" ref="AP55" si="16">COUNTA(AP10:AP54)</f>
        <v>18</v>
      </c>
      <c r="AQ55" s="50">
        <f t="shared" ref="AQ55" si="17">COUNTA(AQ10:AQ54)</f>
        <v>18</v>
      </c>
      <c r="AR55" s="50">
        <f t="shared" ref="AR55" si="18">COUNTA(AR10:AR54)</f>
        <v>18</v>
      </c>
      <c r="AS55" s="50">
        <f t="shared" ref="AS55" si="19">COUNTA(AS10:AS54)</f>
        <v>18</v>
      </c>
      <c r="AT55" s="50">
        <f t="shared" ref="AT55" si="20">COUNTA(AT10:AT54)</f>
        <v>18</v>
      </c>
      <c r="AU55" s="50">
        <f t="shared" ref="AU55" si="21">COUNTA(AU10:AU54)</f>
        <v>18</v>
      </c>
      <c r="AV55" s="50">
        <f t="shared" ref="AV55" si="22">COUNTA(AV10:AV54)</f>
        <v>18</v>
      </c>
      <c r="AW55" s="50">
        <f t="shared" ref="AW55" si="23">COUNTA(AW10:AW54)</f>
        <v>18</v>
      </c>
      <c r="AX55" s="50">
        <f t="shared" ref="AX55" si="24">COUNTA(AX10:AX54)</f>
        <v>18</v>
      </c>
    </row>
    <row r="68" spans="35:37" x14ac:dyDescent="0.3">
      <c r="AI68" s="53"/>
      <c r="AJ68" s="53"/>
      <c r="AK68" s="53"/>
    </row>
    <row r="69" spans="35:37" x14ac:dyDescent="0.3">
      <c r="AI69" s="53"/>
      <c r="AJ69" s="53"/>
      <c r="AK69" s="53"/>
    </row>
    <row r="70" spans="35:37" x14ac:dyDescent="0.3">
      <c r="AI70" s="53"/>
      <c r="AJ70" s="53"/>
      <c r="AK70" s="53"/>
    </row>
  </sheetData>
  <mergeCells count="40">
    <mergeCell ref="AX8:AX9"/>
    <mergeCell ref="AM8:AM9"/>
    <mergeCell ref="AT8:AT9"/>
    <mergeCell ref="AU8:AU9"/>
    <mergeCell ref="AV8:AV9"/>
    <mergeCell ref="AW8:AW9"/>
    <mergeCell ref="AS8:AS9"/>
    <mergeCell ref="AC8:AE9"/>
    <mergeCell ref="AO8:AO9"/>
    <mergeCell ref="AP8:AP9"/>
    <mergeCell ref="AQ8:AQ9"/>
    <mergeCell ref="AR8:AR9"/>
    <mergeCell ref="A1:AO2"/>
    <mergeCell ref="A4:AO4"/>
    <mergeCell ref="AL8:AL9"/>
    <mergeCell ref="AN8:AN9"/>
    <mergeCell ref="B8:D9"/>
    <mergeCell ref="E8:G9"/>
    <mergeCell ref="H8:J9"/>
    <mergeCell ref="K8:M9"/>
    <mergeCell ref="N8:P9"/>
    <mergeCell ref="AF8:AH9"/>
    <mergeCell ref="AH7:AK7"/>
    <mergeCell ref="Q8:S9"/>
    <mergeCell ref="AI8:AK9"/>
    <mergeCell ref="T8:V9"/>
    <mergeCell ref="W8:Y9"/>
    <mergeCell ref="Z8:AB9"/>
    <mergeCell ref="B55:D55"/>
    <mergeCell ref="E55:G55"/>
    <mergeCell ref="H55:J55"/>
    <mergeCell ref="K55:M55"/>
    <mergeCell ref="N55:P55"/>
    <mergeCell ref="AC55:AE55"/>
    <mergeCell ref="AF55:AH55"/>
    <mergeCell ref="AI55:AK55"/>
    <mergeCell ref="T55:V55"/>
    <mergeCell ref="Q55:S55"/>
    <mergeCell ref="W55:Y55"/>
    <mergeCell ref="Z55:AB55"/>
  </mergeCells>
  <conditionalFormatting sqref="A8:A55 A56:C1048576">
    <cfRule type="cellIs" dxfId="11" priority="3" operator="equal">
      <formula>TODAY()</formula>
    </cfRule>
  </conditionalFormatting>
  <conditionalFormatting sqref="A1:C1">
    <cfRule type="cellIs" dxfId="10" priority="2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  <pageSetUpPr fitToPage="1"/>
  </sheetPr>
  <dimension ref="A1:FA243"/>
  <sheetViews>
    <sheetView zoomScale="57" zoomScaleNormal="57" zoomScaleSheetLayoutView="70" workbookViewId="0">
      <pane xSplit="1" ySplit="9" topLeftCell="BV35" activePane="bottomRight" state="frozen"/>
      <selection activeCell="K91" sqref="K91"/>
      <selection pane="topRight" activeCell="K91" sqref="K91"/>
      <selection pane="bottomLeft" activeCell="K91" sqref="K91"/>
      <selection pane="bottomRight" activeCell="BQ45" sqref="BQ45"/>
    </sheetView>
  </sheetViews>
  <sheetFormatPr baseColWidth="10" defaultColWidth="9.3984375" defaultRowHeight="14.4" x14ac:dyDescent="0.3"/>
  <cols>
    <col min="1" max="1" width="16.3984375" style="53" customWidth="1"/>
    <col min="2" max="2" width="12" style="53" customWidth="1"/>
    <col min="3" max="3" width="11.69921875" style="53" customWidth="1"/>
    <col min="4" max="10" width="9.8984375" style="53" customWidth="1"/>
    <col min="11" max="66" width="9.8984375" style="67" customWidth="1"/>
    <col min="67" max="86" width="20.59765625" style="53" customWidth="1"/>
    <col min="87" max="16384" width="9.3984375" style="53"/>
  </cols>
  <sheetData>
    <row r="1" spans="1:157" s="72" customFormat="1" ht="65.099999999999994" customHeight="1" x14ac:dyDescent="0.3">
      <c r="A1" s="231" t="s">
        <v>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3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</row>
    <row r="2" spans="1:157" s="72" customFormat="1" ht="30" customHeight="1" x14ac:dyDescent="0.4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146"/>
      <c r="O2" s="146"/>
      <c r="P2" s="146"/>
      <c r="Q2" s="146"/>
      <c r="R2" s="41"/>
      <c r="S2" s="41"/>
      <c r="T2" s="67"/>
      <c r="U2" s="67"/>
      <c r="V2" s="67"/>
      <c r="W2" s="67"/>
      <c r="X2" s="67"/>
      <c r="Y2" s="67"/>
      <c r="Z2" s="67"/>
      <c r="AA2" s="111"/>
      <c r="AB2" s="111"/>
      <c r="AC2" s="111"/>
      <c r="AD2" s="111"/>
      <c r="AE2" s="111"/>
      <c r="AF2" s="111"/>
      <c r="AG2" s="111"/>
      <c r="AH2" s="112"/>
      <c r="AI2" s="112"/>
      <c r="AJ2" s="112"/>
      <c r="AK2" s="112"/>
      <c r="AL2" s="112"/>
      <c r="AM2" s="112"/>
      <c r="AN2" s="112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</row>
    <row r="3" spans="1:157" s="72" customFormat="1" ht="30" customHeight="1" x14ac:dyDescent="0.3">
      <c r="A3" s="178" t="s">
        <v>38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78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</row>
    <row r="4" spans="1:157" s="72" customFormat="1" ht="30" customHeight="1" x14ac:dyDescent="0.4">
      <c r="A4" s="24"/>
      <c r="B4" s="24"/>
      <c r="C4" s="24"/>
      <c r="D4" s="24"/>
      <c r="E4" s="24"/>
      <c r="F4" s="24"/>
      <c r="G4" s="24"/>
      <c r="H4" s="24"/>
      <c r="I4" s="24"/>
      <c r="J4" s="24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</row>
    <row r="5" spans="1:157" ht="30" customHeight="1" x14ac:dyDescent="0.3">
      <c r="A5" s="25" t="s">
        <v>52</v>
      </c>
      <c r="B5" s="25"/>
      <c r="C5" s="25"/>
      <c r="D5" s="26"/>
      <c r="E5" s="26"/>
      <c r="F5" s="26"/>
      <c r="G5" s="26"/>
      <c r="H5" s="26"/>
      <c r="I5" s="26"/>
      <c r="J5" s="26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 spans="1:157" ht="30" customHeight="1" x14ac:dyDescent="0.3">
      <c r="A6" s="25"/>
      <c r="B6" s="25"/>
      <c r="C6" s="25"/>
      <c r="D6" s="26"/>
      <c r="E6" s="26"/>
      <c r="F6" s="26"/>
      <c r="G6" s="26"/>
      <c r="H6" s="26"/>
      <c r="I6" s="26"/>
      <c r="J6" s="26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</row>
    <row r="7" spans="1:157" ht="30" customHeight="1" x14ac:dyDescent="0.3">
      <c r="A7" s="27"/>
      <c r="B7" s="244" t="s">
        <v>59</v>
      </c>
      <c r="C7" s="245"/>
      <c r="D7" s="245"/>
      <c r="E7" s="245"/>
      <c r="F7" s="245"/>
      <c r="G7" s="245"/>
      <c r="H7" s="145"/>
      <c r="I7" s="145"/>
      <c r="J7" s="145"/>
      <c r="K7" s="244" t="s">
        <v>58</v>
      </c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/>
      <c r="AY7" s="245"/>
      <c r="AZ7" s="245"/>
      <c r="BA7" s="245"/>
      <c r="BB7" s="245"/>
      <c r="BC7" s="245"/>
      <c r="BD7" s="245"/>
      <c r="BE7" s="245"/>
      <c r="BF7" s="245"/>
      <c r="BG7" s="245"/>
      <c r="BH7" s="245"/>
      <c r="BI7" s="245"/>
      <c r="BJ7" s="245"/>
      <c r="BK7" s="245"/>
      <c r="BL7" s="245"/>
      <c r="BM7" s="245"/>
      <c r="BN7" s="245"/>
      <c r="BO7" s="246" t="s">
        <v>129</v>
      </c>
      <c r="BP7" s="246" t="s">
        <v>130</v>
      </c>
      <c r="BQ7" s="246" t="s">
        <v>131</v>
      </c>
      <c r="BR7" s="246" t="s">
        <v>132</v>
      </c>
      <c r="BS7" s="246" t="s">
        <v>133</v>
      </c>
      <c r="BT7" s="246" t="s">
        <v>134</v>
      </c>
      <c r="BU7" s="246" t="s">
        <v>135</v>
      </c>
      <c r="BV7" s="246" t="s">
        <v>136</v>
      </c>
      <c r="BW7" s="246" t="s">
        <v>137</v>
      </c>
      <c r="BX7" s="246" t="s">
        <v>138</v>
      </c>
      <c r="BY7" s="246" t="s">
        <v>139</v>
      </c>
      <c r="BZ7" s="246" t="s">
        <v>140</v>
      </c>
      <c r="CA7" s="246" t="s">
        <v>141</v>
      </c>
      <c r="CB7" s="246" t="s">
        <v>142</v>
      </c>
      <c r="CC7" s="246" t="s">
        <v>143</v>
      </c>
      <c r="CD7" s="246" t="s">
        <v>144</v>
      </c>
      <c r="CE7" s="246" t="s">
        <v>145</v>
      </c>
      <c r="CF7" s="246" t="s">
        <v>146</v>
      </c>
      <c r="CG7" s="246" t="s">
        <v>147</v>
      </c>
      <c r="CH7" s="248" t="s">
        <v>148</v>
      </c>
    </row>
    <row r="8" spans="1:157" ht="30" customHeight="1" x14ac:dyDescent="0.35">
      <c r="A8" s="113"/>
      <c r="B8" s="238" t="s">
        <v>193</v>
      </c>
      <c r="C8" s="238"/>
      <c r="D8" s="239"/>
      <c r="E8" s="242" t="s">
        <v>191</v>
      </c>
      <c r="F8" s="238"/>
      <c r="G8" s="239"/>
      <c r="H8" s="242" t="s">
        <v>56</v>
      </c>
      <c r="I8" s="238"/>
      <c r="J8" s="239"/>
      <c r="K8" s="235" t="s">
        <v>39</v>
      </c>
      <c r="L8" s="236"/>
      <c r="M8" s="236"/>
      <c r="N8" s="236"/>
      <c r="O8" s="236"/>
      <c r="P8" s="236"/>
      <c r="Q8" s="237"/>
      <c r="R8" s="235" t="s">
        <v>40</v>
      </c>
      <c r="S8" s="236"/>
      <c r="T8" s="236"/>
      <c r="U8" s="236"/>
      <c r="V8" s="236"/>
      <c r="W8" s="236"/>
      <c r="X8" s="237"/>
      <c r="Y8" s="235" t="s">
        <v>41</v>
      </c>
      <c r="Z8" s="236"/>
      <c r="AA8" s="236"/>
      <c r="AB8" s="236"/>
      <c r="AC8" s="236"/>
      <c r="AD8" s="236"/>
      <c r="AE8" s="237"/>
      <c r="AF8" s="235" t="s">
        <v>42</v>
      </c>
      <c r="AG8" s="236"/>
      <c r="AH8" s="236"/>
      <c r="AI8" s="236"/>
      <c r="AJ8" s="236"/>
      <c r="AK8" s="236"/>
      <c r="AL8" s="237"/>
      <c r="AM8" s="235" t="s">
        <v>43</v>
      </c>
      <c r="AN8" s="236"/>
      <c r="AO8" s="236"/>
      <c r="AP8" s="236"/>
      <c r="AQ8" s="236"/>
      <c r="AR8" s="236"/>
      <c r="AS8" s="237"/>
      <c r="AT8" s="235" t="s">
        <v>44</v>
      </c>
      <c r="AU8" s="236"/>
      <c r="AV8" s="236"/>
      <c r="AW8" s="236"/>
      <c r="AX8" s="236"/>
      <c r="AY8" s="236"/>
      <c r="AZ8" s="237"/>
      <c r="BA8" s="235" t="s">
        <v>45</v>
      </c>
      <c r="BB8" s="236"/>
      <c r="BC8" s="236"/>
      <c r="BD8" s="236"/>
      <c r="BE8" s="236"/>
      <c r="BF8" s="236"/>
      <c r="BG8" s="237"/>
      <c r="BH8" s="235" t="s">
        <v>46</v>
      </c>
      <c r="BI8" s="236"/>
      <c r="BJ8" s="236"/>
      <c r="BK8" s="236"/>
      <c r="BL8" s="236"/>
      <c r="BM8" s="236"/>
      <c r="BN8" s="237"/>
      <c r="BO8" s="247"/>
      <c r="BP8" s="247"/>
      <c r="BQ8" s="247"/>
      <c r="BR8" s="247"/>
      <c r="BS8" s="247"/>
      <c r="BT8" s="247"/>
      <c r="BU8" s="247"/>
      <c r="BV8" s="247"/>
      <c r="BW8" s="247"/>
      <c r="BX8" s="247"/>
      <c r="BY8" s="247"/>
      <c r="BZ8" s="247"/>
      <c r="CA8" s="247"/>
      <c r="CB8" s="247"/>
      <c r="CC8" s="247"/>
      <c r="CD8" s="247"/>
      <c r="CE8" s="247"/>
      <c r="CF8" s="247"/>
      <c r="CG8" s="247"/>
      <c r="CH8" s="249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</row>
    <row r="9" spans="1:157" ht="29.25" customHeight="1" x14ac:dyDescent="0.35">
      <c r="A9" s="114"/>
      <c r="B9" s="240"/>
      <c r="C9" s="240"/>
      <c r="D9" s="241"/>
      <c r="E9" s="243"/>
      <c r="F9" s="240"/>
      <c r="G9" s="241"/>
      <c r="H9" s="243"/>
      <c r="I9" s="240"/>
      <c r="J9" s="241"/>
      <c r="K9" s="235" t="s">
        <v>192</v>
      </c>
      <c r="L9" s="236"/>
      <c r="M9" s="237"/>
      <c r="N9" s="235" t="s">
        <v>191</v>
      </c>
      <c r="O9" s="237"/>
      <c r="P9" s="235" t="s">
        <v>56</v>
      </c>
      <c r="Q9" s="237"/>
      <c r="R9" s="235" t="s">
        <v>192</v>
      </c>
      <c r="S9" s="236"/>
      <c r="T9" s="237"/>
      <c r="U9" s="235" t="s">
        <v>191</v>
      </c>
      <c r="V9" s="237"/>
      <c r="W9" s="235" t="s">
        <v>56</v>
      </c>
      <c r="X9" s="237"/>
      <c r="Y9" s="235" t="s">
        <v>192</v>
      </c>
      <c r="Z9" s="236"/>
      <c r="AA9" s="237"/>
      <c r="AB9" s="235" t="s">
        <v>191</v>
      </c>
      <c r="AC9" s="237"/>
      <c r="AD9" s="235" t="s">
        <v>56</v>
      </c>
      <c r="AE9" s="237"/>
      <c r="AF9" s="235" t="s">
        <v>192</v>
      </c>
      <c r="AG9" s="236"/>
      <c r="AH9" s="237"/>
      <c r="AI9" s="235" t="s">
        <v>191</v>
      </c>
      <c r="AJ9" s="237"/>
      <c r="AK9" s="235" t="s">
        <v>56</v>
      </c>
      <c r="AL9" s="237"/>
      <c r="AM9" s="235" t="s">
        <v>192</v>
      </c>
      <c r="AN9" s="236"/>
      <c r="AO9" s="237"/>
      <c r="AP9" s="235" t="s">
        <v>191</v>
      </c>
      <c r="AQ9" s="237"/>
      <c r="AR9" s="235" t="s">
        <v>56</v>
      </c>
      <c r="AS9" s="237"/>
      <c r="AT9" s="235" t="s">
        <v>192</v>
      </c>
      <c r="AU9" s="236"/>
      <c r="AV9" s="237"/>
      <c r="AW9" s="235" t="s">
        <v>191</v>
      </c>
      <c r="AX9" s="237"/>
      <c r="AY9" s="235" t="s">
        <v>56</v>
      </c>
      <c r="AZ9" s="237"/>
      <c r="BA9" s="235" t="s">
        <v>192</v>
      </c>
      <c r="BB9" s="236"/>
      <c r="BC9" s="237"/>
      <c r="BD9" s="235" t="s">
        <v>191</v>
      </c>
      <c r="BE9" s="237"/>
      <c r="BF9" s="235" t="s">
        <v>56</v>
      </c>
      <c r="BG9" s="237"/>
      <c r="BH9" s="235" t="s">
        <v>192</v>
      </c>
      <c r="BI9" s="236"/>
      <c r="BJ9" s="237"/>
      <c r="BK9" s="235" t="s">
        <v>191</v>
      </c>
      <c r="BL9" s="237"/>
      <c r="BM9" s="235" t="s">
        <v>56</v>
      </c>
      <c r="BN9" s="237"/>
      <c r="BO9" s="247"/>
      <c r="BP9" s="247"/>
      <c r="BQ9" s="247"/>
      <c r="BR9" s="247"/>
      <c r="BS9" s="247"/>
      <c r="BT9" s="247"/>
      <c r="BU9" s="247"/>
      <c r="BV9" s="247"/>
      <c r="BW9" s="247"/>
      <c r="BX9" s="247"/>
      <c r="BY9" s="247"/>
      <c r="BZ9" s="247"/>
      <c r="CA9" s="247"/>
      <c r="CB9" s="247"/>
      <c r="CC9" s="247"/>
      <c r="CD9" s="247"/>
      <c r="CE9" s="247"/>
      <c r="CF9" s="247"/>
      <c r="CG9" s="247"/>
      <c r="CH9" s="249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</row>
    <row r="10" spans="1:157" ht="30" customHeight="1" x14ac:dyDescent="0.3">
      <c r="A10" s="115">
        <v>45383</v>
      </c>
      <c r="B10" s="116">
        <v>312</v>
      </c>
      <c r="C10" s="116">
        <v>312</v>
      </c>
      <c r="D10" s="116">
        <v>316</v>
      </c>
      <c r="E10" s="116" t="s">
        <v>106</v>
      </c>
      <c r="F10" s="116">
        <v>6.09</v>
      </c>
      <c r="G10" s="105" t="s">
        <v>111</v>
      </c>
      <c r="H10" s="147"/>
      <c r="I10" s="117"/>
      <c r="J10" s="119"/>
      <c r="K10" s="147" t="s">
        <v>76</v>
      </c>
      <c r="L10" s="117" t="s">
        <v>76</v>
      </c>
      <c r="M10" s="119" t="s">
        <v>76</v>
      </c>
      <c r="N10" s="147"/>
      <c r="O10" s="119"/>
      <c r="P10" s="147"/>
      <c r="Q10" s="119"/>
      <c r="R10" s="147">
        <v>487</v>
      </c>
      <c r="S10" s="118">
        <v>453</v>
      </c>
      <c r="T10" s="119">
        <v>497</v>
      </c>
      <c r="U10" s="118"/>
      <c r="V10" s="119"/>
      <c r="W10" s="120"/>
      <c r="X10" s="119"/>
      <c r="Y10" s="147">
        <v>382</v>
      </c>
      <c r="Z10" s="118">
        <v>382</v>
      </c>
      <c r="AA10" s="119">
        <v>385</v>
      </c>
      <c r="AB10" s="118"/>
      <c r="AC10" s="119"/>
      <c r="AD10" s="120"/>
      <c r="AE10" s="118"/>
      <c r="AF10" s="117">
        <v>365</v>
      </c>
      <c r="AG10" s="118">
        <v>354</v>
      </c>
      <c r="AH10" s="119">
        <v>346</v>
      </c>
      <c r="AI10" s="105"/>
      <c r="AJ10" s="105"/>
      <c r="AK10" s="120"/>
      <c r="AL10" s="119"/>
      <c r="AM10" s="147">
        <v>173</v>
      </c>
      <c r="AN10" s="118">
        <v>185</v>
      </c>
      <c r="AO10" s="119">
        <v>169</v>
      </c>
      <c r="AP10" s="120"/>
      <c r="AQ10" s="119"/>
      <c r="AR10" s="147"/>
      <c r="AS10" s="147"/>
      <c r="AT10" s="82">
        <v>231</v>
      </c>
      <c r="AU10" s="120">
        <v>235</v>
      </c>
      <c r="AV10" s="119">
        <v>236</v>
      </c>
      <c r="AW10" s="120"/>
      <c r="AX10" s="119"/>
      <c r="AY10" s="120"/>
      <c r="AZ10" s="119"/>
      <c r="BA10" s="82">
        <v>283</v>
      </c>
      <c r="BB10" s="120">
        <v>287</v>
      </c>
      <c r="BC10" s="119">
        <v>293</v>
      </c>
      <c r="BD10" s="120"/>
      <c r="BE10" s="119"/>
      <c r="BF10" s="120"/>
      <c r="BG10" s="119"/>
      <c r="BH10" s="82">
        <v>319</v>
      </c>
      <c r="BI10" s="120">
        <v>322</v>
      </c>
      <c r="BJ10" s="119">
        <v>328</v>
      </c>
      <c r="BK10" s="105"/>
      <c r="BL10" s="105"/>
      <c r="BM10" s="120"/>
      <c r="BN10" s="119"/>
      <c r="BO10" s="121"/>
      <c r="BP10" s="121"/>
      <c r="BQ10" s="121"/>
      <c r="BR10" s="121"/>
      <c r="BS10" s="121"/>
      <c r="BT10" s="121"/>
      <c r="BU10" s="121"/>
      <c r="BV10" s="121"/>
      <c r="BW10" s="122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</row>
    <row r="11" spans="1:157" ht="30" customHeight="1" x14ac:dyDescent="0.3">
      <c r="A11" s="115">
        <v>45384</v>
      </c>
      <c r="B11" s="116">
        <v>358</v>
      </c>
      <c r="C11" s="116">
        <v>370</v>
      </c>
      <c r="D11" s="116">
        <v>339</v>
      </c>
      <c r="E11" s="116" t="s">
        <v>112</v>
      </c>
      <c r="F11" s="116" t="s">
        <v>105</v>
      </c>
      <c r="G11" s="105" t="s">
        <v>114</v>
      </c>
      <c r="H11" s="147"/>
      <c r="I11" s="117"/>
      <c r="J11" s="119"/>
      <c r="K11" s="147" t="s">
        <v>76</v>
      </c>
      <c r="L11" s="117">
        <v>504</v>
      </c>
      <c r="M11" s="119">
        <v>482</v>
      </c>
      <c r="N11" s="147"/>
      <c r="O11" s="119"/>
      <c r="P11" s="147"/>
      <c r="Q11" s="119"/>
      <c r="R11" s="147">
        <v>476</v>
      </c>
      <c r="S11" s="118">
        <v>473</v>
      </c>
      <c r="T11" s="119">
        <v>435</v>
      </c>
      <c r="U11" s="118"/>
      <c r="V11" s="119"/>
      <c r="W11" s="120"/>
      <c r="X11" s="119"/>
      <c r="Y11" s="147">
        <v>384</v>
      </c>
      <c r="Z11" s="118">
        <v>397</v>
      </c>
      <c r="AA11" s="119">
        <v>362</v>
      </c>
      <c r="AB11" s="118"/>
      <c r="AC11" s="119"/>
      <c r="AD11" s="120"/>
      <c r="AE11" s="118"/>
      <c r="AF11" s="117">
        <v>339</v>
      </c>
      <c r="AG11" s="118">
        <v>351</v>
      </c>
      <c r="AH11" s="119">
        <v>313</v>
      </c>
      <c r="AI11" s="105"/>
      <c r="AJ11" s="105"/>
      <c r="AK11" s="120"/>
      <c r="AL11" s="119"/>
      <c r="AM11" s="147" t="s">
        <v>76</v>
      </c>
      <c r="AN11" s="117" t="s">
        <v>76</v>
      </c>
      <c r="AO11" s="117" t="s">
        <v>76</v>
      </c>
      <c r="AP11" s="120"/>
      <c r="AQ11" s="119"/>
      <c r="AR11" s="147"/>
      <c r="AS11" s="147"/>
      <c r="AT11" s="82">
        <v>245</v>
      </c>
      <c r="AU11" s="120">
        <v>250</v>
      </c>
      <c r="AV11" s="119">
        <v>224</v>
      </c>
      <c r="AW11" s="120"/>
      <c r="AX11" s="119"/>
      <c r="AY11" s="120"/>
      <c r="AZ11" s="119"/>
      <c r="BA11" s="82">
        <v>292</v>
      </c>
      <c r="BB11" s="120">
        <v>303</v>
      </c>
      <c r="BC11" s="119">
        <v>278</v>
      </c>
      <c r="BD11" s="120"/>
      <c r="BE11" s="119"/>
      <c r="BF11" s="120"/>
      <c r="BG11" s="119"/>
      <c r="BH11" s="82">
        <v>328</v>
      </c>
      <c r="BI11" s="120">
        <v>339</v>
      </c>
      <c r="BJ11" s="119">
        <v>312</v>
      </c>
      <c r="BK11" s="105"/>
      <c r="BL11" s="105"/>
      <c r="BM11" s="120"/>
      <c r="BN11" s="119"/>
      <c r="BO11" s="121"/>
      <c r="BP11" s="121"/>
      <c r="BQ11" s="121"/>
      <c r="BR11" s="121"/>
      <c r="BS11" s="121"/>
      <c r="BT11" s="121"/>
      <c r="BU11" s="121"/>
      <c r="BV11" s="121"/>
      <c r="BW11" s="122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</row>
    <row r="12" spans="1:157" ht="30" customHeight="1" x14ac:dyDescent="0.3">
      <c r="A12" s="115">
        <v>45385</v>
      </c>
      <c r="B12" s="116">
        <v>343</v>
      </c>
      <c r="C12" s="116">
        <v>310</v>
      </c>
      <c r="D12" s="116">
        <v>325</v>
      </c>
      <c r="E12" s="116" t="s">
        <v>94</v>
      </c>
      <c r="F12" s="116" t="s">
        <v>99</v>
      </c>
      <c r="G12" s="105" t="s">
        <v>104</v>
      </c>
      <c r="H12" s="147"/>
      <c r="I12" s="117"/>
      <c r="J12" s="119"/>
      <c r="K12" s="147">
        <v>449</v>
      </c>
      <c r="L12" s="117" t="s">
        <v>76</v>
      </c>
      <c r="M12" s="119" t="s">
        <v>76</v>
      </c>
      <c r="N12" s="147"/>
      <c r="O12" s="119"/>
      <c r="P12" s="147"/>
      <c r="Q12" s="119"/>
      <c r="R12" s="147">
        <v>426</v>
      </c>
      <c r="S12" s="118">
        <v>543</v>
      </c>
      <c r="T12" s="119">
        <v>447</v>
      </c>
      <c r="U12" s="118"/>
      <c r="V12" s="119"/>
      <c r="W12" s="120"/>
      <c r="X12" s="119"/>
      <c r="Y12" s="147">
        <v>364</v>
      </c>
      <c r="Z12" s="118">
        <v>376</v>
      </c>
      <c r="AA12" s="119">
        <v>376</v>
      </c>
      <c r="AB12" s="118"/>
      <c r="AC12" s="119"/>
      <c r="AD12" s="120"/>
      <c r="AE12" s="118"/>
      <c r="AF12" s="117">
        <v>317</v>
      </c>
      <c r="AG12" s="118">
        <v>321</v>
      </c>
      <c r="AH12" s="119">
        <v>322</v>
      </c>
      <c r="AI12" s="105"/>
      <c r="AJ12" s="105"/>
      <c r="AK12" s="120"/>
      <c r="AL12" s="119"/>
      <c r="AM12" s="147" t="s">
        <v>76</v>
      </c>
      <c r="AN12" s="117" t="s">
        <v>76</v>
      </c>
      <c r="AO12" s="117" t="s">
        <v>76</v>
      </c>
      <c r="AP12" s="120"/>
      <c r="AQ12" s="119"/>
      <c r="AR12" s="147"/>
      <c r="AS12" s="147"/>
      <c r="AT12" s="82">
        <v>248</v>
      </c>
      <c r="AU12" s="120">
        <v>236</v>
      </c>
      <c r="AV12" s="119">
        <v>235</v>
      </c>
      <c r="AW12" s="120"/>
      <c r="AX12" s="119"/>
      <c r="AY12" s="120"/>
      <c r="AZ12" s="119"/>
      <c r="BA12" s="82">
        <v>275</v>
      </c>
      <c r="BB12" s="120">
        <v>286</v>
      </c>
      <c r="BC12" s="123">
        <v>294</v>
      </c>
      <c r="BD12" s="120"/>
      <c r="BE12" s="119"/>
      <c r="BF12" s="120"/>
      <c r="BG12" s="119"/>
      <c r="BH12" s="82">
        <v>330</v>
      </c>
      <c r="BI12" s="120">
        <v>320</v>
      </c>
      <c r="BJ12" s="123">
        <v>326</v>
      </c>
      <c r="BK12" s="105"/>
      <c r="BL12" s="105"/>
      <c r="BM12" s="120"/>
      <c r="BN12" s="119"/>
      <c r="BO12" s="121"/>
      <c r="BP12" s="121"/>
      <c r="BQ12" s="121"/>
      <c r="BR12" s="121"/>
      <c r="BS12" s="121"/>
      <c r="BT12" s="121"/>
      <c r="BU12" s="121"/>
      <c r="BV12" s="121"/>
      <c r="BW12" s="122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</row>
    <row r="13" spans="1:157" ht="30" customHeight="1" x14ac:dyDescent="0.3">
      <c r="A13" s="115">
        <v>45386</v>
      </c>
      <c r="B13" s="116">
        <v>316</v>
      </c>
      <c r="C13" s="116">
        <v>416</v>
      </c>
      <c r="D13" s="116">
        <v>317</v>
      </c>
      <c r="E13" s="116" t="s">
        <v>77</v>
      </c>
      <c r="F13" s="116" t="s">
        <v>117</v>
      </c>
      <c r="G13" s="105" t="s">
        <v>109</v>
      </c>
      <c r="H13" s="147"/>
      <c r="I13" s="117"/>
      <c r="J13" s="119"/>
      <c r="K13" s="147" t="s">
        <v>76</v>
      </c>
      <c r="L13" s="117" t="s">
        <v>76</v>
      </c>
      <c r="M13" s="119" t="s">
        <v>76</v>
      </c>
      <c r="N13" s="147"/>
      <c r="O13" s="119"/>
      <c r="P13" s="147"/>
      <c r="Q13" s="119"/>
      <c r="R13" s="147">
        <v>437</v>
      </c>
      <c r="S13" s="118">
        <v>460</v>
      </c>
      <c r="T13" s="119">
        <v>456</v>
      </c>
      <c r="U13" s="118"/>
      <c r="V13" s="119"/>
      <c r="W13" s="120"/>
      <c r="X13" s="119"/>
      <c r="Y13" s="147">
        <v>380</v>
      </c>
      <c r="Z13" s="118">
        <v>388</v>
      </c>
      <c r="AA13" s="119">
        <v>372</v>
      </c>
      <c r="AB13" s="118"/>
      <c r="AC13" s="119"/>
      <c r="AD13" s="120"/>
      <c r="AE13" s="118"/>
      <c r="AF13" s="117">
        <v>323</v>
      </c>
      <c r="AG13" s="118">
        <v>327</v>
      </c>
      <c r="AH13" s="119">
        <v>340</v>
      </c>
      <c r="AI13" s="105"/>
      <c r="AJ13" s="105"/>
      <c r="AK13" s="120"/>
      <c r="AL13" s="119"/>
      <c r="AM13" s="147">
        <v>188</v>
      </c>
      <c r="AN13" s="118">
        <v>183</v>
      </c>
      <c r="AO13" s="119">
        <v>175</v>
      </c>
      <c r="AP13" s="120"/>
      <c r="AQ13" s="119"/>
      <c r="AR13" s="147"/>
      <c r="AS13" s="147"/>
      <c r="AT13" s="82">
        <v>237</v>
      </c>
      <c r="AU13" s="120">
        <v>240</v>
      </c>
      <c r="AV13" s="119">
        <v>249</v>
      </c>
      <c r="AW13" s="105"/>
      <c r="AX13" s="105"/>
      <c r="AY13" s="120"/>
      <c r="AZ13" s="119"/>
      <c r="BA13" s="82">
        <v>295</v>
      </c>
      <c r="BB13" s="120">
        <v>301</v>
      </c>
      <c r="BC13" s="123">
        <v>318</v>
      </c>
      <c r="BD13" s="120"/>
      <c r="BE13" s="119"/>
      <c r="BF13" s="120"/>
      <c r="BG13" s="119"/>
      <c r="BH13" s="82">
        <v>328</v>
      </c>
      <c r="BI13" s="120">
        <v>335</v>
      </c>
      <c r="BJ13" s="123">
        <v>424</v>
      </c>
      <c r="BK13" s="105"/>
      <c r="BL13" s="105"/>
      <c r="BM13" s="120"/>
      <c r="BN13" s="119"/>
      <c r="BO13" s="121"/>
      <c r="BP13" s="121"/>
      <c r="BQ13" s="121"/>
      <c r="BR13" s="121"/>
      <c r="BS13" s="121"/>
      <c r="BT13" s="121"/>
      <c r="BU13" s="121"/>
      <c r="BV13" s="121"/>
      <c r="BW13" s="122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</row>
    <row r="14" spans="1:157" ht="30" customHeight="1" x14ac:dyDescent="0.3">
      <c r="A14" s="115">
        <v>45387</v>
      </c>
      <c r="B14" s="116">
        <v>303</v>
      </c>
      <c r="C14" s="116">
        <v>336</v>
      </c>
      <c r="D14" s="116">
        <v>2999</v>
      </c>
      <c r="E14" s="116" t="s">
        <v>105</v>
      </c>
      <c r="F14" s="116" t="s">
        <v>95</v>
      </c>
      <c r="G14" s="105" t="s">
        <v>118</v>
      </c>
      <c r="H14" s="147"/>
      <c r="I14" s="117"/>
      <c r="J14" s="119"/>
      <c r="K14" s="147" t="s">
        <v>76</v>
      </c>
      <c r="L14" s="117" t="s">
        <v>76</v>
      </c>
      <c r="M14" s="119" t="s">
        <v>76</v>
      </c>
      <c r="N14" s="147"/>
      <c r="O14" s="119"/>
      <c r="P14" s="147"/>
      <c r="Q14" s="119"/>
      <c r="R14" s="147">
        <v>454</v>
      </c>
      <c r="S14" s="118">
        <v>452</v>
      </c>
      <c r="T14" s="119">
        <v>446</v>
      </c>
      <c r="U14" s="118"/>
      <c r="V14" s="119"/>
      <c r="W14" s="120"/>
      <c r="X14" s="119"/>
      <c r="Y14" s="147">
        <v>367</v>
      </c>
      <c r="Z14" s="118">
        <v>381</v>
      </c>
      <c r="AA14" s="119">
        <v>409</v>
      </c>
      <c r="AB14" s="118"/>
      <c r="AC14" s="119"/>
      <c r="AD14" s="120"/>
      <c r="AE14" s="118"/>
      <c r="AF14" s="117">
        <v>311</v>
      </c>
      <c r="AG14" s="118">
        <v>324</v>
      </c>
      <c r="AH14" s="119">
        <v>315</v>
      </c>
      <c r="AI14" s="105"/>
      <c r="AJ14" s="105"/>
      <c r="AK14" s="120"/>
      <c r="AL14" s="119"/>
      <c r="AM14" s="147">
        <v>165</v>
      </c>
      <c r="AN14" s="118">
        <v>178</v>
      </c>
      <c r="AO14" s="119">
        <v>174</v>
      </c>
      <c r="AP14" s="120"/>
      <c r="AQ14" s="119"/>
      <c r="AR14" s="147"/>
      <c r="AS14" s="147"/>
      <c r="AT14" s="82">
        <v>229</v>
      </c>
      <c r="AU14" s="120">
        <v>236</v>
      </c>
      <c r="AV14" s="119">
        <v>224</v>
      </c>
      <c r="AW14" s="105"/>
      <c r="AX14" s="105"/>
      <c r="AY14" s="120"/>
      <c r="AZ14" s="119"/>
      <c r="BA14" s="82">
        <v>289</v>
      </c>
      <c r="BB14" s="120">
        <v>303</v>
      </c>
      <c r="BC14" s="123">
        <v>293</v>
      </c>
      <c r="BD14" s="120"/>
      <c r="BE14" s="119"/>
      <c r="BF14" s="120"/>
      <c r="BG14" s="119"/>
      <c r="BH14" s="82">
        <v>321</v>
      </c>
      <c r="BI14" s="120">
        <v>398</v>
      </c>
      <c r="BJ14" s="117" t="s">
        <v>76</v>
      </c>
      <c r="BK14" s="105"/>
      <c r="BL14" s="105"/>
      <c r="BM14" s="120"/>
      <c r="BN14" s="119"/>
      <c r="BO14" s="121"/>
      <c r="BP14" s="121"/>
      <c r="BQ14" s="121"/>
      <c r="BR14" s="121"/>
      <c r="BS14" s="121"/>
      <c r="BT14" s="121"/>
      <c r="BU14" s="121"/>
      <c r="BV14" s="121"/>
      <c r="BW14" s="122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</row>
    <row r="15" spans="1:157" ht="30" customHeight="1" x14ac:dyDescent="0.3">
      <c r="A15" s="115">
        <v>45388</v>
      </c>
      <c r="B15" s="116">
        <v>315</v>
      </c>
      <c r="C15" s="116">
        <v>314</v>
      </c>
      <c r="D15" s="116">
        <v>320</v>
      </c>
      <c r="E15" s="116" t="s">
        <v>98</v>
      </c>
      <c r="F15" s="116" t="s">
        <v>119</v>
      </c>
      <c r="G15" s="105">
        <v>7</v>
      </c>
      <c r="H15" s="147"/>
      <c r="I15" s="117"/>
      <c r="J15" s="119"/>
      <c r="K15" s="147" t="s">
        <v>76</v>
      </c>
      <c r="L15" s="117" t="s">
        <v>76</v>
      </c>
      <c r="M15" s="119" t="s">
        <v>76</v>
      </c>
      <c r="N15" s="147"/>
      <c r="O15" s="119"/>
      <c r="P15" s="147"/>
      <c r="Q15" s="119"/>
      <c r="R15" s="147">
        <v>466</v>
      </c>
      <c r="S15" s="118">
        <v>416</v>
      </c>
      <c r="T15" s="119">
        <v>435</v>
      </c>
      <c r="U15" s="118"/>
      <c r="V15" s="119"/>
      <c r="W15" s="120"/>
      <c r="X15" s="119"/>
      <c r="Y15" s="147">
        <v>354</v>
      </c>
      <c r="Z15" s="118">
        <v>354</v>
      </c>
      <c r="AA15" s="117" t="s">
        <v>76</v>
      </c>
      <c r="AB15" s="117"/>
      <c r="AC15" s="119"/>
      <c r="AD15" s="147"/>
      <c r="AE15" s="117"/>
      <c r="AF15" s="117">
        <v>297</v>
      </c>
      <c r="AG15" s="118">
        <v>295</v>
      </c>
      <c r="AH15" s="119">
        <v>310</v>
      </c>
      <c r="AI15" s="105"/>
      <c r="AJ15" s="105"/>
      <c r="AK15" s="120"/>
      <c r="AL15" s="119"/>
      <c r="AM15" s="147">
        <v>155</v>
      </c>
      <c r="AN15" s="118">
        <v>153</v>
      </c>
      <c r="AO15" s="119">
        <v>162</v>
      </c>
      <c r="AP15" s="120"/>
      <c r="AQ15" s="119"/>
      <c r="AR15" s="147"/>
      <c r="AS15" s="147"/>
      <c r="AT15" s="117" t="s">
        <v>76</v>
      </c>
      <c r="AU15" s="117" t="s">
        <v>76</v>
      </c>
      <c r="AV15" s="117" t="s">
        <v>76</v>
      </c>
      <c r="AW15" s="105"/>
      <c r="AX15" s="105"/>
      <c r="AY15" s="120"/>
      <c r="AZ15" s="119"/>
      <c r="BA15" s="82">
        <v>280</v>
      </c>
      <c r="BB15" s="120">
        <v>280</v>
      </c>
      <c r="BC15" s="123">
        <v>293</v>
      </c>
      <c r="BD15" s="120"/>
      <c r="BE15" s="119"/>
      <c r="BF15" s="120"/>
      <c r="BG15" s="119"/>
      <c r="BH15" s="82">
        <v>370</v>
      </c>
      <c r="BI15" s="120">
        <v>366</v>
      </c>
      <c r="BJ15" s="123">
        <v>378</v>
      </c>
      <c r="BK15" s="105"/>
      <c r="BL15" s="105"/>
      <c r="BM15" s="120"/>
      <c r="BN15" s="119"/>
      <c r="BO15" s="121"/>
      <c r="BP15" s="121"/>
      <c r="BQ15" s="121"/>
      <c r="BR15" s="121"/>
      <c r="BS15" s="121"/>
      <c r="BT15" s="121"/>
      <c r="BU15" s="121"/>
      <c r="BV15" s="121"/>
      <c r="BW15" s="122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</row>
    <row r="16" spans="1:157" ht="30" customHeight="1" x14ac:dyDescent="0.3">
      <c r="A16" s="115">
        <v>45389</v>
      </c>
      <c r="B16" s="116">
        <v>447</v>
      </c>
      <c r="C16" s="116">
        <v>330</v>
      </c>
      <c r="D16" s="116">
        <v>359</v>
      </c>
      <c r="E16" s="116" t="s">
        <v>96</v>
      </c>
      <c r="F16" s="116" t="s">
        <v>92</v>
      </c>
      <c r="G16" s="105" t="s">
        <v>113</v>
      </c>
      <c r="H16" s="147"/>
      <c r="I16" s="117"/>
      <c r="J16" s="119"/>
      <c r="K16" s="147" t="s">
        <v>76</v>
      </c>
      <c r="L16" s="117" t="s">
        <v>76</v>
      </c>
      <c r="M16" s="119" t="s">
        <v>76</v>
      </c>
      <c r="N16" s="147"/>
      <c r="O16" s="119"/>
      <c r="P16" s="147"/>
      <c r="Q16" s="119"/>
      <c r="R16" s="147">
        <v>453</v>
      </c>
      <c r="S16" s="118">
        <v>440</v>
      </c>
      <c r="T16" s="119">
        <v>439</v>
      </c>
      <c r="U16" s="118"/>
      <c r="V16" s="119"/>
      <c r="W16" s="120"/>
      <c r="X16" s="119"/>
      <c r="Y16" s="147">
        <v>383</v>
      </c>
      <c r="Z16" s="118">
        <v>392</v>
      </c>
      <c r="AA16" s="119">
        <v>384</v>
      </c>
      <c r="AB16" s="118"/>
      <c r="AC16" s="119"/>
      <c r="AD16" s="120"/>
      <c r="AE16" s="118"/>
      <c r="AF16" s="117">
        <v>294</v>
      </c>
      <c r="AG16" s="118">
        <v>310</v>
      </c>
      <c r="AH16" s="119">
        <v>309</v>
      </c>
      <c r="AI16" s="105"/>
      <c r="AJ16" s="105"/>
      <c r="AK16" s="120"/>
      <c r="AL16" s="119"/>
      <c r="AM16" s="147">
        <v>151</v>
      </c>
      <c r="AN16" s="118">
        <v>165</v>
      </c>
      <c r="AO16" s="119">
        <v>160</v>
      </c>
      <c r="AP16" s="120"/>
      <c r="AQ16" s="119"/>
      <c r="AR16" s="147"/>
      <c r="AS16" s="147"/>
      <c r="AT16" s="82" t="s">
        <v>76</v>
      </c>
      <c r="AU16" s="82" t="s">
        <v>76</v>
      </c>
      <c r="AV16" s="82" t="s">
        <v>76</v>
      </c>
      <c r="AW16" s="105"/>
      <c r="AX16" s="105"/>
      <c r="AY16" s="120"/>
      <c r="AZ16" s="119"/>
      <c r="BA16" s="82">
        <v>288</v>
      </c>
      <c r="BB16" s="120">
        <v>292</v>
      </c>
      <c r="BC16" s="123">
        <v>295</v>
      </c>
      <c r="BD16" s="120"/>
      <c r="BE16" s="119"/>
      <c r="BF16" s="120"/>
      <c r="BG16" s="119"/>
      <c r="BH16" s="82">
        <v>367</v>
      </c>
      <c r="BI16" s="120">
        <v>395</v>
      </c>
      <c r="BJ16" s="123">
        <v>394</v>
      </c>
      <c r="BK16" s="105"/>
      <c r="BL16" s="105"/>
      <c r="BM16" s="120"/>
      <c r="BN16" s="119"/>
      <c r="BO16" s="121"/>
      <c r="BP16" s="121"/>
      <c r="BQ16" s="121"/>
      <c r="BR16" s="121"/>
      <c r="BS16" s="121"/>
      <c r="BT16" s="121"/>
      <c r="BU16" s="121"/>
      <c r="BV16" s="121"/>
      <c r="BW16" s="122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</row>
    <row r="17" spans="1:86" ht="30" customHeight="1" x14ac:dyDescent="0.3">
      <c r="A17" s="115">
        <v>45390</v>
      </c>
      <c r="B17" s="116">
        <v>334</v>
      </c>
      <c r="C17" s="116">
        <v>325</v>
      </c>
      <c r="D17" s="116">
        <v>349</v>
      </c>
      <c r="E17" s="116" t="s">
        <v>97</v>
      </c>
      <c r="F17" s="116" t="s">
        <v>120</v>
      </c>
      <c r="G17" s="105" t="s">
        <v>100</v>
      </c>
      <c r="H17" s="147"/>
      <c r="I17" s="117"/>
      <c r="J17" s="119"/>
      <c r="K17" s="147" t="s">
        <v>76</v>
      </c>
      <c r="L17" s="120">
        <v>516</v>
      </c>
      <c r="M17" s="119">
        <v>484</v>
      </c>
      <c r="N17" s="120"/>
      <c r="O17" s="119"/>
      <c r="P17" s="147"/>
      <c r="Q17" s="119"/>
      <c r="R17" s="147">
        <v>307</v>
      </c>
      <c r="S17" s="118">
        <v>392</v>
      </c>
      <c r="T17" s="119">
        <v>420</v>
      </c>
      <c r="U17" s="118"/>
      <c r="V17" s="119"/>
      <c r="W17" s="120"/>
      <c r="X17" s="119"/>
      <c r="Y17" s="147">
        <v>350</v>
      </c>
      <c r="Z17" s="118">
        <v>355</v>
      </c>
      <c r="AA17" s="119">
        <v>360</v>
      </c>
      <c r="AB17" s="118"/>
      <c r="AC17" s="119"/>
      <c r="AD17" s="120"/>
      <c r="AE17" s="118"/>
      <c r="AF17" s="117" t="s">
        <v>76</v>
      </c>
      <c r="AG17" s="117" t="s">
        <v>76</v>
      </c>
      <c r="AH17" s="119">
        <v>320</v>
      </c>
      <c r="AI17" s="105"/>
      <c r="AJ17" s="105"/>
      <c r="AK17" s="120"/>
      <c r="AL17" s="119"/>
      <c r="AM17" s="147">
        <v>242</v>
      </c>
      <c r="AN17" s="118">
        <v>150</v>
      </c>
      <c r="AO17" s="119">
        <v>150</v>
      </c>
      <c r="AP17" s="105"/>
      <c r="AQ17" s="105"/>
      <c r="AR17" s="147"/>
      <c r="AS17" s="147"/>
      <c r="AT17" s="82" t="s">
        <v>76</v>
      </c>
      <c r="AU17" s="82" t="s">
        <v>76</v>
      </c>
      <c r="AV17" s="82" t="s">
        <v>76</v>
      </c>
      <c r="AW17" s="105"/>
      <c r="AX17" s="105"/>
      <c r="AY17" s="120"/>
      <c r="AZ17" s="119"/>
      <c r="BA17" s="82">
        <v>273</v>
      </c>
      <c r="BB17" s="120">
        <v>278</v>
      </c>
      <c r="BC17" s="123">
        <v>280</v>
      </c>
      <c r="BD17" s="120"/>
      <c r="BE17" s="119"/>
      <c r="BF17" s="120"/>
      <c r="BG17" s="119"/>
      <c r="BH17" s="82">
        <v>346</v>
      </c>
      <c r="BI17" s="120">
        <v>350</v>
      </c>
      <c r="BJ17" s="123">
        <v>351</v>
      </c>
      <c r="BK17" s="105"/>
      <c r="BL17" s="105"/>
      <c r="BM17" s="120"/>
      <c r="BN17" s="119"/>
      <c r="BO17" s="121"/>
      <c r="BP17" s="121"/>
      <c r="BQ17" s="121"/>
      <c r="BR17" s="121"/>
      <c r="BS17" s="121"/>
      <c r="BT17" s="121"/>
      <c r="BU17" s="121"/>
      <c r="BV17" s="121"/>
      <c r="BW17" s="122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</row>
    <row r="18" spans="1:86" ht="30" customHeight="1" x14ac:dyDescent="0.3">
      <c r="A18" s="115">
        <v>45391</v>
      </c>
      <c r="B18" s="116">
        <v>395</v>
      </c>
      <c r="C18" s="116">
        <v>320</v>
      </c>
      <c r="D18" s="116">
        <v>471</v>
      </c>
      <c r="E18" s="116" t="s">
        <v>100</v>
      </c>
      <c r="F18" s="116" t="s">
        <v>104</v>
      </c>
      <c r="G18" s="105" t="s">
        <v>107</v>
      </c>
      <c r="H18" s="147"/>
      <c r="I18" s="117"/>
      <c r="J18" s="119"/>
      <c r="K18" s="82">
        <v>460</v>
      </c>
      <c r="L18" s="120">
        <v>470</v>
      </c>
      <c r="M18" s="119">
        <v>626</v>
      </c>
      <c r="N18" s="118"/>
      <c r="O18" s="119"/>
      <c r="P18" s="147"/>
      <c r="Q18" s="119"/>
      <c r="R18" s="147">
        <v>407</v>
      </c>
      <c r="S18" s="118">
        <v>406</v>
      </c>
      <c r="T18" s="119">
        <v>542</v>
      </c>
      <c r="U18" s="118"/>
      <c r="V18" s="119"/>
      <c r="W18" s="120"/>
      <c r="X18" s="119"/>
      <c r="Y18" s="147" t="s">
        <v>76</v>
      </c>
      <c r="Z18" s="117" t="s">
        <v>76</v>
      </c>
      <c r="AA18" s="119">
        <v>569</v>
      </c>
      <c r="AB18" s="118"/>
      <c r="AC18" s="119"/>
      <c r="AD18" s="120"/>
      <c r="AE18" s="118"/>
      <c r="AF18" s="117">
        <v>421</v>
      </c>
      <c r="AG18" s="117" t="s">
        <v>76</v>
      </c>
      <c r="AH18" s="119">
        <v>499</v>
      </c>
      <c r="AI18" s="105"/>
      <c r="AJ18" s="105"/>
      <c r="AK18" s="120"/>
      <c r="AL18" s="119"/>
      <c r="AM18" s="147">
        <v>145</v>
      </c>
      <c r="AN18" s="118">
        <v>142</v>
      </c>
      <c r="AO18" s="119">
        <v>197</v>
      </c>
      <c r="AP18" s="105"/>
      <c r="AQ18" s="105"/>
      <c r="AR18" s="147"/>
      <c r="AS18" s="147"/>
      <c r="AT18" s="82" t="s">
        <v>76</v>
      </c>
      <c r="AU18" s="120">
        <v>307</v>
      </c>
      <c r="AV18" s="82" t="s">
        <v>76</v>
      </c>
      <c r="AW18" s="105"/>
      <c r="AX18" s="105"/>
      <c r="AY18" s="120"/>
      <c r="AZ18" s="119"/>
      <c r="BA18" s="82">
        <v>273</v>
      </c>
      <c r="BB18" s="120">
        <v>274</v>
      </c>
      <c r="BC18" s="123">
        <v>376</v>
      </c>
      <c r="BD18" s="120"/>
      <c r="BE18" s="119"/>
      <c r="BF18" s="120"/>
      <c r="BG18" s="119"/>
      <c r="BH18" s="82">
        <v>340</v>
      </c>
      <c r="BI18" s="120">
        <v>343</v>
      </c>
      <c r="BJ18" s="123">
        <v>474</v>
      </c>
      <c r="BK18" s="105"/>
      <c r="BL18" s="105"/>
      <c r="BM18" s="120"/>
      <c r="BN18" s="119"/>
      <c r="BO18" s="121"/>
      <c r="BP18" s="121"/>
      <c r="BQ18" s="121"/>
      <c r="BR18" s="121"/>
      <c r="BS18" s="121"/>
      <c r="BT18" s="121"/>
      <c r="BU18" s="121"/>
      <c r="BV18" s="121"/>
      <c r="BW18" s="122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</row>
    <row r="19" spans="1:86" ht="30" customHeight="1" x14ac:dyDescent="0.3">
      <c r="A19" s="115">
        <v>45392</v>
      </c>
      <c r="B19" s="116">
        <v>466</v>
      </c>
      <c r="C19" s="116">
        <v>162</v>
      </c>
      <c r="D19" s="116">
        <v>370</v>
      </c>
      <c r="E19" s="116" t="s">
        <v>101</v>
      </c>
      <c r="F19" s="116" t="s">
        <v>105</v>
      </c>
      <c r="G19" s="105" t="s">
        <v>77</v>
      </c>
      <c r="H19" s="147"/>
      <c r="I19" s="117"/>
      <c r="J19" s="119"/>
      <c r="K19" s="82">
        <v>599</v>
      </c>
      <c r="L19" s="120">
        <v>605</v>
      </c>
      <c r="M19" s="119">
        <v>515</v>
      </c>
      <c r="N19" s="118"/>
      <c r="O19" s="119"/>
      <c r="P19" s="147"/>
      <c r="Q19" s="119"/>
      <c r="R19" s="147">
        <v>595</v>
      </c>
      <c r="S19" s="118">
        <v>585</v>
      </c>
      <c r="T19" s="119">
        <v>464</v>
      </c>
      <c r="U19" s="118"/>
      <c r="V19" s="119"/>
      <c r="W19" s="120"/>
      <c r="X19" s="119"/>
      <c r="Y19" s="147">
        <v>521</v>
      </c>
      <c r="Z19" s="118">
        <v>521</v>
      </c>
      <c r="AA19" s="119">
        <v>405</v>
      </c>
      <c r="AB19" s="118"/>
      <c r="AC19" s="119"/>
      <c r="AD19" s="120"/>
      <c r="AE19" s="118"/>
      <c r="AF19" s="117">
        <v>394</v>
      </c>
      <c r="AG19" s="117" t="s">
        <v>76</v>
      </c>
      <c r="AH19" s="117" t="s">
        <v>76</v>
      </c>
      <c r="AI19" s="105"/>
      <c r="AJ19" s="105"/>
      <c r="AK19" s="147"/>
      <c r="AL19" s="119"/>
      <c r="AM19" s="147">
        <v>193</v>
      </c>
      <c r="AN19" s="118">
        <v>192</v>
      </c>
      <c r="AO19" s="119">
        <v>153</v>
      </c>
      <c r="AP19" s="105"/>
      <c r="AQ19" s="105"/>
      <c r="AR19" s="147"/>
      <c r="AS19" s="147"/>
      <c r="AT19" s="82" t="s">
        <v>76</v>
      </c>
      <c r="AU19" s="82" t="s">
        <v>76</v>
      </c>
      <c r="AV19" s="82" t="s">
        <v>76</v>
      </c>
      <c r="AW19" s="105"/>
      <c r="AX19" s="105"/>
      <c r="AY19" s="120"/>
      <c r="AZ19" s="119"/>
      <c r="BA19" s="82">
        <v>373</v>
      </c>
      <c r="BB19" s="120">
        <v>399</v>
      </c>
      <c r="BC19" s="123">
        <v>304</v>
      </c>
      <c r="BD19" s="120"/>
      <c r="BE19" s="119"/>
      <c r="BF19" s="120"/>
      <c r="BG19" s="119"/>
      <c r="BH19" s="82">
        <v>460</v>
      </c>
      <c r="BI19" s="120">
        <v>464</v>
      </c>
      <c r="BJ19" s="123">
        <v>378</v>
      </c>
      <c r="BK19" s="105"/>
      <c r="BL19" s="105"/>
      <c r="BM19" s="120"/>
      <c r="BN19" s="119"/>
      <c r="BO19" s="121"/>
      <c r="BP19" s="121"/>
      <c r="BQ19" s="121"/>
      <c r="BR19" s="121"/>
      <c r="BS19" s="121"/>
      <c r="BT19" s="121"/>
      <c r="BU19" s="121"/>
      <c r="BV19" s="121"/>
      <c r="BW19" s="122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</row>
    <row r="20" spans="1:86" ht="30" customHeight="1" x14ac:dyDescent="0.3">
      <c r="A20" s="115">
        <v>45393</v>
      </c>
      <c r="B20" s="116">
        <v>371</v>
      </c>
      <c r="C20" s="116">
        <v>393</v>
      </c>
      <c r="D20" s="116">
        <v>400</v>
      </c>
      <c r="E20" s="116" t="s">
        <v>122</v>
      </c>
      <c r="F20" s="116" t="s">
        <v>100</v>
      </c>
      <c r="G20" s="105" t="s">
        <v>102</v>
      </c>
      <c r="H20" s="147"/>
      <c r="I20" s="117"/>
      <c r="J20" s="119"/>
      <c r="K20" s="82">
        <v>491</v>
      </c>
      <c r="L20" s="120">
        <v>509</v>
      </c>
      <c r="M20" s="117" t="s">
        <v>76</v>
      </c>
      <c r="N20" s="117"/>
      <c r="O20" s="119"/>
      <c r="P20" s="147"/>
      <c r="Q20" s="119"/>
      <c r="R20" s="147">
        <v>491</v>
      </c>
      <c r="S20" s="118">
        <v>603</v>
      </c>
      <c r="T20" s="119">
        <v>522</v>
      </c>
      <c r="U20" s="118"/>
      <c r="V20" s="119"/>
      <c r="W20" s="120"/>
      <c r="X20" s="119"/>
      <c r="Y20" s="147">
        <v>415</v>
      </c>
      <c r="Z20" s="118">
        <v>414</v>
      </c>
      <c r="AA20" s="119">
        <v>420</v>
      </c>
      <c r="AB20" s="118"/>
      <c r="AC20" s="119"/>
      <c r="AD20" s="120"/>
      <c r="AE20" s="118"/>
      <c r="AF20" s="117">
        <v>372</v>
      </c>
      <c r="AG20" s="118">
        <v>364</v>
      </c>
      <c r="AH20" s="119">
        <v>360</v>
      </c>
      <c r="AI20" s="105"/>
      <c r="AJ20" s="105"/>
      <c r="AK20" s="120"/>
      <c r="AL20" s="119"/>
      <c r="AM20" s="147">
        <v>159</v>
      </c>
      <c r="AN20" s="118">
        <v>165</v>
      </c>
      <c r="AO20" s="119">
        <v>167</v>
      </c>
      <c r="AP20" s="105"/>
      <c r="AQ20" s="105"/>
      <c r="AR20" s="147"/>
      <c r="AS20" s="147"/>
      <c r="AT20" s="82" t="s">
        <v>76</v>
      </c>
      <c r="AU20" s="82" t="s">
        <v>76</v>
      </c>
      <c r="AV20" s="82" t="s">
        <v>76</v>
      </c>
      <c r="AW20" s="105"/>
      <c r="AX20" s="105"/>
      <c r="AY20" s="120"/>
      <c r="AZ20" s="119"/>
      <c r="BA20" s="82">
        <v>310</v>
      </c>
      <c r="BB20" s="120">
        <v>318</v>
      </c>
      <c r="BC20" s="123">
        <v>314</v>
      </c>
      <c r="BD20" s="120"/>
      <c r="BE20" s="119"/>
      <c r="BF20" s="120"/>
      <c r="BG20" s="119"/>
      <c r="BH20" s="82">
        <v>382</v>
      </c>
      <c r="BI20" s="120">
        <v>388</v>
      </c>
      <c r="BJ20" s="123">
        <v>394</v>
      </c>
      <c r="BK20" s="105"/>
      <c r="BL20" s="105"/>
      <c r="BM20" s="120"/>
      <c r="BN20" s="119"/>
      <c r="BO20" s="121"/>
      <c r="BP20" s="121"/>
      <c r="BQ20" s="121"/>
      <c r="BR20" s="121"/>
      <c r="BS20" s="121"/>
      <c r="BT20" s="121"/>
      <c r="BU20" s="121"/>
      <c r="BV20" s="121"/>
      <c r="BW20" s="122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</row>
    <row r="21" spans="1:86" ht="30" customHeight="1" x14ac:dyDescent="0.3">
      <c r="A21" s="115">
        <v>45394</v>
      </c>
      <c r="B21" s="116">
        <v>388</v>
      </c>
      <c r="C21" s="116">
        <v>582</v>
      </c>
      <c r="D21" s="116">
        <v>470</v>
      </c>
      <c r="E21" s="116" t="s">
        <v>117</v>
      </c>
      <c r="F21" s="116" t="s">
        <v>91</v>
      </c>
      <c r="G21" s="105" t="s">
        <v>92</v>
      </c>
      <c r="H21" s="147"/>
      <c r="I21" s="117"/>
      <c r="J21" s="119"/>
      <c r="K21" s="82">
        <v>503</v>
      </c>
      <c r="L21" s="120">
        <v>522</v>
      </c>
      <c r="M21" s="119">
        <v>534</v>
      </c>
      <c r="N21" s="118"/>
      <c r="O21" s="119"/>
      <c r="P21" s="147"/>
      <c r="Q21" s="119"/>
      <c r="R21" s="147">
        <v>493</v>
      </c>
      <c r="S21" s="117" t="s">
        <v>76</v>
      </c>
      <c r="T21" s="119">
        <v>523</v>
      </c>
      <c r="U21" s="118"/>
      <c r="V21" s="119"/>
      <c r="W21" s="120"/>
      <c r="X21" s="119"/>
      <c r="Y21" s="147">
        <v>417</v>
      </c>
      <c r="Z21" s="118">
        <v>436</v>
      </c>
      <c r="AA21" s="119">
        <v>454</v>
      </c>
      <c r="AB21" s="118"/>
      <c r="AC21" s="119"/>
      <c r="AD21" s="120"/>
      <c r="AE21" s="118"/>
      <c r="AF21" s="117">
        <v>346</v>
      </c>
      <c r="AG21" s="118">
        <v>369</v>
      </c>
      <c r="AH21" s="119">
        <v>372</v>
      </c>
      <c r="AI21" s="105"/>
      <c r="AJ21" s="105"/>
      <c r="AK21" s="120"/>
      <c r="AL21" s="119"/>
      <c r="AM21" s="147">
        <v>166</v>
      </c>
      <c r="AN21" s="82" t="s">
        <v>76</v>
      </c>
      <c r="AO21" s="82" t="s">
        <v>76</v>
      </c>
      <c r="AP21" s="105"/>
      <c r="AQ21" s="105"/>
      <c r="AR21" s="147"/>
      <c r="AS21" s="147"/>
      <c r="AT21" s="82" t="s">
        <v>76</v>
      </c>
      <c r="AU21" s="82" t="s">
        <v>76</v>
      </c>
      <c r="AV21" s="82" t="s">
        <v>76</v>
      </c>
      <c r="AW21" s="105"/>
      <c r="AX21" s="105"/>
      <c r="AY21" s="120"/>
      <c r="AZ21" s="119"/>
      <c r="BA21" s="82">
        <v>321</v>
      </c>
      <c r="BB21" s="82" t="s">
        <v>76</v>
      </c>
      <c r="BC21" s="82" t="s">
        <v>76</v>
      </c>
      <c r="BD21" s="120"/>
      <c r="BE21" s="119"/>
      <c r="BF21" s="120"/>
      <c r="BG21" s="119"/>
      <c r="BH21" s="123">
        <v>393</v>
      </c>
      <c r="BI21" s="82" t="s">
        <v>76</v>
      </c>
      <c r="BJ21" s="123">
        <v>456</v>
      </c>
      <c r="BK21" s="105"/>
      <c r="BL21" s="105"/>
      <c r="BM21" s="120"/>
      <c r="BN21" s="119"/>
      <c r="BO21" s="121"/>
      <c r="BP21" s="121"/>
      <c r="BQ21" s="121"/>
      <c r="BR21" s="121"/>
      <c r="BS21" s="121"/>
      <c r="BT21" s="121"/>
      <c r="BU21" s="121"/>
      <c r="BV21" s="121"/>
      <c r="BW21" s="122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</row>
    <row r="22" spans="1:86" ht="30" customHeight="1" x14ac:dyDescent="0.3">
      <c r="A22" s="115">
        <v>45395</v>
      </c>
      <c r="B22" s="116">
        <v>423</v>
      </c>
      <c r="C22" s="116">
        <v>450</v>
      </c>
      <c r="D22" s="116">
        <v>408</v>
      </c>
      <c r="E22" s="116" t="s">
        <v>94</v>
      </c>
      <c r="F22" s="116" t="s">
        <v>99</v>
      </c>
      <c r="G22" s="105" t="s">
        <v>108</v>
      </c>
      <c r="H22" s="147"/>
      <c r="I22" s="117"/>
      <c r="J22" s="119"/>
      <c r="K22" s="82">
        <v>602</v>
      </c>
      <c r="L22" s="117" t="s">
        <v>76</v>
      </c>
      <c r="M22" s="117" t="s">
        <v>76</v>
      </c>
      <c r="N22" s="117"/>
      <c r="O22" s="119"/>
      <c r="P22" s="147"/>
      <c r="Q22" s="119"/>
      <c r="R22" s="147">
        <v>544</v>
      </c>
      <c r="S22" s="117" t="s">
        <v>76</v>
      </c>
      <c r="T22" s="119">
        <v>550</v>
      </c>
      <c r="U22" s="118"/>
      <c r="V22" s="119"/>
      <c r="W22" s="120"/>
      <c r="X22" s="119"/>
      <c r="Y22" s="147">
        <v>440</v>
      </c>
      <c r="Z22" s="118">
        <v>432</v>
      </c>
      <c r="AA22" s="119">
        <v>446</v>
      </c>
      <c r="AB22" s="105"/>
      <c r="AC22" s="105"/>
      <c r="AD22" s="120"/>
      <c r="AE22" s="118"/>
      <c r="AF22" s="117">
        <v>364</v>
      </c>
      <c r="AG22" s="118">
        <v>365</v>
      </c>
      <c r="AH22" s="119">
        <v>374</v>
      </c>
      <c r="AI22" s="105"/>
      <c r="AJ22" s="105"/>
      <c r="AK22" s="120"/>
      <c r="AL22" s="123"/>
      <c r="AM22" s="147" t="s">
        <v>76</v>
      </c>
      <c r="AN22" s="82" t="s">
        <v>76</v>
      </c>
      <c r="AO22" s="82" t="s">
        <v>76</v>
      </c>
      <c r="AP22" s="105"/>
      <c r="AQ22" s="105"/>
      <c r="AR22" s="147"/>
      <c r="AS22" s="147"/>
      <c r="AT22" s="82">
        <v>362</v>
      </c>
      <c r="AU22" s="120">
        <v>336</v>
      </c>
      <c r="AV22" s="119">
        <v>333</v>
      </c>
      <c r="AW22" s="105"/>
      <c r="AX22" s="105"/>
      <c r="AY22" s="120"/>
      <c r="AZ22" s="119"/>
      <c r="BA22" s="82">
        <v>439</v>
      </c>
      <c r="BB22" s="120">
        <v>360</v>
      </c>
      <c r="BC22" s="123">
        <v>364</v>
      </c>
      <c r="BD22" s="120"/>
      <c r="BE22" s="119"/>
      <c r="BF22" s="120"/>
      <c r="BG22" s="119"/>
      <c r="BH22" s="82" t="s">
        <v>76</v>
      </c>
      <c r="BI22" s="120">
        <v>433</v>
      </c>
      <c r="BJ22" s="123">
        <v>420</v>
      </c>
      <c r="BK22" s="105"/>
      <c r="BL22" s="105"/>
      <c r="BM22" s="120"/>
      <c r="BN22" s="119"/>
      <c r="BO22" s="121"/>
      <c r="BP22" s="121"/>
      <c r="BQ22" s="121"/>
      <c r="BR22" s="121"/>
      <c r="BS22" s="121"/>
      <c r="BT22" s="121"/>
      <c r="BU22" s="121"/>
      <c r="BV22" s="121"/>
      <c r="BW22" s="122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</row>
    <row r="23" spans="1:86" ht="30" customHeight="1" x14ac:dyDescent="0.3">
      <c r="A23" s="115">
        <v>45396</v>
      </c>
      <c r="B23" s="116">
        <v>376</v>
      </c>
      <c r="C23" s="116">
        <v>368</v>
      </c>
      <c r="D23" s="116">
        <v>390</v>
      </c>
      <c r="E23" s="116" t="s">
        <v>118</v>
      </c>
      <c r="F23" s="116">
        <v>5.96</v>
      </c>
      <c r="G23" s="105">
        <v>6.1</v>
      </c>
      <c r="H23" s="147"/>
      <c r="I23" s="117"/>
      <c r="J23" s="119"/>
      <c r="K23" s="117" t="s">
        <v>76</v>
      </c>
      <c r="L23" s="120">
        <v>532</v>
      </c>
      <c r="M23" s="119">
        <v>550</v>
      </c>
      <c r="N23" s="118"/>
      <c r="O23" s="119"/>
      <c r="P23" s="147"/>
      <c r="Q23" s="119"/>
      <c r="R23" s="147">
        <v>494</v>
      </c>
      <c r="S23" s="118">
        <v>465</v>
      </c>
      <c r="T23" s="119">
        <v>430</v>
      </c>
      <c r="U23" s="118"/>
      <c r="V23" s="119"/>
      <c r="W23" s="120"/>
      <c r="X23" s="119"/>
      <c r="Y23" s="147">
        <v>403</v>
      </c>
      <c r="Z23" s="118">
        <v>395</v>
      </c>
      <c r="AA23" s="119">
        <v>415</v>
      </c>
      <c r="AB23" s="105"/>
      <c r="AC23" s="105"/>
      <c r="AD23" s="120"/>
      <c r="AE23" s="118"/>
      <c r="AF23" s="117" t="s">
        <v>76</v>
      </c>
      <c r="AG23" s="117" t="s">
        <v>76</v>
      </c>
      <c r="AH23" s="117" t="s">
        <v>76</v>
      </c>
      <c r="AI23" s="105"/>
      <c r="AJ23" s="105"/>
      <c r="AK23" s="147"/>
      <c r="AL23" s="123"/>
      <c r="AM23" s="147" t="s">
        <v>76</v>
      </c>
      <c r="AN23" s="118">
        <v>174</v>
      </c>
      <c r="AO23" s="119">
        <v>165</v>
      </c>
      <c r="AP23" s="105"/>
      <c r="AQ23" s="105"/>
      <c r="AR23" s="147"/>
      <c r="AS23" s="147"/>
      <c r="AT23" s="82">
        <v>306</v>
      </c>
      <c r="AU23" s="120">
        <v>287</v>
      </c>
      <c r="AV23" s="119">
        <v>295</v>
      </c>
      <c r="AW23" s="105"/>
      <c r="AX23" s="105"/>
      <c r="AY23" s="120"/>
      <c r="AZ23" s="119"/>
      <c r="BA23" s="82">
        <v>324</v>
      </c>
      <c r="BB23" s="120">
        <v>321</v>
      </c>
      <c r="BC23" s="123">
        <v>310</v>
      </c>
      <c r="BD23" s="120"/>
      <c r="BE23" s="119"/>
      <c r="BF23" s="120"/>
      <c r="BG23" s="119"/>
      <c r="BH23" s="82">
        <v>373</v>
      </c>
      <c r="BI23" s="120">
        <v>365</v>
      </c>
      <c r="BJ23" s="123">
        <v>380</v>
      </c>
      <c r="BK23" s="105"/>
      <c r="BL23" s="105"/>
      <c r="BM23" s="120"/>
      <c r="BN23" s="119"/>
      <c r="BO23" s="121"/>
      <c r="BP23" s="121"/>
      <c r="BQ23" s="121"/>
      <c r="BR23" s="121"/>
      <c r="BS23" s="121"/>
      <c r="BT23" s="121"/>
      <c r="BU23" s="121"/>
      <c r="BV23" s="121"/>
      <c r="BW23" s="122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</row>
    <row r="24" spans="1:86" ht="30" customHeight="1" x14ac:dyDescent="0.3">
      <c r="A24" s="115">
        <v>45397</v>
      </c>
      <c r="B24" s="116">
        <v>357</v>
      </c>
      <c r="C24" s="116">
        <v>356</v>
      </c>
      <c r="D24" s="116">
        <v>384</v>
      </c>
      <c r="E24" s="116">
        <v>6.22</v>
      </c>
      <c r="F24" s="116">
        <v>6.24</v>
      </c>
      <c r="G24" s="105">
        <v>6.3</v>
      </c>
      <c r="H24" s="147"/>
      <c r="I24" s="117"/>
      <c r="J24" s="119"/>
      <c r="K24" s="82">
        <v>445</v>
      </c>
      <c r="L24" s="120">
        <v>499</v>
      </c>
      <c r="M24" s="119">
        <v>513</v>
      </c>
      <c r="N24" s="118"/>
      <c r="O24" s="119"/>
      <c r="P24" s="147"/>
      <c r="Q24" s="119"/>
      <c r="R24" s="147">
        <v>465</v>
      </c>
      <c r="S24" s="118">
        <v>448</v>
      </c>
      <c r="T24" s="117" t="s">
        <v>76</v>
      </c>
      <c r="U24" s="117"/>
      <c r="V24" s="119"/>
      <c r="W24" s="147"/>
      <c r="X24" s="119"/>
      <c r="Y24" s="147">
        <v>402</v>
      </c>
      <c r="Z24" s="118">
        <v>388</v>
      </c>
      <c r="AA24" s="119">
        <v>387</v>
      </c>
      <c r="AB24" s="105"/>
      <c r="AC24" s="105"/>
      <c r="AD24" s="120"/>
      <c r="AE24" s="118"/>
      <c r="AF24" s="117" t="s">
        <v>76</v>
      </c>
      <c r="AG24" s="117" t="s">
        <v>76</v>
      </c>
      <c r="AH24" s="117" t="s">
        <v>76</v>
      </c>
      <c r="AI24" s="105"/>
      <c r="AJ24" s="105"/>
      <c r="AK24" s="147"/>
      <c r="AL24" s="119"/>
      <c r="AM24" s="147">
        <v>174</v>
      </c>
      <c r="AN24" s="118">
        <v>167</v>
      </c>
      <c r="AO24" s="82" t="s">
        <v>76</v>
      </c>
      <c r="AP24" s="105"/>
      <c r="AQ24" s="105"/>
      <c r="AR24" s="147"/>
      <c r="AS24" s="147"/>
      <c r="AT24" s="82">
        <v>281</v>
      </c>
      <c r="AU24" s="120">
        <v>270</v>
      </c>
      <c r="AV24" s="119">
        <v>270</v>
      </c>
      <c r="AW24" s="105"/>
      <c r="AX24" s="105"/>
      <c r="AY24" s="120"/>
      <c r="AZ24" s="119"/>
      <c r="BA24" s="82">
        <v>319</v>
      </c>
      <c r="BB24" s="120">
        <v>312</v>
      </c>
      <c r="BC24" s="123">
        <v>316</v>
      </c>
      <c r="BD24" s="120"/>
      <c r="BE24" s="119"/>
      <c r="BF24" s="120"/>
      <c r="BG24" s="119"/>
      <c r="BH24" s="82">
        <v>360</v>
      </c>
      <c r="BI24" s="120">
        <v>351</v>
      </c>
      <c r="BJ24" s="123">
        <v>355</v>
      </c>
      <c r="BK24" s="105"/>
      <c r="BL24" s="105"/>
      <c r="BM24" s="120"/>
      <c r="BN24" s="119"/>
      <c r="BO24" s="127">
        <f t="shared" ref="BO24:BO29" si="0">C24*0.57</f>
        <v>202.92</v>
      </c>
      <c r="BP24" s="124" t="s">
        <v>127</v>
      </c>
      <c r="BQ24" s="124">
        <v>8</v>
      </c>
      <c r="BR24" s="124" t="s">
        <v>127</v>
      </c>
      <c r="BS24" s="124" t="s">
        <v>124</v>
      </c>
      <c r="BT24" s="124" t="s">
        <v>124</v>
      </c>
      <c r="BU24" s="124">
        <v>0</v>
      </c>
      <c r="BV24" s="124">
        <v>1.18</v>
      </c>
      <c r="BW24" s="124" t="s">
        <v>124</v>
      </c>
      <c r="BX24" s="124">
        <v>139.6</v>
      </c>
      <c r="BY24" s="124">
        <v>125.16</v>
      </c>
      <c r="BZ24" s="124">
        <v>12.14</v>
      </c>
      <c r="CA24" s="124" t="s">
        <v>125</v>
      </c>
      <c r="CB24" s="124" t="s">
        <v>149</v>
      </c>
      <c r="CC24" s="83">
        <v>1.026</v>
      </c>
      <c r="CD24" s="124" t="s">
        <v>124</v>
      </c>
      <c r="CE24" s="124" t="s">
        <v>124</v>
      </c>
      <c r="CF24" s="124" t="s">
        <v>124</v>
      </c>
      <c r="CG24" s="124" t="s">
        <v>124</v>
      </c>
      <c r="CH24" s="124" t="s">
        <v>125</v>
      </c>
    </row>
    <row r="25" spans="1:86" ht="30" customHeight="1" x14ac:dyDescent="0.3">
      <c r="A25" s="115">
        <v>45398</v>
      </c>
      <c r="B25" s="116">
        <v>367</v>
      </c>
      <c r="C25" s="116">
        <v>340</v>
      </c>
      <c r="D25" s="116">
        <v>348</v>
      </c>
      <c r="E25" s="116">
        <v>6.19</v>
      </c>
      <c r="F25" s="116">
        <v>6.22</v>
      </c>
      <c r="G25" s="105">
        <v>6.24</v>
      </c>
      <c r="H25" s="147"/>
      <c r="I25" s="117"/>
      <c r="J25" s="119"/>
      <c r="K25" s="82">
        <v>506</v>
      </c>
      <c r="L25" s="120">
        <v>490</v>
      </c>
      <c r="M25" s="119">
        <v>479</v>
      </c>
      <c r="N25" s="118"/>
      <c r="O25" s="119"/>
      <c r="P25" s="147"/>
      <c r="Q25" s="119"/>
      <c r="R25" s="147">
        <v>456</v>
      </c>
      <c r="S25" s="118">
        <v>449</v>
      </c>
      <c r="T25" s="119">
        <v>449</v>
      </c>
      <c r="U25" s="118"/>
      <c r="V25" s="119"/>
      <c r="W25" s="120"/>
      <c r="X25" s="119"/>
      <c r="Y25" s="147">
        <v>376</v>
      </c>
      <c r="Z25" s="118">
        <v>381</v>
      </c>
      <c r="AA25" s="119">
        <v>380</v>
      </c>
      <c r="AB25" s="105"/>
      <c r="AC25" s="105"/>
      <c r="AD25" s="120"/>
      <c r="AE25" s="118"/>
      <c r="AF25" s="117" t="s">
        <v>76</v>
      </c>
      <c r="AG25" s="117" t="s">
        <v>76</v>
      </c>
      <c r="AH25" s="117" t="s">
        <v>76</v>
      </c>
      <c r="AI25" s="105"/>
      <c r="AJ25" s="105"/>
      <c r="AK25" s="147"/>
      <c r="AL25" s="119"/>
      <c r="AM25" s="147" t="s">
        <v>76</v>
      </c>
      <c r="AN25" s="118">
        <v>190</v>
      </c>
      <c r="AO25" s="119">
        <v>174</v>
      </c>
      <c r="AP25" s="105"/>
      <c r="AQ25" s="105"/>
      <c r="AR25" s="147"/>
      <c r="AS25" s="147"/>
      <c r="AT25" s="82">
        <v>275</v>
      </c>
      <c r="AU25" s="120">
        <v>297</v>
      </c>
      <c r="AV25" s="119">
        <v>265</v>
      </c>
      <c r="AW25" s="105"/>
      <c r="AX25" s="105"/>
      <c r="AY25" s="120"/>
      <c r="AZ25" s="119"/>
      <c r="BA25" s="82">
        <v>306</v>
      </c>
      <c r="BB25" s="120">
        <v>310</v>
      </c>
      <c r="BC25" s="123">
        <v>310</v>
      </c>
      <c r="BD25" s="120"/>
      <c r="BE25" s="119"/>
      <c r="BF25" s="120"/>
      <c r="BG25" s="119"/>
      <c r="BH25" s="82">
        <v>341</v>
      </c>
      <c r="BI25" s="120">
        <v>349</v>
      </c>
      <c r="BJ25" s="123">
        <v>350</v>
      </c>
      <c r="BK25" s="105"/>
      <c r="BL25" s="105"/>
      <c r="BM25" s="120"/>
      <c r="BN25" s="119"/>
      <c r="BO25" s="127">
        <f t="shared" si="0"/>
        <v>193.79999999999998</v>
      </c>
      <c r="BP25" s="124" t="s">
        <v>127</v>
      </c>
      <c r="BQ25" s="124">
        <v>670</v>
      </c>
      <c r="BR25" s="124" t="s">
        <v>127</v>
      </c>
      <c r="BS25" s="124" t="s">
        <v>124</v>
      </c>
      <c r="BT25" s="124" t="s">
        <v>124</v>
      </c>
      <c r="BU25" s="124">
        <v>0</v>
      </c>
      <c r="BV25" s="124">
        <v>1.24</v>
      </c>
      <c r="BW25" s="124" t="s">
        <v>124</v>
      </c>
      <c r="BX25" s="124">
        <v>138.36000000000001</v>
      </c>
      <c r="BY25" s="124">
        <v>121.98</v>
      </c>
      <c r="BZ25" s="124">
        <v>11.36</v>
      </c>
      <c r="CA25" s="124" t="s">
        <v>125</v>
      </c>
      <c r="CB25" s="124" t="s">
        <v>149</v>
      </c>
      <c r="CC25" s="83">
        <v>1.6</v>
      </c>
      <c r="CD25" s="124" t="s">
        <v>124</v>
      </c>
      <c r="CE25" s="124" t="s">
        <v>124</v>
      </c>
      <c r="CF25" s="124" t="s">
        <v>124</v>
      </c>
      <c r="CG25" s="124" t="s">
        <v>124</v>
      </c>
      <c r="CH25" s="124" t="s">
        <v>125</v>
      </c>
    </row>
    <row r="26" spans="1:86" ht="30" customHeight="1" x14ac:dyDescent="0.3">
      <c r="A26" s="115">
        <v>45399</v>
      </c>
      <c r="B26" s="116">
        <v>364</v>
      </c>
      <c r="C26" s="116">
        <v>323</v>
      </c>
      <c r="D26" s="116">
        <v>391</v>
      </c>
      <c r="E26" s="116">
        <v>6.11</v>
      </c>
      <c r="F26" s="116">
        <v>6.04</v>
      </c>
      <c r="G26" s="105">
        <v>6.05</v>
      </c>
      <c r="H26" s="147"/>
      <c r="I26" s="117"/>
      <c r="J26" s="119"/>
      <c r="K26" s="117">
        <v>533</v>
      </c>
      <c r="L26" s="120">
        <v>435</v>
      </c>
      <c r="M26" s="119">
        <v>473</v>
      </c>
      <c r="N26" s="118"/>
      <c r="O26" s="119"/>
      <c r="P26" s="147"/>
      <c r="Q26" s="119"/>
      <c r="R26" s="147" t="s">
        <v>76</v>
      </c>
      <c r="S26" s="117" t="s">
        <v>76</v>
      </c>
      <c r="T26" s="119">
        <v>614</v>
      </c>
      <c r="U26" s="118"/>
      <c r="V26" s="119"/>
      <c r="W26" s="120"/>
      <c r="X26" s="119"/>
      <c r="Y26" s="147">
        <v>402</v>
      </c>
      <c r="Z26" s="118">
        <v>344</v>
      </c>
      <c r="AA26" s="119">
        <v>379</v>
      </c>
      <c r="AB26" s="105"/>
      <c r="AC26" s="105"/>
      <c r="AD26" s="120"/>
      <c r="AE26" s="118"/>
      <c r="AF26" s="117" t="s">
        <v>76</v>
      </c>
      <c r="AG26" s="118">
        <v>342</v>
      </c>
      <c r="AH26" s="119">
        <v>351</v>
      </c>
      <c r="AI26" s="105"/>
      <c r="AJ26" s="105"/>
      <c r="AK26" s="120"/>
      <c r="AL26" s="119"/>
      <c r="AM26" s="147" t="s">
        <v>76</v>
      </c>
      <c r="AN26" s="117" t="s">
        <v>76</v>
      </c>
      <c r="AO26" s="117" t="s">
        <v>76</v>
      </c>
      <c r="AP26" s="105"/>
      <c r="AQ26" s="105"/>
      <c r="AR26" s="147"/>
      <c r="AS26" s="147"/>
      <c r="AT26" s="117" t="s">
        <v>76</v>
      </c>
      <c r="AU26" s="120">
        <v>241</v>
      </c>
      <c r="AV26" s="119">
        <v>261</v>
      </c>
      <c r="AW26" s="105"/>
      <c r="AX26" s="105"/>
      <c r="AY26" s="120"/>
      <c r="AZ26" s="119"/>
      <c r="BA26" s="82">
        <v>312</v>
      </c>
      <c r="BB26" s="120">
        <v>282</v>
      </c>
      <c r="BC26" s="123">
        <v>304</v>
      </c>
      <c r="BD26" s="120"/>
      <c r="BE26" s="119"/>
      <c r="BF26" s="120"/>
      <c r="BG26" s="119"/>
      <c r="BH26" s="82">
        <v>348</v>
      </c>
      <c r="BI26" s="120">
        <v>317</v>
      </c>
      <c r="BJ26" s="123">
        <v>342</v>
      </c>
      <c r="BK26" s="105"/>
      <c r="BL26" s="105"/>
      <c r="BM26" s="120"/>
      <c r="BN26" s="119"/>
      <c r="BO26" s="127">
        <f t="shared" si="0"/>
        <v>184.10999999999999</v>
      </c>
      <c r="BP26" s="124" t="s">
        <v>127</v>
      </c>
      <c r="BQ26" s="124">
        <v>980</v>
      </c>
      <c r="BR26" s="124" t="s">
        <v>127</v>
      </c>
      <c r="BS26" s="124" t="s">
        <v>124</v>
      </c>
      <c r="BT26" s="124" t="s">
        <v>124</v>
      </c>
      <c r="BU26" s="124">
        <v>0</v>
      </c>
      <c r="BV26" s="124">
        <v>1.2</v>
      </c>
      <c r="BW26" s="124" t="s">
        <v>124</v>
      </c>
      <c r="BX26" s="124">
        <v>136.80000000000001</v>
      </c>
      <c r="BY26" s="124">
        <v>128.88999999999999</v>
      </c>
      <c r="BZ26" s="124">
        <v>12.15</v>
      </c>
      <c r="CA26" s="124" t="s">
        <v>125</v>
      </c>
      <c r="CB26" s="124" t="s">
        <v>149</v>
      </c>
      <c r="CC26" s="83">
        <v>1.23</v>
      </c>
      <c r="CD26" s="124" t="s">
        <v>124</v>
      </c>
      <c r="CE26" s="124" t="s">
        <v>124</v>
      </c>
      <c r="CF26" s="124" t="s">
        <v>124</v>
      </c>
      <c r="CG26" s="124" t="s">
        <v>124</v>
      </c>
      <c r="CH26" s="124" t="s">
        <v>125</v>
      </c>
    </row>
    <row r="27" spans="1:86" ht="30" customHeight="1" x14ac:dyDescent="0.3">
      <c r="A27" s="115">
        <v>45400</v>
      </c>
      <c r="B27" s="116">
        <v>405</v>
      </c>
      <c r="C27" s="116">
        <v>385</v>
      </c>
      <c r="D27" s="116">
        <v>350</v>
      </c>
      <c r="E27" s="116">
        <v>6.01</v>
      </c>
      <c r="F27" s="116">
        <v>6.05</v>
      </c>
      <c r="G27" s="105">
        <v>6.2</v>
      </c>
      <c r="H27" s="147"/>
      <c r="I27" s="117"/>
      <c r="J27" s="119"/>
      <c r="K27" s="82">
        <v>500</v>
      </c>
      <c r="L27" s="120">
        <v>520</v>
      </c>
      <c r="M27" s="130" t="s">
        <v>76</v>
      </c>
      <c r="N27" s="147"/>
      <c r="O27" s="119"/>
      <c r="P27" s="147"/>
      <c r="Q27" s="119"/>
      <c r="R27" s="147" t="s">
        <v>76</v>
      </c>
      <c r="S27" s="118">
        <v>492</v>
      </c>
      <c r="T27" s="119">
        <v>486</v>
      </c>
      <c r="U27" s="118"/>
      <c r="V27" s="119"/>
      <c r="W27" s="120"/>
      <c r="X27" s="119"/>
      <c r="Y27" s="147">
        <v>396</v>
      </c>
      <c r="Z27" s="118">
        <v>395</v>
      </c>
      <c r="AA27" s="119">
        <v>425</v>
      </c>
      <c r="AB27" s="105"/>
      <c r="AC27" s="105"/>
      <c r="AD27" s="120"/>
      <c r="AE27" s="118"/>
      <c r="AF27" s="117">
        <v>365</v>
      </c>
      <c r="AG27" s="118">
        <v>360</v>
      </c>
      <c r="AH27" s="119">
        <v>335</v>
      </c>
      <c r="AI27" s="105"/>
      <c r="AJ27" s="105"/>
      <c r="AK27" s="120"/>
      <c r="AL27" s="119"/>
      <c r="AM27" s="147" t="s">
        <v>76</v>
      </c>
      <c r="AN27" s="117" t="s">
        <v>76</v>
      </c>
      <c r="AO27" s="117" t="s">
        <v>76</v>
      </c>
      <c r="AP27" s="105"/>
      <c r="AQ27" s="105"/>
      <c r="AR27" s="147"/>
      <c r="AS27" s="147"/>
      <c r="AT27" s="82">
        <v>277</v>
      </c>
      <c r="AU27" s="120">
        <v>276</v>
      </c>
      <c r="AV27" s="119">
        <v>257</v>
      </c>
      <c r="AW27" s="105"/>
      <c r="AX27" s="105"/>
      <c r="AY27" s="120"/>
      <c r="AZ27" s="119"/>
      <c r="BA27" s="82">
        <v>322</v>
      </c>
      <c r="BB27" s="120">
        <v>323</v>
      </c>
      <c r="BC27" s="123">
        <v>306</v>
      </c>
      <c r="BD27" s="120"/>
      <c r="BE27" s="119"/>
      <c r="BF27" s="120"/>
      <c r="BG27" s="119"/>
      <c r="BH27" s="82">
        <v>362</v>
      </c>
      <c r="BI27" s="120">
        <v>364</v>
      </c>
      <c r="BJ27" s="123">
        <v>344</v>
      </c>
      <c r="BK27" s="105"/>
      <c r="BL27" s="105"/>
      <c r="BM27" s="120"/>
      <c r="BN27" s="119"/>
      <c r="BO27" s="127">
        <f t="shared" si="0"/>
        <v>219.45</v>
      </c>
      <c r="BP27" s="124" t="s">
        <v>127</v>
      </c>
      <c r="BQ27" s="124">
        <v>610</v>
      </c>
      <c r="BR27" s="124" t="s">
        <v>127</v>
      </c>
      <c r="BS27" s="124" t="s">
        <v>124</v>
      </c>
      <c r="BT27" s="124" t="s">
        <v>124</v>
      </c>
      <c r="BU27" s="124">
        <v>0</v>
      </c>
      <c r="BV27" s="124">
        <v>1.18</v>
      </c>
      <c r="BW27" s="124" t="s">
        <v>124</v>
      </c>
      <c r="BX27" s="124">
        <v>132.9</v>
      </c>
      <c r="BY27" s="124">
        <v>127.18</v>
      </c>
      <c r="BZ27" s="124">
        <v>10.78</v>
      </c>
      <c r="CA27" s="124" t="s">
        <v>125</v>
      </c>
      <c r="CB27" s="124" t="s">
        <v>149</v>
      </c>
      <c r="CC27" s="83">
        <v>1.3420000000000001</v>
      </c>
      <c r="CD27" s="124" t="s">
        <v>124</v>
      </c>
      <c r="CE27" s="124" t="s">
        <v>124</v>
      </c>
      <c r="CF27" s="124" t="s">
        <v>124</v>
      </c>
      <c r="CG27" s="124" t="s">
        <v>124</v>
      </c>
      <c r="CH27" s="124" t="s">
        <v>125</v>
      </c>
    </row>
    <row r="28" spans="1:86" ht="30" customHeight="1" x14ac:dyDescent="0.3">
      <c r="A28" s="115">
        <v>45401</v>
      </c>
      <c r="B28" s="116">
        <v>430</v>
      </c>
      <c r="C28" s="116">
        <v>361</v>
      </c>
      <c r="D28" s="116">
        <v>330</v>
      </c>
      <c r="E28" s="116">
        <v>5.83</v>
      </c>
      <c r="F28" s="116">
        <v>6.2</v>
      </c>
      <c r="G28" s="105">
        <v>6.08</v>
      </c>
      <c r="H28" s="147"/>
      <c r="I28" s="117"/>
      <c r="J28" s="119"/>
      <c r="K28" s="117" t="s">
        <v>76</v>
      </c>
      <c r="L28" s="118" t="s">
        <v>76</v>
      </c>
      <c r="M28" s="130" t="s">
        <v>76</v>
      </c>
      <c r="N28" s="147"/>
      <c r="O28" s="119"/>
      <c r="P28" s="147"/>
      <c r="Q28" s="119"/>
      <c r="R28" s="147" t="s">
        <v>76</v>
      </c>
      <c r="S28" s="125">
        <v>469</v>
      </c>
      <c r="T28" s="117" t="s">
        <v>76</v>
      </c>
      <c r="U28" s="105"/>
      <c r="V28" s="105"/>
      <c r="W28" s="147"/>
      <c r="X28" s="119"/>
      <c r="Y28" s="147">
        <v>375</v>
      </c>
      <c r="Z28" s="118">
        <v>465</v>
      </c>
      <c r="AA28" s="119">
        <v>400</v>
      </c>
      <c r="AB28" s="105"/>
      <c r="AC28" s="105"/>
      <c r="AD28" s="120"/>
      <c r="AE28" s="120"/>
      <c r="AF28" s="82">
        <v>329</v>
      </c>
      <c r="AG28" s="120">
        <v>334</v>
      </c>
      <c r="AH28" s="119">
        <v>317</v>
      </c>
      <c r="AI28" s="105"/>
      <c r="AJ28" s="105"/>
      <c r="AK28" s="120"/>
      <c r="AL28" s="119"/>
      <c r="AM28" s="147" t="s">
        <v>76</v>
      </c>
      <c r="AN28" s="117" t="s">
        <v>76</v>
      </c>
      <c r="AO28" s="119">
        <v>200</v>
      </c>
      <c r="AP28" s="105"/>
      <c r="AQ28" s="105"/>
      <c r="AR28" s="147"/>
      <c r="AS28" s="147"/>
      <c r="AT28" s="82">
        <v>259</v>
      </c>
      <c r="AU28" s="120">
        <v>263</v>
      </c>
      <c r="AV28" s="119">
        <v>250</v>
      </c>
      <c r="AW28" s="105"/>
      <c r="AX28" s="105"/>
      <c r="AY28" s="120"/>
      <c r="AZ28" s="119"/>
      <c r="BA28" s="82">
        <v>305</v>
      </c>
      <c r="BB28" s="120">
        <v>310</v>
      </c>
      <c r="BC28" s="123">
        <v>303</v>
      </c>
      <c r="BD28" s="120"/>
      <c r="BE28" s="119"/>
      <c r="BF28" s="120"/>
      <c r="BG28" s="119"/>
      <c r="BH28" s="82">
        <v>342</v>
      </c>
      <c r="BI28" s="120">
        <v>348</v>
      </c>
      <c r="BJ28" s="123">
        <v>334</v>
      </c>
      <c r="BK28" s="105"/>
      <c r="BL28" s="105"/>
      <c r="BM28" s="120"/>
      <c r="BN28" s="119"/>
      <c r="BO28" s="127">
        <f t="shared" si="0"/>
        <v>205.76999999999998</v>
      </c>
      <c r="BP28" s="124" t="s">
        <v>127</v>
      </c>
      <c r="BQ28" s="124">
        <v>370</v>
      </c>
      <c r="BR28" s="124" t="s">
        <v>127</v>
      </c>
      <c r="BS28" s="124" t="s">
        <v>124</v>
      </c>
      <c r="BT28" s="124" t="s">
        <v>124</v>
      </c>
      <c r="BU28" s="124">
        <v>0</v>
      </c>
      <c r="BV28" s="124">
        <v>1.24</v>
      </c>
      <c r="BW28" s="124" t="s">
        <v>124</v>
      </c>
      <c r="BX28" s="124">
        <v>129.80000000000001</v>
      </c>
      <c r="BY28" s="124">
        <v>125.28</v>
      </c>
      <c r="BZ28" s="124">
        <v>11.58</v>
      </c>
      <c r="CA28" s="124" t="s">
        <v>125</v>
      </c>
      <c r="CB28" s="124" t="s">
        <v>149</v>
      </c>
      <c r="CC28" s="83">
        <v>1.016</v>
      </c>
      <c r="CD28" s="124" t="s">
        <v>124</v>
      </c>
      <c r="CE28" s="124" t="s">
        <v>124</v>
      </c>
      <c r="CF28" s="124" t="s">
        <v>124</v>
      </c>
      <c r="CG28" s="124" t="s">
        <v>124</v>
      </c>
      <c r="CH28" s="124" t="s">
        <v>125</v>
      </c>
    </row>
    <row r="29" spans="1:86" ht="30" customHeight="1" x14ac:dyDescent="0.3">
      <c r="A29" s="115">
        <v>45402</v>
      </c>
      <c r="B29" s="116">
        <v>329</v>
      </c>
      <c r="C29" s="116">
        <v>314</v>
      </c>
      <c r="D29" s="116">
        <v>302</v>
      </c>
      <c r="E29" s="116">
        <v>6.2</v>
      </c>
      <c r="F29" s="116">
        <v>6.26</v>
      </c>
      <c r="G29" s="105">
        <v>6.32</v>
      </c>
      <c r="H29" s="147"/>
      <c r="I29" s="117"/>
      <c r="J29" s="119"/>
      <c r="K29" s="154" t="s">
        <v>76</v>
      </c>
      <c r="L29" s="152" t="s">
        <v>76</v>
      </c>
      <c r="M29" s="81" t="s">
        <v>76</v>
      </c>
      <c r="N29" s="149"/>
      <c r="O29" s="150"/>
      <c r="P29" s="149"/>
      <c r="Q29" s="150"/>
      <c r="R29" s="149">
        <v>483</v>
      </c>
      <c r="S29" s="154" t="s">
        <v>76</v>
      </c>
      <c r="T29" s="154" t="s">
        <v>76</v>
      </c>
      <c r="U29" s="81"/>
      <c r="V29" s="81"/>
      <c r="W29" s="149"/>
      <c r="X29" s="150"/>
      <c r="Y29" s="149">
        <v>386</v>
      </c>
      <c r="Z29" s="152">
        <v>371</v>
      </c>
      <c r="AA29" s="150">
        <v>368</v>
      </c>
      <c r="AB29" s="81"/>
      <c r="AC29" s="81"/>
      <c r="AD29" s="151"/>
      <c r="AE29" s="152"/>
      <c r="AF29" s="154">
        <v>308</v>
      </c>
      <c r="AG29" s="152">
        <v>302</v>
      </c>
      <c r="AH29" s="150">
        <v>296</v>
      </c>
      <c r="AI29" s="81"/>
      <c r="AJ29" s="81"/>
      <c r="AK29" s="151"/>
      <c r="AL29" s="150"/>
      <c r="AM29" s="149">
        <v>179</v>
      </c>
      <c r="AN29" s="152">
        <v>165</v>
      </c>
      <c r="AO29" s="154" t="s">
        <v>76</v>
      </c>
      <c r="AP29" s="81"/>
      <c r="AQ29" s="81"/>
      <c r="AR29" s="149"/>
      <c r="AS29" s="149"/>
      <c r="AT29" s="155">
        <v>242</v>
      </c>
      <c r="AU29" s="151">
        <v>240</v>
      </c>
      <c r="AV29" s="150">
        <v>237</v>
      </c>
      <c r="AW29" s="81"/>
      <c r="AX29" s="81"/>
      <c r="AY29" s="151"/>
      <c r="AZ29" s="150"/>
      <c r="BA29" s="155">
        <v>293</v>
      </c>
      <c r="BB29" s="151">
        <v>290</v>
      </c>
      <c r="BC29" s="153">
        <v>282</v>
      </c>
      <c r="BD29" s="151"/>
      <c r="BE29" s="150"/>
      <c r="BF29" s="151"/>
      <c r="BG29" s="150"/>
      <c r="BH29" s="155">
        <v>325</v>
      </c>
      <c r="BI29" s="151">
        <v>327</v>
      </c>
      <c r="BJ29" s="153">
        <v>319</v>
      </c>
      <c r="BK29" s="81"/>
      <c r="BL29" s="81"/>
      <c r="BM29" s="151"/>
      <c r="BN29" s="150"/>
      <c r="BO29" s="127">
        <f t="shared" si="0"/>
        <v>178.98</v>
      </c>
      <c r="BP29" s="83" t="s">
        <v>127</v>
      </c>
      <c r="BQ29" s="83">
        <v>200</v>
      </c>
      <c r="BR29" s="83" t="s">
        <v>127</v>
      </c>
      <c r="BS29" s="124" t="s">
        <v>124</v>
      </c>
      <c r="BT29" s="124" t="s">
        <v>124</v>
      </c>
      <c r="BU29" s="124">
        <v>0</v>
      </c>
      <c r="BV29" s="124">
        <v>1.22</v>
      </c>
      <c r="BW29" s="124" t="s">
        <v>124</v>
      </c>
      <c r="BX29" s="124">
        <v>137.1</v>
      </c>
      <c r="BY29" s="124">
        <v>131.19</v>
      </c>
      <c r="BZ29" s="124">
        <v>10.82</v>
      </c>
      <c r="CA29" s="124" t="s">
        <v>125</v>
      </c>
      <c r="CB29" s="124" t="s">
        <v>149</v>
      </c>
      <c r="CC29" s="83">
        <v>1.286</v>
      </c>
      <c r="CD29" s="124" t="s">
        <v>124</v>
      </c>
      <c r="CE29" s="124" t="s">
        <v>124</v>
      </c>
      <c r="CF29" s="124" t="s">
        <v>124</v>
      </c>
      <c r="CG29" s="124" t="s">
        <v>124</v>
      </c>
      <c r="CH29" s="124" t="s">
        <v>125</v>
      </c>
    </row>
    <row r="30" spans="1:86" ht="30" customHeight="1" x14ac:dyDescent="0.3">
      <c r="A30" s="115">
        <v>45403</v>
      </c>
      <c r="B30" s="116">
        <v>321</v>
      </c>
      <c r="C30" s="116">
        <v>311</v>
      </c>
      <c r="D30" s="116">
        <v>580</v>
      </c>
      <c r="E30" s="116">
        <v>6.05</v>
      </c>
      <c r="F30" s="116">
        <v>6.18</v>
      </c>
      <c r="G30" s="105">
        <v>6.29</v>
      </c>
      <c r="H30" s="147"/>
      <c r="I30" s="117"/>
      <c r="J30" s="119"/>
      <c r="K30" s="154" t="s">
        <v>76</v>
      </c>
      <c r="L30" s="152" t="s">
        <v>76</v>
      </c>
      <c r="M30" s="81" t="s">
        <v>76</v>
      </c>
      <c r="N30" s="149"/>
      <c r="O30" s="150"/>
      <c r="P30" s="149"/>
      <c r="Q30" s="150"/>
      <c r="R30" s="149">
        <v>545</v>
      </c>
      <c r="S30" s="154" t="s">
        <v>76</v>
      </c>
      <c r="T30" s="154">
        <v>471</v>
      </c>
      <c r="U30" s="81"/>
      <c r="V30" s="81"/>
      <c r="W30" s="149"/>
      <c r="X30" s="150"/>
      <c r="Y30" s="149">
        <v>365</v>
      </c>
      <c r="Z30" s="152">
        <v>371</v>
      </c>
      <c r="AA30" s="150">
        <v>386</v>
      </c>
      <c r="AB30" s="81"/>
      <c r="AC30" s="81"/>
      <c r="AD30" s="151"/>
      <c r="AE30" s="152"/>
      <c r="AF30" s="154">
        <v>298</v>
      </c>
      <c r="AG30" s="152">
        <v>298</v>
      </c>
      <c r="AH30" s="150">
        <v>307</v>
      </c>
      <c r="AI30" s="81"/>
      <c r="AJ30" s="81"/>
      <c r="AK30" s="151"/>
      <c r="AL30" s="150"/>
      <c r="AM30" s="149">
        <v>167</v>
      </c>
      <c r="AN30" s="152">
        <v>189</v>
      </c>
      <c r="AO30" s="150">
        <v>164</v>
      </c>
      <c r="AP30" s="81"/>
      <c r="AQ30" s="81"/>
      <c r="AR30" s="149"/>
      <c r="AS30" s="149"/>
      <c r="AT30" s="155">
        <v>237</v>
      </c>
      <c r="AU30" s="151">
        <v>267</v>
      </c>
      <c r="AV30" s="150">
        <v>256</v>
      </c>
      <c r="AW30" s="81"/>
      <c r="AX30" s="81"/>
      <c r="AY30" s="151"/>
      <c r="AZ30" s="150"/>
      <c r="BA30" s="155">
        <v>280</v>
      </c>
      <c r="BB30" s="151">
        <v>351</v>
      </c>
      <c r="BC30" s="153">
        <v>290</v>
      </c>
      <c r="BD30" s="151"/>
      <c r="BE30" s="150"/>
      <c r="BF30" s="151"/>
      <c r="BG30" s="150"/>
      <c r="BH30" s="155">
        <v>318</v>
      </c>
      <c r="BI30" s="151">
        <v>329</v>
      </c>
      <c r="BJ30" s="153">
        <v>325</v>
      </c>
      <c r="BK30" s="81"/>
      <c r="BL30" s="81"/>
      <c r="BM30" s="151"/>
      <c r="BN30" s="150"/>
      <c r="BO30" s="128">
        <f>B30*0.57</f>
        <v>182.96999999999997</v>
      </c>
      <c r="BP30" s="83" t="s">
        <v>127</v>
      </c>
      <c r="BQ30" s="83">
        <v>160</v>
      </c>
      <c r="BR30" s="83">
        <v>130</v>
      </c>
      <c r="BS30" s="84" t="s">
        <v>124</v>
      </c>
      <c r="BT30" s="84" t="s">
        <v>124</v>
      </c>
      <c r="BU30" s="84">
        <v>0</v>
      </c>
      <c r="BV30" s="160">
        <v>1.24</v>
      </c>
      <c r="BW30" s="84" t="s">
        <v>124</v>
      </c>
      <c r="BX30" s="126">
        <v>140.12</v>
      </c>
      <c r="BY30" s="126">
        <v>124.36</v>
      </c>
      <c r="BZ30" s="83">
        <v>11.43</v>
      </c>
      <c r="CA30" s="124" t="s">
        <v>125</v>
      </c>
      <c r="CB30" s="124" t="s">
        <v>149</v>
      </c>
      <c r="CC30" s="83">
        <v>1.06</v>
      </c>
      <c r="CD30" s="124" t="s">
        <v>124</v>
      </c>
      <c r="CE30" s="124" t="s">
        <v>124</v>
      </c>
      <c r="CF30" s="124" t="s">
        <v>124</v>
      </c>
      <c r="CG30" s="124" t="s">
        <v>124</v>
      </c>
      <c r="CH30" s="124" t="s">
        <v>125</v>
      </c>
    </row>
    <row r="31" spans="1:86" ht="30" customHeight="1" x14ac:dyDescent="0.3">
      <c r="A31" s="115">
        <v>45404</v>
      </c>
      <c r="B31" s="116">
        <v>297</v>
      </c>
      <c r="C31" s="116">
        <v>382</v>
      </c>
      <c r="D31" s="116">
        <v>300</v>
      </c>
      <c r="E31" s="116">
        <v>6.09</v>
      </c>
      <c r="F31" s="116">
        <v>6.18</v>
      </c>
      <c r="G31" s="105">
        <v>6.02</v>
      </c>
      <c r="H31" s="147"/>
      <c r="I31" s="117"/>
      <c r="J31" s="119"/>
      <c r="K31" s="154" t="s">
        <v>76</v>
      </c>
      <c r="L31" s="151">
        <v>561</v>
      </c>
      <c r="M31" s="150">
        <v>498</v>
      </c>
      <c r="N31" s="81"/>
      <c r="O31" s="81"/>
      <c r="P31" s="149"/>
      <c r="Q31" s="150"/>
      <c r="R31" s="149" t="s">
        <v>76</v>
      </c>
      <c r="S31" s="154" t="s">
        <v>76</v>
      </c>
      <c r="T31" s="154" t="s">
        <v>76</v>
      </c>
      <c r="U31" s="81"/>
      <c r="V31" s="81"/>
      <c r="W31" s="149"/>
      <c r="X31" s="150"/>
      <c r="Y31" s="149">
        <v>379</v>
      </c>
      <c r="Z31" s="154" t="s">
        <v>76</v>
      </c>
      <c r="AA31" s="154" t="s">
        <v>76</v>
      </c>
      <c r="AB31" s="81"/>
      <c r="AC31" s="81"/>
      <c r="AD31" s="149"/>
      <c r="AE31" s="154"/>
      <c r="AF31" s="154" t="s">
        <v>76</v>
      </c>
      <c r="AG31" s="154" t="s">
        <v>76</v>
      </c>
      <c r="AH31" s="150">
        <v>323</v>
      </c>
      <c r="AI31" s="81"/>
      <c r="AJ31" s="81"/>
      <c r="AK31" s="151"/>
      <c r="AL31" s="150"/>
      <c r="AM31" s="149">
        <v>153</v>
      </c>
      <c r="AN31" s="154" t="s">
        <v>76</v>
      </c>
      <c r="AO31" s="150">
        <v>163</v>
      </c>
      <c r="AP31" s="81"/>
      <c r="AQ31" s="81"/>
      <c r="AR31" s="149"/>
      <c r="AS31" s="149"/>
      <c r="AT31" s="155">
        <v>216</v>
      </c>
      <c r="AU31" s="151">
        <v>242</v>
      </c>
      <c r="AV31" s="150">
        <v>238</v>
      </c>
      <c r="AW31" s="81"/>
      <c r="AX31" s="81"/>
      <c r="AY31" s="151"/>
      <c r="AZ31" s="150"/>
      <c r="BA31" s="155">
        <v>255</v>
      </c>
      <c r="BB31" s="151">
        <v>280</v>
      </c>
      <c r="BC31" s="153">
        <v>282</v>
      </c>
      <c r="BD31" s="151"/>
      <c r="BE31" s="150"/>
      <c r="BF31" s="151"/>
      <c r="BG31" s="150"/>
      <c r="BH31" s="155">
        <v>297</v>
      </c>
      <c r="BI31" s="151">
        <v>314</v>
      </c>
      <c r="BJ31" s="153">
        <v>317</v>
      </c>
      <c r="BK31" s="81"/>
      <c r="BL31" s="81"/>
      <c r="BM31" s="151"/>
      <c r="BN31" s="150"/>
      <c r="BO31" s="128">
        <f>B31*0.57</f>
        <v>169.29</v>
      </c>
      <c r="BP31" s="83" t="s">
        <v>127</v>
      </c>
      <c r="BQ31" s="83">
        <v>220</v>
      </c>
      <c r="BR31" s="83">
        <v>180</v>
      </c>
      <c r="BS31" s="84" t="s">
        <v>124</v>
      </c>
      <c r="BT31" s="84" t="s">
        <v>124</v>
      </c>
      <c r="BU31" s="84">
        <v>0</v>
      </c>
      <c r="BV31" s="160">
        <v>1.22</v>
      </c>
      <c r="BW31" s="84" t="s">
        <v>124</v>
      </c>
      <c r="BX31" s="126">
        <v>136.9</v>
      </c>
      <c r="BY31" s="126">
        <v>158.65</v>
      </c>
      <c r="BZ31" s="83">
        <v>11.52</v>
      </c>
      <c r="CA31" s="124" t="s">
        <v>125</v>
      </c>
      <c r="CB31" s="124" t="s">
        <v>149</v>
      </c>
      <c r="CC31" s="83">
        <v>1.115</v>
      </c>
      <c r="CD31" s="124" t="s">
        <v>124</v>
      </c>
      <c r="CE31" s="124" t="s">
        <v>124</v>
      </c>
      <c r="CF31" s="124" t="s">
        <v>124</v>
      </c>
      <c r="CG31" s="124" t="s">
        <v>124</v>
      </c>
      <c r="CH31" s="124" t="s">
        <v>125</v>
      </c>
    </row>
    <row r="32" spans="1:86" ht="30" customHeight="1" x14ac:dyDescent="0.3">
      <c r="A32" s="115">
        <v>45405</v>
      </c>
      <c r="B32" s="116">
        <v>338</v>
      </c>
      <c r="C32" s="116">
        <v>355</v>
      </c>
      <c r="D32" s="116">
        <v>403</v>
      </c>
      <c r="E32" s="116">
        <v>6.04</v>
      </c>
      <c r="F32" s="116">
        <v>6.75</v>
      </c>
      <c r="G32" s="105">
        <v>6.22</v>
      </c>
      <c r="H32" s="147"/>
      <c r="I32" s="117"/>
      <c r="J32" s="119"/>
      <c r="K32" s="155">
        <v>450</v>
      </c>
      <c r="L32" s="151">
        <v>401</v>
      </c>
      <c r="M32" s="150">
        <v>445</v>
      </c>
      <c r="N32" s="81"/>
      <c r="O32" s="81"/>
      <c r="P32" s="149"/>
      <c r="Q32" s="150"/>
      <c r="R32" s="149" t="s">
        <v>76</v>
      </c>
      <c r="S32" s="152">
        <v>434</v>
      </c>
      <c r="T32" s="154" t="s">
        <v>76</v>
      </c>
      <c r="U32" s="81"/>
      <c r="V32" s="81"/>
      <c r="W32" s="149"/>
      <c r="X32" s="150"/>
      <c r="Y32" s="149" t="s">
        <v>76</v>
      </c>
      <c r="Z32" s="154" t="s">
        <v>76</v>
      </c>
      <c r="AA32" s="154" t="s">
        <v>76</v>
      </c>
      <c r="AB32" s="81"/>
      <c r="AC32" s="81"/>
      <c r="AD32" s="149"/>
      <c r="AE32" s="154"/>
      <c r="AF32" s="154" t="s">
        <v>76</v>
      </c>
      <c r="AG32" s="154" t="s">
        <v>76</v>
      </c>
      <c r="AH32" s="150">
        <v>309</v>
      </c>
      <c r="AI32" s="81"/>
      <c r="AJ32" s="81"/>
      <c r="AK32" s="151"/>
      <c r="AL32" s="150"/>
      <c r="AM32" s="149" t="s">
        <v>76</v>
      </c>
      <c r="AN32" s="152">
        <v>271</v>
      </c>
      <c r="AO32" s="150">
        <v>161</v>
      </c>
      <c r="AP32" s="81"/>
      <c r="AQ32" s="81"/>
      <c r="AR32" s="149"/>
      <c r="AS32" s="149"/>
      <c r="AT32" s="155">
        <v>226</v>
      </c>
      <c r="AU32" s="154" t="s">
        <v>76</v>
      </c>
      <c r="AV32" s="150">
        <v>240</v>
      </c>
      <c r="AW32" s="81"/>
      <c r="AX32" s="81"/>
      <c r="AY32" s="151"/>
      <c r="AZ32" s="150"/>
      <c r="BA32" s="155">
        <v>269</v>
      </c>
      <c r="BB32" s="151">
        <v>256</v>
      </c>
      <c r="BC32" s="153">
        <v>271</v>
      </c>
      <c r="BD32" s="151"/>
      <c r="BE32" s="150"/>
      <c r="BF32" s="151"/>
      <c r="BG32" s="150"/>
      <c r="BH32" s="155">
        <v>303</v>
      </c>
      <c r="BI32" s="151">
        <v>287</v>
      </c>
      <c r="BJ32" s="153">
        <v>306</v>
      </c>
      <c r="BK32" s="81"/>
      <c r="BL32" s="81"/>
      <c r="BM32" s="151"/>
      <c r="BN32" s="150"/>
      <c r="BO32" s="128">
        <f>B32*0.57</f>
        <v>192.66</v>
      </c>
      <c r="BP32" s="83" t="s">
        <v>127</v>
      </c>
      <c r="BQ32" s="83">
        <v>130</v>
      </c>
      <c r="BR32" s="83" t="s">
        <v>127</v>
      </c>
      <c r="BS32" s="84" t="s">
        <v>124</v>
      </c>
      <c r="BT32" s="84" t="s">
        <v>124</v>
      </c>
      <c r="BU32" s="84">
        <v>0</v>
      </c>
      <c r="BV32" s="160">
        <v>1.19</v>
      </c>
      <c r="BW32" s="84" t="s">
        <v>124</v>
      </c>
      <c r="BX32" s="126">
        <v>143.19999999999999</v>
      </c>
      <c r="BY32" s="126">
        <v>126.98</v>
      </c>
      <c r="BZ32" s="83">
        <v>10.42</v>
      </c>
      <c r="CA32" s="124" t="s">
        <v>125</v>
      </c>
      <c r="CB32" s="124" t="s">
        <v>149</v>
      </c>
      <c r="CC32" s="83">
        <v>1.1850000000000001</v>
      </c>
      <c r="CD32" s="124" t="s">
        <v>124</v>
      </c>
      <c r="CE32" s="124" t="s">
        <v>124</v>
      </c>
      <c r="CF32" s="124" t="s">
        <v>124</v>
      </c>
      <c r="CG32" s="124" t="s">
        <v>124</v>
      </c>
      <c r="CH32" s="124" t="s">
        <v>125</v>
      </c>
    </row>
    <row r="33" spans="1:86" ht="30" customHeight="1" x14ac:dyDescent="0.3">
      <c r="A33" s="115">
        <v>45406</v>
      </c>
      <c r="B33" s="116">
        <v>326</v>
      </c>
      <c r="C33" s="116">
        <v>299</v>
      </c>
      <c r="D33" s="116">
        <v>324</v>
      </c>
      <c r="E33" s="116">
        <v>6.27</v>
      </c>
      <c r="F33" s="116">
        <v>6.23</v>
      </c>
      <c r="G33" s="105">
        <v>6.14</v>
      </c>
      <c r="H33" s="147"/>
      <c r="I33" s="117"/>
      <c r="J33" s="119"/>
      <c r="K33" s="154" t="s">
        <v>76</v>
      </c>
      <c r="L33" s="154" t="s">
        <v>76</v>
      </c>
      <c r="M33" s="150">
        <v>472</v>
      </c>
      <c r="N33" s="81"/>
      <c r="O33" s="81"/>
      <c r="P33" s="149"/>
      <c r="Q33" s="150"/>
      <c r="R33" s="149" t="s">
        <v>76</v>
      </c>
      <c r="S33" s="152">
        <v>401</v>
      </c>
      <c r="T33" s="150">
        <v>436</v>
      </c>
      <c r="U33" s="81"/>
      <c r="V33" s="81"/>
      <c r="W33" s="151"/>
      <c r="X33" s="152"/>
      <c r="Y33" s="155" t="s">
        <v>76</v>
      </c>
      <c r="Z33" s="154" t="s">
        <v>76</v>
      </c>
      <c r="AA33" s="150">
        <v>173</v>
      </c>
      <c r="AB33" s="81"/>
      <c r="AC33" s="81"/>
      <c r="AD33" s="151"/>
      <c r="AE33" s="152"/>
      <c r="AF33" s="154">
        <v>284</v>
      </c>
      <c r="AG33" s="152">
        <v>289</v>
      </c>
      <c r="AH33" s="150">
        <v>314</v>
      </c>
      <c r="AI33" s="81"/>
      <c r="AJ33" s="81"/>
      <c r="AK33" s="151"/>
      <c r="AL33" s="150"/>
      <c r="AM33" s="149">
        <v>160</v>
      </c>
      <c r="AN33" s="154">
        <v>156</v>
      </c>
      <c r="AO33" s="154">
        <v>163</v>
      </c>
      <c r="AP33" s="81"/>
      <c r="AQ33" s="81"/>
      <c r="AR33" s="149"/>
      <c r="AS33" s="149"/>
      <c r="AT33" s="155">
        <v>229</v>
      </c>
      <c r="AU33" s="151">
        <v>233</v>
      </c>
      <c r="AV33" s="150">
        <v>251</v>
      </c>
      <c r="AW33" s="81"/>
      <c r="AX33" s="81"/>
      <c r="AY33" s="151"/>
      <c r="AZ33" s="150"/>
      <c r="BA33" s="155">
        <v>260</v>
      </c>
      <c r="BB33" s="151">
        <v>270</v>
      </c>
      <c r="BC33" s="153">
        <v>293</v>
      </c>
      <c r="BD33" s="151"/>
      <c r="BE33" s="150"/>
      <c r="BF33" s="151"/>
      <c r="BG33" s="150"/>
      <c r="BH33" s="155">
        <v>273</v>
      </c>
      <c r="BI33" s="151">
        <v>304</v>
      </c>
      <c r="BJ33" s="153">
        <v>331</v>
      </c>
      <c r="BK33" s="81"/>
      <c r="BL33" s="81"/>
      <c r="BM33" s="151"/>
      <c r="BN33" s="150"/>
      <c r="BO33" s="128">
        <f>B33*0.57</f>
        <v>185.82</v>
      </c>
      <c r="BP33" s="83" t="s">
        <v>127</v>
      </c>
      <c r="BQ33" s="83">
        <v>20</v>
      </c>
      <c r="BR33" s="83" t="s">
        <v>127</v>
      </c>
      <c r="BS33" s="84" t="s">
        <v>124</v>
      </c>
      <c r="BT33" s="84" t="s">
        <v>124</v>
      </c>
      <c r="BU33" s="84">
        <v>0</v>
      </c>
      <c r="BV33" s="160">
        <v>1.24</v>
      </c>
      <c r="BW33" s="84" t="s">
        <v>124</v>
      </c>
      <c r="BX33" s="126">
        <v>140</v>
      </c>
      <c r="BY33" s="126">
        <v>132.97999999999999</v>
      </c>
      <c r="BZ33" s="83">
        <v>10.43</v>
      </c>
      <c r="CA33" s="124" t="s">
        <v>125</v>
      </c>
      <c r="CB33" s="124" t="s">
        <v>149</v>
      </c>
      <c r="CC33" s="83">
        <v>1.3160000000000001</v>
      </c>
      <c r="CD33" s="124" t="s">
        <v>124</v>
      </c>
      <c r="CE33" s="124" t="s">
        <v>124</v>
      </c>
      <c r="CF33" s="124" t="s">
        <v>124</v>
      </c>
      <c r="CG33" s="124" t="s">
        <v>124</v>
      </c>
      <c r="CH33" s="124" t="s">
        <v>125</v>
      </c>
    </row>
    <row r="34" spans="1:86" ht="30" customHeight="1" x14ac:dyDescent="0.3">
      <c r="A34" s="115">
        <v>45407</v>
      </c>
      <c r="B34" s="116">
        <v>319</v>
      </c>
      <c r="C34" s="116">
        <v>347</v>
      </c>
      <c r="D34" s="116">
        <v>344</v>
      </c>
      <c r="E34" s="116">
        <v>6.05</v>
      </c>
      <c r="F34" s="116">
        <v>6.09</v>
      </c>
      <c r="G34" s="105">
        <v>6.35</v>
      </c>
      <c r="H34" s="147"/>
      <c r="I34" s="117"/>
      <c r="J34" s="119"/>
      <c r="K34" s="154" t="s">
        <v>76</v>
      </c>
      <c r="L34" s="154" t="s">
        <v>76</v>
      </c>
      <c r="M34" s="150">
        <v>485</v>
      </c>
      <c r="N34" s="81"/>
      <c r="O34" s="81"/>
      <c r="P34" s="149"/>
      <c r="Q34" s="150"/>
      <c r="R34" s="149">
        <v>466</v>
      </c>
      <c r="S34" s="152">
        <v>445</v>
      </c>
      <c r="T34" s="150">
        <v>413</v>
      </c>
      <c r="U34" s="81"/>
      <c r="V34" s="81"/>
      <c r="W34" s="151"/>
      <c r="X34" s="152"/>
      <c r="Y34" s="155">
        <v>173</v>
      </c>
      <c r="Z34" s="152">
        <v>403</v>
      </c>
      <c r="AA34" s="150">
        <v>395</v>
      </c>
      <c r="AB34" s="81"/>
      <c r="AC34" s="81"/>
      <c r="AD34" s="151"/>
      <c r="AE34" s="152"/>
      <c r="AF34" s="154">
        <v>287</v>
      </c>
      <c r="AG34" s="152">
        <v>290</v>
      </c>
      <c r="AH34" s="150">
        <v>297</v>
      </c>
      <c r="AI34" s="81"/>
      <c r="AJ34" s="81"/>
      <c r="AK34" s="151"/>
      <c r="AL34" s="150"/>
      <c r="AM34" s="149" t="s">
        <v>76</v>
      </c>
      <c r="AN34" s="154" t="s">
        <v>76</v>
      </c>
      <c r="AO34" s="154" t="s">
        <v>76</v>
      </c>
      <c r="AP34" s="81"/>
      <c r="AQ34" s="81"/>
      <c r="AR34" s="149"/>
      <c r="AS34" s="149"/>
      <c r="AT34" s="155">
        <v>236</v>
      </c>
      <c r="AU34" s="151">
        <v>240</v>
      </c>
      <c r="AV34" s="150">
        <v>239</v>
      </c>
      <c r="AW34" s="81"/>
      <c r="AX34" s="81"/>
      <c r="AY34" s="151"/>
      <c r="AZ34" s="150"/>
      <c r="BA34" s="155">
        <v>311</v>
      </c>
      <c r="BB34" s="151">
        <v>285</v>
      </c>
      <c r="BC34" s="153">
        <v>282</v>
      </c>
      <c r="BD34" s="151"/>
      <c r="BE34" s="150"/>
      <c r="BF34" s="151"/>
      <c r="BG34" s="150"/>
      <c r="BH34" s="155">
        <v>308</v>
      </c>
      <c r="BI34" s="151">
        <v>337</v>
      </c>
      <c r="BJ34" s="153">
        <v>318</v>
      </c>
      <c r="BK34" s="81"/>
      <c r="BL34" s="81"/>
      <c r="BM34" s="151"/>
      <c r="BN34" s="150"/>
      <c r="BO34" s="124" t="s">
        <v>76</v>
      </c>
      <c r="BP34" s="83" t="s">
        <v>127</v>
      </c>
      <c r="BQ34" s="124">
        <v>6</v>
      </c>
      <c r="BR34" s="83" t="s">
        <v>127</v>
      </c>
      <c r="BS34" s="84" t="s">
        <v>124</v>
      </c>
      <c r="BT34" s="84" t="s">
        <v>124</v>
      </c>
      <c r="BU34" s="84">
        <v>0</v>
      </c>
      <c r="BV34" s="124">
        <v>1.22</v>
      </c>
      <c r="BW34" s="84" t="s">
        <v>124</v>
      </c>
      <c r="BX34" s="124">
        <v>135.80000000000001</v>
      </c>
      <c r="BY34" s="124">
        <v>126.31</v>
      </c>
      <c r="BZ34" s="124">
        <v>10.81</v>
      </c>
      <c r="CA34" s="124" t="s">
        <v>125</v>
      </c>
      <c r="CB34" s="124" t="s">
        <v>149</v>
      </c>
      <c r="CC34" s="83">
        <v>1.304</v>
      </c>
      <c r="CD34" s="124" t="s">
        <v>124</v>
      </c>
      <c r="CE34" s="124" t="s">
        <v>124</v>
      </c>
      <c r="CF34" s="124" t="s">
        <v>124</v>
      </c>
      <c r="CG34" s="124" t="s">
        <v>124</v>
      </c>
      <c r="CH34" s="124" t="s">
        <v>125</v>
      </c>
    </row>
    <row r="35" spans="1:86" ht="30" customHeight="1" x14ac:dyDescent="0.3">
      <c r="A35" s="115">
        <v>45408</v>
      </c>
      <c r="B35" s="116">
        <v>467</v>
      </c>
      <c r="C35" s="116">
        <v>362</v>
      </c>
      <c r="D35" s="116">
        <v>358</v>
      </c>
      <c r="E35" s="116">
        <v>5.98</v>
      </c>
      <c r="F35" s="116">
        <v>6.08</v>
      </c>
      <c r="G35" s="105">
        <v>6.2</v>
      </c>
      <c r="H35" s="147"/>
      <c r="I35" s="117"/>
      <c r="J35" s="119"/>
      <c r="K35" s="154" t="s">
        <v>76</v>
      </c>
      <c r="L35" s="151">
        <v>491</v>
      </c>
      <c r="M35" s="81" t="s">
        <v>76</v>
      </c>
      <c r="N35" s="81"/>
      <c r="O35" s="81"/>
      <c r="P35" s="149"/>
      <c r="Q35" s="150"/>
      <c r="R35" s="149">
        <v>449</v>
      </c>
      <c r="S35" s="152">
        <v>435</v>
      </c>
      <c r="T35" s="150">
        <v>431</v>
      </c>
      <c r="U35" s="81"/>
      <c r="V35" s="81"/>
      <c r="W35" s="151"/>
      <c r="X35" s="150"/>
      <c r="Y35" s="149">
        <v>421</v>
      </c>
      <c r="Z35" s="152">
        <v>409</v>
      </c>
      <c r="AA35" s="150">
        <v>399</v>
      </c>
      <c r="AB35" s="81"/>
      <c r="AC35" s="81"/>
      <c r="AD35" s="151"/>
      <c r="AE35" s="152"/>
      <c r="AF35" s="154">
        <v>319</v>
      </c>
      <c r="AG35" s="152">
        <v>313</v>
      </c>
      <c r="AH35" s="150">
        <v>304</v>
      </c>
      <c r="AI35" s="81"/>
      <c r="AJ35" s="81"/>
      <c r="AK35" s="151"/>
      <c r="AL35" s="150"/>
      <c r="AM35" s="149" t="s">
        <v>76</v>
      </c>
      <c r="AN35" s="154" t="s">
        <v>76</v>
      </c>
      <c r="AO35" s="154" t="s">
        <v>76</v>
      </c>
      <c r="AP35" s="81"/>
      <c r="AQ35" s="81"/>
      <c r="AR35" s="149"/>
      <c r="AS35" s="149"/>
      <c r="AT35" s="155">
        <v>259</v>
      </c>
      <c r="AU35" s="151">
        <v>252</v>
      </c>
      <c r="AV35" s="150">
        <v>247</v>
      </c>
      <c r="AW35" s="81"/>
      <c r="AX35" s="81"/>
      <c r="AY35" s="151"/>
      <c r="AZ35" s="150"/>
      <c r="BA35" s="155">
        <v>305</v>
      </c>
      <c r="BB35" s="151">
        <v>300</v>
      </c>
      <c r="BC35" s="153">
        <v>294</v>
      </c>
      <c r="BD35" s="151"/>
      <c r="BE35" s="150"/>
      <c r="BF35" s="151"/>
      <c r="BG35" s="150"/>
      <c r="BH35" s="155">
        <v>343</v>
      </c>
      <c r="BI35" s="151">
        <v>335</v>
      </c>
      <c r="BJ35" s="153">
        <v>370</v>
      </c>
      <c r="BK35" s="81"/>
      <c r="BL35" s="81"/>
      <c r="BM35" s="151"/>
      <c r="BN35" s="150"/>
      <c r="BO35" s="124" t="s">
        <v>76</v>
      </c>
      <c r="BP35" s="81" t="s">
        <v>127</v>
      </c>
      <c r="BQ35" s="81">
        <v>130</v>
      </c>
      <c r="BR35" s="81" t="s">
        <v>127</v>
      </c>
      <c r="BS35" s="84" t="s">
        <v>124</v>
      </c>
      <c r="BT35" s="84" t="s">
        <v>124</v>
      </c>
      <c r="BU35" s="84">
        <v>0</v>
      </c>
      <c r="BV35" s="124">
        <v>1.18</v>
      </c>
      <c r="BW35" s="84" t="s">
        <v>124</v>
      </c>
      <c r="BX35" s="124">
        <v>137.12</v>
      </c>
      <c r="BY35" s="124">
        <v>131.19999999999999</v>
      </c>
      <c r="BZ35" s="124">
        <v>10.59</v>
      </c>
      <c r="CA35" s="124" t="s">
        <v>125</v>
      </c>
      <c r="CB35" s="124" t="s">
        <v>149</v>
      </c>
      <c r="CC35" s="83">
        <v>1.2809999999999999</v>
      </c>
      <c r="CD35" s="124" t="s">
        <v>124</v>
      </c>
      <c r="CE35" s="124" t="s">
        <v>124</v>
      </c>
      <c r="CF35" s="124" t="s">
        <v>124</v>
      </c>
      <c r="CG35" s="124" t="s">
        <v>124</v>
      </c>
      <c r="CH35" s="124" t="s">
        <v>125</v>
      </c>
    </row>
    <row r="36" spans="1:86" ht="30" customHeight="1" x14ac:dyDescent="0.3">
      <c r="A36" s="115">
        <v>45409</v>
      </c>
      <c r="B36" s="116">
        <v>348</v>
      </c>
      <c r="C36" s="116">
        <v>297</v>
      </c>
      <c r="D36" s="116" t="s">
        <v>76</v>
      </c>
      <c r="E36" s="116">
        <v>6.07</v>
      </c>
      <c r="F36" s="116">
        <v>6.3</v>
      </c>
      <c r="G36" s="105" t="s">
        <v>76</v>
      </c>
      <c r="H36" s="147"/>
      <c r="I36" s="117"/>
      <c r="J36" s="119"/>
      <c r="K36" s="154" t="s">
        <v>76</v>
      </c>
      <c r="L36" s="152" t="s">
        <v>76</v>
      </c>
      <c r="M36" s="81" t="s">
        <v>76</v>
      </c>
      <c r="N36" s="81"/>
      <c r="O36" s="81"/>
      <c r="P36" s="149"/>
      <c r="Q36" s="150"/>
      <c r="R36" s="149" t="s">
        <v>76</v>
      </c>
      <c r="S36" s="154" t="s">
        <v>76</v>
      </c>
      <c r="T36" s="154" t="s">
        <v>76</v>
      </c>
      <c r="U36" s="81"/>
      <c r="V36" s="81"/>
      <c r="W36" s="149"/>
      <c r="X36" s="150"/>
      <c r="Y36" s="149">
        <v>367</v>
      </c>
      <c r="Z36" s="152">
        <v>355</v>
      </c>
      <c r="AA36" s="154" t="s">
        <v>76</v>
      </c>
      <c r="AB36" s="81"/>
      <c r="AC36" s="81"/>
      <c r="AD36" s="149"/>
      <c r="AE36" s="154"/>
      <c r="AF36" s="154">
        <v>279</v>
      </c>
      <c r="AG36" s="152">
        <v>269</v>
      </c>
      <c r="AH36" s="154" t="s">
        <v>76</v>
      </c>
      <c r="AI36" s="81"/>
      <c r="AJ36" s="81"/>
      <c r="AK36" s="149"/>
      <c r="AL36" s="150"/>
      <c r="AM36" s="149" t="s">
        <v>76</v>
      </c>
      <c r="AN36" s="154" t="s">
        <v>76</v>
      </c>
      <c r="AO36" s="154" t="s">
        <v>76</v>
      </c>
      <c r="AP36" s="81"/>
      <c r="AQ36" s="81"/>
      <c r="AR36" s="149"/>
      <c r="AS36" s="149"/>
      <c r="AT36" s="155" t="s">
        <v>76</v>
      </c>
      <c r="AU36" s="154" t="s">
        <v>76</v>
      </c>
      <c r="AV36" s="152" t="s">
        <v>76</v>
      </c>
      <c r="AW36" s="81"/>
      <c r="AX36" s="81"/>
      <c r="AY36" s="151"/>
      <c r="AZ36" s="150"/>
      <c r="BA36" s="155">
        <v>270</v>
      </c>
      <c r="BB36" s="151">
        <v>264</v>
      </c>
      <c r="BC36" s="154" t="s">
        <v>76</v>
      </c>
      <c r="BD36" s="151"/>
      <c r="BE36" s="150"/>
      <c r="BF36" s="151"/>
      <c r="BG36" s="150"/>
      <c r="BH36" s="155">
        <v>305</v>
      </c>
      <c r="BI36" s="151">
        <v>284</v>
      </c>
      <c r="BJ36" s="154" t="s">
        <v>76</v>
      </c>
      <c r="BK36" s="81"/>
      <c r="BL36" s="81"/>
      <c r="BM36" s="151"/>
      <c r="BN36" s="150"/>
      <c r="BO36" s="124" t="s">
        <v>76</v>
      </c>
      <c r="BP36" s="81" t="s">
        <v>127</v>
      </c>
      <c r="BQ36" s="81">
        <v>130</v>
      </c>
      <c r="BR36" s="81" t="s">
        <v>127</v>
      </c>
      <c r="BS36" s="84" t="s">
        <v>124</v>
      </c>
      <c r="BT36" s="84" t="s">
        <v>124</v>
      </c>
      <c r="BU36" s="84">
        <v>0</v>
      </c>
      <c r="BV36" s="124">
        <v>1.22</v>
      </c>
      <c r="BW36" s="84" t="s">
        <v>124</v>
      </c>
      <c r="BX36" s="124">
        <v>136.22999999999999</v>
      </c>
      <c r="BY36" s="124">
        <v>127.12</v>
      </c>
      <c r="BZ36" s="124">
        <v>11.18</v>
      </c>
      <c r="CA36" s="124" t="s">
        <v>125</v>
      </c>
      <c r="CB36" s="124" t="s">
        <v>149</v>
      </c>
      <c r="CC36" s="83">
        <v>1.115</v>
      </c>
      <c r="CD36" s="124" t="s">
        <v>124</v>
      </c>
      <c r="CE36" s="124" t="s">
        <v>124</v>
      </c>
      <c r="CF36" s="124" t="s">
        <v>124</v>
      </c>
      <c r="CG36" s="124" t="s">
        <v>124</v>
      </c>
      <c r="CH36" s="124" t="s">
        <v>125</v>
      </c>
    </row>
    <row r="37" spans="1:86" ht="30" customHeight="1" x14ac:dyDescent="0.3">
      <c r="A37" s="115">
        <v>45410</v>
      </c>
      <c r="B37" s="116">
        <v>406</v>
      </c>
      <c r="C37" s="116">
        <v>534</v>
      </c>
      <c r="D37" s="116" t="s">
        <v>76</v>
      </c>
      <c r="E37" s="116">
        <v>6.09</v>
      </c>
      <c r="F37" s="116">
        <v>6.41</v>
      </c>
      <c r="G37" s="105" t="s">
        <v>76</v>
      </c>
      <c r="H37" s="149"/>
      <c r="I37" s="154"/>
      <c r="J37" s="150"/>
      <c r="K37" s="155">
        <v>524</v>
      </c>
      <c r="L37" s="151">
        <v>572</v>
      </c>
      <c r="M37" s="81" t="s">
        <v>76</v>
      </c>
      <c r="N37" s="81"/>
      <c r="O37" s="81"/>
      <c r="P37" s="149"/>
      <c r="Q37" s="150"/>
      <c r="R37" s="149">
        <v>603</v>
      </c>
      <c r="S37" s="152">
        <v>643</v>
      </c>
      <c r="T37" s="154" t="s">
        <v>76</v>
      </c>
      <c r="U37" s="81"/>
      <c r="V37" s="81"/>
      <c r="W37" s="149"/>
      <c r="X37" s="150"/>
      <c r="Y37" s="149" t="s">
        <v>76</v>
      </c>
      <c r="Z37" s="154">
        <v>464</v>
      </c>
      <c r="AA37" s="154" t="s">
        <v>76</v>
      </c>
      <c r="AB37" s="81"/>
      <c r="AC37" s="81"/>
      <c r="AD37" s="149"/>
      <c r="AE37" s="154"/>
      <c r="AF37" s="154" t="s">
        <v>76</v>
      </c>
      <c r="AG37" s="150">
        <v>364</v>
      </c>
      <c r="AH37" s="154" t="s">
        <v>76</v>
      </c>
      <c r="AI37" s="81"/>
      <c r="AJ37" s="81"/>
      <c r="AK37" s="149"/>
      <c r="AL37" s="150"/>
      <c r="AM37" s="149" t="s">
        <v>76</v>
      </c>
      <c r="AN37" s="154" t="s">
        <v>76</v>
      </c>
      <c r="AO37" s="154" t="s">
        <v>76</v>
      </c>
      <c r="AP37" s="81"/>
      <c r="AQ37" s="81"/>
      <c r="AR37" s="149"/>
      <c r="AS37" s="149"/>
      <c r="AT37" s="149">
        <v>252</v>
      </c>
      <c r="AU37" s="152">
        <v>273</v>
      </c>
      <c r="AV37" s="150" t="s">
        <v>76</v>
      </c>
      <c r="AW37" s="81"/>
      <c r="AX37" s="81"/>
      <c r="AY37" s="151"/>
      <c r="AZ37" s="150"/>
      <c r="BA37" s="155">
        <v>277</v>
      </c>
      <c r="BB37" s="151">
        <v>293</v>
      </c>
      <c r="BC37" s="154" t="s">
        <v>76</v>
      </c>
      <c r="BD37" s="151"/>
      <c r="BE37" s="150"/>
      <c r="BF37" s="151"/>
      <c r="BG37" s="150"/>
      <c r="BH37" s="154" t="s">
        <v>76</v>
      </c>
      <c r="BI37" s="154" t="s">
        <v>76</v>
      </c>
      <c r="BJ37" s="154" t="s">
        <v>76</v>
      </c>
      <c r="BK37" s="81"/>
      <c r="BL37" s="81"/>
      <c r="BM37" s="151"/>
      <c r="BN37" s="150"/>
      <c r="BO37" s="124" t="s">
        <v>76</v>
      </c>
      <c r="BP37" s="81" t="s">
        <v>127</v>
      </c>
      <c r="BQ37" s="81">
        <v>50</v>
      </c>
      <c r="BR37" s="81" t="s">
        <v>127</v>
      </c>
      <c r="BS37" s="84" t="s">
        <v>124</v>
      </c>
      <c r="BT37" s="84" t="s">
        <v>124</v>
      </c>
      <c r="BU37" s="84">
        <v>0</v>
      </c>
      <c r="BV37" s="124">
        <v>1.1599999999999999</v>
      </c>
      <c r="BW37" s="84" t="s">
        <v>124</v>
      </c>
      <c r="BX37" s="124">
        <v>128.6</v>
      </c>
      <c r="BY37" s="124">
        <v>125.1</v>
      </c>
      <c r="BZ37" s="124">
        <v>9.19</v>
      </c>
      <c r="CA37" s="124" t="s">
        <v>125</v>
      </c>
      <c r="CB37" s="124" t="s">
        <v>149</v>
      </c>
      <c r="CC37" s="124">
        <v>1.288</v>
      </c>
      <c r="CD37" s="124" t="s">
        <v>124</v>
      </c>
      <c r="CE37" s="124" t="s">
        <v>124</v>
      </c>
      <c r="CF37" s="124" t="s">
        <v>124</v>
      </c>
      <c r="CG37" s="124" t="s">
        <v>124</v>
      </c>
      <c r="CH37" s="124" t="s">
        <v>125</v>
      </c>
    </row>
    <row r="38" spans="1:86" ht="30" customHeight="1" x14ac:dyDescent="0.3">
      <c r="A38" s="115">
        <v>45411</v>
      </c>
      <c r="B38" s="116">
        <v>369</v>
      </c>
      <c r="C38" s="116"/>
      <c r="D38" s="116"/>
      <c r="E38" s="116">
        <v>6.07</v>
      </c>
      <c r="F38" s="116">
        <v>6.43</v>
      </c>
      <c r="G38" s="105">
        <v>6.37</v>
      </c>
      <c r="H38" s="149"/>
      <c r="I38" s="154">
        <v>160.80000000000001</v>
      </c>
      <c r="J38" s="150">
        <v>164.3</v>
      </c>
      <c r="K38" s="154" t="s">
        <v>76</v>
      </c>
      <c r="L38" s="154" t="s">
        <v>76</v>
      </c>
      <c r="M38" s="154" t="s">
        <v>76</v>
      </c>
      <c r="N38" s="81"/>
      <c r="O38" s="81"/>
      <c r="P38" s="149" t="s">
        <v>76</v>
      </c>
      <c r="Q38" s="150" t="s">
        <v>76</v>
      </c>
      <c r="R38" s="149">
        <v>607</v>
      </c>
      <c r="S38" s="152">
        <v>600</v>
      </c>
      <c r="T38" s="150" t="s">
        <v>76</v>
      </c>
      <c r="U38" s="81" t="s">
        <v>76</v>
      </c>
      <c r="V38" s="81">
        <v>6.48</v>
      </c>
      <c r="W38" s="151" t="s">
        <v>76</v>
      </c>
      <c r="X38" s="150">
        <v>258.2</v>
      </c>
      <c r="Y38" s="149">
        <v>422</v>
      </c>
      <c r="Z38" s="152">
        <v>419</v>
      </c>
      <c r="AA38" s="150">
        <v>412</v>
      </c>
      <c r="AB38" s="81"/>
      <c r="AC38" s="81">
        <v>6.33</v>
      </c>
      <c r="AD38" s="151"/>
      <c r="AE38" s="152">
        <v>265.5</v>
      </c>
      <c r="AF38" s="154" t="s">
        <v>76</v>
      </c>
      <c r="AG38" s="154" t="s">
        <v>76</v>
      </c>
      <c r="AH38" s="154" t="s">
        <v>76</v>
      </c>
      <c r="AI38" s="81"/>
      <c r="AJ38" s="81"/>
      <c r="AK38" s="151"/>
      <c r="AL38" s="150"/>
      <c r="AM38" s="149" t="s">
        <v>76</v>
      </c>
      <c r="AN38" s="149" t="s">
        <v>76</v>
      </c>
      <c r="AO38" s="149" t="s">
        <v>76</v>
      </c>
      <c r="AP38" s="81"/>
      <c r="AQ38" s="81"/>
      <c r="AR38" s="149"/>
      <c r="AS38" s="149"/>
      <c r="AT38" s="155">
        <v>273</v>
      </c>
      <c r="AU38" s="151">
        <v>264</v>
      </c>
      <c r="AV38" s="150">
        <v>262</v>
      </c>
      <c r="AW38" s="81"/>
      <c r="AX38" s="81">
        <v>6.31</v>
      </c>
      <c r="AY38" s="151"/>
      <c r="AZ38" s="150">
        <v>265.3</v>
      </c>
      <c r="BA38" s="155">
        <v>299</v>
      </c>
      <c r="BB38" s="151">
        <v>326</v>
      </c>
      <c r="BC38" s="153">
        <v>304</v>
      </c>
      <c r="BD38" s="151"/>
      <c r="BE38" s="150">
        <v>6.41</v>
      </c>
      <c r="BF38" s="151"/>
      <c r="BG38" s="150">
        <v>261.5</v>
      </c>
      <c r="BH38" s="155">
        <v>372</v>
      </c>
      <c r="BI38" s="151">
        <v>372</v>
      </c>
      <c r="BJ38" s="153">
        <v>374</v>
      </c>
      <c r="BK38" s="81"/>
      <c r="BL38" s="81">
        <v>6.39</v>
      </c>
      <c r="BM38" s="151"/>
      <c r="BN38" s="150">
        <v>262</v>
      </c>
      <c r="BO38" s="124" t="s">
        <v>76</v>
      </c>
      <c r="BP38" s="81" t="s">
        <v>127</v>
      </c>
      <c r="BQ38" s="81">
        <v>28</v>
      </c>
      <c r="BR38" s="81" t="s">
        <v>127</v>
      </c>
      <c r="BS38" s="84" t="s">
        <v>124</v>
      </c>
      <c r="BT38" s="84" t="s">
        <v>124</v>
      </c>
      <c r="BU38" s="84">
        <v>0</v>
      </c>
      <c r="BV38" s="124">
        <v>1.2</v>
      </c>
      <c r="BW38" s="84" t="s">
        <v>124</v>
      </c>
      <c r="BX38" s="124">
        <v>132.80000000000001</v>
      </c>
      <c r="BY38" s="124">
        <v>131.30000000000001</v>
      </c>
      <c r="BZ38" s="124">
        <v>10.17</v>
      </c>
      <c r="CA38" s="124" t="s">
        <v>125</v>
      </c>
      <c r="CB38" s="124" t="s">
        <v>149</v>
      </c>
      <c r="CC38" s="124">
        <v>1.2529999999999999</v>
      </c>
      <c r="CD38" s="124" t="s">
        <v>124</v>
      </c>
      <c r="CE38" s="124" t="s">
        <v>124</v>
      </c>
      <c r="CF38" s="124" t="s">
        <v>124</v>
      </c>
      <c r="CG38" s="124" t="s">
        <v>124</v>
      </c>
      <c r="CH38" s="124" t="s">
        <v>125</v>
      </c>
    </row>
    <row r="39" spans="1:86" ht="30" customHeight="1" x14ac:dyDescent="0.3">
      <c r="A39" s="115">
        <v>45412</v>
      </c>
      <c r="B39" s="116">
        <v>327</v>
      </c>
      <c r="C39" s="116"/>
      <c r="D39" s="116"/>
      <c r="E39" s="116">
        <v>6.19</v>
      </c>
      <c r="F39" s="116">
        <v>6.34</v>
      </c>
      <c r="G39" s="105">
        <v>7</v>
      </c>
      <c r="H39" s="149">
        <v>175.2</v>
      </c>
      <c r="I39" s="154">
        <v>259.3</v>
      </c>
      <c r="J39" s="150">
        <v>237</v>
      </c>
      <c r="K39" s="154" t="s">
        <v>76</v>
      </c>
      <c r="L39" s="151">
        <v>559</v>
      </c>
      <c r="M39" s="150">
        <v>538</v>
      </c>
      <c r="N39" s="81" t="s">
        <v>76</v>
      </c>
      <c r="O39" s="81">
        <v>6.44</v>
      </c>
      <c r="P39" s="149"/>
      <c r="Q39" s="150">
        <v>269.3</v>
      </c>
      <c r="R39" s="149" t="s">
        <v>76</v>
      </c>
      <c r="S39" s="149" t="s">
        <v>76</v>
      </c>
      <c r="T39" s="149" t="s">
        <v>76</v>
      </c>
      <c r="U39" s="81" t="s">
        <v>76</v>
      </c>
      <c r="V39" s="81" t="s">
        <v>76</v>
      </c>
      <c r="W39" s="151" t="s">
        <v>76</v>
      </c>
      <c r="X39" s="151" t="s">
        <v>76</v>
      </c>
      <c r="Y39" s="149">
        <v>383</v>
      </c>
      <c r="Z39" s="152">
        <v>401</v>
      </c>
      <c r="AA39" s="152">
        <v>405</v>
      </c>
      <c r="AB39" s="81">
        <v>6.27</v>
      </c>
      <c r="AC39" s="81">
        <v>6.31</v>
      </c>
      <c r="AD39" s="151">
        <v>178.9</v>
      </c>
      <c r="AE39" s="152">
        <v>168.7</v>
      </c>
      <c r="AF39" s="154" t="s">
        <v>76</v>
      </c>
      <c r="AG39" s="154" t="s">
        <v>76</v>
      </c>
      <c r="AH39" s="154" t="s">
        <v>76</v>
      </c>
      <c r="AI39" s="81" t="s">
        <v>76</v>
      </c>
      <c r="AJ39" s="81" t="s">
        <v>76</v>
      </c>
      <c r="AK39" s="151" t="s">
        <v>76</v>
      </c>
      <c r="AL39" s="151" t="s">
        <v>76</v>
      </c>
      <c r="AM39" s="149" t="s">
        <v>76</v>
      </c>
      <c r="AN39" s="149" t="s">
        <v>76</v>
      </c>
      <c r="AO39" s="149" t="s">
        <v>76</v>
      </c>
      <c r="AP39" s="81" t="s">
        <v>76</v>
      </c>
      <c r="AQ39" s="81" t="s">
        <v>76</v>
      </c>
      <c r="AR39" s="149" t="s">
        <v>76</v>
      </c>
      <c r="AS39" s="149" t="s">
        <v>76</v>
      </c>
      <c r="AT39" s="155" t="s">
        <v>76</v>
      </c>
      <c r="AU39" s="155" t="s">
        <v>76</v>
      </c>
      <c r="AV39" s="155" t="s">
        <v>76</v>
      </c>
      <c r="AW39" s="81" t="s">
        <v>76</v>
      </c>
      <c r="AX39" s="81" t="s">
        <v>76</v>
      </c>
      <c r="AY39" s="151" t="s">
        <v>76</v>
      </c>
      <c r="AZ39" s="150" t="s">
        <v>76</v>
      </c>
      <c r="BA39" s="155">
        <v>294</v>
      </c>
      <c r="BB39" s="151">
        <v>308</v>
      </c>
      <c r="BC39" s="153">
        <v>312</v>
      </c>
      <c r="BD39" s="151">
        <v>6.28</v>
      </c>
      <c r="BE39" s="150">
        <v>6.33</v>
      </c>
      <c r="BF39" s="151">
        <v>179.9</v>
      </c>
      <c r="BG39" s="150">
        <v>267.3</v>
      </c>
      <c r="BH39" s="155">
        <v>340</v>
      </c>
      <c r="BI39" s="151">
        <v>371</v>
      </c>
      <c r="BJ39" s="153">
        <v>371</v>
      </c>
      <c r="BK39" s="81">
        <v>6.41</v>
      </c>
      <c r="BL39" s="81">
        <v>6.31</v>
      </c>
      <c r="BM39" s="151">
        <v>181.5</v>
      </c>
      <c r="BN39" s="150">
        <v>268.5</v>
      </c>
      <c r="BO39" s="124" t="s">
        <v>76</v>
      </c>
      <c r="BP39" s="81" t="s">
        <v>127</v>
      </c>
      <c r="BQ39" s="81">
        <v>76</v>
      </c>
      <c r="BR39" s="81" t="s">
        <v>127</v>
      </c>
      <c r="BS39" s="84" t="s">
        <v>124</v>
      </c>
      <c r="BT39" s="84" t="s">
        <v>124</v>
      </c>
      <c r="BU39" s="84">
        <v>0</v>
      </c>
      <c r="BV39" s="124">
        <v>1.25</v>
      </c>
      <c r="BW39" s="84" t="s">
        <v>124</v>
      </c>
      <c r="BX39" s="124">
        <v>135.30000000000001</v>
      </c>
      <c r="BY39" s="124">
        <v>126</v>
      </c>
      <c r="BZ39" s="124">
        <v>10.220000000000001</v>
      </c>
      <c r="CA39" s="124" t="s">
        <v>125</v>
      </c>
      <c r="CB39" s="124" t="s">
        <v>149</v>
      </c>
      <c r="CC39" s="124">
        <v>1.3240000000000001</v>
      </c>
      <c r="CD39" s="124" t="s">
        <v>124</v>
      </c>
      <c r="CE39" s="124" t="s">
        <v>124</v>
      </c>
      <c r="CF39" s="124" t="s">
        <v>124</v>
      </c>
      <c r="CG39" s="124" t="s">
        <v>124</v>
      </c>
      <c r="CH39" s="124" t="s">
        <v>125</v>
      </c>
    </row>
    <row r="40" spans="1:86" ht="30" customHeight="1" x14ac:dyDescent="0.3">
      <c r="A40" s="115">
        <v>45413</v>
      </c>
      <c r="B40" s="116">
        <v>347</v>
      </c>
      <c r="C40" s="116"/>
      <c r="D40" s="116"/>
      <c r="E40" s="116">
        <v>6.48</v>
      </c>
      <c r="F40" s="116">
        <v>6.2</v>
      </c>
      <c r="G40" s="105">
        <v>6.58</v>
      </c>
      <c r="H40" s="149">
        <v>189</v>
      </c>
      <c r="I40" s="154">
        <v>275.10000000000002</v>
      </c>
      <c r="J40" s="150">
        <v>256.39999999999998</v>
      </c>
      <c r="K40" s="155">
        <v>559</v>
      </c>
      <c r="L40" s="151">
        <v>493</v>
      </c>
      <c r="M40" s="150" t="s">
        <v>76</v>
      </c>
      <c r="N40" s="81">
        <v>6.61</v>
      </c>
      <c r="O40" s="81">
        <v>5.81</v>
      </c>
      <c r="P40" s="149">
        <v>195.3</v>
      </c>
      <c r="Q40" s="150">
        <v>293.89999999999998</v>
      </c>
      <c r="R40" s="149">
        <v>503</v>
      </c>
      <c r="S40" s="152" t="s">
        <v>76</v>
      </c>
      <c r="T40" s="150">
        <v>750</v>
      </c>
      <c r="U40" s="81">
        <v>6.51</v>
      </c>
      <c r="V40" s="81" t="s">
        <v>76</v>
      </c>
      <c r="W40" s="151">
        <v>190.4</v>
      </c>
      <c r="X40" s="150" t="s">
        <v>76</v>
      </c>
      <c r="Y40" s="149">
        <v>380</v>
      </c>
      <c r="Z40" s="152">
        <v>380</v>
      </c>
      <c r="AA40" s="150">
        <v>396</v>
      </c>
      <c r="AB40" s="81">
        <v>6.49</v>
      </c>
      <c r="AC40" s="81">
        <v>5.89</v>
      </c>
      <c r="AD40" s="151">
        <v>189.8</v>
      </c>
      <c r="AE40" s="152">
        <v>290</v>
      </c>
      <c r="AF40" s="154" t="s">
        <v>76</v>
      </c>
      <c r="AG40" s="154" t="s">
        <v>76</v>
      </c>
      <c r="AH40" s="150">
        <v>382</v>
      </c>
      <c r="AI40" s="81" t="s">
        <v>76</v>
      </c>
      <c r="AJ40" s="81" t="s">
        <v>76</v>
      </c>
      <c r="AK40" s="151" t="s">
        <v>76</v>
      </c>
      <c r="AL40" s="151" t="s">
        <v>76</v>
      </c>
      <c r="AM40" s="149" t="s">
        <v>76</v>
      </c>
      <c r="AN40" s="149" t="s">
        <v>76</v>
      </c>
      <c r="AO40" s="149" t="s">
        <v>76</v>
      </c>
      <c r="AP40" s="81" t="s">
        <v>76</v>
      </c>
      <c r="AQ40" s="81" t="s">
        <v>76</v>
      </c>
      <c r="AR40" s="149" t="s">
        <v>76</v>
      </c>
      <c r="AS40" s="149" t="s">
        <v>76</v>
      </c>
      <c r="AT40" s="155">
        <v>258</v>
      </c>
      <c r="AU40" s="151">
        <v>257</v>
      </c>
      <c r="AV40" s="150">
        <v>262</v>
      </c>
      <c r="AW40" s="81">
        <v>6.54</v>
      </c>
      <c r="AX40" s="81">
        <v>6.76</v>
      </c>
      <c r="AY40" s="151">
        <v>191.9</v>
      </c>
      <c r="AZ40" s="150">
        <v>276.7</v>
      </c>
      <c r="BA40" s="155">
        <v>286</v>
      </c>
      <c r="BB40" s="151">
        <v>292</v>
      </c>
      <c r="BC40" s="153">
        <v>301</v>
      </c>
      <c r="BD40" s="151">
        <v>6.48</v>
      </c>
      <c r="BE40" s="150">
        <v>6.33</v>
      </c>
      <c r="BF40" s="151">
        <v>189.2</v>
      </c>
      <c r="BG40" s="150">
        <v>268.5</v>
      </c>
      <c r="BH40" s="155" t="s">
        <v>76</v>
      </c>
      <c r="BI40" s="155" t="s">
        <v>76</v>
      </c>
      <c r="BJ40" s="155" t="s">
        <v>76</v>
      </c>
      <c r="BK40" s="81" t="s">
        <v>76</v>
      </c>
      <c r="BL40" s="81" t="s">
        <v>76</v>
      </c>
      <c r="BM40" s="151" t="s">
        <v>76</v>
      </c>
      <c r="BN40" s="151" t="s">
        <v>76</v>
      </c>
      <c r="BO40" s="124" t="s">
        <v>76</v>
      </c>
      <c r="BP40" s="81" t="s">
        <v>127</v>
      </c>
      <c r="BQ40" s="81">
        <v>62</v>
      </c>
      <c r="BR40" s="81" t="s">
        <v>127</v>
      </c>
      <c r="BS40" s="84" t="s">
        <v>124</v>
      </c>
      <c r="BT40" s="84" t="s">
        <v>124</v>
      </c>
      <c r="BU40" s="84">
        <v>0</v>
      </c>
      <c r="BV40" s="124">
        <v>1.19</v>
      </c>
      <c r="BW40" s="84" t="s">
        <v>124</v>
      </c>
      <c r="BX40" s="124">
        <v>132.30000000000001</v>
      </c>
      <c r="BY40" s="124">
        <v>127.18</v>
      </c>
      <c r="BZ40" s="124">
        <v>10.15</v>
      </c>
      <c r="CA40" s="124" t="s">
        <v>125</v>
      </c>
      <c r="CB40" s="124" t="s">
        <v>149</v>
      </c>
      <c r="CC40" s="124">
        <v>1.262</v>
      </c>
      <c r="CD40" s="124" t="s">
        <v>124</v>
      </c>
      <c r="CE40" s="124" t="s">
        <v>124</v>
      </c>
      <c r="CF40" s="124" t="s">
        <v>124</v>
      </c>
      <c r="CG40" s="124" t="s">
        <v>124</v>
      </c>
      <c r="CH40" s="124" t="s">
        <v>125</v>
      </c>
    </row>
    <row r="41" spans="1:86" ht="30" customHeight="1" x14ac:dyDescent="0.3">
      <c r="A41" s="115">
        <v>45414</v>
      </c>
      <c r="B41" s="116">
        <v>414</v>
      </c>
      <c r="C41" s="116"/>
      <c r="D41" s="116"/>
      <c r="E41" s="116">
        <v>6.02</v>
      </c>
      <c r="F41" s="116">
        <v>6.36</v>
      </c>
      <c r="G41" s="105">
        <v>6.36</v>
      </c>
      <c r="H41" s="149">
        <v>175.9</v>
      </c>
      <c r="I41" s="154">
        <v>172.1</v>
      </c>
      <c r="J41" s="150">
        <v>172.2</v>
      </c>
      <c r="K41" s="155" t="s">
        <v>76</v>
      </c>
      <c r="L41" s="155" t="s">
        <v>76</v>
      </c>
      <c r="M41" s="155" t="s">
        <v>76</v>
      </c>
      <c r="N41" s="81" t="s">
        <v>76</v>
      </c>
      <c r="O41" s="81" t="s">
        <v>76</v>
      </c>
      <c r="P41" s="149" t="s">
        <v>76</v>
      </c>
      <c r="Q41" s="149" t="s">
        <v>76</v>
      </c>
      <c r="R41" s="149">
        <v>590</v>
      </c>
      <c r="S41" s="152" t="s">
        <v>76</v>
      </c>
      <c r="T41" s="152" t="s">
        <v>76</v>
      </c>
      <c r="U41" s="81">
        <v>6.42</v>
      </c>
      <c r="V41" s="81" t="s">
        <v>76</v>
      </c>
      <c r="W41" s="151">
        <v>181.3</v>
      </c>
      <c r="X41" s="150" t="s">
        <v>76</v>
      </c>
      <c r="Y41" s="149">
        <v>374</v>
      </c>
      <c r="Z41" s="152">
        <v>374</v>
      </c>
      <c r="AA41" s="150">
        <v>481</v>
      </c>
      <c r="AB41" s="81">
        <v>6.31</v>
      </c>
      <c r="AC41" s="81">
        <v>6.46</v>
      </c>
      <c r="AD41" s="151">
        <v>189.3</v>
      </c>
      <c r="AE41" s="152">
        <v>188.3</v>
      </c>
      <c r="AF41" s="154" t="s">
        <v>76</v>
      </c>
      <c r="AG41" s="152">
        <v>335</v>
      </c>
      <c r="AH41" s="150">
        <v>380</v>
      </c>
      <c r="AI41" s="81" t="s">
        <v>76</v>
      </c>
      <c r="AJ41" s="81">
        <v>6.28</v>
      </c>
      <c r="AK41" s="151" t="s">
        <v>76</v>
      </c>
      <c r="AL41" s="150">
        <v>184.1</v>
      </c>
      <c r="AM41" s="149" t="s">
        <v>76</v>
      </c>
      <c r="AN41" s="149" t="s">
        <v>76</v>
      </c>
      <c r="AO41" s="149" t="s">
        <v>76</v>
      </c>
      <c r="AP41" s="81" t="s">
        <v>76</v>
      </c>
      <c r="AQ41" s="81" t="s">
        <v>76</v>
      </c>
      <c r="AR41" s="149" t="s">
        <v>76</v>
      </c>
      <c r="AS41" s="149" t="s">
        <v>76</v>
      </c>
      <c r="AT41" s="155">
        <v>252</v>
      </c>
      <c r="AU41" s="151">
        <v>250</v>
      </c>
      <c r="AV41" s="150">
        <v>288</v>
      </c>
      <c r="AW41" s="81">
        <v>6.42</v>
      </c>
      <c r="AX41" s="81">
        <v>6.46</v>
      </c>
      <c r="AY41" s="151">
        <v>185.1</v>
      </c>
      <c r="AZ41" s="150">
        <v>187.8</v>
      </c>
      <c r="BA41" s="155">
        <v>302</v>
      </c>
      <c r="BB41" s="151">
        <v>295</v>
      </c>
      <c r="BC41" s="153">
        <v>340</v>
      </c>
      <c r="BD41" s="151">
        <v>6.59</v>
      </c>
      <c r="BE41" s="150">
        <v>6.56</v>
      </c>
      <c r="BF41" s="151">
        <v>187.5</v>
      </c>
      <c r="BG41" s="150">
        <v>181.7</v>
      </c>
      <c r="BH41" s="155">
        <v>350</v>
      </c>
      <c r="BI41" s="151">
        <v>376</v>
      </c>
      <c r="BJ41" s="153">
        <v>429</v>
      </c>
      <c r="BK41" s="81">
        <v>6.48</v>
      </c>
      <c r="BL41" s="81">
        <v>6.33</v>
      </c>
      <c r="BM41" s="151">
        <v>176.4</v>
      </c>
      <c r="BN41" s="150">
        <v>187.5</v>
      </c>
      <c r="BO41" s="124" t="s">
        <v>76</v>
      </c>
      <c r="BP41" s="81" t="s">
        <v>127</v>
      </c>
      <c r="BQ41" s="81">
        <v>30</v>
      </c>
      <c r="BR41" s="81" t="s">
        <v>127</v>
      </c>
      <c r="BS41" s="84" t="s">
        <v>124</v>
      </c>
      <c r="BT41" s="84" t="s">
        <v>124</v>
      </c>
      <c r="BU41" s="84">
        <v>0</v>
      </c>
      <c r="BV41" s="124">
        <v>1.21</v>
      </c>
      <c r="BW41" s="84" t="s">
        <v>124</v>
      </c>
      <c r="BX41" s="124">
        <v>134.19999999999999</v>
      </c>
      <c r="BY41" s="124">
        <v>127.3</v>
      </c>
      <c r="BZ41" s="124">
        <v>10.62</v>
      </c>
      <c r="CA41" s="124" t="s">
        <v>125</v>
      </c>
      <c r="CB41" s="124" t="s">
        <v>149</v>
      </c>
      <c r="CC41" s="124">
        <v>1.337</v>
      </c>
      <c r="CD41" s="124" t="s">
        <v>124</v>
      </c>
      <c r="CE41" s="124" t="s">
        <v>124</v>
      </c>
      <c r="CF41" s="124" t="s">
        <v>124</v>
      </c>
      <c r="CG41" s="124" t="s">
        <v>124</v>
      </c>
      <c r="CH41" s="124" t="s">
        <v>125</v>
      </c>
    </row>
    <row r="42" spans="1:86" ht="30" customHeight="1" x14ac:dyDescent="0.3">
      <c r="A42" s="115">
        <v>45415</v>
      </c>
      <c r="B42" s="116">
        <v>434</v>
      </c>
      <c r="C42" s="116"/>
      <c r="D42" s="116"/>
      <c r="E42" s="116">
        <v>6.03</v>
      </c>
      <c r="F42" s="116">
        <v>6.55</v>
      </c>
      <c r="G42" s="105">
        <v>6.3</v>
      </c>
      <c r="H42" s="149">
        <v>265.10000000000002</v>
      </c>
      <c r="I42" s="154">
        <v>261.2</v>
      </c>
      <c r="J42" s="150">
        <v>265</v>
      </c>
      <c r="K42" s="155" t="s">
        <v>76</v>
      </c>
      <c r="L42" s="155" t="s">
        <v>76</v>
      </c>
      <c r="M42" s="155" t="s">
        <v>76</v>
      </c>
      <c r="N42" s="81" t="s">
        <v>76</v>
      </c>
      <c r="O42" s="81" t="s">
        <v>76</v>
      </c>
      <c r="P42" s="149" t="s">
        <v>76</v>
      </c>
      <c r="Q42" s="149" t="s">
        <v>76</v>
      </c>
      <c r="R42" s="149">
        <v>651</v>
      </c>
      <c r="S42" s="152" t="s">
        <v>76</v>
      </c>
      <c r="T42" s="152" t="s">
        <v>76</v>
      </c>
      <c r="U42" s="81">
        <v>6.27</v>
      </c>
      <c r="V42" s="81" t="s">
        <v>76</v>
      </c>
      <c r="W42" s="151">
        <v>271.39999999999998</v>
      </c>
      <c r="X42" s="150" t="s">
        <v>76</v>
      </c>
      <c r="Y42" s="149">
        <v>410</v>
      </c>
      <c r="Z42" s="152">
        <v>414</v>
      </c>
      <c r="AA42" s="150">
        <v>464</v>
      </c>
      <c r="AB42" s="81">
        <v>6.48</v>
      </c>
      <c r="AC42" s="81">
        <v>6.63</v>
      </c>
      <c r="AD42" s="151">
        <v>272.3</v>
      </c>
      <c r="AE42" s="152">
        <v>253.7</v>
      </c>
      <c r="AF42" s="154" t="s">
        <v>76</v>
      </c>
      <c r="AG42" s="152">
        <v>406</v>
      </c>
      <c r="AH42" s="150">
        <v>381</v>
      </c>
      <c r="AI42" s="81" t="s">
        <v>76</v>
      </c>
      <c r="AJ42" s="81">
        <v>6.67</v>
      </c>
      <c r="AK42" s="151" t="s">
        <v>76</v>
      </c>
      <c r="AL42" s="150">
        <v>248.2</v>
      </c>
      <c r="AM42" s="149" t="s">
        <v>76</v>
      </c>
      <c r="AN42" s="149" t="s">
        <v>76</v>
      </c>
      <c r="AO42" s="149" t="s">
        <v>76</v>
      </c>
      <c r="AP42" s="81" t="s">
        <v>76</v>
      </c>
      <c r="AQ42" s="81" t="s">
        <v>76</v>
      </c>
      <c r="AR42" s="149" t="s">
        <v>76</v>
      </c>
      <c r="AS42" s="149" t="s">
        <v>76</v>
      </c>
      <c r="AT42" s="155">
        <v>273</v>
      </c>
      <c r="AU42" s="151">
        <v>282</v>
      </c>
      <c r="AV42" s="150">
        <v>281</v>
      </c>
      <c r="AW42" s="81">
        <v>6.51</v>
      </c>
      <c r="AX42" s="81">
        <v>6.65</v>
      </c>
      <c r="AY42" s="151">
        <v>259.39999999999998</v>
      </c>
      <c r="AZ42" s="150">
        <v>249.2</v>
      </c>
      <c r="BA42" s="155">
        <v>396</v>
      </c>
      <c r="BB42" s="151">
        <v>413</v>
      </c>
      <c r="BC42" s="153">
        <v>414</v>
      </c>
      <c r="BD42" s="151">
        <v>6.54</v>
      </c>
      <c r="BE42" s="150">
        <v>6.63</v>
      </c>
      <c r="BF42" s="151">
        <v>266.2</v>
      </c>
      <c r="BG42" s="150">
        <v>254.9</v>
      </c>
      <c r="BH42" s="155">
        <v>396</v>
      </c>
      <c r="BI42" s="151">
        <v>413</v>
      </c>
      <c r="BJ42" s="153">
        <v>414</v>
      </c>
      <c r="BK42" s="81">
        <v>6.43</v>
      </c>
      <c r="BL42" s="81">
        <v>6.33</v>
      </c>
      <c r="BM42" s="151">
        <v>271.8</v>
      </c>
      <c r="BN42" s="150">
        <v>242.5</v>
      </c>
      <c r="BO42" s="124" t="s">
        <v>76</v>
      </c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</row>
    <row r="43" spans="1:86" ht="30" customHeight="1" x14ac:dyDescent="0.3">
      <c r="A43" s="115">
        <v>45416</v>
      </c>
      <c r="B43" s="116">
        <v>367</v>
      </c>
      <c r="C43" s="116"/>
      <c r="D43" s="116"/>
      <c r="E43" s="116">
        <v>6.48</v>
      </c>
      <c r="F43" s="116">
        <v>6.31</v>
      </c>
      <c r="G43" s="105">
        <v>6.19</v>
      </c>
      <c r="H43" s="149">
        <v>259.10000000000002</v>
      </c>
      <c r="I43" s="154">
        <v>266.39999999999998</v>
      </c>
      <c r="J43" s="150">
        <v>272.5</v>
      </c>
      <c r="K43" s="155" t="s">
        <v>76</v>
      </c>
      <c r="L43" s="155" t="s">
        <v>76</v>
      </c>
      <c r="M43" s="155" t="s">
        <v>76</v>
      </c>
      <c r="N43" s="81" t="s">
        <v>76</v>
      </c>
      <c r="O43" s="81" t="s">
        <v>76</v>
      </c>
      <c r="P43" s="149" t="s">
        <v>76</v>
      </c>
      <c r="Q43" s="149" t="s">
        <v>76</v>
      </c>
      <c r="R43" s="152" t="s">
        <v>76</v>
      </c>
      <c r="S43" s="152" t="s">
        <v>76</v>
      </c>
      <c r="T43" s="150">
        <v>734</v>
      </c>
      <c r="U43" s="81" t="s">
        <v>76</v>
      </c>
      <c r="V43" s="81" t="s">
        <v>76</v>
      </c>
      <c r="W43" s="150" t="s">
        <v>76</v>
      </c>
      <c r="X43" s="150" t="s">
        <v>76</v>
      </c>
      <c r="Y43" s="149">
        <v>414</v>
      </c>
      <c r="Z43" s="152">
        <v>419</v>
      </c>
      <c r="AA43" s="150">
        <v>445</v>
      </c>
      <c r="AB43" s="81">
        <v>6.26</v>
      </c>
      <c r="AC43" s="81">
        <v>6.3</v>
      </c>
      <c r="AD43" s="151">
        <v>269.5</v>
      </c>
      <c r="AE43" s="152">
        <v>271.89999999999998</v>
      </c>
      <c r="AF43" s="154">
        <v>369</v>
      </c>
      <c r="AG43" s="152">
        <v>368</v>
      </c>
      <c r="AH43" s="150" t="s">
        <v>76</v>
      </c>
      <c r="AI43" s="81">
        <v>6.29</v>
      </c>
      <c r="AJ43" s="81">
        <v>6.32</v>
      </c>
      <c r="AK43" s="150">
        <v>267.7</v>
      </c>
      <c r="AL43" s="150">
        <v>269.7</v>
      </c>
      <c r="AM43" s="149" t="s">
        <v>76</v>
      </c>
      <c r="AN43" s="149" t="s">
        <v>76</v>
      </c>
      <c r="AO43" s="149" t="s">
        <v>76</v>
      </c>
      <c r="AP43" s="81" t="s">
        <v>76</v>
      </c>
      <c r="AQ43" s="81" t="s">
        <v>76</v>
      </c>
      <c r="AR43" s="149" t="s">
        <v>76</v>
      </c>
      <c r="AS43" s="149" t="s">
        <v>76</v>
      </c>
      <c r="AT43" s="155">
        <v>369</v>
      </c>
      <c r="AU43" s="151">
        <v>362</v>
      </c>
      <c r="AV43" s="150" t="s">
        <v>76</v>
      </c>
      <c r="AW43" s="81">
        <v>6.36</v>
      </c>
      <c r="AX43" s="81">
        <v>6.34</v>
      </c>
      <c r="AY43" s="151">
        <v>264.3</v>
      </c>
      <c r="AZ43" s="150">
        <v>261.89999999999998</v>
      </c>
      <c r="BA43" s="155">
        <v>337</v>
      </c>
      <c r="BB43" s="151">
        <v>342</v>
      </c>
      <c r="BC43" s="153">
        <v>360</v>
      </c>
      <c r="BD43" s="151">
        <v>6.46</v>
      </c>
      <c r="BE43" s="150">
        <v>6.47</v>
      </c>
      <c r="BF43" s="151">
        <v>258</v>
      </c>
      <c r="BG43" s="150">
        <v>260.39999999999998</v>
      </c>
      <c r="BH43" s="155">
        <v>409</v>
      </c>
      <c r="BI43" s="151">
        <v>416</v>
      </c>
      <c r="BJ43" s="153">
        <v>443</v>
      </c>
      <c r="BK43" s="81">
        <v>6.57</v>
      </c>
      <c r="BL43" s="81">
        <v>6.49</v>
      </c>
      <c r="BM43" s="151">
        <v>254.4</v>
      </c>
      <c r="BN43" s="150">
        <v>258.10000000000002</v>
      </c>
      <c r="BO43" s="124" t="s">
        <v>76</v>
      </c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</row>
    <row r="44" spans="1:86" ht="30" customHeight="1" x14ac:dyDescent="0.3">
      <c r="A44" s="115">
        <v>45417</v>
      </c>
      <c r="B44" s="116">
        <v>430</v>
      </c>
      <c r="C44" s="116"/>
      <c r="D44" s="116"/>
      <c r="E44" s="116">
        <v>6.49</v>
      </c>
      <c r="F44" s="116">
        <v>6.25</v>
      </c>
      <c r="G44" s="105">
        <v>6.41</v>
      </c>
      <c r="H44" s="149">
        <v>252.2</v>
      </c>
      <c r="I44" s="154">
        <v>269.7</v>
      </c>
      <c r="J44" s="150">
        <v>262.10000000000002</v>
      </c>
      <c r="K44" s="155" t="s">
        <v>76</v>
      </c>
      <c r="L44" s="155" t="s">
        <v>76</v>
      </c>
      <c r="M44" s="150">
        <v>613</v>
      </c>
      <c r="N44" s="81" t="s">
        <v>76</v>
      </c>
      <c r="O44" s="81" t="s">
        <v>76</v>
      </c>
      <c r="P44" s="149" t="s">
        <v>76</v>
      </c>
      <c r="Q44" s="149" t="s">
        <v>76</v>
      </c>
      <c r="R44" s="149">
        <v>374</v>
      </c>
      <c r="S44" s="152">
        <v>586</v>
      </c>
      <c r="T44" s="150">
        <v>580</v>
      </c>
      <c r="U44" s="81">
        <v>6.17</v>
      </c>
      <c r="V44" s="81">
        <v>6.32</v>
      </c>
      <c r="W44" s="151">
        <v>273.2</v>
      </c>
      <c r="X44" s="150">
        <v>268.5</v>
      </c>
      <c r="Y44" s="149">
        <v>413</v>
      </c>
      <c r="Z44" s="152">
        <v>426</v>
      </c>
      <c r="AA44" s="150">
        <v>434</v>
      </c>
      <c r="AB44" s="81">
        <v>6.29</v>
      </c>
      <c r="AC44" s="81">
        <v>6.4</v>
      </c>
      <c r="AD44" s="151">
        <v>267.7</v>
      </c>
      <c r="AE44" s="152">
        <v>263.5</v>
      </c>
      <c r="AF44" s="154" t="s">
        <v>76</v>
      </c>
      <c r="AG44" s="152">
        <v>410</v>
      </c>
      <c r="AH44" s="150">
        <v>404</v>
      </c>
      <c r="AI44" s="81" t="s">
        <v>76</v>
      </c>
      <c r="AJ44" s="81">
        <v>6.36</v>
      </c>
      <c r="AK44" s="151" t="s">
        <v>76</v>
      </c>
      <c r="AL44" s="150">
        <v>265.2</v>
      </c>
      <c r="AM44" s="149" t="s">
        <v>76</v>
      </c>
      <c r="AN44" s="149" t="s">
        <v>76</v>
      </c>
      <c r="AO44" s="149" t="s">
        <v>76</v>
      </c>
      <c r="AP44" s="81" t="s">
        <v>76</v>
      </c>
      <c r="AQ44" s="81" t="s">
        <v>76</v>
      </c>
      <c r="AR44" s="149" t="s">
        <v>76</v>
      </c>
      <c r="AS44" s="149" t="s">
        <v>76</v>
      </c>
      <c r="AT44" s="155">
        <v>284</v>
      </c>
      <c r="AU44" s="151">
        <v>287</v>
      </c>
      <c r="AV44" s="150">
        <v>289</v>
      </c>
      <c r="AW44" s="81">
        <v>6.5</v>
      </c>
      <c r="AX44" s="81">
        <v>6.31</v>
      </c>
      <c r="AY44" s="151">
        <v>257.39999999999998</v>
      </c>
      <c r="AZ44" s="150">
        <v>267.39999999999998</v>
      </c>
      <c r="BA44" s="155">
        <v>350</v>
      </c>
      <c r="BB44" s="151">
        <v>347</v>
      </c>
      <c r="BC44" s="153">
        <v>352</v>
      </c>
      <c r="BD44" s="151">
        <v>6.57</v>
      </c>
      <c r="BE44" s="150">
        <v>6.43</v>
      </c>
      <c r="BF44" s="151">
        <v>251.6</v>
      </c>
      <c r="BG44" s="150">
        <v>261.60000000000002</v>
      </c>
      <c r="BH44" s="155">
        <v>467</v>
      </c>
      <c r="BI44" s="151">
        <v>417</v>
      </c>
      <c r="BJ44" s="153">
        <v>422</v>
      </c>
      <c r="BK44" s="81">
        <v>6.38</v>
      </c>
      <c r="BL44" s="81">
        <v>6.42</v>
      </c>
      <c r="BM44" s="151">
        <v>263.10000000000002</v>
      </c>
      <c r="BN44" s="150">
        <v>261.7</v>
      </c>
      <c r="BO44" s="124" t="s">
        <v>76</v>
      </c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</row>
    <row r="45" spans="1:86" ht="30" customHeight="1" x14ac:dyDescent="0.3">
      <c r="A45" s="115">
        <v>45418</v>
      </c>
      <c r="B45" s="116">
        <v>408</v>
      </c>
      <c r="C45" s="116"/>
      <c r="D45" s="116"/>
      <c r="E45" s="116">
        <v>6.21</v>
      </c>
      <c r="F45" s="116"/>
      <c r="G45" s="105"/>
      <c r="H45" s="149">
        <v>267.89999999999998</v>
      </c>
      <c r="I45" s="154"/>
      <c r="J45" s="150"/>
      <c r="K45" s="155">
        <v>547</v>
      </c>
      <c r="L45" s="151"/>
      <c r="M45" s="150"/>
      <c r="N45" s="81">
        <v>6.45</v>
      </c>
      <c r="O45" s="81"/>
      <c r="P45" s="149">
        <v>258</v>
      </c>
      <c r="Q45" s="150"/>
      <c r="R45" s="149">
        <v>535</v>
      </c>
      <c r="S45" s="152"/>
      <c r="T45" s="150"/>
      <c r="U45" s="81">
        <v>6.37</v>
      </c>
      <c r="V45" s="81"/>
      <c r="W45" s="151">
        <v>261.39999999999998</v>
      </c>
      <c r="X45" s="150"/>
      <c r="Y45" s="149">
        <v>398</v>
      </c>
      <c r="Z45" s="152"/>
      <c r="AA45" s="150"/>
      <c r="AB45" s="81">
        <v>6.35</v>
      </c>
      <c r="AC45" s="81"/>
      <c r="AD45" s="151">
        <v>262</v>
      </c>
      <c r="AE45" s="152"/>
      <c r="AF45" s="154">
        <v>366</v>
      </c>
      <c r="AG45" s="152"/>
      <c r="AH45" s="150"/>
      <c r="AI45" s="81">
        <v>6.4</v>
      </c>
      <c r="AJ45" s="81"/>
      <c r="AK45" s="151">
        <v>260.10000000000002</v>
      </c>
      <c r="AL45" s="150"/>
      <c r="AM45" s="149" t="s">
        <v>76</v>
      </c>
      <c r="AN45" s="152"/>
      <c r="AO45" s="150"/>
      <c r="AP45" s="81" t="s">
        <v>76</v>
      </c>
      <c r="AQ45" s="81"/>
      <c r="AR45" s="149" t="s">
        <v>76</v>
      </c>
      <c r="AS45" s="149"/>
      <c r="AT45" s="155">
        <v>267</v>
      </c>
      <c r="AU45" s="151"/>
      <c r="AV45" s="150"/>
      <c r="AW45" s="81">
        <v>6.23</v>
      </c>
      <c r="AX45" s="81"/>
      <c r="AY45" s="151">
        <v>268.10000000000002</v>
      </c>
      <c r="AZ45" s="150"/>
      <c r="BA45" s="155">
        <v>324</v>
      </c>
      <c r="BB45" s="151"/>
      <c r="BC45" s="153"/>
      <c r="BD45" s="151">
        <v>6.36</v>
      </c>
      <c r="BE45" s="150"/>
      <c r="BF45" s="151">
        <v>260.3</v>
      </c>
      <c r="BG45" s="150"/>
      <c r="BH45" s="155">
        <v>389</v>
      </c>
      <c r="BI45" s="151"/>
      <c r="BJ45" s="153"/>
      <c r="BK45" s="81">
        <v>6.39</v>
      </c>
      <c r="BL45" s="81"/>
      <c r="BM45" s="151">
        <v>260.5</v>
      </c>
      <c r="BN45" s="150"/>
      <c r="BO45" s="124" t="s">
        <v>76</v>
      </c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  <c r="CG45" s="124"/>
      <c r="CH45" s="124"/>
    </row>
    <row r="46" spans="1:86" ht="30" customHeight="1" x14ac:dyDescent="0.3">
      <c r="A46" s="115">
        <v>45419</v>
      </c>
      <c r="B46" s="116"/>
      <c r="C46" s="116"/>
      <c r="D46" s="116"/>
      <c r="E46" s="116"/>
      <c r="F46" s="116"/>
      <c r="G46" s="105"/>
      <c r="H46" s="149"/>
      <c r="I46" s="154"/>
      <c r="J46" s="150"/>
      <c r="K46" s="155"/>
      <c r="L46" s="151"/>
      <c r="M46" s="150"/>
      <c r="N46" s="81"/>
      <c r="O46" s="81"/>
      <c r="P46" s="149"/>
      <c r="Q46" s="150"/>
      <c r="R46" s="149"/>
      <c r="S46" s="152"/>
      <c r="T46" s="150"/>
      <c r="U46" s="81"/>
      <c r="V46" s="81"/>
      <c r="W46" s="151"/>
      <c r="X46" s="150"/>
      <c r="Y46" s="149"/>
      <c r="Z46" s="152"/>
      <c r="AA46" s="150"/>
      <c r="AB46" s="81"/>
      <c r="AC46" s="81"/>
      <c r="AD46" s="151"/>
      <c r="AE46" s="152"/>
      <c r="AF46" s="154"/>
      <c r="AG46" s="152"/>
      <c r="AH46" s="150"/>
      <c r="AI46" s="81"/>
      <c r="AJ46" s="81"/>
      <c r="AK46" s="151"/>
      <c r="AL46" s="150"/>
      <c r="AM46" s="149"/>
      <c r="AN46" s="152"/>
      <c r="AO46" s="150"/>
      <c r="AP46" s="81"/>
      <c r="AQ46" s="81"/>
      <c r="AR46" s="149"/>
      <c r="AS46" s="149"/>
      <c r="AT46" s="155"/>
      <c r="AU46" s="151"/>
      <c r="AV46" s="150"/>
      <c r="AW46" s="81"/>
      <c r="AX46" s="81"/>
      <c r="AY46" s="151"/>
      <c r="AZ46" s="150"/>
      <c r="BA46" s="155"/>
      <c r="BB46" s="151"/>
      <c r="BC46" s="153"/>
      <c r="BD46" s="81"/>
      <c r="BE46" s="81"/>
      <c r="BF46" s="151"/>
      <c r="BG46" s="150"/>
      <c r="BH46" s="155"/>
      <c r="BI46" s="151"/>
      <c r="BJ46" s="153"/>
      <c r="BK46" s="81"/>
      <c r="BL46" s="81"/>
      <c r="BM46" s="151"/>
      <c r="BN46" s="150"/>
      <c r="BO46" s="124" t="s">
        <v>76</v>
      </c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</row>
    <row r="47" spans="1:86" ht="30" customHeight="1" x14ac:dyDescent="0.3">
      <c r="A47" s="115">
        <v>45420</v>
      </c>
      <c r="B47" s="116"/>
      <c r="C47" s="116"/>
      <c r="D47" s="116"/>
      <c r="E47" s="116"/>
      <c r="F47" s="116"/>
      <c r="G47" s="105"/>
      <c r="H47" s="149"/>
      <c r="I47" s="154"/>
      <c r="J47" s="150"/>
      <c r="K47" s="155"/>
      <c r="L47" s="151"/>
      <c r="M47" s="150"/>
      <c r="N47" s="81"/>
      <c r="O47" s="81"/>
      <c r="P47" s="151"/>
      <c r="Q47" s="150"/>
      <c r="R47" s="149"/>
      <c r="S47" s="152"/>
      <c r="T47" s="150"/>
      <c r="U47" s="81"/>
      <c r="V47" s="81"/>
      <c r="W47" s="151"/>
      <c r="X47" s="150"/>
      <c r="Y47" s="149"/>
      <c r="Z47" s="152"/>
      <c r="AA47" s="150"/>
      <c r="AB47" s="81"/>
      <c r="AC47" s="81"/>
      <c r="AD47" s="151"/>
      <c r="AE47" s="152"/>
      <c r="AF47" s="154"/>
      <c r="AG47" s="152"/>
      <c r="AH47" s="150"/>
      <c r="AI47" s="81"/>
      <c r="AJ47" s="81"/>
      <c r="AK47" s="151"/>
      <c r="AL47" s="150"/>
      <c r="AM47" s="149"/>
      <c r="AN47" s="152"/>
      <c r="AO47" s="150"/>
      <c r="AP47" s="81"/>
      <c r="AQ47" s="81"/>
      <c r="AR47" s="149"/>
      <c r="AS47" s="149"/>
      <c r="AT47" s="155"/>
      <c r="AU47" s="151"/>
      <c r="AV47" s="150"/>
      <c r="AW47" s="81"/>
      <c r="AX47" s="81"/>
      <c r="AY47" s="151"/>
      <c r="AZ47" s="150"/>
      <c r="BA47" s="155"/>
      <c r="BB47" s="151"/>
      <c r="BC47" s="153"/>
      <c r="BD47" s="81"/>
      <c r="BE47" s="81"/>
      <c r="BF47" s="151"/>
      <c r="BG47" s="150"/>
      <c r="BH47" s="155"/>
      <c r="BI47" s="151"/>
      <c r="BJ47" s="153"/>
      <c r="BK47" s="81"/>
      <c r="BL47" s="81"/>
      <c r="BM47" s="151"/>
      <c r="BN47" s="150"/>
      <c r="BO47" s="124" t="s">
        <v>76</v>
      </c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</row>
    <row r="48" spans="1:86" ht="30" customHeight="1" x14ac:dyDescent="0.3">
      <c r="A48" s="115">
        <v>45421</v>
      </c>
      <c r="B48" s="116"/>
      <c r="C48" s="116"/>
      <c r="D48" s="116"/>
      <c r="E48" s="116"/>
      <c r="F48" s="116"/>
      <c r="G48" s="105"/>
      <c r="H48" s="149"/>
      <c r="I48" s="154"/>
      <c r="J48" s="150"/>
      <c r="K48" s="155"/>
      <c r="L48" s="151"/>
      <c r="M48" s="150"/>
      <c r="N48" s="81"/>
      <c r="O48" s="81"/>
      <c r="P48" s="151"/>
      <c r="Q48" s="150"/>
      <c r="R48" s="149"/>
      <c r="S48" s="152"/>
      <c r="T48" s="150"/>
      <c r="U48" s="81"/>
      <c r="V48" s="81"/>
      <c r="W48" s="151"/>
      <c r="X48" s="150"/>
      <c r="Y48" s="149"/>
      <c r="Z48" s="152"/>
      <c r="AA48" s="150"/>
      <c r="AB48" s="81"/>
      <c r="AC48" s="81"/>
      <c r="AD48" s="151"/>
      <c r="AE48" s="152"/>
      <c r="AF48" s="154"/>
      <c r="AG48" s="152"/>
      <c r="AH48" s="150"/>
      <c r="AI48" s="81"/>
      <c r="AJ48" s="81"/>
      <c r="AK48" s="155"/>
      <c r="AL48" s="150"/>
      <c r="AM48" s="149"/>
      <c r="AN48" s="152"/>
      <c r="AO48" s="150"/>
      <c r="AP48" s="81"/>
      <c r="AQ48" s="81"/>
      <c r="AR48" s="149"/>
      <c r="AS48" s="149"/>
      <c r="AT48" s="155"/>
      <c r="AU48" s="151"/>
      <c r="AV48" s="150"/>
      <c r="AW48" s="81"/>
      <c r="AX48" s="81"/>
      <c r="AY48" s="151"/>
      <c r="AZ48" s="150"/>
      <c r="BA48" s="155"/>
      <c r="BB48" s="151"/>
      <c r="BC48" s="153"/>
      <c r="BD48" s="81"/>
      <c r="BE48" s="81"/>
      <c r="BF48" s="151"/>
      <c r="BG48" s="150"/>
      <c r="BH48" s="155"/>
      <c r="BI48" s="151"/>
      <c r="BJ48" s="153"/>
      <c r="BK48" s="81"/>
      <c r="BL48" s="81"/>
      <c r="BM48" s="151"/>
      <c r="BN48" s="150"/>
      <c r="BO48" s="124" t="s">
        <v>76</v>
      </c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</row>
    <row r="49" spans="1:86" ht="30" customHeight="1" x14ac:dyDescent="0.3">
      <c r="A49" s="115">
        <v>45422</v>
      </c>
      <c r="B49" s="116"/>
      <c r="C49" s="116"/>
      <c r="D49" s="116"/>
      <c r="E49" s="116"/>
      <c r="F49" s="116"/>
      <c r="G49" s="105"/>
      <c r="H49" s="149"/>
      <c r="I49" s="154"/>
      <c r="J49" s="150"/>
      <c r="K49" s="155"/>
      <c r="L49" s="151"/>
      <c r="M49" s="150"/>
      <c r="N49" s="81"/>
      <c r="O49" s="81"/>
      <c r="P49" s="151"/>
      <c r="Q49" s="153"/>
      <c r="R49" s="149"/>
      <c r="S49" s="151"/>
      <c r="T49" s="150"/>
      <c r="U49" s="81"/>
      <c r="V49" s="81"/>
      <c r="W49" s="151"/>
      <c r="X49" s="153"/>
      <c r="Y49" s="149"/>
      <c r="Z49" s="151"/>
      <c r="AA49" s="150"/>
      <c r="AB49" s="81"/>
      <c r="AC49" s="81"/>
      <c r="AD49" s="151"/>
      <c r="AE49" s="151"/>
      <c r="AF49" s="155"/>
      <c r="AG49" s="151"/>
      <c r="AH49" s="150"/>
      <c r="AI49" s="81"/>
      <c r="AJ49" s="81"/>
      <c r="AK49" s="151"/>
      <c r="AL49" s="153"/>
      <c r="AM49" s="149"/>
      <c r="AN49" s="151"/>
      <c r="AO49" s="150"/>
      <c r="AP49" s="81"/>
      <c r="AQ49" s="81"/>
      <c r="AR49" s="149"/>
      <c r="AS49" s="149"/>
      <c r="AT49" s="155"/>
      <c r="AU49" s="151"/>
      <c r="AV49" s="150"/>
      <c r="AW49" s="81"/>
      <c r="AX49" s="81"/>
      <c r="AY49" s="151"/>
      <c r="AZ49" s="150"/>
      <c r="BA49" s="155"/>
      <c r="BB49" s="151"/>
      <c r="BC49" s="150"/>
      <c r="BD49" s="81"/>
      <c r="BE49" s="81"/>
      <c r="BF49" s="151"/>
      <c r="BG49" s="150"/>
      <c r="BH49" s="155"/>
      <c r="BI49" s="151"/>
      <c r="BJ49" s="150"/>
      <c r="BK49" s="81"/>
      <c r="BL49" s="81"/>
      <c r="BM49" s="151"/>
      <c r="BN49" s="150"/>
      <c r="BO49" s="124" t="s">
        <v>76</v>
      </c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</row>
    <row r="50" spans="1:86" ht="30" customHeight="1" x14ac:dyDescent="0.3">
      <c r="A50" s="115">
        <v>45423</v>
      </c>
      <c r="B50" s="116"/>
      <c r="C50" s="116"/>
      <c r="D50" s="116"/>
      <c r="E50" s="116"/>
      <c r="F50" s="116"/>
      <c r="G50" s="105"/>
      <c r="H50" s="149"/>
      <c r="I50" s="154"/>
      <c r="J50" s="150"/>
      <c r="K50" s="155"/>
      <c r="L50" s="151"/>
      <c r="M50" s="150"/>
      <c r="N50" s="81"/>
      <c r="O50" s="81"/>
      <c r="P50" s="151"/>
      <c r="Q50" s="153"/>
      <c r="R50" s="149"/>
      <c r="S50" s="151"/>
      <c r="T50" s="150"/>
      <c r="U50" s="81"/>
      <c r="V50" s="81"/>
      <c r="W50" s="151"/>
      <c r="X50" s="151"/>
      <c r="Y50" s="155"/>
      <c r="Z50" s="151"/>
      <c r="AA50" s="150"/>
      <c r="AB50" s="81"/>
      <c r="AC50" s="81"/>
      <c r="AD50" s="151"/>
      <c r="AE50" s="151"/>
      <c r="AF50" s="155"/>
      <c r="AG50" s="151"/>
      <c r="AH50" s="150"/>
      <c r="AI50" s="81"/>
      <c r="AJ50" s="81"/>
      <c r="AK50" s="151"/>
      <c r="AL50" s="153"/>
      <c r="AM50" s="149"/>
      <c r="AN50" s="151"/>
      <c r="AO50" s="150"/>
      <c r="AP50" s="81"/>
      <c r="AQ50" s="81"/>
      <c r="AR50" s="149"/>
      <c r="AS50" s="149"/>
      <c r="AT50" s="155"/>
      <c r="AU50" s="151"/>
      <c r="AV50" s="150"/>
      <c r="AW50" s="81"/>
      <c r="AX50" s="81"/>
      <c r="AY50" s="151"/>
      <c r="AZ50" s="150"/>
      <c r="BA50" s="155"/>
      <c r="BB50" s="151"/>
      <c r="BC50" s="150"/>
      <c r="BD50" s="81"/>
      <c r="BE50" s="81"/>
      <c r="BF50" s="151"/>
      <c r="BG50" s="150"/>
      <c r="BH50" s="155"/>
      <c r="BI50" s="151"/>
      <c r="BJ50" s="150"/>
      <c r="BK50" s="81"/>
      <c r="BL50" s="81"/>
      <c r="BM50" s="151"/>
      <c r="BN50" s="150"/>
      <c r="BO50" s="124" t="s">
        <v>76</v>
      </c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</row>
    <row r="51" spans="1:86" ht="30" customHeight="1" x14ac:dyDescent="0.3">
      <c r="A51" s="115">
        <v>45424</v>
      </c>
      <c r="B51" s="116"/>
      <c r="C51" s="116"/>
      <c r="D51" s="116"/>
      <c r="E51" s="116"/>
      <c r="F51" s="116"/>
      <c r="G51" s="105"/>
      <c r="H51" s="149"/>
      <c r="I51" s="154"/>
      <c r="J51" s="150"/>
      <c r="K51" s="155"/>
      <c r="L51" s="151"/>
      <c r="M51" s="150"/>
      <c r="N51" s="81"/>
      <c r="O51" s="81"/>
      <c r="P51" s="151"/>
      <c r="Q51" s="153"/>
      <c r="R51" s="156"/>
      <c r="S51" s="157"/>
      <c r="T51" s="150"/>
      <c r="U51" s="81"/>
      <c r="V51" s="81"/>
      <c r="W51" s="151"/>
      <c r="X51" s="151"/>
      <c r="Y51" s="155"/>
      <c r="Z51" s="151"/>
      <c r="AA51" s="150"/>
      <c r="AB51" s="81"/>
      <c r="AC51" s="81"/>
      <c r="AD51" s="151"/>
      <c r="AE51" s="151"/>
      <c r="AF51" s="155"/>
      <c r="AG51" s="151"/>
      <c r="AH51" s="150"/>
      <c r="AI51" s="81"/>
      <c r="AJ51" s="81"/>
      <c r="AK51" s="151"/>
      <c r="AL51" s="153"/>
      <c r="AM51" s="149"/>
      <c r="AN51" s="151"/>
      <c r="AO51" s="150"/>
      <c r="AP51" s="81"/>
      <c r="AQ51" s="81"/>
      <c r="AR51" s="149"/>
      <c r="AS51" s="149"/>
      <c r="AT51" s="158"/>
      <c r="AU51" s="157"/>
      <c r="AV51" s="150"/>
      <c r="AW51" s="81"/>
      <c r="AX51" s="81"/>
      <c r="AY51" s="151"/>
      <c r="AZ51" s="150"/>
      <c r="BA51" s="158"/>
      <c r="BB51" s="157"/>
      <c r="BC51" s="150"/>
      <c r="BD51" s="81"/>
      <c r="BE51" s="81"/>
      <c r="BF51" s="151"/>
      <c r="BG51" s="150"/>
      <c r="BH51" s="155"/>
      <c r="BI51" s="151"/>
      <c r="BJ51" s="150"/>
      <c r="BK51" s="81"/>
      <c r="BL51" s="81"/>
      <c r="BM51" s="151"/>
      <c r="BN51" s="150"/>
      <c r="BO51" s="124" t="s">
        <v>76</v>
      </c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  <c r="CG51" s="124"/>
      <c r="CH51" s="124"/>
    </row>
    <row r="52" spans="1:86" ht="30" customHeight="1" x14ac:dyDescent="0.3">
      <c r="A52" s="115">
        <v>45425</v>
      </c>
      <c r="B52" s="116"/>
      <c r="C52" s="116"/>
      <c r="D52" s="116"/>
      <c r="E52" s="116"/>
      <c r="F52" s="116"/>
      <c r="G52" s="105"/>
      <c r="H52" s="149"/>
      <c r="I52" s="154"/>
      <c r="J52" s="150"/>
      <c r="K52" s="155"/>
      <c r="L52" s="151"/>
      <c r="M52" s="150"/>
      <c r="N52" s="81"/>
      <c r="O52" s="81"/>
      <c r="P52" s="151"/>
      <c r="Q52" s="153"/>
      <c r="R52" s="149"/>
      <c r="S52" s="151"/>
      <c r="T52" s="150"/>
      <c r="U52" s="81"/>
      <c r="V52" s="81"/>
      <c r="W52" s="151"/>
      <c r="X52" s="151"/>
      <c r="Y52" s="155"/>
      <c r="Z52" s="151"/>
      <c r="AA52" s="150"/>
      <c r="AB52" s="81"/>
      <c r="AC52" s="81"/>
      <c r="AD52" s="151"/>
      <c r="AE52" s="151"/>
      <c r="AF52" s="155"/>
      <c r="AG52" s="151"/>
      <c r="AH52" s="150"/>
      <c r="AI52" s="81"/>
      <c r="AJ52" s="81"/>
      <c r="AK52" s="151"/>
      <c r="AL52" s="153"/>
      <c r="AM52" s="149"/>
      <c r="AN52" s="151"/>
      <c r="AO52" s="150"/>
      <c r="AP52" s="81"/>
      <c r="AQ52" s="81"/>
      <c r="AR52" s="149"/>
      <c r="AS52" s="149"/>
      <c r="AT52" s="155"/>
      <c r="AU52" s="151"/>
      <c r="AV52" s="150"/>
      <c r="AW52" s="81"/>
      <c r="AX52" s="81"/>
      <c r="AY52" s="151"/>
      <c r="AZ52" s="150"/>
      <c r="BA52" s="155"/>
      <c r="BB52" s="151"/>
      <c r="BC52" s="150"/>
      <c r="BD52" s="81"/>
      <c r="BE52" s="81"/>
      <c r="BF52" s="151"/>
      <c r="BG52" s="150"/>
      <c r="BH52" s="155"/>
      <c r="BI52" s="151"/>
      <c r="BJ52" s="150"/>
      <c r="BK52" s="81"/>
      <c r="BL52" s="81"/>
      <c r="BM52" s="151"/>
      <c r="BN52" s="150"/>
      <c r="BO52" s="124" t="s">
        <v>76</v>
      </c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  <c r="CG52" s="124"/>
      <c r="CH52" s="124"/>
    </row>
    <row r="53" spans="1:86" ht="30" customHeight="1" x14ac:dyDescent="0.3">
      <c r="A53" s="115">
        <v>45426</v>
      </c>
      <c r="B53" s="116"/>
      <c r="C53" s="116"/>
      <c r="D53" s="116"/>
      <c r="E53" s="116"/>
      <c r="F53" s="116"/>
      <c r="G53" s="105"/>
      <c r="H53" s="149"/>
      <c r="I53" s="154"/>
      <c r="J53" s="150"/>
      <c r="K53" s="155"/>
      <c r="L53" s="151"/>
      <c r="M53" s="150"/>
      <c r="N53" s="81"/>
      <c r="O53" s="81"/>
      <c r="P53" s="151"/>
      <c r="Q53" s="153"/>
      <c r="R53" s="149"/>
      <c r="S53" s="151"/>
      <c r="T53" s="150"/>
      <c r="U53" s="81"/>
      <c r="V53" s="81"/>
      <c r="W53" s="151"/>
      <c r="X53" s="151"/>
      <c r="Y53" s="155"/>
      <c r="Z53" s="151"/>
      <c r="AA53" s="150"/>
      <c r="AB53" s="81"/>
      <c r="AC53" s="81"/>
      <c r="AD53" s="151"/>
      <c r="AE53" s="151"/>
      <c r="AF53" s="155"/>
      <c r="AG53" s="151"/>
      <c r="AH53" s="150"/>
      <c r="AI53" s="81"/>
      <c r="AJ53" s="81"/>
      <c r="AK53" s="151"/>
      <c r="AL53" s="153"/>
      <c r="AM53" s="149"/>
      <c r="AN53" s="151"/>
      <c r="AO53" s="150"/>
      <c r="AP53" s="81"/>
      <c r="AQ53" s="81"/>
      <c r="AR53" s="149"/>
      <c r="AS53" s="81"/>
      <c r="AT53" s="155"/>
      <c r="AU53" s="151"/>
      <c r="AV53" s="150"/>
      <c r="AW53" s="81"/>
      <c r="AX53" s="81"/>
      <c r="AY53" s="151"/>
      <c r="AZ53" s="150"/>
      <c r="BA53" s="155"/>
      <c r="BB53" s="151"/>
      <c r="BC53" s="150"/>
      <c r="BD53" s="81"/>
      <c r="BE53" s="81"/>
      <c r="BF53" s="151"/>
      <c r="BG53" s="150"/>
      <c r="BH53" s="155"/>
      <c r="BI53" s="151"/>
      <c r="BJ53" s="150"/>
      <c r="BK53" s="81"/>
      <c r="BL53" s="81"/>
      <c r="BM53" s="81"/>
      <c r="BN53" s="150"/>
      <c r="BO53" s="124" t="s">
        <v>76</v>
      </c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</row>
    <row r="54" spans="1:86" ht="30" customHeight="1" x14ac:dyDescent="0.3">
      <c r="A54" s="115">
        <v>45427</v>
      </c>
      <c r="B54" s="116"/>
      <c r="C54" s="116"/>
      <c r="D54" s="116"/>
      <c r="E54" s="116"/>
      <c r="F54" s="116"/>
      <c r="G54" s="105"/>
      <c r="H54" s="149"/>
      <c r="I54" s="154"/>
      <c r="J54" s="150"/>
      <c r="K54" s="155"/>
      <c r="L54" s="151"/>
      <c r="M54" s="150"/>
      <c r="N54" s="81"/>
      <c r="O54" s="81"/>
      <c r="P54" s="151"/>
      <c r="Q54" s="153"/>
      <c r="R54" s="149"/>
      <c r="S54" s="151"/>
      <c r="T54" s="150"/>
      <c r="U54" s="81"/>
      <c r="V54" s="81"/>
      <c r="W54" s="151"/>
      <c r="X54" s="151"/>
      <c r="Y54" s="155"/>
      <c r="Z54" s="151"/>
      <c r="AA54" s="150"/>
      <c r="AB54" s="81"/>
      <c r="AC54" s="81"/>
      <c r="AD54" s="151"/>
      <c r="AE54" s="151"/>
      <c r="AF54" s="155"/>
      <c r="AG54" s="151"/>
      <c r="AH54" s="150"/>
      <c r="AI54" s="81"/>
      <c r="AJ54" s="81"/>
      <c r="AK54" s="151"/>
      <c r="AL54" s="153"/>
      <c r="AM54" s="149"/>
      <c r="AN54" s="151"/>
      <c r="AO54" s="150"/>
      <c r="AP54" s="81"/>
      <c r="AQ54" s="81"/>
      <c r="AR54" s="149"/>
      <c r="AS54" s="149"/>
      <c r="AT54" s="155"/>
      <c r="AU54" s="151"/>
      <c r="AV54" s="150"/>
      <c r="AW54" s="81"/>
      <c r="AX54" s="81"/>
      <c r="AY54" s="151"/>
      <c r="AZ54" s="150"/>
      <c r="BA54" s="155"/>
      <c r="BB54" s="151"/>
      <c r="BC54" s="150"/>
      <c r="BD54" s="81"/>
      <c r="BE54" s="81"/>
      <c r="BF54" s="151"/>
      <c r="BG54" s="150"/>
      <c r="BH54" s="155"/>
      <c r="BI54" s="151"/>
      <c r="BJ54" s="150"/>
      <c r="BK54" s="81"/>
      <c r="BL54" s="81"/>
      <c r="BM54" s="151"/>
      <c r="BN54" s="150"/>
      <c r="BO54" s="124" t="s">
        <v>76</v>
      </c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  <c r="CG54" s="124"/>
      <c r="CH54" s="124"/>
    </row>
    <row r="55" spans="1:86" ht="30" customHeight="1" x14ac:dyDescent="0.3">
      <c r="A55" s="80" t="s">
        <v>123</v>
      </c>
      <c r="B55" s="201">
        <f>COUNTA(B10:B54,C10:C54,D10:D54)</f>
        <v>92</v>
      </c>
      <c r="C55" s="202"/>
      <c r="D55" s="203"/>
      <c r="E55" s="201">
        <f>COUNTA(E10:E54,F10:F54,G10:G54)</f>
        <v>106</v>
      </c>
      <c r="F55" s="202"/>
      <c r="G55" s="203"/>
      <c r="H55" s="201">
        <f>COUNTA(H10:H54,I10:I54,J10:J54)</f>
        <v>21</v>
      </c>
      <c r="I55" s="202"/>
      <c r="J55" s="203"/>
      <c r="K55" s="228">
        <f>COUNT(K10:K54,L10:L54,M10:M54)</f>
        <v>46</v>
      </c>
      <c r="L55" s="230"/>
      <c r="M55" s="229"/>
      <c r="N55" s="228">
        <f>COUNT(N10:O54)</f>
        <v>4</v>
      </c>
      <c r="O55" s="229"/>
      <c r="P55" s="228">
        <f>COUNT(P10:Q54)</f>
        <v>4</v>
      </c>
      <c r="Q55" s="229"/>
      <c r="R55" s="230">
        <f t="shared" ref="R55" si="1">COUNT(R10:R54,S10:S54,T10:T54)</f>
        <v>74</v>
      </c>
      <c r="S55" s="230"/>
      <c r="T55" s="229"/>
      <c r="U55" s="228">
        <f>COUNT(U10:V54)</f>
        <v>7</v>
      </c>
      <c r="V55" s="229"/>
      <c r="W55" s="228">
        <f>COUNT(W10:X54)</f>
        <v>7</v>
      </c>
      <c r="X55" s="229"/>
      <c r="Y55" s="228">
        <f t="shared" ref="Y55" si="2">COUNT(Y10:Y54,Z10:Z54,AA10:AA54)</f>
        <v>93</v>
      </c>
      <c r="Z55" s="230"/>
      <c r="AA55" s="229"/>
      <c r="AB55" s="228">
        <f>COUNT(AB10:AB54,AC10:AC54)</f>
        <v>14</v>
      </c>
      <c r="AC55" s="229"/>
      <c r="AD55" s="228">
        <f>COUNT(AD10:AD54,AE10:AE54)</f>
        <v>14</v>
      </c>
      <c r="AE55" s="229"/>
      <c r="AF55" s="228">
        <f t="shared" ref="AF55" si="3">COUNT(AF10:AF54,AG10:AG54,AH10:AH54)</f>
        <v>72</v>
      </c>
      <c r="AG55" s="230"/>
      <c r="AH55" s="229"/>
      <c r="AI55" s="228">
        <f>COUNT(AI10:AI54,AJ10:AJ54)</f>
        <v>6</v>
      </c>
      <c r="AJ55" s="229"/>
      <c r="AK55" s="228">
        <f>COUNT(AK10:AK54,AL10:AL54)</f>
        <v>6</v>
      </c>
      <c r="AL55" s="229"/>
      <c r="AM55" s="230">
        <f t="shared" ref="AM55" si="4">COUNT(AM10:AM54,AN10:AN54,AO10:AO54)</f>
        <v>47</v>
      </c>
      <c r="AN55" s="230"/>
      <c r="AO55" s="229"/>
      <c r="AP55" s="228">
        <f>COUNT(AP10:AP54,AQ10:AQ54)</f>
        <v>0</v>
      </c>
      <c r="AQ55" s="229"/>
      <c r="AR55" s="228">
        <f>COUNT(AR10:AR54,AS10:AS54)</f>
        <v>0</v>
      </c>
      <c r="AS55" s="229"/>
      <c r="AT55" s="228">
        <f t="shared" ref="AT55" si="5">COUNT(AT10:AT54,AU10:AU54,AV10:AV54)</f>
        <v>76</v>
      </c>
      <c r="AU55" s="230"/>
      <c r="AV55" s="229"/>
      <c r="AW55" s="228">
        <f>COUNT(AW10:AW54,AX10:AX54)</f>
        <v>12</v>
      </c>
      <c r="AX55" s="230"/>
      <c r="AY55" s="228">
        <f>COUNT(AY10:AZ54)</f>
        <v>12</v>
      </c>
      <c r="AZ55" s="230"/>
      <c r="BA55" s="228">
        <f t="shared" ref="BA55" si="6">COUNT(BA10:BA54,BB10:BB54,BC10:BC54)</f>
        <v>102</v>
      </c>
      <c r="BB55" s="230"/>
      <c r="BC55" s="229"/>
      <c r="BD55" s="228">
        <f>COUNT(BD10:BE54)</f>
        <v>14</v>
      </c>
      <c r="BE55" s="229"/>
      <c r="BF55" s="228">
        <f>COUNT(BF10:BG54)</f>
        <v>14</v>
      </c>
      <c r="BG55" s="229"/>
      <c r="BH55" s="228">
        <f t="shared" ref="BH55" si="7">COUNT(BH10:BH54,BI10:BI54,BJ10:BJ54)</f>
        <v>96</v>
      </c>
      <c r="BI55" s="230"/>
      <c r="BJ55" s="229"/>
      <c r="BK55" s="228">
        <f>COUNT(BK10:BL54)</f>
        <v>12</v>
      </c>
      <c r="BL55" s="229"/>
      <c r="BM55" s="228">
        <f>COUNT(BM10:BN54)</f>
        <v>12</v>
      </c>
      <c r="BN55" s="229"/>
      <c r="BO55" s="127">
        <f>COUNT(BO10:BO54)</f>
        <v>10</v>
      </c>
      <c r="BP55" s="127">
        <f t="shared" ref="BP55:CH55" si="8">COUNTA(BP10:BP54)</f>
        <v>18</v>
      </c>
      <c r="BQ55" s="127">
        <f t="shared" si="8"/>
        <v>18</v>
      </c>
      <c r="BR55" s="127">
        <f t="shared" si="8"/>
        <v>18</v>
      </c>
      <c r="BS55" s="127">
        <f t="shared" si="8"/>
        <v>18</v>
      </c>
      <c r="BT55" s="127">
        <f t="shared" si="8"/>
        <v>18</v>
      </c>
      <c r="BU55" s="127">
        <f t="shared" si="8"/>
        <v>18</v>
      </c>
      <c r="BV55" s="127">
        <f t="shared" si="8"/>
        <v>18</v>
      </c>
      <c r="BW55" s="127">
        <f t="shared" si="8"/>
        <v>18</v>
      </c>
      <c r="BX55" s="127">
        <f t="shared" si="8"/>
        <v>18</v>
      </c>
      <c r="BY55" s="127">
        <f t="shared" si="8"/>
        <v>18</v>
      </c>
      <c r="BZ55" s="127">
        <f t="shared" si="8"/>
        <v>18</v>
      </c>
      <c r="CA55" s="127">
        <f t="shared" si="8"/>
        <v>18</v>
      </c>
      <c r="CB55" s="127">
        <f t="shared" si="8"/>
        <v>18</v>
      </c>
      <c r="CC55" s="127">
        <f t="shared" si="8"/>
        <v>18</v>
      </c>
      <c r="CD55" s="127">
        <f t="shared" si="8"/>
        <v>18</v>
      </c>
      <c r="CE55" s="127">
        <f t="shared" si="8"/>
        <v>18</v>
      </c>
      <c r="CF55" s="127">
        <f t="shared" si="8"/>
        <v>18</v>
      </c>
      <c r="CG55" s="127">
        <f t="shared" si="8"/>
        <v>18</v>
      </c>
      <c r="CH55" s="127">
        <f t="shared" si="8"/>
        <v>18</v>
      </c>
    </row>
    <row r="56" spans="1:86" ht="30" customHeight="1" x14ac:dyDescent="0.3">
      <c r="A56" s="80" t="s">
        <v>194</v>
      </c>
      <c r="B56" s="250">
        <f>SUM(E55,N55,U55,AB55,AI55,AP55,AW55,BD55,BK55)</f>
        <v>175</v>
      </c>
      <c r="C56" s="251"/>
      <c r="O56" s="148"/>
      <c r="AT56" s="252"/>
      <c r="AU56" s="252"/>
    </row>
    <row r="57" spans="1:86" ht="30" customHeight="1" x14ac:dyDescent="0.3">
      <c r="A57" s="80" t="s">
        <v>195</v>
      </c>
      <c r="B57" s="250">
        <f>SUM(H55,P55,W55,AD55,AK55,AR55,AY55,BF55,BM55)</f>
        <v>90</v>
      </c>
      <c r="C57" s="251"/>
    </row>
    <row r="58" spans="1:86" ht="30" customHeight="1" x14ac:dyDescent="0.3"/>
    <row r="59" spans="1:86" ht="30" customHeight="1" x14ac:dyDescent="0.3"/>
    <row r="60" spans="1:86" ht="30" customHeight="1" x14ac:dyDescent="0.3"/>
    <row r="61" spans="1:86" ht="30" customHeight="1" x14ac:dyDescent="0.3"/>
    <row r="62" spans="1:86" ht="30" customHeight="1" x14ac:dyDescent="0.3"/>
    <row r="63" spans="1:86" ht="30" customHeight="1" x14ac:dyDescent="0.3"/>
    <row r="64" spans="1:86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</sheetData>
  <mergeCells count="90">
    <mergeCell ref="B56:C56"/>
    <mergeCell ref="B57:C57"/>
    <mergeCell ref="AT56:AU56"/>
    <mergeCell ref="BK55:BL55"/>
    <mergeCell ref="BM55:BN55"/>
    <mergeCell ref="AB55:AC55"/>
    <mergeCell ref="AD55:AE55"/>
    <mergeCell ref="AI55:AJ55"/>
    <mergeCell ref="AK55:AL55"/>
    <mergeCell ref="AP55:AQ55"/>
    <mergeCell ref="AF55:AH55"/>
    <mergeCell ref="AM55:AO55"/>
    <mergeCell ref="AT55:AV55"/>
    <mergeCell ref="BA55:BC55"/>
    <mergeCell ref="BH55:BJ55"/>
    <mergeCell ref="AR55:AS55"/>
    <mergeCell ref="K8:Q8"/>
    <mergeCell ref="R8:X8"/>
    <mergeCell ref="Y8:AE8"/>
    <mergeCell ref="AF8:AL8"/>
    <mergeCell ref="AK9:AL9"/>
    <mergeCell ref="AI9:AJ9"/>
    <mergeCell ref="AD9:AE9"/>
    <mergeCell ref="AB9:AC9"/>
    <mergeCell ref="W9:X9"/>
    <mergeCell ref="U9:V9"/>
    <mergeCell ref="P9:Q9"/>
    <mergeCell ref="N9:O9"/>
    <mergeCell ref="CH7:CH9"/>
    <mergeCell ref="CB7:CB9"/>
    <mergeCell ref="CC7:CC9"/>
    <mergeCell ref="CD7:CD9"/>
    <mergeCell ref="CE7:CE9"/>
    <mergeCell ref="CF7:CF9"/>
    <mergeCell ref="BX7:BX9"/>
    <mergeCell ref="BY7:BY9"/>
    <mergeCell ref="BZ7:BZ9"/>
    <mergeCell ref="CA7:CA9"/>
    <mergeCell ref="CG7:CG9"/>
    <mergeCell ref="BS7:BS9"/>
    <mergeCell ref="BT7:BT9"/>
    <mergeCell ref="BU7:BU9"/>
    <mergeCell ref="BV7:BV9"/>
    <mergeCell ref="BW7:BW9"/>
    <mergeCell ref="BO7:BO9"/>
    <mergeCell ref="BP7:BP9"/>
    <mergeCell ref="BQ7:BQ9"/>
    <mergeCell ref="BR7:BR9"/>
    <mergeCell ref="AM8:AS8"/>
    <mergeCell ref="AT8:AZ8"/>
    <mergeCell ref="BA8:BG8"/>
    <mergeCell ref="BH8:BN8"/>
    <mergeCell ref="BK9:BL9"/>
    <mergeCell ref="BM9:BN9"/>
    <mergeCell ref="BF9:BG9"/>
    <mergeCell ref="BD9:BE9"/>
    <mergeCell ref="AW9:AX9"/>
    <mergeCell ref="AY9:AZ9"/>
    <mergeCell ref="AP9:AQ9"/>
    <mergeCell ref="AR9:AS9"/>
    <mergeCell ref="A1:BN1"/>
    <mergeCell ref="A2:M2"/>
    <mergeCell ref="A3:BN3"/>
    <mergeCell ref="K9:M9"/>
    <mergeCell ref="R9:T9"/>
    <mergeCell ref="Y9:AA9"/>
    <mergeCell ref="AF9:AH9"/>
    <mergeCell ref="AM9:AO9"/>
    <mergeCell ref="AT9:AV9"/>
    <mergeCell ref="B8:D9"/>
    <mergeCell ref="E8:G9"/>
    <mergeCell ref="B7:G7"/>
    <mergeCell ref="BA9:BC9"/>
    <mergeCell ref="BH9:BJ9"/>
    <mergeCell ref="K7:BN7"/>
    <mergeCell ref="H8:J9"/>
    <mergeCell ref="BF55:BG55"/>
    <mergeCell ref="B55:D55"/>
    <mergeCell ref="K55:M55"/>
    <mergeCell ref="R55:T55"/>
    <mergeCell ref="Y55:AA55"/>
    <mergeCell ref="E55:G55"/>
    <mergeCell ref="H55:J55"/>
    <mergeCell ref="N55:O55"/>
    <mergeCell ref="P55:Q55"/>
    <mergeCell ref="U55:V55"/>
    <mergeCell ref="W55:X55"/>
    <mergeCell ref="AW55:AX55"/>
    <mergeCell ref="AY55:AZ55"/>
    <mergeCell ref="BD55:BE55"/>
  </mergeCells>
  <conditionalFormatting sqref="A7:A57">
    <cfRule type="cellIs" dxfId="9" priority="3" operator="equal">
      <formula>TODAY()</formula>
    </cfRule>
  </conditionalFormatting>
  <conditionalFormatting sqref="A4:C6 A58:C1048576">
    <cfRule type="cellIs" dxfId="8" priority="5" operator="equal">
      <formula>TODAY()</formula>
    </cfRule>
  </conditionalFormatting>
  <conditionalFormatting sqref="B56:B57">
    <cfRule type="cellIs" dxfId="7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4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  <pageSetUpPr fitToPage="1"/>
  </sheetPr>
  <dimension ref="A1:EB195"/>
  <sheetViews>
    <sheetView zoomScale="70" zoomScaleNormal="70" zoomScaleSheetLayoutView="70" workbookViewId="0">
      <pane xSplit="1" ySplit="9" topLeftCell="B10" activePane="bottomRight" state="frozen"/>
      <selection activeCell="K91" sqref="K91"/>
      <selection pane="topRight" activeCell="K91" sqref="K91"/>
      <selection pane="bottomLeft" activeCell="K91" sqref="K91"/>
      <selection pane="bottomRight" activeCell="N12" sqref="N12"/>
    </sheetView>
  </sheetViews>
  <sheetFormatPr baseColWidth="10" defaultColWidth="11" defaultRowHeight="14.4" x14ac:dyDescent="0.3"/>
  <cols>
    <col min="1" max="1" width="16.3984375" style="13" customWidth="1"/>
    <col min="2" max="2" width="12" style="13" customWidth="1"/>
    <col min="3" max="3" width="12" style="6" customWidth="1"/>
    <col min="4" max="4" width="12" style="13" customWidth="1"/>
    <col min="5" max="5" width="12" style="6" customWidth="1"/>
    <col min="6" max="6" width="12" style="3" customWidth="1"/>
    <col min="7" max="7" width="12" style="6" customWidth="1"/>
    <col min="8" max="10" width="12" style="7" customWidth="1"/>
    <col min="11" max="16" width="12" style="8" customWidth="1"/>
    <col min="17" max="18" width="12" style="7" customWidth="1"/>
    <col min="19" max="16384" width="11" style="3"/>
  </cols>
  <sheetData>
    <row r="1" spans="1:132" ht="21.9" customHeight="1" x14ac:dyDescent="0.3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</row>
    <row r="2" spans="1:132" ht="21.9" customHeight="1" x14ac:dyDescent="0.3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</row>
    <row r="3" spans="1:132" s="9" customFormat="1" ht="21.9" customHeight="1" x14ac:dyDescent="0.3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29"/>
      <c r="T3" s="3"/>
      <c r="U3" s="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</row>
    <row r="4" spans="1:132" s="9" customFormat="1" ht="30" customHeigh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1"/>
      <c r="T4" s="3"/>
      <c r="U4" s="3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</row>
    <row r="5" spans="1:132" s="9" customFormat="1" ht="30" customHeight="1" x14ac:dyDescent="0.3">
      <c r="A5" s="253" t="s">
        <v>49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32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</row>
    <row r="6" spans="1:132" s="9" customFormat="1" ht="30" customHeight="1" x14ac:dyDescent="0.3">
      <c r="S6" s="33"/>
      <c r="T6" s="3"/>
      <c r="U6" s="3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 s="9" customFormat="1" ht="30" customHeight="1" x14ac:dyDescent="0.4">
      <c r="A7" s="25" t="s">
        <v>32</v>
      </c>
      <c r="B7" s="5"/>
      <c r="C7" s="6"/>
      <c r="D7" s="24"/>
      <c r="E7" s="24"/>
      <c r="F7" s="3"/>
      <c r="G7" s="6"/>
      <c r="H7" s="7"/>
      <c r="I7" s="24"/>
      <c r="J7" s="24"/>
      <c r="K7" s="8"/>
      <c r="L7" s="8"/>
      <c r="M7" s="8"/>
      <c r="N7" s="8"/>
      <c r="O7" s="8"/>
      <c r="P7" s="8"/>
      <c r="Q7" s="7"/>
      <c r="R7" s="7"/>
      <c r="S7" s="34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</row>
    <row r="8" spans="1:132" ht="30" customHeight="1" x14ac:dyDescent="0.3">
      <c r="A8" s="11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132" ht="60" customHeight="1" x14ac:dyDescent="0.35">
      <c r="A9" s="15"/>
      <c r="B9" s="28" t="s">
        <v>53</v>
      </c>
      <c r="C9" s="28" t="s">
        <v>50</v>
      </c>
      <c r="D9" s="35" t="s">
        <v>3</v>
      </c>
      <c r="E9" s="35" t="s">
        <v>5</v>
      </c>
      <c r="F9" s="35" t="s">
        <v>21</v>
      </c>
      <c r="G9" s="35" t="s">
        <v>22</v>
      </c>
      <c r="H9" s="35" t="s">
        <v>23</v>
      </c>
      <c r="I9" s="35" t="s">
        <v>8</v>
      </c>
      <c r="J9" s="35" t="s">
        <v>17</v>
      </c>
      <c r="K9" s="35" t="s">
        <v>16</v>
      </c>
      <c r="L9" s="35" t="s">
        <v>28</v>
      </c>
      <c r="M9" s="35" t="s">
        <v>19</v>
      </c>
      <c r="N9" s="35" t="s">
        <v>15</v>
      </c>
      <c r="O9" s="35" t="s">
        <v>47</v>
      </c>
      <c r="P9" s="35" t="s">
        <v>13</v>
      </c>
      <c r="Q9" s="35" t="s">
        <v>24</v>
      </c>
      <c r="R9" s="35" t="s">
        <v>48</v>
      </c>
      <c r="V9" s="9"/>
      <c r="W9" s="9"/>
      <c r="X9" s="9"/>
      <c r="Y9" s="9"/>
      <c r="Z9" s="9" t="s">
        <v>51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</row>
    <row r="10" spans="1:132" ht="30" customHeight="1" x14ac:dyDescent="0.3">
      <c r="A10" s="47">
        <v>45765</v>
      </c>
      <c r="B10" s="48">
        <v>93800</v>
      </c>
      <c r="C10" s="48">
        <v>0.4415</v>
      </c>
      <c r="D10" s="48">
        <v>20.7</v>
      </c>
      <c r="E10" s="48">
        <v>0.28000000000000003</v>
      </c>
      <c r="F10" s="48">
        <v>1053.8</v>
      </c>
      <c r="G10" s="48">
        <v>0</v>
      </c>
      <c r="H10" s="48">
        <v>248.37</v>
      </c>
      <c r="I10" s="48">
        <v>1.2354000000000001</v>
      </c>
      <c r="J10" s="48">
        <v>59700</v>
      </c>
      <c r="K10" s="48">
        <v>36871.120000000003</v>
      </c>
      <c r="L10" s="48" t="s">
        <v>125</v>
      </c>
      <c r="M10" s="48" t="s">
        <v>125</v>
      </c>
      <c r="N10" s="48">
        <v>6.3179999999999996</v>
      </c>
      <c r="O10" s="48" t="s">
        <v>125</v>
      </c>
      <c r="P10" s="48">
        <v>7.2999999999999995E-2</v>
      </c>
      <c r="Q10" s="48">
        <v>14888</v>
      </c>
      <c r="R10" s="48">
        <v>2636.7</v>
      </c>
    </row>
    <row r="11" spans="1:132" ht="30" customHeight="1" x14ac:dyDescent="0.3">
      <c r="A11" s="46"/>
      <c r="B11" s="3"/>
      <c r="C11" s="3"/>
      <c r="D11" s="3"/>
      <c r="E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32" ht="30" customHeight="1" x14ac:dyDescent="0.3">
      <c r="A12" s="46"/>
      <c r="B12" s="3"/>
      <c r="C12" s="3"/>
      <c r="D12" s="3"/>
      <c r="E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32" ht="30" customHeight="1" x14ac:dyDescent="0.3">
      <c r="A13" s="46"/>
      <c r="B13" s="3"/>
      <c r="C13" s="3"/>
      <c r="D13" s="3"/>
      <c r="E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32" ht="30" customHeight="1" x14ac:dyDescent="0.3">
      <c r="A14" s="46"/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32" ht="30" customHeight="1" x14ac:dyDescent="0.3">
      <c r="A15" s="46"/>
      <c r="B15" s="3"/>
      <c r="C15" s="3"/>
      <c r="D15" s="3"/>
      <c r="E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32" ht="30" customHeight="1" x14ac:dyDescent="0.3">
      <c r="A16" s="46"/>
      <c r="B16" s="3"/>
      <c r="C16" s="3"/>
      <c r="D16" s="3"/>
      <c r="E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30" customHeight="1" x14ac:dyDescent="0.3">
      <c r="A17" s="46"/>
      <c r="B17" s="3"/>
      <c r="C17" s="3"/>
      <c r="D17" s="3"/>
      <c r="E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30" customHeight="1" x14ac:dyDescent="0.3">
      <c r="A18" s="46"/>
      <c r="B18" s="3"/>
      <c r="C18" s="3"/>
      <c r="D18" s="3"/>
      <c r="E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30" customHeight="1" x14ac:dyDescent="0.3">
      <c r="A19" s="46"/>
      <c r="B19" s="3"/>
      <c r="C19" s="3"/>
      <c r="D19" s="3"/>
      <c r="E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30" customHeight="1" x14ac:dyDescent="0.3">
      <c r="A20" s="46"/>
      <c r="B20" s="3"/>
      <c r="C20" s="3"/>
      <c r="D20" s="3"/>
      <c r="E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30" customHeight="1" x14ac:dyDescent="0.3">
      <c r="A21" s="46"/>
      <c r="B21" s="3"/>
      <c r="C21" s="3"/>
      <c r="D21" s="3"/>
      <c r="E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30" customHeight="1" x14ac:dyDescent="0.3">
      <c r="A22" s="46"/>
      <c r="B22" s="3"/>
      <c r="C22" s="3"/>
      <c r="D22" s="3"/>
      <c r="E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30" customHeight="1" x14ac:dyDescent="0.3">
      <c r="A23" s="46"/>
      <c r="B23" s="3"/>
      <c r="C23" s="3"/>
      <c r="D23" s="3"/>
      <c r="E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30" customHeight="1" x14ac:dyDescent="0.3">
      <c r="A24" s="46"/>
      <c r="B24" s="3"/>
      <c r="C24" s="3"/>
      <c r="D24" s="3"/>
      <c r="E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30" customHeight="1" x14ac:dyDescent="0.3">
      <c r="A25" s="46"/>
      <c r="B25" s="3"/>
      <c r="C25" s="3"/>
      <c r="D25" s="3"/>
      <c r="E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30" customHeight="1" x14ac:dyDescent="0.3">
      <c r="A26" s="46"/>
      <c r="B26" s="3"/>
      <c r="C26" s="3"/>
      <c r="D26" s="3"/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30" customHeight="1" x14ac:dyDescent="0.3">
      <c r="A27" s="46"/>
      <c r="B27" s="3"/>
      <c r="C27" s="3"/>
      <c r="D27" s="3"/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30" customHeight="1" x14ac:dyDescent="0.3">
      <c r="B28" s="3"/>
      <c r="C28" s="3"/>
      <c r="D28" s="3"/>
      <c r="E28" s="3"/>
      <c r="G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30" customHeight="1" x14ac:dyDescent="0.3">
      <c r="B29" s="3"/>
      <c r="C29" s="3"/>
      <c r="D29" s="3"/>
      <c r="E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30" customHeight="1" x14ac:dyDescent="0.3">
      <c r="B30" s="3"/>
      <c r="C30" s="3"/>
      <c r="D30" s="3"/>
      <c r="E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30" customHeight="1" x14ac:dyDescent="0.3">
      <c r="B31" s="3"/>
      <c r="C31" s="3"/>
      <c r="D31" s="3"/>
      <c r="E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30" customHeight="1" x14ac:dyDescent="0.3">
      <c r="B32" s="3"/>
      <c r="C32" s="3"/>
      <c r="D32" s="3"/>
      <c r="E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ht="30" customHeight="1" x14ac:dyDescent="0.3">
      <c r="B33" s="3"/>
      <c r="C33" s="3"/>
      <c r="D33" s="3"/>
      <c r="E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ht="30" customHeight="1" x14ac:dyDescent="0.3">
      <c r="B34" s="3"/>
      <c r="C34" s="3"/>
      <c r="D34" s="3"/>
      <c r="E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ht="30" customHeight="1" x14ac:dyDescent="0.3">
      <c r="B35" s="3"/>
      <c r="C35" s="3"/>
      <c r="D35" s="3"/>
      <c r="E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ht="30" customHeight="1" x14ac:dyDescent="0.3">
      <c r="B36" s="3"/>
      <c r="C36" s="3"/>
      <c r="D36" s="3"/>
      <c r="E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ht="30" customHeight="1" x14ac:dyDescent="0.3">
      <c r="B37" s="3"/>
      <c r="C37" s="3"/>
      <c r="D37" s="3"/>
      <c r="E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ht="30" customHeight="1" x14ac:dyDescent="0.3">
      <c r="B38" s="3"/>
      <c r="C38" s="3"/>
      <c r="D38" s="3"/>
      <c r="E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2:18" ht="30" customHeight="1" x14ac:dyDescent="0.3">
      <c r="B39" s="3"/>
      <c r="C39" s="3"/>
      <c r="D39" s="3"/>
      <c r="E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ht="30" customHeight="1" x14ac:dyDescent="0.3">
      <c r="B40" s="3"/>
      <c r="C40" s="3"/>
      <c r="D40" s="3"/>
      <c r="E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2:18" ht="30" customHeight="1" x14ac:dyDescent="0.3">
      <c r="B41" s="3"/>
      <c r="C41" s="3"/>
      <c r="D41" s="3"/>
      <c r="E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ht="30" customHeight="1" x14ac:dyDescent="0.3">
      <c r="B42" s="3"/>
      <c r="C42" s="3"/>
      <c r="D42" s="3"/>
      <c r="E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2:18" ht="30" customHeight="1" x14ac:dyDescent="0.3">
      <c r="B43" s="3"/>
      <c r="C43" s="3"/>
      <c r="D43" s="3"/>
      <c r="E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30" customHeight="1" x14ac:dyDescent="0.3">
      <c r="B44" s="3"/>
      <c r="C44" s="3"/>
      <c r="D44" s="3"/>
      <c r="E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30" customHeight="1" x14ac:dyDescent="0.3">
      <c r="B45" s="3"/>
      <c r="C45" s="3"/>
      <c r="D45" s="3"/>
      <c r="E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30" customHeight="1" x14ac:dyDescent="0.3">
      <c r="B46" s="3"/>
      <c r="C46" s="3"/>
      <c r="D46" s="3"/>
      <c r="E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30" customHeight="1" x14ac:dyDescent="0.3">
      <c r="B47" s="3"/>
      <c r="C47" s="3"/>
      <c r="D47" s="3"/>
      <c r="E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30" customHeight="1" x14ac:dyDescent="0.3">
      <c r="B48" s="3"/>
      <c r="C48" s="3"/>
      <c r="D48" s="3"/>
      <c r="E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30" customHeight="1" x14ac:dyDescent="0.3">
      <c r="B49" s="3"/>
      <c r="C49" s="3"/>
      <c r="D49" s="3"/>
      <c r="E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30" customHeight="1" x14ac:dyDescent="0.3">
      <c r="B50" s="3"/>
      <c r="C50" s="3"/>
      <c r="D50" s="3"/>
      <c r="E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30" customHeight="1" x14ac:dyDescent="0.3">
      <c r="B51" s="3"/>
      <c r="C51" s="3"/>
      <c r="D51" s="3"/>
      <c r="E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30" customHeight="1" x14ac:dyDescent="0.3">
      <c r="B52" s="3"/>
      <c r="C52" s="3"/>
      <c r="D52" s="3"/>
      <c r="E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30" customHeight="1" x14ac:dyDescent="0.3">
      <c r="B53" s="3"/>
      <c r="C53" s="3"/>
      <c r="D53" s="3"/>
      <c r="E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30" customHeight="1" x14ac:dyDescent="0.3">
      <c r="B54" s="3"/>
      <c r="C54" s="3"/>
      <c r="D54" s="3"/>
      <c r="E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30" customHeight="1" x14ac:dyDescent="0.3">
      <c r="B55" s="3"/>
      <c r="C55" s="3"/>
      <c r="D55" s="3"/>
      <c r="E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30" customHeight="1" x14ac:dyDescent="0.3">
      <c r="B56" s="3"/>
      <c r="C56" s="3"/>
      <c r="D56" s="3"/>
      <c r="E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30" customHeight="1" x14ac:dyDescent="0.3">
      <c r="B57" s="3"/>
      <c r="C57" s="3"/>
      <c r="D57" s="3"/>
      <c r="E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30" customHeight="1" x14ac:dyDescent="0.3">
      <c r="B58" s="3"/>
      <c r="C58" s="3"/>
      <c r="D58" s="3"/>
      <c r="E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30" customHeight="1" x14ac:dyDescent="0.3">
      <c r="B59" s="3"/>
      <c r="C59" s="3"/>
      <c r="D59" s="3"/>
      <c r="E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30" customHeight="1" x14ac:dyDescent="0.3">
      <c r="B60" s="3"/>
      <c r="C60" s="3"/>
      <c r="D60" s="3"/>
      <c r="E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30" customHeight="1" x14ac:dyDescent="0.3">
      <c r="B61" s="3"/>
      <c r="C61" s="3"/>
      <c r="D61" s="3"/>
      <c r="E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30" customHeight="1" x14ac:dyDescent="0.3">
      <c r="B62" s="3"/>
      <c r="C62" s="3"/>
      <c r="D62" s="3"/>
      <c r="E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30" customHeight="1" x14ac:dyDescent="0.3">
      <c r="B63" s="3"/>
      <c r="C63" s="3"/>
      <c r="D63" s="3"/>
      <c r="E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30" customHeight="1" x14ac:dyDescent="0.3">
      <c r="B64" s="3"/>
      <c r="C64" s="3"/>
      <c r="D64" s="3"/>
      <c r="E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30" customHeight="1" x14ac:dyDescent="0.3">
      <c r="B65" s="3"/>
      <c r="C65" s="3"/>
      <c r="D65" s="3"/>
      <c r="E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30" customHeight="1" x14ac:dyDescent="0.3">
      <c r="B66" s="3"/>
      <c r="C66" s="3"/>
      <c r="D66" s="3"/>
      <c r="E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30" customHeight="1" x14ac:dyDescent="0.3">
      <c r="B67" s="3"/>
      <c r="C67" s="3"/>
      <c r="D67" s="3"/>
      <c r="E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2:18" ht="30" customHeight="1" x14ac:dyDescent="0.3">
      <c r="B68" s="3"/>
      <c r="C68" s="3"/>
      <c r="D68" s="3"/>
      <c r="E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2:18" ht="30" customHeight="1" x14ac:dyDescent="0.3">
      <c r="B69" s="3"/>
      <c r="C69" s="3"/>
      <c r="D69" s="3"/>
      <c r="E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2:18" ht="30" customHeight="1" x14ac:dyDescent="0.3">
      <c r="B70" s="3"/>
      <c r="C70" s="3"/>
      <c r="D70" s="3"/>
      <c r="E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2:18" ht="30" customHeight="1" x14ac:dyDescent="0.3">
      <c r="B71" s="3"/>
      <c r="C71" s="3"/>
      <c r="D71" s="3"/>
      <c r="E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2:18" ht="30" customHeight="1" x14ac:dyDescent="0.3">
      <c r="B72" s="3"/>
      <c r="C72" s="3"/>
      <c r="D72" s="3"/>
      <c r="E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2:18" ht="30" customHeight="1" x14ac:dyDescent="0.3">
      <c r="B73" s="3"/>
      <c r="C73" s="3"/>
      <c r="D73" s="3"/>
      <c r="E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2:18" ht="30" customHeight="1" x14ac:dyDescent="0.3">
      <c r="B74" s="3"/>
      <c r="C74" s="3"/>
      <c r="D74" s="3"/>
      <c r="E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2:18" ht="30" customHeight="1" x14ac:dyDescent="0.3">
      <c r="B75" s="3"/>
      <c r="C75" s="3"/>
      <c r="D75" s="3"/>
      <c r="E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2:18" ht="30" customHeight="1" x14ac:dyDescent="0.3">
      <c r="B76" s="3"/>
      <c r="C76" s="3"/>
      <c r="D76" s="3"/>
      <c r="E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2:18" ht="30" customHeight="1" x14ac:dyDescent="0.3">
      <c r="B77" s="3"/>
      <c r="C77" s="3"/>
      <c r="D77" s="3"/>
      <c r="E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2:18" ht="30" customHeight="1" x14ac:dyDescent="0.3">
      <c r="B78" s="3"/>
      <c r="C78" s="3"/>
      <c r="D78" s="3"/>
      <c r="E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2:18" ht="30" customHeight="1" x14ac:dyDescent="0.3">
      <c r="B79" s="3"/>
      <c r="C79" s="3"/>
      <c r="D79" s="3"/>
      <c r="E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2:18" ht="30" customHeight="1" x14ac:dyDescent="0.3">
      <c r="B80" s="3"/>
      <c r="C80" s="3"/>
      <c r="D80" s="3"/>
      <c r="E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2:18" ht="30" customHeight="1" x14ac:dyDescent="0.3">
      <c r="B81" s="3"/>
      <c r="C81" s="3"/>
      <c r="D81" s="3"/>
      <c r="E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2:18" ht="30" customHeight="1" x14ac:dyDescent="0.3">
      <c r="B82" s="3"/>
      <c r="C82" s="3"/>
      <c r="D82" s="3"/>
      <c r="E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2:18" ht="30" customHeight="1" x14ac:dyDescent="0.3">
      <c r="B83" s="3"/>
      <c r="C83" s="3"/>
      <c r="D83" s="3"/>
      <c r="E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2:18" ht="30" customHeight="1" x14ac:dyDescent="0.3">
      <c r="B84" s="3"/>
      <c r="C84" s="3"/>
      <c r="D84" s="3"/>
      <c r="E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2:18" ht="30" customHeight="1" x14ac:dyDescent="0.3">
      <c r="B85" s="3"/>
      <c r="C85" s="3"/>
      <c r="D85" s="3"/>
      <c r="E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2:18" ht="30" customHeight="1" x14ac:dyDescent="0.3">
      <c r="B86" s="3"/>
      <c r="C86" s="3"/>
      <c r="D86" s="3"/>
      <c r="E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2:18" ht="30" customHeight="1" x14ac:dyDescent="0.3">
      <c r="B87" s="3"/>
      <c r="C87" s="3"/>
      <c r="D87" s="3"/>
      <c r="E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2:18" ht="30" customHeight="1" x14ac:dyDescent="0.3">
      <c r="B88" s="3"/>
      <c r="C88" s="3"/>
      <c r="D88" s="3"/>
      <c r="E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2:18" ht="30" customHeight="1" x14ac:dyDescent="0.3">
      <c r="B89" s="3"/>
      <c r="C89" s="3"/>
      <c r="D89" s="3"/>
      <c r="E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2:18" ht="30" customHeight="1" x14ac:dyDescent="0.3">
      <c r="B90" s="3"/>
      <c r="C90" s="3"/>
      <c r="D90" s="3"/>
      <c r="E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2:18" ht="30" customHeight="1" x14ac:dyDescent="0.3">
      <c r="B91" s="3"/>
      <c r="C91" s="3"/>
      <c r="D91" s="3"/>
      <c r="E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2:18" ht="30" customHeight="1" x14ac:dyDescent="0.3">
      <c r="B92" s="3"/>
      <c r="C92" s="3"/>
      <c r="D92" s="3"/>
      <c r="E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2:18" ht="30" customHeight="1" x14ac:dyDescent="0.3">
      <c r="B93" s="3"/>
      <c r="C93" s="3"/>
      <c r="D93" s="3"/>
      <c r="E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2:18" ht="30" customHeight="1" x14ac:dyDescent="0.3">
      <c r="B94" s="3"/>
      <c r="C94" s="3"/>
      <c r="D94" s="3"/>
      <c r="E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2:18" ht="30" customHeight="1" x14ac:dyDescent="0.3">
      <c r="B95" s="3"/>
      <c r="C95" s="3"/>
      <c r="D95" s="3"/>
      <c r="E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2:18" ht="30" customHeight="1" x14ac:dyDescent="0.3">
      <c r="B96" s="3"/>
      <c r="C96" s="3"/>
      <c r="D96" s="3"/>
      <c r="E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2:18" ht="30" customHeight="1" x14ac:dyDescent="0.3">
      <c r="B97" s="3"/>
      <c r="C97" s="3"/>
      <c r="D97" s="3"/>
      <c r="E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2:18" ht="30" customHeight="1" x14ac:dyDescent="0.3">
      <c r="B98" s="3"/>
      <c r="C98" s="3"/>
      <c r="D98" s="3"/>
      <c r="E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2:18" ht="30" customHeight="1" x14ac:dyDescent="0.3">
      <c r="B99" s="3"/>
      <c r="C99" s="3"/>
      <c r="D99" s="3"/>
      <c r="E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2:18" ht="30" customHeight="1" x14ac:dyDescent="0.3">
      <c r="B100" s="3"/>
      <c r="C100" s="3"/>
      <c r="D100" s="3"/>
      <c r="E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2:18" ht="30" customHeight="1" x14ac:dyDescent="0.3">
      <c r="B101" s="3"/>
      <c r="C101" s="3"/>
      <c r="D101" s="3"/>
      <c r="E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2:18" ht="30" customHeight="1" x14ac:dyDescent="0.3">
      <c r="B102" s="3"/>
      <c r="C102" s="3"/>
      <c r="D102" s="3"/>
      <c r="E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2:18" ht="30" customHeight="1" x14ac:dyDescent="0.3">
      <c r="B103" s="3"/>
      <c r="C103" s="3"/>
      <c r="D103" s="3"/>
      <c r="E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2:18" ht="30" customHeight="1" x14ac:dyDescent="0.3">
      <c r="B104" s="3"/>
      <c r="C104" s="3"/>
      <c r="D104" s="3"/>
      <c r="E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2:18" ht="30" customHeight="1" x14ac:dyDescent="0.3">
      <c r="B105" s="3"/>
      <c r="C105" s="3"/>
      <c r="D105" s="3"/>
      <c r="E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2:18" ht="30" customHeight="1" x14ac:dyDescent="0.3">
      <c r="B106" s="3"/>
      <c r="C106" s="3"/>
      <c r="D106" s="3"/>
      <c r="E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2:18" ht="30" customHeight="1" x14ac:dyDescent="0.3">
      <c r="B107" s="3"/>
      <c r="C107" s="3"/>
      <c r="D107" s="3"/>
      <c r="E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2:18" ht="30" customHeight="1" x14ac:dyDescent="0.3">
      <c r="B108" s="3"/>
      <c r="C108" s="3"/>
      <c r="D108" s="3"/>
      <c r="E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2:18" ht="30" customHeight="1" x14ac:dyDescent="0.3">
      <c r="B109" s="3"/>
      <c r="C109" s="3"/>
      <c r="D109" s="3"/>
      <c r="E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2:18" ht="30" customHeight="1" x14ac:dyDescent="0.3">
      <c r="B110" s="3"/>
      <c r="C110" s="3"/>
      <c r="D110" s="3"/>
      <c r="E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2:18" ht="30" customHeight="1" x14ac:dyDescent="0.3">
      <c r="B111" s="3"/>
      <c r="C111" s="3"/>
      <c r="D111" s="3"/>
      <c r="E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2:18" ht="30" customHeight="1" x14ac:dyDescent="0.3">
      <c r="B112" s="3"/>
      <c r="C112" s="3"/>
      <c r="D112" s="3"/>
      <c r="E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2:18" ht="30" customHeight="1" x14ac:dyDescent="0.3">
      <c r="B113" s="3"/>
      <c r="C113" s="3"/>
      <c r="D113" s="3"/>
      <c r="E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2:18" ht="30" customHeight="1" x14ac:dyDescent="0.3">
      <c r="B114" s="3"/>
      <c r="C114" s="3"/>
      <c r="D114" s="3"/>
      <c r="E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2:18" ht="30" customHeight="1" x14ac:dyDescent="0.3">
      <c r="B115" s="3"/>
      <c r="C115" s="3"/>
      <c r="D115" s="3"/>
      <c r="E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2:18" ht="30" customHeight="1" x14ac:dyDescent="0.3">
      <c r="B116" s="3"/>
      <c r="C116" s="3"/>
      <c r="D116" s="3"/>
      <c r="E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2:18" ht="30" customHeight="1" x14ac:dyDescent="0.3">
      <c r="B117" s="3"/>
      <c r="C117" s="3"/>
      <c r="D117" s="3"/>
      <c r="E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2:18" ht="30" customHeight="1" x14ac:dyDescent="0.3">
      <c r="B118" s="3"/>
      <c r="C118" s="3"/>
      <c r="D118" s="3"/>
      <c r="E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2:18" ht="30" customHeight="1" x14ac:dyDescent="0.3">
      <c r="B119" s="3"/>
      <c r="C119" s="3"/>
      <c r="D119" s="3"/>
      <c r="E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2:18" ht="30" customHeight="1" x14ac:dyDescent="0.3">
      <c r="B120" s="3"/>
      <c r="C120" s="3"/>
      <c r="D120" s="3"/>
      <c r="E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2:18" ht="30" customHeight="1" x14ac:dyDescent="0.3">
      <c r="B121" s="3"/>
      <c r="C121" s="3"/>
      <c r="D121" s="3"/>
      <c r="E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2:18" ht="30" customHeight="1" x14ac:dyDescent="0.3">
      <c r="B122" s="3"/>
      <c r="C122" s="3"/>
      <c r="D122" s="3"/>
      <c r="E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2:18" ht="30" customHeight="1" x14ac:dyDescent="0.3">
      <c r="B123" s="3"/>
      <c r="C123" s="3"/>
      <c r="D123" s="3"/>
      <c r="E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2:18" ht="30" customHeight="1" x14ac:dyDescent="0.3">
      <c r="B124" s="3"/>
      <c r="C124" s="3"/>
      <c r="D124" s="3"/>
      <c r="E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2:18" ht="30" customHeight="1" x14ac:dyDescent="0.3">
      <c r="B125" s="3"/>
      <c r="C125" s="3"/>
      <c r="D125" s="3"/>
      <c r="E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2:18" ht="30" customHeight="1" x14ac:dyDescent="0.3">
      <c r="B126" s="3"/>
      <c r="C126" s="3"/>
      <c r="D126" s="3"/>
      <c r="E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2:18" ht="30" customHeight="1" x14ac:dyDescent="0.3">
      <c r="B127" s="3"/>
      <c r="C127" s="3"/>
      <c r="D127" s="3"/>
      <c r="E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2:18" ht="30" customHeight="1" x14ac:dyDescent="0.3">
      <c r="B128" s="3"/>
      <c r="C128" s="3"/>
      <c r="D128" s="3"/>
      <c r="E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2:18" ht="30" customHeight="1" x14ac:dyDescent="0.3">
      <c r="B129" s="3"/>
      <c r="C129" s="3"/>
      <c r="D129" s="3"/>
      <c r="E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2:18" ht="30" customHeight="1" x14ac:dyDescent="0.3">
      <c r="B130" s="3"/>
      <c r="C130" s="3"/>
      <c r="D130" s="3"/>
      <c r="E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2:18" ht="30" customHeight="1" x14ac:dyDescent="0.3">
      <c r="B131" s="3"/>
      <c r="C131" s="3"/>
      <c r="D131" s="3"/>
      <c r="E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2:18" ht="30" customHeight="1" x14ac:dyDescent="0.3">
      <c r="B132" s="3"/>
      <c r="C132" s="3"/>
      <c r="D132" s="3"/>
      <c r="E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2:18" ht="30" customHeight="1" x14ac:dyDescent="0.3">
      <c r="B133" s="3"/>
      <c r="C133" s="3"/>
      <c r="D133" s="3"/>
      <c r="E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2:18" ht="30" customHeight="1" x14ac:dyDescent="0.3">
      <c r="B134" s="3"/>
      <c r="C134" s="3"/>
      <c r="D134" s="3"/>
      <c r="E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2:18" ht="30" customHeight="1" x14ac:dyDescent="0.3">
      <c r="B135" s="3"/>
      <c r="C135" s="3"/>
      <c r="D135" s="3"/>
      <c r="E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2:18" ht="30" customHeight="1" x14ac:dyDescent="0.3">
      <c r="B136" s="3"/>
      <c r="C136" s="3"/>
      <c r="D136" s="3"/>
      <c r="E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2:18" ht="30" customHeight="1" x14ac:dyDescent="0.3">
      <c r="B137" s="3"/>
      <c r="C137" s="3"/>
      <c r="D137" s="3"/>
      <c r="E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2:18" ht="30" customHeight="1" x14ac:dyDescent="0.3">
      <c r="B138" s="3"/>
      <c r="C138" s="3"/>
      <c r="D138" s="3"/>
      <c r="E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2:18" ht="30" customHeight="1" x14ac:dyDescent="0.3">
      <c r="B139" s="3"/>
      <c r="C139" s="3"/>
      <c r="D139" s="3"/>
      <c r="E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2:18" ht="30" customHeight="1" x14ac:dyDescent="0.3">
      <c r="B140" s="3"/>
      <c r="C140" s="3"/>
      <c r="D140" s="3"/>
      <c r="E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2:18" ht="30" customHeight="1" x14ac:dyDescent="0.3">
      <c r="B141" s="3"/>
      <c r="C141" s="3"/>
      <c r="D141" s="3"/>
      <c r="E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2:18" ht="30" customHeight="1" x14ac:dyDescent="0.3">
      <c r="B142" s="3"/>
      <c r="C142" s="3"/>
      <c r="D142" s="3"/>
      <c r="E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2:18" ht="30" customHeight="1" x14ac:dyDescent="0.3">
      <c r="B143" s="3"/>
      <c r="C143" s="3"/>
      <c r="D143" s="3"/>
      <c r="E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2:18" ht="30" customHeight="1" x14ac:dyDescent="0.3">
      <c r="B144" s="3"/>
      <c r="C144" s="3"/>
      <c r="D144" s="3"/>
      <c r="E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2:18" ht="30" customHeight="1" x14ac:dyDescent="0.3">
      <c r="B145" s="3"/>
      <c r="C145" s="3"/>
      <c r="D145" s="3"/>
      <c r="E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2:18" ht="30" customHeight="1" x14ac:dyDescent="0.3">
      <c r="B146" s="3"/>
      <c r="C146" s="3"/>
      <c r="D146" s="3"/>
      <c r="E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2:18" ht="30" customHeight="1" x14ac:dyDescent="0.3">
      <c r="B147" s="3"/>
      <c r="C147" s="3"/>
      <c r="D147" s="3"/>
      <c r="E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2:18" ht="30" customHeight="1" x14ac:dyDescent="0.3">
      <c r="B148" s="3"/>
      <c r="C148" s="3"/>
      <c r="D148" s="3"/>
      <c r="E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2:18" ht="30" customHeight="1" x14ac:dyDescent="0.3">
      <c r="B149" s="3"/>
      <c r="C149" s="3"/>
      <c r="D149" s="3"/>
      <c r="E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2:18" ht="30" customHeight="1" x14ac:dyDescent="0.3">
      <c r="B150" s="3"/>
      <c r="C150" s="3"/>
      <c r="D150" s="3"/>
      <c r="E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2:18" ht="30" customHeight="1" x14ac:dyDescent="0.3">
      <c r="B151" s="3"/>
      <c r="C151" s="3"/>
      <c r="D151" s="3"/>
      <c r="E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2:18" ht="30" customHeight="1" x14ac:dyDescent="0.3">
      <c r="B152" s="3"/>
      <c r="C152" s="3"/>
      <c r="D152" s="3"/>
      <c r="E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2:18" ht="30" customHeight="1" x14ac:dyDescent="0.3">
      <c r="B153" s="3"/>
      <c r="C153" s="3"/>
      <c r="D153" s="3"/>
      <c r="E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2:18" ht="30" customHeight="1" x14ac:dyDescent="0.3">
      <c r="B154" s="3"/>
      <c r="C154" s="3"/>
      <c r="D154" s="3"/>
      <c r="E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2:18" ht="30" customHeight="1" x14ac:dyDescent="0.3">
      <c r="B155" s="3"/>
      <c r="C155" s="3"/>
      <c r="D155" s="3"/>
      <c r="E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2:18" ht="30" customHeight="1" x14ac:dyDescent="0.3"/>
    <row r="157" spans="2:18" ht="30" customHeight="1" x14ac:dyDescent="0.3"/>
    <row r="158" spans="2:18" ht="30" customHeight="1" x14ac:dyDescent="0.3"/>
    <row r="159" spans="2:18" ht="30" customHeight="1" x14ac:dyDescent="0.3"/>
    <row r="160" spans="2:18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</sheetData>
  <mergeCells count="2">
    <mergeCell ref="A1:R3"/>
    <mergeCell ref="A5:R5"/>
  </mergeCells>
  <conditionalFormatting sqref="A1">
    <cfRule type="cellIs" dxfId="6" priority="2" operator="equal">
      <formula>TODAY()</formula>
    </cfRule>
  </conditionalFormatting>
  <conditionalFormatting sqref="A7:A1048576">
    <cfRule type="cellIs" dxfId="5" priority="1" operator="equal">
      <formula>TODAY()</formula>
    </cfRule>
  </conditionalFormatting>
  <pageMargins left="0.11479166666666667" right="0.12687499999999999" top="0.32343749999999999" bottom="0.27656249999999999" header="0.3" footer="0.3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415"/>
  <sheetViews>
    <sheetView topLeftCell="A4" zoomScaleNormal="100" workbookViewId="0">
      <selection activeCell="A4" sqref="A1:XFD1048576"/>
    </sheetView>
  </sheetViews>
  <sheetFormatPr baseColWidth="10" defaultColWidth="9.3984375" defaultRowHeight="14.4" x14ac:dyDescent="0.3"/>
  <cols>
    <col min="1" max="1" width="16.3984375" style="53" customWidth="1"/>
    <col min="2" max="2" width="15" style="87" customWidth="1"/>
    <col min="3" max="10" width="15" style="64" customWidth="1"/>
    <col min="11" max="11" width="9.3984375" style="53"/>
    <col min="12" max="12" width="11.69921875" style="53" customWidth="1"/>
    <col min="13" max="16384" width="9.3984375" style="53"/>
  </cols>
  <sheetData>
    <row r="1" spans="1:116" ht="33" customHeight="1" x14ac:dyDescent="0.3">
      <c r="A1" s="176" t="s">
        <v>0</v>
      </c>
      <c r="B1" s="176"/>
      <c r="C1" s="176"/>
      <c r="D1" s="176"/>
      <c r="E1" s="176"/>
      <c r="F1" s="176"/>
      <c r="G1" s="176"/>
      <c r="H1" s="176"/>
      <c r="I1" s="176"/>
      <c r="J1" s="176"/>
    </row>
    <row r="2" spans="1:116" s="94" customFormat="1" ht="33" customHeight="1" x14ac:dyDescent="0.25">
      <c r="A2" s="176"/>
      <c r="B2" s="176"/>
      <c r="C2" s="176"/>
      <c r="D2" s="176"/>
      <c r="E2" s="176"/>
      <c r="F2" s="176"/>
      <c r="G2" s="176"/>
      <c r="H2" s="176"/>
      <c r="I2" s="176"/>
      <c r="J2" s="176"/>
    </row>
    <row r="3" spans="1:116" s="94" customFormat="1" ht="30" customHeight="1" x14ac:dyDescent="0.25">
      <c r="A3" s="18"/>
      <c r="B3" s="18"/>
      <c r="C3" s="19"/>
      <c r="D3" s="19"/>
      <c r="E3" s="19"/>
      <c r="F3" s="19"/>
      <c r="G3" s="19"/>
      <c r="H3" s="19"/>
      <c r="I3" s="18"/>
      <c r="J3" s="18"/>
    </row>
    <row r="4" spans="1:116" s="95" customFormat="1" ht="30" customHeight="1" x14ac:dyDescent="0.35">
      <c r="A4" s="178" t="s">
        <v>57</v>
      </c>
      <c r="B4" s="178"/>
      <c r="C4" s="178"/>
      <c r="D4" s="178"/>
      <c r="E4" s="178"/>
      <c r="F4" s="178"/>
      <c r="G4" s="178"/>
      <c r="H4" s="178"/>
      <c r="I4" s="178"/>
      <c r="J4" s="178"/>
    </row>
    <row r="5" spans="1:116" s="95" customFormat="1" ht="30" customHeight="1" x14ac:dyDescent="0.35">
      <c r="B5" s="20"/>
      <c r="C5" s="36"/>
      <c r="D5" s="36"/>
      <c r="E5" s="36"/>
      <c r="F5" s="36"/>
      <c r="G5" s="36"/>
      <c r="H5" s="36"/>
      <c r="I5" s="20"/>
      <c r="J5" s="20"/>
    </row>
    <row r="6" spans="1:116" s="95" customFormat="1" ht="30" customHeight="1" x14ac:dyDescent="0.35">
      <c r="A6" s="12" t="s">
        <v>52</v>
      </c>
      <c r="B6" s="21"/>
      <c r="C6" s="37"/>
      <c r="D6" s="37"/>
      <c r="E6" s="37"/>
      <c r="F6" s="37"/>
      <c r="G6" s="37"/>
      <c r="H6" s="37"/>
      <c r="I6" s="21"/>
      <c r="J6" s="21"/>
    </row>
    <row r="7" spans="1:116" s="95" customFormat="1" ht="30" customHeight="1" x14ac:dyDescent="0.35">
      <c r="A7" s="22"/>
      <c r="B7" s="22"/>
      <c r="C7" s="23"/>
      <c r="D7" s="23"/>
      <c r="E7" s="23"/>
      <c r="F7" s="23"/>
      <c r="G7" s="23"/>
      <c r="H7" s="23"/>
      <c r="I7" s="22"/>
      <c r="J7" s="22"/>
    </row>
    <row r="8" spans="1:116" s="95" customFormat="1" ht="30" customHeight="1" x14ac:dyDescent="0.35">
      <c r="A8" s="22"/>
      <c r="B8" s="22"/>
      <c r="C8" s="23"/>
      <c r="D8" s="23"/>
      <c r="E8" s="23"/>
      <c r="F8" s="23"/>
      <c r="G8" s="23"/>
      <c r="H8" s="23"/>
      <c r="I8" s="22"/>
      <c r="J8" s="22"/>
    </row>
    <row r="9" spans="1:116" s="95" customFormat="1" ht="30" customHeight="1" x14ac:dyDescent="0.35">
      <c r="A9" s="22"/>
      <c r="B9" s="22"/>
      <c r="C9" s="23"/>
      <c r="D9" s="23"/>
      <c r="E9" s="23"/>
      <c r="F9" s="23"/>
      <c r="G9" s="23"/>
      <c r="H9" s="23"/>
      <c r="I9" s="22"/>
      <c r="J9" s="22"/>
    </row>
    <row r="10" spans="1:116" ht="30" customHeight="1" x14ac:dyDescent="0.35">
      <c r="A10" s="96"/>
      <c r="B10" s="254" t="s">
        <v>75</v>
      </c>
      <c r="C10" s="161" t="s">
        <v>4</v>
      </c>
      <c r="D10" s="162"/>
      <c r="E10" s="163"/>
      <c r="F10" s="161" t="s">
        <v>56</v>
      </c>
      <c r="G10" s="162"/>
      <c r="H10" s="163"/>
      <c r="I10" s="211" t="s">
        <v>33</v>
      </c>
      <c r="J10" s="185" t="s">
        <v>6</v>
      </c>
      <c r="K10" s="227" t="s">
        <v>115</v>
      </c>
      <c r="L10" s="227" t="s">
        <v>116</v>
      </c>
      <c r="M10" s="72"/>
      <c r="N10" s="72"/>
      <c r="O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</row>
    <row r="11" spans="1:116" ht="30" customHeight="1" x14ac:dyDescent="0.3">
      <c r="A11" s="97"/>
      <c r="B11" s="254"/>
      <c r="C11" s="164"/>
      <c r="D11" s="165"/>
      <c r="E11" s="166"/>
      <c r="F11" s="164"/>
      <c r="G11" s="165"/>
      <c r="H11" s="166"/>
      <c r="I11" s="211"/>
      <c r="J11" s="186"/>
      <c r="K11" s="227"/>
      <c r="L11" s="227"/>
    </row>
    <row r="12" spans="1:116" ht="30" customHeight="1" x14ac:dyDescent="0.3">
      <c r="A12" s="97"/>
      <c r="B12" s="91" t="s">
        <v>26</v>
      </c>
      <c r="C12" s="91" t="s">
        <v>26</v>
      </c>
      <c r="D12" s="92" t="s">
        <v>27</v>
      </c>
      <c r="E12" s="92" t="s">
        <v>61</v>
      </c>
      <c r="F12" s="91" t="s">
        <v>26</v>
      </c>
      <c r="G12" s="92" t="s">
        <v>27</v>
      </c>
      <c r="H12" s="92" t="s">
        <v>61</v>
      </c>
      <c r="I12" s="91" t="s">
        <v>26</v>
      </c>
      <c r="J12" s="91" t="s">
        <v>26</v>
      </c>
      <c r="K12" s="91" t="s">
        <v>26</v>
      </c>
      <c r="L12" s="91" t="s">
        <v>26</v>
      </c>
    </row>
    <row r="13" spans="1:116" ht="30" customHeight="1" x14ac:dyDescent="0.3">
      <c r="A13" s="80">
        <v>45383</v>
      </c>
      <c r="B13" s="129">
        <v>286</v>
      </c>
      <c r="C13" s="81">
        <v>6.39</v>
      </c>
      <c r="D13" s="105"/>
      <c r="E13" s="105"/>
      <c r="F13" s="105"/>
      <c r="G13" s="105"/>
      <c r="H13" s="105"/>
      <c r="I13" s="105" t="s">
        <v>110</v>
      </c>
      <c r="J13" s="105">
        <v>0</v>
      </c>
      <c r="K13" s="81"/>
      <c r="L13" s="81"/>
    </row>
    <row r="14" spans="1:116" ht="30" customHeight="1" x14ac:dyDescent="0.3">
      <c r="A14" s="80">
        <v>45384</v>
      </c>
      <c r="B14" s="129">
        <v>319</v>
      </c>
      <c r="C14" s="81">
        <v>6.96</v>
      </c>
      <c r="D14" s="105"/>
      <c r="E14" s="105"/>
      <c r="F14" s="105"/>
      <c r="G14" s="105"/>
      <c r="H14" s="105"/>
      <c r="I14" s="105">
        <v>0.71</v>
      </c>
      <c r="J14" s="105">
        <v>0</v>
      </c>
      <c r="K14" s="81"/>
      <c r="L14" s="81"/>
    </row>
    <row r="15" spans="1:116" ht="30" customHeight="1" x14ac:dyDescent="0.3">
      <c r="A15" s="80">
        <v>45385</v>
      </c>
      <c r="B15" s="129">
        <v>387</v>
      </c>
      <c r="C15" s="81">
        <v>6.02</v>
      </c>
      <c r="D15" s="105"/>
      <c r="E15" s="105"/>
      <c r="F15" s="105"/>
      <c r="G15" s="105"/>
      <c r="H15" s="105"/>
      <c r="I15" s="105">
        <v>0.93</v>
      </c>
      <c r="J15" s="105">
        <v>0</v>
      </c>
      <c r="K15" s="81"/>
      <c r="L15" s="81"/>
    </row>
    <row r="16" spans="1:116" ht="30" customHeight="1" x14ac:dyDescent="0.3">
      <c r="A16" s="80">
        <v>45386</v>
      </c>
      <c r="B16" s="129">
        <v>304</v>
      </c>
      <c r="C16" s="81">
        <v>6.21</v>
      </c>
      <c r="D16" s="105"/>
      <c r="E16" s="105"/>
      <c r="F16" s="105"/>
      <c r="G16" s="105"/>
      <c r="H16" s="105"/>
      <c r="I16" s="105">
        <v>0.78</v>
      </c>
      <c r="J16" s="105">
        <v>0</v>
      </c>
      <c r="K16" s="81">
        <v>1</v>
      </c>
      <c r="L16" s="81">
        <v>0.80159999999999998</v>
      </c>
    </row>
    <row r="17" spans="1:12" ht="30" customHeight="1" x14ac:dyDescent="0.3">
      <c r="A17" s="80">
        <v>45387</v>
      </c>
      <c r="B17" s="129">
        <v>293</v>
      </c>
      <c r="C17" s="81">
        <v>6.29</v>
      </c>
      <c r="D17" s="105"/>
      <c r="E17" s="105"/>
      <c r="F17" s="105"/>
      <c r="G17" s="105"/>
      <c r="H17" s="105"/>
      <c r="I17" s="105">
        <v>0.65</v>
      </c>
      <c r="J17" s="105">
        <v>0</v>
      </c>
      <c r="K17" s="81">
        <v>0.8</v>
      </c>
      <c r="L17" s="81">
        <v>0.80159999999999998</v>
      </c>
    </row>
    <row r="18" spans="1:12" ht="30" customHeight="1" x14ac:dyDescent="0.3">
      <c r="A18" s="80">
        <v>45388</v>
      </c>
      <c r="B18" s="129">
        <v>270</v>
      </c>
      <c r="C18" s="81">
        <v>6.24</v>
      </c>
      <c r="D18" s="105"/>
      <c r="E18" s="105"/>
      <c r="F18" s="105"/>
      <c r="G18" s="105"/>
      <c r="H18" s="105"/>
      <c r="I18" s="105">
        <v>0.6</v>
      </c>
      <c r="J18" s="105">
        <v>0</v>
      </c>
      <c r="K18" s="81">
        <v>0.6</v>
      </c>
      <c r="L18" s="81">
        <v>0.78010000000000002</v>
      </c>
    </row>
    <row r="19" spans="1:12" ht="30" customHeight="1" x14ac:dyDescent="0.3">
      <c r="A19" s="80">
        <v>45389</v>
      </c>
      <c r="B19" s="129">
        <v>274</v>
      </c>
      <c r="C19" s="81">
        <v>6.18</v>
      </c>
      <c r="D19" s="105"/>
      <c r="E19" s="105"/>
      <c r="F19" s="105"/>
      <c r="G19" s="105"/>
      <c r="H19" s="105"/>
      <c r="I19" s="105">
        <v>0.8</v>
      </c>
      <c r="J19" s="105">
        <v>0</v>
      </c>
      <c r="K19" s="81">
        <v>0.9</v>
      </c>
      <c r="L19" s="81">
        <v>0.80100000000000005</v>
      </c>
    </row>
    <row r="20" spans="1:12" ht="30" customHeight="1" x14ac:dyDescent="0.3">
      <c r="A20" s="80">
        <v>45390</v>
      </c>
      <c r="B20" s="129">
        <v>261</v>
      </c>
      <c r="C20" s="81">
        <v>6.23</v>
      </c>
      <c r="D20" s="105"/>
      <c r="E20" s="105"/>
      <c r="F20" s="105"/>
      <c r="G20" s="105"/>
      <c r="H20" s="105"/>
      <c r="I20" s="105">
        <v>0.95</v>
      </c>
      <c r="J20" s="105">
        <v>0</v>
      </c>
      <c r="K20" s="81">
        <v>0.5</v>
      </c>
      <c r="L20" s="81">
        <v>0.40079999999999999</v>
      </c>
    </row>
    <row r="21" spans="1:12" ht="30" customHeight="1" x14ac:dyDescent="0.3">
      <c r="A21" s="80">
        <v>45391</v>
      </c>
      <c r="B21" s="129">
        <v>250</v>
      </c>
      <c r="C21" s="81">
        <v>6.15</v>
      </c>
      <c r="D21" s="105"/>
      <c r="E21" s="105"/>
      <c r="F21" s="105"/>
      <c r="G21" s="105"/>
      <c r="H21" s="105"/>
      <c r="I21" s="105">
        <v>4.25</v>
      </c>
      <c r="J21" s="105">
        <v>0</v>
      </c>
      <c r="K21" s="81">
        <v>0.8</v>
      </c>
      <c r="L21" s="81">
        <v>0.7601</v>
      </c>
    </row>
    <row r="22" spans="1:12" ht="30" customHeight="1" x14ac:dyDescent="0.3">
      <c r="A22" s="80">
        <v>45392</v>
      </c>
      <c r="B22" s="129">
        <v>371</v>
      </c>
      <c r="C22" s="81">
        <v>6.15</v>
      </c>
      <c r="D22" s="105"/>
      <c r="E22" s="105"/>
      <c r="F22" s="105"/>
      <c r="G22" s="105"/>
      <c r="H22" s="105"/>
      <c r="I22" s="105">
        <v>5.78</v>
      </c>
      <c r="J22" s="105" t="s">
        <v>121</v>
      </c>
      <c r="K22" s="81">
        <v>1.1000000000000001</v>
      </c>
      <c r="L22" s="81">
        <v>0.96189999999999998</v>
      </c>
    </row>
    <row r="23" spans="1:12" ht="30" customHeight="1" x14ac:dyDescent="0.3">
      <c r="A23" s="80">
        <v>45393</v>
      </c>
      <c r="B23" s="129">
        <v>308</v>
      </c>
      <c r="C23" s="81">
        <v>6.26</v>
      </c>
      <c r="D23" s="105"/>
      <c r="E23" s="105"/>
      <c r="F23" s="105"/>
      <c r="G23" s="105"/>
      <c r="H23" s="105"/>
      <c r="I23" s="105">
        <v>0.49</v>
      </c>
      <c r="J23" s="105">
        <v>0</v>
      </c>
      <c r="K23" s="81">
        <v>0.9</v>
      </c>
      <c r="L23" s="81">
        <v>0.80159999999999998</v>
      </c>
    </row>
    <row r="24" spans="1:12" ht="30" customHeight="1" x14ac:dyDescent="0.3">
      <c r="A24" s="80">
        <v>45394</v>
      </c>
      <c r="B24" s="129">
        <v>353</v>
      </c>
      <c r="C24" s="81">
        <v>6.21</v>
      </c>
      <c r="D24" s="105"/>
      <c r="E24" s="105"/>
      <c r="F24" s="105"/>
      <c r="G24" s="105"/>
      <c r="H24" s="105"/>
      <c r="I24" s="105">
        <v>0.48</v>
      </c>
      <c r="J24" s="105">
        <v>0</v>
      </c>
      <c r="K24" s="81">
        <v>0.85</v>
      </c>
      <c r="L24" s="81">
        <v>0.76</v>
      </c>
    </row>
    <row r="25" spans="1:12" ht="30" customHeight="1" x14ac:dyDescent="0.3">
      <c r="A25" s="80">
        <v>45395</v>
      </c>
      <c r="B25" s="129">
        <v>391</v>
      </c>
      <c r="C25" s="81">
        <v>6.23</v>
      </c>
      <c r="D25" s="105"/>
      <c r="E25" s="105"/>
      <c r="F25" s="105"/>
      <c r="G25" s="105"/>
      <c r="H25" s="105"/>
      <c r="I25" s="105">
        <v>0.21</v>
      </c>
      <c r="J25" s="105">
        <v>0</v>
      </c>
      <c r="K25" s="81">
        <v>1</v>
      </c>
      <c r="L25" s="81">
        <v>0.40079999999999999</v>
      </c>
    </row>
    <row r="26" spans="1:12" ht="30" customHeight="1" x14ac:dyDescent="0.3">
      <c r="A26" s="80">
        <v>45396</v>
      </c>
      <c r="B26" s="129">
        <v>399</v>
      </c>
      <c r="C26" s="81">
        <v>6.32</v>
      </c>
      <c r="D26" s="105"/>
      <c r="E26" s="105"/>
      <c r="F26" s="105"/>
      <c r="G26" s="105"/>
      <c r="H26" s="105"/>
      <c r="I26" s="105" t="s">
        <v>93</v>
      </c>
      <c r="J26" s="105">
        <v>0</v>
      </c>
      <c r="K26" s="81">
        <v>0.8</v>
      </c>
      <c r="L26" s="81">
        <v>0.80169999999999997</v>
      </c>
    </row>
    <row r="27" spans="1:12" ht="30" customHeight="1" x14ac:dyDescent="0.3">
      <c r="A27" s="80">
        <v>45397</v>
      </c>
      <c r="B27" s="129">
        <v>316</v>
      </c>
      <c r="C27" s="81">
        <v>6.3</v>
      </c>
      <c r="D27" s="105"/>
      <c r="E27" s="105"/>
      <c r="F27" s="105"/>
      <c r="G27" s="105"/>
      <c r="H27" s="105"/>
      <c r="I27" s="105">
        <v>0.59</v>
      </c>
      <c r="J27" s="105">
        <v>0</v>
      </c>
      <c r="K27" s="81">
        <v>1.04</v>
      </c>
      <c r="L27" s="81">
        <v>0.40160000000000001</v>
      </c>
    </row>
    <row r="28" spans="1:12" ht="30" customHeight="1" x14ac:dyDescent="0.3">
      <c r="A28" s="80">
        <v>45398</v>
      </c>
      <c r="B28" s="129">
        <v>303</v>
      </c>
      <c r="C28" s="81">
        <v>6.25</v>
      </c>
      <c r="D28" s="105"/>
      <c r="E28" s="105"/>
      <c r="F28" s="105"/>
      <c r="G28" s="105"/>
      <c r="H28" s="105"/>
      <c r="I28" s="105">
        <v>0.62</v>
      </c>
      <c r="J28" s="105">
        <v>0</v>
      </c>
      <c r="K28" s="81">
        <v>0.7</v>
      </c>
      <c r="L28" s="81">
        <v>0.40079999999999999</v>
      </c>
    </row>
    <row r="29" spans="1:12" ht="30" customHeight="1" x14ac:dyDescent="0.3">
      <c r="A29" s="80">
        <v>45399</v>
      </c>
      <c r="B29" s="129">
        <v>298</v>
      </c>
      <c r="C29" s="81">
        <v>6.27</v>
      </c>
      <c r="D29" s="105"/>
      <c r="E29" s="105"/>
      <c r="F29" s="105"/>
      <c r="G29" s="105"/>
      <c r="H29" s="105"/>
      <c r="I29" s="105">
        <v>0.48</v>
      </c>
      <c r="J29" s="105">
        <v>0</v>
      </c>
      <c r="K29" s="81">
        <v>0.8</v>
      </c>
      <c r="L29" s="81">
        <v>0.40060000000000001</v>
      </c>
    </row>
    <row r="30" spans="1:12" ht="30" customHeight="1" x14ac:dyDescent="0.3">
      <c r="A30" s="80">
        <v>45400</v>
      </c>
      <c r="B30" s="129">
        <v>346</v>
      </c>
      <c r="C30" s="81">
        <v>6.09</v>
      </c>
      <c r="D30" s="105"/>
      <c r="E30" s="105"/>
      <c r="F30" s="105"/>
      <c r="G30" s="105"/>
      <c r="H30" s="105"/>
      <c r="I30" s="105">
        <v>0.3</v>
      </c>
      <c r="J30" s="105">
        <v>0</v>
      </c>
      <c r="K30" s="81">
        <v>1</v>
      </c>
      <c r="L30" s="81">
        <v>0.80159999999999998</v>
      </c>
    </row>
    <row r="31" spans="1:12" ht="30" customHeight="1" x14ac:dyDescent="0.3">
      <c r="A31" s="80">
        <v>45401</v>
      </c>
      <c r="B31" s="129">
        <v>285</v>
      </c>
      <c r="C31" s="81">
        <v>5.96</v>
      </c>
      <c r="D31" s="105"/>
      <c r="E31" s="105"/>
      <c r="F31" s="105"/>
      <c r="G31" s="105"/>
      <c r="H31" s="105"/>
      <c r="I31" s="105">
        <v>0.2</v>
      </c>
      <c r="J31" s="105">
        <v>0</v>
      </c>
      <c r="K31" s="81">
        <v>0.8</v>
      </c>
      <c r="L31" s="81">
        <v>1.002</v>
      </c>
    </row>
    <row r="32" spans="1:12" ht="30" customHeight="1" x14ac:dyDescent="0.3">
      <c r="A32" s="80">
        <v>45402</v>
      </c>
      <c r="B32" s="129">
        <v>281</v>
      </c>
      <c r="C32" s="81">
        <v>6.27</v>
      </c>
      <c r="D32" s="105"/>
      <c r="E32" s="105"/>
      <c r="F32" s="105"/>
      <c r="G32" s="105"/>
      <c r="H32" s="105"/>
      <c r="I32" s="105">
        <v>0.25</v>
      </c>
      <c r="J32" s="105">
        <v>0</v>
      </c>
      <c r="K32" s="81">
        <v>0.9</v>
      </c>
      <c r="L32" s="81">
        <v>0.64100000000000001</v>
      </c>
    </row>
    <row r="33" spans="1:12" ht="30" customHeight="1" x14ac:dyDescent="0.3">
      <c r="A33" s="80">
        <v>45403</v>
      </c>
      <c r="B33" s="129">
        <v>280</v>
      </c>
      <c r="C33" s="81">
        <v>6.21</v>
      </c>
      <c r="D33" s="105"/>
      <c r="E33" s="105"/>
      <c r="F33" s="105"/>
      <c r="G33" s="105"/>
      <c r="H33" s="105"/>
      <c r="I33" s="105">
        <v>0.2</v>
      </c>
      <c r="J33" s="105">
        <v>0</v>
      </c>
      <c r="K33" s="81">
        <v>0.9</v>
      </c>
      <c r="L33" s="81">
        <v>0.80159999999999998</v>
      </c>
    </row>
    <row r="34" spans="1:12" ht="30" customHeight="1" x14ac:dyDescent="0.3">
      <c r="A34" s="80">
        <v>45404</v>
      </c>
      <c r="B34" s="129">
        <v>261</v>
      </c>
      <c r="C34" s="81">
        <v>6.28</v>
      </c>
      <c r="D34" s="105"/>
      <c r="E34" s="105"/>
      <c r="F34" s="105"/>
      <c r="G34" s="105"/>
      <c r="H34" s="105"/>
      <c r="I34" s="105">
        <v>0.25</v>
      </c>
      <c r="J34" s="105">
        <v>0</v>
      </c>
      <c r="K34" s="81">
        <v>1</v>
      </c>
      <c r="L34" s="81">
        <v>0.40079999999999999</v>
      </c>
    </row>
    <row r="35" spans="1:12" ht="30" customHeight="1" x14ac:dyDescent="0.3">
      <c r="A35" s="80">
        <v>45405</v>
      </c>
      <c r="B35" s="129">
        <v>371</v>
      </c>
      <c r="C35" s="81">
        <v>6.3</v>
      </c>
      <c r="D35" s="105"/>
      <c r="E35" s="105"/>
      <c r="F35" s="105"/>
      <c r="G35" s="105"/>
      <c r="H35" s="105"/>
      <c r="I35" s="105">
        <v>0.25</v>
      </c>
      <c r="J35" s="116">
        <v>0</v>
      </c>
      <c r="K35" s="81">
        <v>1</v>
      </c>
      <c r="L35" s="81">
        <v>0.48096</v>
      </c>
    </row>
    <row r="36" spans="1:12" ht="30" customHeight="1" x14ac:dyDescent="0.3">
      <c r="A36" s="80">
        <v>45406</v>
      </c>
      <c r="B36" s="129">
        <v>292</v>
      </c>
      <c r="C36" s="81">
        <v>6.25</v>
      </c>
      <c r="D36" s="105"/>
      <c r="E36" s="105"/>
      <c r="F36" s="105"/>
      <c r="G36" s="105"/>
      <c r="H36" s="105"/>
      <c r="I36" s="105">
        <v>0.33</v>
      </c>
      <c r="J36" s="105">
        <v>0</v>
      </c>
      <c r="K36" s="81">
        <v>0.8</v>
      </c>
      <c r="L36" s="81">
        <v>0.40100000000000002</v>
      </c>
    </row>
    <row r="37" spans="1:12" ht="30" customHeight="1" x14ac:dyDescent="0.3">
      <c r="A37" s="80">
        <v>45407</v>
      </c>
      <c r="B37" s="129">
        <v>287</v>
      </c>
      <c r="C37" s="81">
        <v>6.3</v>
      </c>
      <c r="D37" s="105"/>
      <c r="E37" s="105"/>
      <c r="F37" s="105"/>
      <c r="G37" s="105"/>
      <c r="H37" s="105"/>
      <c r="I37" s="105">
        <v>0.27</v>
      </c>
      <c r="J37" s="105">
        <v>0</v>
      </c>
      <c r="K37" s="81">
        <v>0.95</v>
      </c>
      <c r="L37" s="81">
        <v>0.72150000000000003</v>
      </c>
    </row>
    <row r="38" spans="1:12" ht="30" customHeight="1" x14ac:dyDescent="0.3">
      <c r="A38" s="80">
        <v>45408</v>
      </c>
      <c r="B38" s="129">
        <v>303</v>
      </c>
      <c r="C38" s="81">
        <v>6.1</v>
      </c>
      <c r="D38" s="105"/>
      <c r="E38" s="105"/>
      <c r="F38" s="105"/>
      <c r="G38" s="105"/>
      <c r="H38" s="105"/>
      <c r="I38" s="105">
        <v>0.32</v>
      </c>
      <c r="J38" s="105">
        <v>0</v>
      </c>
      <c r="K38" s="81">
        <v>0.9</v>
      </c>
      <c r="L38" s="81">
        <v>0.81599999999999995</v>
      </c>
    </row>
    <row r="39" spans="1:12" ht="30" customHeight="1" x14ac:dyDescent="0.3">
      <c r="A39" s="80">
        <v>45409</v>
      </c>
      <c r="B39" s="129">
        <v>260</v>
      </c>
      <c r="C39" s="81">
        <v>6.21</v>
      </c>
      <c r="D39" s="105"/>
      <c r="E39" s="105"/>
      <c r="F39" s="105"/>
      <c r="G39" s="105"/>
      <c r="H39" s="105"/>
      <c r="I39" s="105">
        <v>0.39</v>
      </c>
      <c r="J39" s="105">
        <v>0</v>
      </c>
      <c r="K39" s="81">
        <v>0.7</v>
      </c>
      <c r="L39" s="81">
        <v>0.64129999999999998</v>
      </c>
    </row>
    <row r="40" spans="1:12" ht="30" customHeight="1" x14ac:dyDescent="0.3">
      <c r="A40" s="80">
        <v>45410</v>
      </c>
      <c r="B40" s="129">
        <v>280</v>
      </c>
      <c r="C40" s="81">
        <v>6.26</v>
      </c>
      <c r="D40" s="105"/>
      <c r="E40" s="105"/>
      <c r="F40" s="105"/>
      <c r="G40" s="105"/>
      <c r="H40" s="105"/>
      <c r="I40" s="105">
        <v>0.21</v>
      </c>
      <c r="J40" s="105">
        <v>0</v>
      </c>
      <c r="K40" s="81">
        <v>1</v>
      </c>
      <c r="L40" s="81">
        <v>0.40079999999999999</v>
      </c>
    </row>
    <row r="41" spans="1:12" ht="30" customHeight="1" x14ac:dyDescent="0.3">
      <c r="A41" s="80">
        <v>45411</v>
      </c>
      <c r="B41" s="129">
        <v>278</v>
      </c>
      <c r="C41" s="81">
        <v>6.23</v>
      </c>
      <c r="D41" s="81">
        <v>6.78</v>
      </c>
      <c r="E41" s="105">
        <v>6.2</v>
      </c>
      <c r="F41" s="105"/>
      <c r="G41" s="105">
        <v>244</v>
      </c>
      <c r="H41" s="105">
        <v>246</v>
      </c>
      <c r="I41" s="105">
        <v>0.2</v>
      </c>
      <c r="J41" s="105">
        <v>0</v>
      </c>
      <c r="K41" s="81">
        <v>1.1000000000000001</v>
      </c>
      <c r="L41" s="81">
        <v>0.40079999999999999</v>
      </c>
    </row>
    <row r="42" spans="1:12" ht="30" customHeight="1" x14ac:dyDescent="0.3">
      <c r="A42" s="80">
        <v>45412</v>
      </c>
      <c r="B42" s="129">
        <v>310</v>
      </c>
      <c r="C42" s="81">
        <v>6.46</v>
      </c>
      <c r="D42" s="81">
        <v>6.42</v>
      </c>
      <c r="E42" s="105">
        <v>7.16</v>
      </c>
      <c r="F42" s="105">
        <v>189</v>
      </c>
      <c r="G42" s="105">
        <v>264.89999999999998</v>
      </c>
      <c r="H42" s="105">
        <v>227.9</v>
      </c>
      <c r="I42" s="105">
        <v>0.39</v>
      </c>
      <c r="J42" s="105">
        <v>0</v>
      </c>
      <c r="K42" s="81">
        <v>1.5</v>
      </c>
      <c r="L42" s="81">
        <v>1.2030000000000001</v>
      </c>
    </row>
    <row r="43" spans="1:12" ht="30" customHeight="1" x14ac:dyDescent="0.3">
      <c r="A43" s="80">
        <v>45413</v>
      </c>
      <c r="B43" s="129">
        <v>356</v>
      </c>
      <c r="C43" s="81">
        <v>6.89</v>
      </c>
      <c r="D43" s="81">
        <v>6.19</v>
      </c>
      <c r="E43" s="105">
        <v>6.85</v>
      </c>
      <c r="F43" s="105">
        <v>208.9</v>
      </c>
      <c r="G43" s="105">
        <v>275.3</v>
      </c>
      <c r="H43" s="105">
        <v>243.6</v>
      </c>
      <c r="I43" s="105">
        <v>0.24</v>
      </c>
      <c r="J43" s="105">
        <v>0</v>
      </c>
      <c r="K43" s="81">
        <v>1.6</v>
      </c>
      <c r="L43" s="81">
        <v>2.004</v>
      </c>
    </row>
    <row r="44" spans="1:12" ht="30" customHeight="1" x14ac:dyDescent="0.3">
      <c r="A44" s="80">
        <v>45414</v>
      </c>
      <c r="B44" s="129">
        <v>316</v>
      </c>
      <c r="C44" s="81">
        <v>6.75</v>
      </c>
      <c r="D44" s="81">
        <v>6.61</v>
      </c>
      <c r="E44" s="129">
        <v>6.41</v>
      </c>
      <c r="F44" s="129">
        <v>200.1</v>
      </c>
      <c r="G44" s="129">
        <v>199.7</v>
      </c>
      <c r="H44" s="129">
        <v>265.60000000000002</v>
      </c>
      <c r="I44" s="129">
        <v>0.28999999999999998</v>
      </c>
      <c r="J44" s="105">
        <v>0</v>
      </c>
      <c r="K44" s="81">
        <v>0.8</v>
      </c>
      <c r="L44" s="81">
        <v>0.40079999999999999</v>
      </c>
    </row>
    <row r="45" spans="1:12" ht="30" customHeight="1" x14ac:dyDescent="0.3">
      <c r="A45" s="80">
        <v>45415</v>
      </c>
      <c r="B45" s="129">
        <v>308</v>
      </c>
      <c r="C45" s="105">
        <v>6.5</v>
      </c>
      <c r="D45" s="81">
        <v>6.08</v>
      </c>
      <c r="E45" s="105">
        <v>6.12</v>
      </c>
      <c r="F45" s="105">
        <v>256.10000000000002</v>
      </c>
      <c r="G45" s="105">
        <v>277.39999999999998</v>
      </c>
      <c r="H45" s="105">
        <v>275.10000000000002</v>
      </c>
      <c r="I45" s="105">
        <v>0.32</v>
      </c>
      <c r="J45" s="105">
        <v>0</v>
      </c>
      <c r="K45" s="81">
        <v>1.1000000000000001</v>
      </c>
      <c r="L45" s="81">
        <v>0.40079999999999999</v>
      </c>
    </row>
    <row r="46" spans="1:12" ht="30" customHeight="1" x14ac:dyDescent="0.3">
      <c r="A46" s="80">
        <v>45416</v>
      </c>
      <c r="B46" s="129">
        <v>285</v>
      </c>
      <c r="C46" s="105">
        <v>6.29</v>
      </c>
      <c r="D46" s="81">
        <v>6.31</v>
      </c>
      <c r="E46" s="105">
        <v>6.39</v>
      </c>
      <c r="F46" s="105">
        <v>270.39999999999998</v>
      </c>
      <c r="G46" s="105">
        <v>266.8</v>
      </c>
      <c r="H46" s="105">
        <v>263.39999999999998</v>
      </c>
      <c r="I46" s="105">
        <v>0.19</v>
      </c>
      <c r="J46" s="105">
        <v>0</v>
      </c>
      <c r="K46" s="81">
        <v>1</v>
      </c>
      <c r="L46" s="81">
        <v>0.40079999999999999</v>
      </c>
    </row>
    <row r="47" spans="1:12" ht="30" customHeight="1" x14ac:dyDescent="0.3">
      <c r="A47" s="80">
        <v>45417</v>
      </c>
      <c r="B47" s="129">
        <v>432</v>
      </c>
      <c r="C47" s="105">
        <v>6.44</v>
      </c>
      <c r="D47" s="81">
        <v>6.33</v>
      </c>
      <c r="E47" s="105">
        <v>6.48</v>
      </c>
      <c r="F47" s="105">
        <v>260.8</v>
      </c>
      <c r="G47" s="105">
        <v>266.10000000000002</v>
      </c>
      <c r="H47" s="105">
        <v>258.8</v>
      </c>
      <c r="I47" s="105">
        <v>0.28000000000000003</v>
      </c>
      <c r="J47" s="105">
        <v>0</v>
      </c>
      <c r="K47" s="81">
        <v>0.9</v>
      </c>
      <c r="L47" s="81">
        <v>0.37059999999999998</v>
      </c>
    </row>
    <row r="48" spans="1:12" ht="30" customHeight="1" x14ac:dyDescent="0.3">
      <c r="A48" s="80">
        <v>45418</v>
      </c>
      <c r="B48" s="129">
        <v>314</v>
      </c>
      <c r="C48" s="105">
        <v>6.33</v>
      </c>
      <c r="D48" s="81"/>
      <c r="E48" s="105"/>
      <c r="F48" s="105">
        <v>263.7</v>
      </c>
      <c r="G48" s="105"/>
      <c r="H48" s="105"/>
      <c r="I48" s="105">
        <v>0.18</v>
      </c>
      <c r="J48" s="105">
        <v>0</v>
      </c>
      <c r="K48" s="81">
        <v>0.8</v>
      </c>
      <c r="L48" s="81">
        <v>0.40079999999999999</v>
      </c>
    </row>
    <row r="49" spans="1:12" ht="30" customHeight="1" x14ac:dyDescent="0.3">
      <c r="A49" s="80">
        <v>45419</v>
      </c>
      <c r="B49" s="129"/>
      <c r="C49" s="105"/>
      <c r="D49" s="81"/>
      <c r="E49" s="105"/>
      <c r="F49" s="105"/>
      <c r="G49" s="105"/>
      <c r="H49" s="105"/>
      <c r="I49" s="105"/>
      <c r="J49" s="105"/>
      <c r="K49" s="81"/>
      <c r="L49" s="81"/>
    </row>
    <row r="50" spans="1:12" ht="30" customHeight="1" x14ac:dyDescent="0.3">
      <c r="A50" s="80">
        <v>45420</v>
      </c>
      <c r="B50" s="129"/>
      <c r="C50" s="105"/>
      <c r="D50" s="81"/>
      <c r="E50" s="105"/>
      <c r="F50" s="105"/>
      <c r="G50" s="105"/>
      <c r="H50" s="105"/>
      <c r="I50" s="105"/>
      <c r="J50" s="105"/>
      <c r="K50" s="81"/>
      <c r="L50" s="81"/>
    </row>
    <row r="51" spans="1:12" ht="30" customHeight="1" x14ac:dyDescent="0.3">
      <c r="A51" s="80">
        <v>45421</v>
      </c>
      <c r="B51" s="129"/>
      <c r="C51" s="105"/>
      <c r="D51" s="81"/>
      <c r="E51" s="105"/>
      <c r="F51" s="105"/>
      <c r="G51" s="105"/>
      <c r="H51" s="105"/>
      <c r="I51" s="105"/>
      <c r="J51" s="105"/>
      <c r="K51" s="81"/>
      <c r="L51" s="81"/>
    </row>
    <row r="52" spans="1:12" ht="30" customHeight="1" x14ac:dyDescent="0.3">
      <c r="A52" s="80">
        <v>45422</v>
      </c>
      <c r="B52" s="129"/>
      <c r="C52" s="105"/>
      <c r="D52" s="81"/>
      <c r="E52" s="105"/>
      <c r="F52" s="105"/>
      <c r="G52" s="105"/>
      <c r="H52" s="105"/>
      <c r="I52" s="105"/>
      <c r="J52" s="105"/>
      <c r="K52" s="81"/>
      <c r="L52" s="81"/>
    </row>
    <row r="53" spans="1:12" ht="30" customHeight="1" x14ac:dyDescent="0.3">
      <c r="A53" s="80">
        <v>45423</v>
      </c>
      <c r="B53" s="129"/>
      <c r="C53" s="105"/>
      <c r="D53" s="81"/>
      <c r="E53" s="105"/>
      <c r="F53" s="105"/>
      <c r="G53" s="105"/>
      <c r="H53" s="105"/>
      <c r="I53" s="105"/>
      <c r="J53" s="105"/>
      <c r="K53" s="81"/>
      <c r="L53" s="81"/>
    </row>
    <row r="54" spans="1:12" ht="30" customHeight="1" x14ac:dyDescent="0.3">
      <c r="A54" s="80">
        <v>45424</v>
      </c>
      <c r="B54" s="129"/>
      <c r="C54" s="105"/>
      <c r="D54" s="81"/>
      <c r="E54" s="105"/>
      <c r="F54" s="105"/>
      <c r="G54" s="105"/>
      <c r="H54" s="105"/>
      <c r="I54" s="105"/>
      <c r="J54" s="105"/>
      <c r="K54" s="81"/>
      <c r="L54" s="81"/>
    </row>
    <row r="55" spans="1:12" ht="30" customHeight="1" x14ac:dyDescent="0.3">
      <c r="A55" s="80">
        <v>45425</v>
      </c>
      <c r="B55" s="129"/>
      <c r="C55" s="105"/>
      <c r="D55" s="81"/>
      <c r="E55" s="105"/>
      <c r="F55" s="105"/>
      <c r="G55" s="105"/>
      <c r="H55" s="105"/>
      <c r="I55" s="105"/>
      <c r="J55" s="105"/>
      <c r="K55" s="81"/>
      <c r="L55" s="81"/>
    </row>
    <row r="56" spans="1:12" ht="30" customHeight="1" x14ac:dyDescent="0.3">
      <c r="A56" s="80">
        <v>45426</v>
      </c>
      <c r="B56" s="129"/>
      <c r="C56" s="105"/>
      <c r="D56" s="81"/>
      <c r="E56" s="105"/>
      <c r="F56" s="105"/>
      <c r="G56" s="105"/>
      <c r="H56" s="105"/>
      <c r="I56" s="105"/>
      <c r="J56" s="105"/>
      <c r="K56" s="81"/>
      <c r="L56" s="81"/>
    </row>
    <row r="57" spans="1:12" ht="30" customHeight="1" x14ac:dyDescent="0.3">
      <c r="A57" s="80">
        <v>45427</v>
      </c>
      <c r="B57" s="129"/>
      <c r="C57" s="105"/>
      <c r="D57" s="81"/>
      <c r="E57" s="105"/>
      <c r="F57" s="105"/>
      <c r="G57" s="105"/>
      <c r="H57" s="105"/>
      <c r="I57" s="105"/>
      <c r="J57" s="105"/>
      <c r="K57" s="81"/>
      <c r="L57" s="81"/>
    </row>
    <row r="58" spans="1:12" ht="30" customHeight="1" x14ac:dyDescent="0.3">
      <c r="A58" s="80" t="s">
        <v>123</v>
      </c>
      <c r="B58" s="131">
        <f>COUNTA(B13:B57)</f>
        <v>36</v>
      </c>
      <c r="C58" s="255">
        <f>COUNTA(C13:C57,D13:D57,E13:E57)</f>
        <v>50</v>
      </c>
      <c r="D58" s="256"/>
      <c r="E58" s="257"/>
      <c r="F58" s="255">
        <f>COUNTA(F13:F57,G13:G57,H13:H57)</f>
        <v>21</v>
      </c>
      <c r="G58" s="256"/>
      <c r="H58" s="257"/>
      <c r="I58" s="131">
        <f t="shared" ref="I58:L58" si="0">COUNTA(I13:I57)</f>
        <v>36</v>
      </c>
      <c r="J58" s="131">
        <f t="shared" si="0"/>
        <v>36</v>
      </c>
      <c r="K58" s="131">
        <f t="shared" si="0"/>
        <v>33</v>
      </c>
      <c r="L58" s="131">
        <f t="shared" si="0"/>
        <v>33</v>
      </c>
    </row>
    <row r="59" spans="1:12" ht="30" customHeight="1" x14ac:dyDescent="0.3">
      <c r="A59" s="80"/>
      <c r="B59" s="129"/>
      <c r="C59" s="105"/>
      <c r="D59" s="105"/>
      <c r="E59" s="105"/>
      <c r="F59" s="105"/>
      <c r="G59" s="105"/>
      <c r="H59" s="105"/>
      <c r="I59" s="105"/>
      <c r="J59" s="105"/>
      <c r="K59" s="130"/>
      <c r="L59" s="130"/>
    </row>
    <row r="60" spans="1:12" ht="30" customHeight="1" x14ac:dyDescent="0.3">
      <c r="A60" s="80"/>
      <c r="B60" s="129"/>
      <c r="C60" s="105"/>
      <c r="D60" s="105"/>
      <c r="E60" s="105"/>
      <c r="F60" s="105"/>
      <c r="G60" s="105"/>
      <c r="H60" s="105"/>
      <c r="I60" s="105"/>
      <c r="J60" s="105"/>
      <c r="K60" s="130"/>
      <c r="L60" s="130"/>
    </row>
    <row r="61" spans="1:12" ht="30" customHeight="1" x14ac:dyDescent="0.3">
      <c r="A61" s="80"/>
      <c r="B61" s="129"/>
      <c r="C61" s="105"/>
      <c r="D61" s="105"/>
      <c r="E61" s="105"/>
      <c r="F61" s="105"/>
      <c r="G61" s="105"/>
      <c r="H61" s="105"/>
      <c r="I61" s="105"/>
      <c r="J61" s="105"/>
      <c r="K61" s="130"/>
      <c r="L61" s="130"/>
    </row>
    <row r="62" spans="1:12" ht="30" customHeight="1" x14ac:dyDescent="0.3">
      <c r="A62" s="80"/>
      <c r="B62" s="129"/>
      <c r="C62" s="105"/>
      <c r="D62" s="105"/>
      <c r="E62" s="105"/>
      <c r="F62" s="105"/>
      <c r="G62" s="105"/>
      <c r="H62" s="105"/>
      <c r="I62" s="105"/>
      <c r="J62" s="105"/>
      <c r="K62" s="130"/>
      <c r="L62" s="130"/>
    </row>
    <row r="63" spans="1:12" ht="30" customHeight="1" x14ac:dyDescent="0.3">
      <c r="A63" s="80"/>
      <c r="B63" s="129"/>
      <c r="C63" s="105"/>
      <c r="D63" s="105"/>
      <c r="E63" s="105"/>
      <c r="F63" s="105"/>
      <c r="G63" s="105"/>
      <c r="H63" s="105"/>
      <c r="I63" s="105"/>
      <c r="J63" s="105"/>
      <c r="K63" s="130"/>
      <c r="L63" s="130"/>
    </row>
    <row r="64" spans="1:12" ht="30" customHeight="1" x14ac:dyDescent="0.3">
      <c r="A64" s="80"/>
      <c r="B64" s="129"/>
      <c r="C64" s="105"/>
      <c r="D64" s="105"/>
      <c r="E64" s="105"/>
      <c r="F64" s="105"/>
      <c r="G64" s="105"/>
      <c r="H64" s="105"/>
      <c r="I64" s="105"/>
      <c r="J64" s="105"/>
      <c r="K64" s="130"/>
      <c r="L64" s="130"/>
    </row>
    <row r="65" spans="1:12" ht="30" customHeight="1" x14ac:dyDescent="0.3">
      <c r="A65" s="80"/>
      <c r="B65" s="129"/>
      <c r="C65" s="105"/>
      <c r="D65" s="105"/>
      <c r="E65" s="105"/>
      <c r="F65" s="105"/>
      <c r="G65" s="105"/>
      <c r="H65" s="105"/>
      <c r="I65" s="105"/>
      <c r="J65" s="105"/>
      <c r="K65" s="130"/>
      <c r="L65" s="130"/>
    </row>
    <row r="66" spans="1:12" ht="30" customHeight="1" x14ac:dyDescent="0.3">
      <c r="A66" s="80"/>
      <c r="B66" s="129"/>
      <c r="C66" s="105"/>
      <c r="D66" s="105"/>
      <c r="E66" s="105"/>
      <c r="F66" s="105"/>
      <c r="G66" s="105"/>
      <c r="H66" s="105"/>
      <c r="I66" s="105"/>
      <c r="J66" s="105"/>
      <c r="K66" s="130"/>
      <c r="L66" s="130"/>
    </row>
    <row r="67" spans="1:12" ht="30" customHeight="1" x14ac:dyDescent="0.3">
      <c r="A67" s="80"/>
      <c r="B67" s="129"/>
      <c r="C67" s="105"/>
      <c r="D67" s="105"/>
      <c r="E67" s="105"/>
      <c r="F67" s="105"/>
      <c r="G67" s="105"/>
      <c r="H67" s="105"/>
      <c r="I67" s="105"/>
      <c r="J67" s="105"/>
      <c r="K67" s="130"/>
      <c r="L67" s="130"/>
    </row>
    <row r="68" spans="1:12" ht="30" customHeight="1" x14ac:dyDescent="0.3">
      <c r="A68" s="80"/>
      <c r="B68" s="129"/>
      <c r="C68" s="105"/>
      <c r="D68" s="105"/>
      <c r="E68" s="105"/>
      <c r="F68" s="105"/>
      <c r="G68" s="105"/>
      <c r="H68" s="105"/>
      <c r="I68" s="105"/>
      <c r="J68" s="105"/>
      <c r="K68" s="130"/>
      <c r="L68" s="130"/>
    </row>
    <row r="69" spans="1:12" ht="30" customHeight="1" x14ac:dyDescent="0.3">
      <c r="A69" s="80"/>
      <c r="B69" s="129"/>
      <c r="C69" s="105"/>
      <c r="D69" s="105"/>
      <c r="E69" s="105"/>
      <c r="F69" s="105"/>
      <c r="G69" s="105"/>
      <c r="H69" s="105"/>
      <c r="I69" s="105"/>
      <c r="J69" s="105"/>
      <c r="K69" s="130"/>
      <c r="L69" s="130"/>
    </row>
    <row r="70" spans="1:12" ht="30" customHeight="1" x14ac:dyDescent="0.3">
      <c r="A70" s="80"/>
      <c r="B70" s="129"/>
      <c r="C70" s="105"/>
      <c r="D70" s="105"/>
      <c r="E70" s="105"/>
      <c r="F70" s="105"/>
      <c r="G70" s="105"/>
      <c r="H70" s="105"/>
      <c r="I70" s="105"/>
      <c r="J70" s="105"/>
      <c r="K70" s="130"/>
      <c r="L70" s="130"/>
    </row>
    <row r="71" spans="1:12" ht="30" customHeight="1" x14ac:dyDescent="0.3">
      <c r="A71" s="80"/>
      <c r="B71" s="129"/>
      <c r="C71" s="105"/>
      <c r="D71" s="105"/>
      <c r="E71" s="105"/>
      <c r="F71" s="105"/>
      <c r="G71" s="105"/>
      <c r="H71" s="105"/>
      <c r="I71" s="105"/>
      <c r="J71" s="105"/>
      <c r="K71" s="130"/>
      <c r="L71" s="130"/>
    </row>
    <row r="72" spans="1:12" ht="30" customHeight="1" x14ac:dyDescent="0.3">
      <c r="A72" s="80"/>
      <c r="B72" s="129"/>
      <c r="C72" s="105"/>
      <c r="D72" s="105"/>
      <c r="E72" s="105"/>
      <c r="F72" s="105"/>
      <c r="G72" s="105"/>
      <c r="H72" s="105"/>
      <c r="I72" s="105"/>
      <c r="J72" s="105"/>
      <c r="K72" s="130"/>
      <c r="L72" s="130"/>
    </row>
    <row r="73" spans="1:12" ht="30" customHeight="1" x14ac:dyDescent="0.3">
      <c r="A73" s="80"/>
      <c r="B73" s="129"/>
      <c r="C73" s="105"/>
      <c r="D73" s="105"/>
      <c r="E73" s="105"/>
      <c r="F73" s="105"/>
      <c r="G73" s="105"/>
      <c r="H73" s="105"/>
      <c r="I73" s="105"/>
      <c r="J73" s="105"/>
      <c r="K73" s="130"/>
      <c r="L73" s="130"/>
    </row>
    <row r="74" spans="1:12" ht="30" customHeight="1" x14ac:dyDescent="0.3">
      <c r="A74" s="80"/>
      <c r="B74" s="129"/>
      <c r="C74" s="105"/>
      <c r="D74" s="105"/>
      <c r="E74" s="105"/>
      <c r="F74" s="105"/>
      <c r="G74" s="105"/>
      <c r="H74" s="105"/>
      <c r="I74" s="105"/>
      <c r="J74" s="105"/>
      <c r="K74" s="130"/>
      <c r="L74" s="130"/>
    </row>
    <row r="75" spans="1:12" ht="30" customHeight="1" x14ac:dyDescent="0.3">
      <c r="A75" s="80"/>
      <c r="B75" s="129"/>
      <c r="C75" s="105"/>
      <c r="D75" s="105"/>
      <c r="E75" s="105"/>
      <c r="F75" s="105"/>
      <c r="G75" s="105"/>
      <c r="H75" s="105"/>
      <c r="I75" s="105"/>
      <c r="J75" s="105"/>
      <c r="K75" s="130"/>
      <c r="L75" s="130"/>
    </row>
    <row r="76" spans="1:12" ht="30" customHeight="1" x14ac:dyDescent="0.3">
      <c r="A76" s="80"/>
      <c r="B76" s="129"/>
      <c r="C76" s="105"/>
      <c r="D76" s="105"/>
      <c r="E76" s="105"/>
      <c r="F76" s="105"/>
      <c r="G76" s="105"/>
      <c r="H76" s="105"/>
      <c r="I76" s="105"/>
      <c r="J76" s="105"/>
      <c r="K76" s="130"/>
      <c r="L76" s="130"/>
    </row>
    <row r="77" spans="1:12" ht="30" customHeight="1" x14ac:dyDescent="0.3">
      <c r="A77" s="80"/>
      <c r="B77" s="129"/>
      <c r="C77" s="105"/>
      <c r="D77" s="105"/>
      <c r="E77" s="105"/>
      <c r="F77" s="105"/>
      <c r="G77" s="105"/>
      <c r="H77" s="105"/>
      <c r="I77" s="105"/>
      <c r="J77" s="105"/>
      <c r="K77" s="130"/>
      <c r="L77" s="130"/>
    </row>
    <row r="78" spans="1:12" ht="30" customHeight="1" x14ac:dyDescent="0.3">
      <c r="A78" s="80"/>
      <c r="B78" s="129"/>
      <c r="C78" s="105"/>
      <c r="D78" s="105"/>
      <c r="E78" s="105"/>
      <c r="F78" s="105"/>
      <c r="G78" s="105"/>
      <c r="H78" s="105"/>
      <c r="I78" s="105"/>
      <c r="J78" s="105"/>
      <c r="K78" s="130"/>
      <c r="L78" s="130"/>
    </row>
    <row r="79" spans="1:12" ht="30" customHeight="1" x14ac:dyDescent="0.3">
      <c r="A79" s="80"/>
      <c r="B79" s="129"/>
      <c r="C79" s="105"/>
      <c r="D79" s="105"/>
      <c r="E79" s="105"/>
      <c r="F79" s="105"/>
      <c r="G79" s="105"/>
      <c r="H79" s="105"/>
      <c r="I79" s="105"/>
      <c r="J79" s="105"/>
    </row>
    <row r="80" spans="1:12" ht="30" customHeight="1" x14ac:dyDescent="0.3">
      <c r="A80" s="80"/>
      <c r="B80" s="129"/>
      <c r="C80" s="105"/>
      <c r="D80" s="105"/>
      <c r="E80" s="105"/>
      <c r="F80" s="105"/>
      <c r="G80" s="105"/>
      <c r="H80" s="105"/>
      <c r="I80" s="105"/>
      <c r="J80" s="105"/>
    </row>
    <row r="81" spans="1:10" ht="30" customHeight="1" x14ac:dyDescent="0.3">
      <c r="A81" s="80"/>
      <c r="B81" s="129"/>
      <c r="C81" s="105"/>
      <c r="D81" s="105"/>
      <c r="E81" s="105"/>
      <c r="F81" s="105"/>
      <c r="G81" s="105"/>
      <c r="H81" s="105"/>
      <c r="I81" s="105"/>
      <c r="J81" s="105"/>
    </row>
    <row r="82" spans="1:10" ht="30" customHeight="1" x14ac:dyDescent="0.3">
      <c r="A82" s="80"/>
      <c r="B82" s="129"/>
      <c r="C82" s="105"/>
      <c r="D82" s="105"/>
      <c r="E82" s="105"/>
      <c r="F82" s="105"/>
      <c r="G82" s="105"/>
      <c r="H82" s="105"/>
      <c r="I82" s="105"/>
      <c r="J82" s="105"/>
    </row>
    <row r="83" spans="1:10" ht="30" customHeight="1" x14ac:dyDescent="0.3">
      <c r="A83" s="80"/>
      <c r="B83" s="129"/>
      <c r="C83" s="105"/>
      <c r="D83" s="105"/>
      <c r="E83" s="105"/>
      <c r="F83" s="105"/>
      <c r="G83" s="105"/>
      <c r="H83" s="105"/>
      <c r="I83" s="105"/>
      <c r="J83" s="105"/>
    </row>
    <row r="84" spans="1:10" ht="30" customHeight="1" x14ac:dyDescent="0.3">
      <c r="A84" s="80"/>
      <c r="B84" s="129"/>
      <c r="C84" s="105"/>
      <c r="D84" s="105"/>
      <c r="E84" s="105"/>
      <c r="F84" s="105"/>
      <c r="G84" s="105"/>
      <c r="H84" s="105"/>
      <c r="I84" s="105"/>
      <c r="J84" s="105"/>
    </row>
    <row r="85" spans="1:10" ht="30" customHeight="1" x14ac:dyDescent="0.3">
      <c r="A85" s="80"/>
      <c r="B85" s="129"/>
      <c r="C85" s="105"/>
      <c r="D85" s="105"/>
      <c r="E85" s="105"/>
      <c r="F85" s="105"/>
      <c r="G85" s="105"/>
      <c r="H85" s="105"/>
      <c r="I85" s="105"/>
      <c r="J85" s="105"/>
    </row>
    <row r="86" spans="1:10" ht="30" customHeight="1" x14ac:dyDescent="0.3">
      <c r="A86" s="80"/>
      <c r="B86" s="129"/>
      <c r="C86" s="105"/>
      <c r="D86" s="105"/>
      <c r="E86" s="105"/>
      <c r="F86" s="105"/>
      <c r="G86" s="105"/>
      <c r="H86" s="105"/>
      <c r="I86" s="105"/>
      <c r="J86" s="105"/>
    </row>
    <row r="87" spans="1:10" ht="30" customHeight="1" x14ac:dyDescent="0.3">
      <c r="A87" s="80"/>
      <c r="B87" s="129"/>
      <c r="C87" s="105"/>
      <c r="D87" s="105"/>
      <c r="E87" s="105"/>
      <c r="F87" s="105"/>
      <c r="G87" s="105"/>
      <c r="H87" s="105"/>
      <c r="I87" s="105"/>
      <c r="J87" s="105"/>
    </row>
    <row r="88" spans="1:10" ht="30" customHeight="1" x14ac:dyDescent="0.3">
      <c r="A88" s="80"/>
      <c r="B88" s="129"/>
      <c r="C88" s="105"/>
      <c r="D88" s="105"/>
      <c r="E88" s="105"/>
      <c r="F88" s="105"/>
      <c r="G88" s="105"/>
      <c r="H88" s="105"/>
      <c r="I88" s="105"/>
      <c r="J88" s="105"/>
    </row>
    <row r="89" spans="1:10" ht="30" customHeight="1" x14ac:dyDescent="0.3">
      <c r="A89" s="80"/>
      <c r="B89" s="129"/>
      <c r="C89" s="105"/>
      <c r="D89" s="105"/>
      <c r="E89" s="105"/>
      <c r="F89" s="105"/>
      <c r="G89" s="105"/>
      <c r="H89" s="105"/>
      <c r="I89" s="105"/>
      <c r="J89" s="105"/>
    </row>
    <row r="90" spans="1:10" ht="30" customHeight="1" x14ac:dyDescent="0.3">
      <c r="A90" s="80"/>
      <c r="B90" s="129"/>
      <c r="C90" s="105"/>
      <c r="D90" s="105"/>
      <c r="E90" s="105"/>
      <c r="F90" s="105"/>
      <c r="G90" s="105"/>
      <c r="H90" s="105"/>
      <c r="I90" s="105"/>
      <c r="J90" s="105"/>
    </row>
    <row r="91" spans="1:10" ht="30" customHeight="1" x14ac:dyDescent="0.3">
      <c r="A91" s="80"/>
      <c r="B91" s="129"/>
      <c r="C91" s="105"/>
      <c r="D91" s="105"/>
      <c r="E91" s="105"/>
      <c r="F91" s="105"/>
      <c r="G91" s="105"/>
      <c r="H91" s="105"/>
      <c r="I91" s="105"/>
      <c r="J91" s="105"/>
    </row>
    <row r="92" spans="1:10" ht="30" customHeight="1" x14ac:dyDescent="0.3">
      <c r="A92" s="80"/>
      <c r="B92" s="129"/>
      <c r="C92" s="105"/>
      <c r="D92" s="105"/>
      <c r="E92" s="105"/>
      <c r="F92" s="105"/>
      <c r="G92" s="105"/>
      <c r="H92" s="105"/>
      <c r="I92" s="105"/>
      <c r="J92" s="105"/>
    </row>
    <row r="93" spans="1:10" ht="30" customHeight="1" x14ac:dyDescent="0.3">
      <c r="A93" s="80"/>
      <c r="B93" s="129"/>
      <c r="C93" s="105"/>
      <c r="D93" s="105"/>
      <c r="E93" s="105"/>
      <c r="F93" s="105"/>
      <c r="G93" s="105"/>
      <c r="H93" s="105"/>
      <c r="I93" s="105"/>
      <c r="J93" s="105"/>
    </row>
    <row r="94" spans="1:10" ht="30" customHeight="1" x14ac:dyDescent="0.3">
      <c r="A94" s="80"/>
      <c r="B94" s="129"/>
      <c r="C94" s="105"/>
      <c r="D94" s="105"/>
      <c r="E94" s="105"/>
      <c r="F94" s="105"/>
      <c r="G94" s="105"/>
      <c r="H94" s="105"/>
      <c r="I94" s="105"/>
      <c r="J94" s="105"/>
    </row>
    <row r="95" spans="1:10" ht="30" customHeight="1" x14ac:dyDescent="0.3">
      <c r="A95" s="80"/>
      <c r="B95" s="129"/>
      <c r="C95" s="105"/>
      <c r="D95" s="105"/>
      <c r="E95" s="105"/>
      <c r="F95" s="105"/>
      <c r="G95" s="105"/>
      <c r="H95" s="105"/>
      <c r="I95" s="105"/>
      <c r="J95" s="105"/>
    </row>
    <row r="96" spans="1:10" ht="30" customHeight="1" x14ac:dyDescent="0.3">
      <c r="A96" s="80"/>
      <c r="B96" s="129"/>
      <c r="C96" s="105"/>
      <c r="D96" s="105"/>
      <c r="E96" s="105"/>
      <c r="F96" s="105"/>
      <c r="G96" s="105"/>
      <c r="H96" s="105"/>
      <c r="I96" s="105"/>
      <c r="J96" s="105"/>
    </row>
    <row r="97" spans="1:10" ht="30" customHeight="1" x14ac:dyDescent="0.3">
      <c r="A97" s="80"/>
      <c r="B97" s="129"/>
      <c r="C97" s="105"/>
      <c r="D97" s="105"/>
      <c r="E97" s="105"/>
      <c r="F97" s="105"/>
      <c r="G97" s="105"/>
      <c r="H97" s="105"/>
      <c r="I97" s="105"/>
      <c r="J97" s="105"/>
    </row>
    <row r="98" spans="1:10" ht="30" customHeight="1" x14ac:dyDescent="0.3">
      <c r="A98" s="80"/>
      <c r="B98" s="129"/>
      <c r="C98" s="105"/>
      <c r="D98" s="105"/>
      <c r="E98" s="105"/>
      <c r="F98" s="105"/>
      <c r="G98" s="105"/>
      <c r="H98" s="105"/>
      <c r="I98" s="105"/>
      <c r="J98" s="105"/>
    </row>
    <row r="99" spans="1:10" ht="30" customHeight="1" x14ac:dyDescent="0.3">
      <c r="A99" s="80"/>
      <c r="B99" s="129"/>
      <c r="C99" s="105"/>
      <c r="D99" s="105"/>
      <c r="E99" s="105"/>
      <c r="F99" s="105"/>
      <c r="G99" s="105"/>
      <c r="H99" s="105"/>
      <c r="I99" s="105"/>
      <c r="J99" s="105"/>
    </row>
    <row r="100" spans="1:10" ht="30" customHeight="1" x14ac:dyDescent="0.3">
      <c r="A100" s="80"/>
      <c r="B100" s="129"/>
      <c r="C100" s="105"/>
      <c r="D100" s="105"/>
      <c r="E100" s="105"/>
      <c r="F100" s="105"/>
      <c r="G100" s="105"/>
      <c r="H100" s="105"/>
      <c r="I100" s="105"/>
      <c r="J100" s="105"/>
    </row>
    <row r="101" spans="1:10" ht="30" customHeight="1" x14ac:dyDescent="0.3">
      <c r="A101" s="80"/>
      <c r="B101" s="129"/>
      <c r="C101" s="105"/>
      <c r="D101" s="105"/>
      <c r="E101" s="105"/>
      <c r="F101" s="105"/>
      <c r="G101" s="105"/>
      <c r="H101" s="105"/>
      <c r="I101" s="105"/>
      <c r="J101" s="105"/>
    </row>
    <row r="102" spans="1:10" ht="30" customHeight="1" x14ac:dyDescent="0.3">
      <c r="A102" s="80"/>
      <c r="B102" s="129"/>
      <c r="C102" s="105"/>
      <c r="D102" s="105"/>
      <c r="E102" s="105"/>
      <c r="F102" s="105"/>
      <c r="G102" s="105"/>
      <c r="H102" s="105"/>
      <c r="I102" s="105"/>
      <c r="J102" s="105"/>
    </row>
    <row r="103" spans="1:10" ht="30" customHeight="1" x14ac:dyDescent="0.3">
      <c r="A103" s="80"/>
      <c r="B103" s="129"/>
      <c r="C103" s="105"/>
      <c r="D103" s="105"/>
      <c r="E103" s="105"/>
      <c r="F103" s="105"/>
      <c r="G103" s="105"/>
      <c r="H103" s="105"/>
      <c r="I103" s="105"/>
      <c r="J103" s="105"/>
    </row>
    <row r="104" spans="1:10" ht="30" customHeight="1" x14ac:dyDescent="0.3">
      <c r="A104" s="80"/>
      <c r="B104" s="129"/>
      <c r="C104" s="105"/>
      <c r="D104" s="105"/>
      <c r="E104" s="105"/>
      <c r="F104" s="105"/>
      <c r="G104" s="105"/>
      <c r="H104" s="105"/>
      <c r="I104" s="105"/>
      <c r="J104" s="105"/>
    </row>
    <row r="105" spans="1:10" ht="30" customHeight="1" x14ac:dyDescent="0.3">
      <c r="A105" s="80"/>
      <c r="B105" s="129"/>
      <c r="C105" s="105"/>
      <c r="D105" s="105"/>
      <c r="E105" s="105"/>
      <c r="F105" s="105"/>
      <c r="G105" s="105"/>
      <c r="H105" s="105"/>
      <c r="I105" s="105"/>
      <c r="J105" s="105"/>
    </row>
    <row r="106" spans="1:10" ht="30" customHeight="1" x14ac:dyDescent="0.3">
      <c r="A106" s="80"/>
      <c r="B106" s="129"/>
      <c r="C106" s="105"/>
      <c r="D106" s="105"/>
      <c r="E106" s="105"/>
      <c r="F106" s="105"/>
      <c r="G106" s="105"/>
      <c r="H106" s="105"/>
      <c r="I106" s="105"/>
      <c r="J106" s="105"/>
    </row>
    <row r="107" spans="1:10" ht="30" customHeight="1" x14ac:dyDescent="0.3">
      <c r="A107" s="80"/>
      <c r="B107" s="129"/>
      <c r="C107" s="105"/>
      <c r="D107" s="105"/>
      <c r="E107" s="105"/>
      <c r="F107" s="105"/>
      <c r="G107" s="105"/>
      <c r="H107" s="105"/>
      <c r="I107" s="105"/>
      <c r="J107" s="105"/>
    </row>
    <row r="108" spans="1:10" ht="30" customHeight="1" x14ac:dyDescent="0.3">
      <c r="A108" s="80"/>
      <c r="B108" s="129"/>
      <c r="C108" s="105"/>
      <c r="D108" s="105"/>
      <c r="E108" s="105"/>
      <c r="F108" s="105"/>
      <c r="G108" s="105"/>
      <c r="H108" s="105"/>
      <c r="I108" s="105"/>
      <c r="J108" s="105"/>
    </row>
    <row r="109" spans="1:10" ht="30" customHeight="1" x14ac:dyDescent="0.3">
      <c r="A109" s="80"/>
      <c r="B109" s="129"/>
      <c r="C109" s="105"/>
      <c r="D109" s="105"/>
      <c r="E109" s="105"/>
      <c r="F109" s="105"/>
      <c r="G109" s="105"/>
      <c r="H109" s="105"/>
      <c r="I109" s="105"/>
      <c r="J109" s="105"/>
    </row>
    <row r="110" spans="1:10" ht="30" customHeight="1" x14ac:dyDescent="0.3">
      <c r="A110" s="80"/>
      <c r="B110" s="129"/>
      <c r="C110" s="105"/>
      <c r="D110" s="105"/>
      <c r="E110" s="105"/>
      <c r="F110" s="105"/>
      <c r="G110" s="105"/>
      <c r="H110" s="105"/>
      <c r="I110" s="105"/>
      <c r="J110" s="105"/>
    </row>
    <row r="111" spans="1:10" ht="30" customHeight="1" x14ac:dyDescent="0.3">
      <c r="A111" s="80"/>
      <c r="B111" s="129"/>
      <c r="C111" s="105"/>
      <c r="D111" s="105"/>
      <c r="E111" s="105"/>
      <c r="F111" s="105"/>
      <c r="G111" s="105"/>
      <c r="H111" s="105"/>
      <c r="I111" s="105"/>
      <c r="J111" s="105"/>
    </row>
    <row r="112" spans="1:10" ht="30" customHeight="1" x14ac:dyDescent="0.3">
      <c r="A112" s="80"/>
      <c r="B112" s="129"/>
      <c r="C112" s="105"/>
      <c r="D112" s="105"/>
      <c r="E112" s="105"/>
      <c r="F112" s="105"/>
      <c r="G112" s="105"/>
      <c r="H112" s="105"/>
      <c r="I112" s="105"/>
      <c r="J112" s="105"/>
    </row>
    <row r="113" spans="1:10" ht="30" customHeight="1" x14ac:dyDescent="0.3">
      <c r="A113" s="80"/>
      <c r="B113" s="129"/>
      <c r="C113" s="105"/>
      <c r="D113" s="105"/>
      <c r="E113" s="105"/>
      <c r="F113" s="105"/>
      <c r="G113" s="105"/>
      <c r="H113" s="105"/>
      <c r="I113" s="105"/>
      <c r="J113" s="105"/>
    </row>
    <row r="114" spans="1:10" ht="30" customHeight="1" x14ac:dyDescent="0.3">
      <c r="A114" s="80"/>
      <c r="B114" s="129"/>
      <c r="C114" s="105"/>
      <c r="D114" s="105"/>
      <c r="E114" s="105"/>
      <c r="F114" s="105"/>
      <c r="G114" s="105"/>
      <c r="H114" s="105"/>
      <c r="I114" s="105"/>
      <c r="J114" s="105"/>
    </row>
    <row r="115" spans="1:10" ht="30" customHeight="1" x14ac:dyDescent="0.3">
      <c r="A115" s="80"/>
      <c r="B115" s="129"/>
      <c r="C115" s="105"/>
      <c r="D115" s="105"/>
      <c r="E115" s="105"/>
      <c r="F115" s="105"/>
      <c r="G115" s="105"/>
      <c r="H115" s="105"/>
      <c r="I115" s="105"/>
      <c r="J115" s="105"/>
    </row>
    <row r="116" spans="1:10" ht="30" customHeight="1" x14ac:dyDescent="0.3">
      <c r="A116" s="80"/>
      <c r="B116" s="129"/>
      <c r="C116" s="105"/>
      <c r="D116" s="105"/>
      <c r="E116" s="105"/>
      <c r="F116" s="105"/>
      <c r="G116" s="105"/>
      <c r="H116" s="105"/>
      <c r="I116" s="105"/>
      <c r="J116" s="105"/>
    </row>
    <row r="117" spans="1:10" ht="30" customHeight="1" x14ac:dyDescent="0.3">
      <c r="A117" s="80"/>
      <c r="B117" s="129"/>
      <c r="C117" s="105"/>
      <c r="D117" s="105"/>
      <c r="E117" s="105"/>
      <c r="F117" s="105"/>
      <c r="G117" s="105"/>
      <c r="H117" s="105"/>
      <c r="I117" s="105"/>
      <c r="J117" s="105"/>
    </row>
    <row r="118" spans="1:10" ht="30" customHeight="1" x14ac:dyDescent="0.3">
      <c r="A118" s="80"/>
      <c r="B118" s="129"/>
      <c r="C118" s="105"/>
      <c r="D118" s="105"/>
      <c r="E118" s="105"/>
      <c r="F118" s="105"/>
      <c r="G118" s="105"/>
      <c r="H118" s="105"/>
      <c r="I118" s="105"/>
      <c r="J118" s="105"/>
    </row>
    <row r="119" spans="1:10" ht="30" customHeight="1" x14ac:dyDescent="0.3">
      <c r="A119" s="80"/>
      <c r="B119" s="129"/>
      <c r="C119" s="105"/>
      <c r="D119" s="105"/>
      <c r="E119" s="105"/>
      <c r="F119" s="105"/>
      <c r="G119" s="105"/>
      <c r="H119" s="105"/>
      <c r="I119" s="105"/>
      <c r="J119" s="105"/>
    </row>
    <row r="120" spans="1:10" ht="30" customHeight="1" x14ac:dyDescent="0.3">
      <c r="A120" s="80"/>
      <c r="B120" s="129"/>
      <c r="C120" s="105"/>
      <c r="D120" s="105"/>
      <c r="E120" s="105"/>
      <c r="F120" s="105"/>
      <c r="G120" s="105"/>
      <c r="H120" s="105"/>
      <c r="I120" s="105"/>
      <c r="J120" s="105"/>
    </row>
    <row r="121" spans="1:10" ht="30" customHeight="1" x14ac:dyDescent="0.3">
      <c r="A121" s="80"/>
      <c r="B121" s="129"/>
      <c r="C121" s="105"/>
      <c r="D121" s="105"/>
      <c r="E121" s="105"/>
      <c r="F121" s="105"/>
      <c r="G121" s="105"/>
      <c r="H121" s="105"/>
      <c r="I121" s="105"/>
      <c r="J121" s="105"/>
    </row>
    <row r="122" spans="1:10" ht="30" customHeight="1" x14ac:dyDescent="0.3">
      <c r="A122" s="80"/>
      <c r="B122" s="129"/>
      <c r="C122" s="105"/>
      <c r="D122" s="105"/>
      <c r="E122" s="105"/>
      <c r="F122" s="105"/>
      <c r="G122" s="105"/>
      <c r="H122" s="105"/>
      <c r="I122" s="105"/>
      <c r="J122" s="105"/>
    </row>
    <row r="123" spans="1:10" ht="30" customHeight="1" x14ac:dyDescent="0.3">
      <c r="A123" s="80"/>
      <c r="B123" s="129"/>
      <c r="C123" s="105"/>
      <c r="D123" s="105"/>
      <c r="E123" s="105"/>
      <c r="F123" s="105"/>
      <c r="G123" s="105"/>
      <c r="H123" s="105"/>
      <c r="I123" s="105"/>
      <c r="J123" s="105"/>
    </row>
    <row r="124" spans="1:10" ht="30" customHeight="1" x14ac:dyDescent="0.3">
      <c r="A124" s="80"/>
      <c r="B124" s="129"/>
      <c r="C124" s="105"/>
      <c r="D124" s="105"/>
      <c r="E124" s="105"/>
      <c r="F124" s="105"/>
      <c r="G124" s="105"/>
      <c r="H124" s="105"/>
      <c r="I124" s="105"/>
      <c r="J124" s="105"/>
    </row>
    <row r="125" spans="1:10" ht="30" customHeight="1" x14ac:dyDescent="0.3">
      <c r="A125" s="80"/>
      <c r="B125" s="129"/>
      <c r="C125" s="105"/>
      <c r="D125" s="105"/>
      <c r="E125" s="105"/>
      <c r="F125" s="105"/>
      <c r="G125" s="105"/>
      <c r="H125" s="105"/>
      <c r="I125" s="105"/>
      <c r="J125" s="105"/>
    </row>
    <row r="126" spans="1:10" ht="30" customHeight="1" x14ac:dyDescent="0.3">
      <c r="A126" s="80"/>
      <c r="B126" s="129"/>
      <c r="C126" s="105"/>
      <c r="D126" s="105"/>
      <c r="E126" s="105"/>
      <c r="F126" s="105"/>
      <c r="G126" s="105"/>
      <c r="H126" s="105"/>
      <c r="I126" s="105"/>
      <c r="J126" s="105"/>
    </row>
    <row r="127" spans="1:10" ht="30" customHeight="1" x14ac:dyDescent="0.3">
      <c r="A127" s="80"/>
      <c r="B127" s="129"/>
      <c r="C127" s="105"/>
      <c r="D127" s="105"/>
      <c r="E127" s="105"/>
      <c r="F127" s="105"/>
      <c r="G127" s="105"/>
      <c r="H127" s="105"/>
      <c r="I127" s="105"/>
      <c r="J127" s="105"/>
    </row>
    <row r="128" spans="1:10" ht="30" customHeight="1" x14ac:dyDescent="0.3">
      <c r="A128" s="80"/>
      <c r="B128" s="129"/>
      <c r="C128" s="105"/>
      <c r="D128" s="105"/>
      <c r="E128" s="105"/>
      <c r="F128" s="105"/>
      <c r="G128" s="105"/>
      <c r="H128" s="105"/>
      <c r="I128" s="105"/>
      <c r="J128" s="105"/>
    </row>
    <row r="129" spans="1:10" ht="30" customHeight="1" x14ac:dyDescent="0.3">
      <c r="A129" s="80"/>
      <c r="B129" s="129"/>
      <c r="C129" s="105"/>
      <c r="D129" s="105"/>
      <c r="E129" s="105"/>
      <c r="F129" s="105"/>
      <c r="G129" s="105"/>
      <c r="H129" s="105"/>
      <c r="I129" s="105"/>
      <c r="J129" s="105"/>
    </row>
    <row r="130" spans="1:10" ht="30" customHeight="1" x14ac:dyDescent="0.3">
      <c r="A130" s="80"/>
      <c r="B130" s="129"/>
      <c r="C130" s="105"/>
      <c r="D130" s="105"/>
      <c r="E130" s="105"/>
      <c r="F130" s="105"/>
      <c r="G130" s="105"/>
      <c r="H130" s="105"/>
      <c r="I130" s="105"/>
      <c r="J130" s="105"/>
    </row>
    <row r="131" spans="1:10" ht="30" customHeight="1" x14ac:dyDescent="0.3">
      <c r="A131" s="80"/>
      <c r="B131" s="129"/>
      <c r="C131" s="105"/>
      <c r="D131" s="105"/>
      <c r="E131" s="105"/>
      <c r="F131" s="105"/>
      <c r="G131" s="105"/>
      <c r="H131" s="105"/>
      <c r="I131" s="105"/>
      <c r="J131" s="105"/>
    </row>
    <row r="132" spans="1:10" ht="30" customHeight="1" x14ac:dyDescent="0.3">
      <c r="A132" s="80"/>
      <c r="B132" s="129"/>
      <c r="C132" s="105"/>
      <c r="D132" s="105"/>
      <c r="E132" s="105"/>
      <c r="F132" s="105"/>
      <c r="G132" s="105"/>
      <c r="H132" s="105"/>
      <c r="I132" s="105"/>
      <c r="J132" s="105"/>
    </row>
    <row r="133" spans="1:10" ht="30" customHeight="1" x14ac:dyDescent="0.3">
      <c r="A133" s="80"/>
      <c r="B133" s="129"/>
      <c r="C133" s="105"/>
      <c r="D133" s="105"/>
      <c r="E133" s="105"/>
      <c r="F133" s="105"/>
      <c r="G133" s="105"/>
      <c r="H133" s="105"/>
      <c r="I133" s="105"/>
      <c r="J133" s="105"/>
    </row>
    <row r="134" spans="1:10" ht="30" customHeight="1" x14ac:dyDescent="0.3">
      <c r="A134" s="80"/>
      <c r="B134" s="129"/>
      <c r="C134" s="105"/>
      <c r="D134" s="105"/>
      <c r="E134" s="105"/>
      <c r="F134" s="105"/>
      <c r="G134" s="105"/>
      <c r="H134" s="105"/>
      <c r="I134" s="105"/>
      <c r="J134" s="105"/>
    </row>
    <row r="135" spans="1:10" ht="30" customHeight="1" x14ac:dyDescent="0.3">
      <c r="A135" s="80"/>
      <c r="B135" s="129"/>
      <c r="C135" s="105"/>
      <c r="D135" s="105"/>
      <c r="E135" s="105"/>
      <c r="F135" s="105"/>
      <c r="G135" s="105"/>
      <c r="H135" s="105"/>
      <c r="I135" s="105"/>
      <c r="J135" s="105"/>
    </row>
    <row r="136" spans="1:10" ht="30" customHeight="1" x14ac:dyDescent="0.3">
      <c r="A136" s="80"/>
      <c r="B136" s="129"/>
      <c r="C136" s="105"/>
      <c r="D136" s="105"/>
      <c r="E136" s="105"/>
      <c r="F136" s="105"/>
      <c r="G136" s="105"/>
      <c r="H136" s="105"/>
      <c r="I136" s="105"/>
      <c r="J136" s="105"/>
    </row>
    <row r="137" spans="1:10" ht="30" customHeight="1" x14ac:dyDescent="0.3">
      <c r="A137" s="80"/>
      <c r="B137" s="129"/>
      <c r="C137" s="105"/>
      <c r="D137" s="105"/>
      <c r="E137" s="105"/>
      <c r="F137" s="105"/>
      <c r="G137" s="105"/>
      <c r="H137" s="105"/>
      <c r="I137" s="105"/>
      <c r="J137" s="105"/>
    </row>
    <row r="138" spans="1:10" ht="30" customHeight="1" x14ac:dyDescent="0.3">
      <c r="A138" s="80"/>
      <c r="B138" s="129"/>
      <c r="C138" s="105"/>
      <c r="D138" s="105"/>
      <c r="E138" s="105"/>
      <c r="F138" s="105"/>
      <c r="G138" s="105"/>
      <c r="H138" s="105"/>
      <c r="I138" s="105"/>
      <c r="J138" s="105"/>
    </row>
    <row r="139" spans="1:10" ht="30" customHeight="1" x14ac:dyDescent="0.3">
      <c r="A139" s="80"/>
      <c r="B139" s="129"/>
      <c r="C139" s="105"/>
      <c r="D139" s="105"/>
      <c r="E139" s="105"/>
      <c r="F139" s="105"/>
      <c r="G139" s="105"/>
      <c r="H139" s="105"/>
      <c r="I139" s="105"/>
      <c r="J139" s="105"/>
    </row>
    <row r="140" spans="1:10" ht="30" customHeight="1" x14ac:dyDescent="0.3">
      <c r="A140" s="80"/>
      <c r="B140" s="129"/>
      <c r="C140" s="105"/>
      <c r="D140" s="105"/>
      <c r="E140" s="105"/>
      <c r="F140" s="105"/>
      <c r="G140" s="105"/>
      <c r="H140" s="105"/>
      <c r="I140" s="105"/>
      <c r="J140" s="105"/>
    </row>
    <row r="141" spans="1:10" ht="30" customHeight="1" x14ac:dyDescent="0.3">
      <c r="A141" s="80"/>
      <c r="B141" s="129"/>
      <c r="C141" s="105"/>
      <c r="D141" s="105"/>
      <c r="E141" s="105"/>
      <c r="F141" s="105"/>
      <c r="G141" s="105"/>
      <c r="H141" s="105"/>
      <c r="I141" s="105"/>
      <c r="J141" s="105"/>
    </row>
    <row r="142" spans="1:10" ht="30" customHeight="1" x14ac:dyDescent="0.3">
      <c r="A142" s="80"/>
      <c r="B142" s="129"/>
      <c r="C142" s="105"/>
      <c r="D142" s="105"/>
      <c r="E142" s="105"/>
      <c r="F142" s="105"/>
      <c r="G142" s="105"/>
      <c r="H142" s="105"/>
      <c r="I142" s="105"/>
      <c r="J142" s="105"/>
    </row>
    <row r="143" spans="1:10" ht="30" customHeight="1" x14ac:dyDescent="0.3">
      <c r="A143" s="80"/>
      <c r="B143" s="129"/>
      <c r="C143" s="105"/>
      <c r="D143" s="105"/>
      <c r="E143" s="105"/>
      <c r="F143" s="105"/>
      <c r="G143" s="105"/>
      <c r="H143" s="105"/>
      <c r="I143" s="105"/>
      <c r="J143" s="105"/>
    </row>
    <row r="144" spans="1:10" ht="30" customHeight="1" x14ac:dyDescent="0.3">
      <c r="A144" s="80"/>
      <c r="B144" s="129"/>
      <c r="C144" s="105"/>
      <c r="D144" s="105"/>
      <c r="E144" s="105"/>
      <c r="F144" s="105"/>
      <c r="G144" s="105"/>
      <c r="H144" s="105"/>
      <c r="I144" s="105"/>
      <c r="J144" s="105"/>
    </row>
    <row r="145" spans="1:10" ht="30" customHeight="1" x14ac:dyDescent="0.3">
      <c r="A145" s="80"/>
      <c r="B145" s="129"/>
      <c r="C145" s="105"/>
      <c r="D145" s="105"/>
      <c r="E145" s="105"/>
      <c r="F145" s="105"/>
      <c r="G145" s="105"/>
      <c r="H145" s="105"/>
      <c r="I145" s="105"/>
      <c r="J145" s="105"/>
    </row>
    <row r="146" spans="1:10" ht="30" customHeight="1" x14ac:dyDescent="0.3">
      <c r="A146" s="80"/>
      <c r="B146" s="129"/>
      <c r="C146" s="105"/>
      <c r="D146" s="105"/>
      <c r="E146" s="105"/>
      <c r="F146" s="105"/>
      <c r="G146" s="105"/>
      <c r="H146" s="105"/>
      <c r="I146" s="105"/>
      <c r="J146" s="105"/>
    </row>
    <row r="147" spans="1:10" ht="30" customHeight="1" x14ac:dyDescent="0.3">
      <c r="A147" s="80"/>
      <c r="B147" s="129"/>
      <c r="C147" s="105"/>
      <c r="D147" s="105"/>
      <c r="E147" s="105"/>
      <c r="F147" s="105"/>
      <c r="G147" s="105"/>
      <c r="H147" s="105"/>
      <c r="I147" s="105"/>
      <c r="J147" s="105"/>
    </row>
    <row r="148" spans="1:10" ht="30" customHeight="1" x14ac:dyDescent="0.3">
      <c r="A148" s="80"/>
      <c r="B148" s="129"/>
      <c r="C148" s="105"/>
      <c r="D148" s="105"/>
      <c r="E148" s="105"/>
      <c r="F148" s="105"/>
      <c r="G148" s="105"/>
      <c r="H148" s="105"/>
      <c r="I148" s="105"/>
      <c r="J148" s="105"/>
    </row>
    <row r="149" spans="1:10" ht="30" customHeight="1" x14ac:dyDescent="0.3">
      <c r="A149" s="80"/>
      <c r="B149" s="129"/>
      <c r="C149" s="105"/>
      <c r="D149" s="105"/>
      <c r="E149" s="105"/>
      <c r="F149" s="105"/>
      <c r="G149" s="105"/>
      <c r="H149" s="105"/>
      <c r="I149" s="105"/>
      <c r="J149" s="105"/>
    </row>
    <row r="150" spans="1:10" ht="30" customHeight="1" x14ac:dyDescent="0.3">
      <c r="A150" s="80"/>
      <c r="B150" s="129"/>
      <c r="C150" s="105"/>
      <c r="D150" s="105"/>
      <c r="E150" s="105"/>
      <c r="F150" s="105"/>
      <c r="G150" s="105"/>
      <c r="H150" s="105"/>
      <c r="I150" s="105"/>
      <c r="J150" s="105"/>
    </row>
    <row r="151" spans="1:10" ht="30" customHeight="1" x14ac:dyDescent="0.3">
      <c r="A151" s="80"/>
      <c r="B151" s="129"/>
      <c r="C151" s="105"/>
      <c r="D151" s="105"/>
      <c r="E151" s="105"/>
      <c r="F151" s="105"/>
      <c r="G151" s="105"/>
      <c r="H151" s="105"/>
      <c r="I151" s="105"/>
      <c r="J151" s="105"/>
    </row>
    <row r="152" spans="1:10" ht="30" customHeight="1" x14ac:dyDescent="0.3">
      <c r="A152" s="80"/>
      <c r="B152" s="129"/>
      <c r="C152" s="105"/>
      <c r="D152" s="105"/>
      <c r="E152" s="105"/>
      <c r="F152" s="105"/>
      <c r="G152" s="105"/>
      <c r="H152" s="105"/>
      <c r="I152" s="105"/>
      <c r="J152" s="105"/>
    </row>
    <row r="153" spans="1:10" ht="30" customHeight="1" x14ac:dyDescent="0.3">
      <c r="A153" s="80"/>
      <c r="B153" s="129"/>
      <c r="C153" s="105"/>
      <c r="D153" s="105"/>
      <c r="E153" s="105"/>
      <c r="F153" s="105"/>
      <c r="G153" s="105"/>
      <c r="H153" s="105"/>
      <c r="I153" s="105"/>
      <c r="J153" s="105"/>
    </row>
    <row r="154" spans="1:10" ht="30" customHeight="1" x14ac:dyDescent="0.3">
      <c r="A154" s="80"/>
      <c r="B154" s="129"/>
      <c r="C154" s="105"/>
      <c r="D154" s="105"/>
      <c r="E154" s="105"/>
      <c r="F154" s="105"/>
      <c r="G154" s="105"/>
      <c r="H154" s="105"/>
      <c r="I154" s="105"/>
      <c r="J154" s="105"/>
    </row>
    <row r="155" spans="1:10" ht="30" customHeight="1" x14ac:dyDescent="0.3">
      <c r="A155" s="80"/>
      <c r="B155" s="129"/>
      <c r="C155" s="105"/>
      <c r="D155" s="105"/>
      <c r="E155" s="105"/>
      <c r="F155" s="105"/>
      <c r="G155" s="105"/>
      <c r="H155" s="105"/>
      <c r="I155" s="105"/>
      <c r="J155" s="105"/>
    </row>
    <row r="156" spans="1:10" ht="30" customHeight="1" x14ac:dyDescent="0.3">
      <c r="A156" s="80"/>
      <c r="B156" s="129"/>
      <c r="C156" s="105"/>
      <c r="D156" s="105"/>
      <c r="E156" s="105"/>
      <c r="F156" s="105"/>
      <c r="G156" s="105"/>
      <c r="H156" s="105"/>
      <c r="I156" s="105"/>
      <c r="J156" s="105"/>
    </row>
    <row r="157" spans="1:10" ht="30" customHeight="1" x14ac:dyDescent="0.3">
      <c r="A157" s="80"/>
      <c r="B157" s="129"/>
      <c r="C157" s="105"/>
      <c r="D157" s="105"/>
      <c r="E157" s="105"/>
      <c r="F157" s="105"/>
      <c r="G157" s="105"/>
      <c r="H157" s="105"/>
      <c r="I157" s="105"/>
      <c r="J157" s="105"/>
    </row>
    <row r="158" spans="1:10" ht="30" customHeight="1" x14ac:dyDescent="0.3">
      <c r="A158" s="80"/>
      <c r="B158" s="129"/>
      <c r="C158" s="105"/>
      <c r="D158" s="105"/>
      <c r="E158" s="105"/>
      <c r="F158" s="105"/>
      <c r="G158" s="105"/>
      <c r="H158" s="105"/>
      <c r="I158" s="105"/>
      <c r="J158" s="105"/>
    </row>
    <row r="159" spans="1:10" ht="30" customHeight="1" x14ac:dyDescent="0.3">
      <c r="A159" s="80"/>
      <c r="B159" s="129"/>
      <c r="C159" s="105"/>
      <c r="D159" s="105"/>
      <c r="E159" s="105"/>
      <c r="F159" s="105"/>
      <c r="G159" s="105"/>
      <c r="H159" s="105"/>
      <c r="I159" s="105"/>
      <c r="J159" s="105"/>
    </row>
    <row r="160" spans="1:10" ht="30" customHeight="1" x14ac:dyDescent="0.3">
      <c r="A160" s="80"/>
      <c r="B160" s="129"/>
      <c r="C160" s="105"/>
      <c r="D160" s="105"/>
      <c r="E160" s="105"/>
      <c r="F160" s="105"/>
      <c r="G160" s="105"/>
      <c r="H160" s="105"/>
      <c r="I160" s="105"/>
      <c r="J160" s="105"/>
    </row>
    <row r="161" spans="1:10" ht="30" customHeight="1" x14ac:dyDescent="0.3">
      <c r="A161" s="80"/>
      <c r="B161" s="129"/>
      <c r="C161" s="105"/>
      <c r="D161" s="105"/>
      <c r="E161" s="105"/>
      <c r="F161" s="105"/>
      <c r="G161" s="105"/>
      <c r="H161" s="105"/>
      <c r="I161" s="105"/>
      <c r="J161" s="105"/>
    </row>
    <row r="162" spans="1:10" ht="30" customHeight="1" x14ac:dyDescent="0.3">
      <c r="A162" s="80"/>
      <c r="B162" s="129"/>
      <c r="C162" s="105"/>
      <c r="D162" s="105"/>
      <c r="E162" s="105"/>
      <c r="F162" s="105"/>
      <c r="G162" s="105"/>
      <c r="H162" s="105"/>
      <c r="I162" s="105"/>
      <c r="J162" s="105"/>
    </row>
    <row r="163" spans="1:10" ht="30" customHeight="1" x14ac:dyDescent="0.3">
      <c r="A163" s="80"/>
      <c r="B163" s="129"/>
      <c r="C163" s="105"/>
      <c r="D163" s="105"/>
      <c r="E163" s="105"/>
      <c r="F163" s="105"/>
      <c r="G163" s="105"/>
      <c r="H163" s="105"/>
      <c r="I163" s="105"/>
      <c r="J163" s="105"/>
    </row>
    <row r="164" spans="1:10" ht="30" customHeight="1" x14ac:dyDescent="0.3">
      <c r="A164" s="80"/>
      <c r="B164" s="129"/>
      <c r="C164" s="105"/>
      <c r="D164" s="105"/>
      <c r="E164" s="105"/>
      <c r="F164" s="105"/>
      <c r="G164" s="105"/>
      <c r="H164" s="105"/>
      <c r="I164" s="105"/>
      <c r="J164" s="105"/>
    </row>
    <row r="165" spans="1:10" ht="30" customHeight="1" x14ac:dyDescent="0.3">
      <c r="A165" s="80"/>
      <c r="B165" s="129"/>
      <c r="C165" s="105"/>
      <c r="D165" s="105"/>
      <c r="E165" s="105"/>
      <c r="F165" s="105"/>
      <c r="G165" s="105"/>
      <c r="H165" s="105"/>
      <c r="I165" s="105"/>
      <c r="J165" s="105"/>
    </row>
    <row r="166" spans="1:10" ht="30" customHeight="1" x14ac:dyDescent="0.3">
      <c r="A166" s="80"/>
      <c r="B166" s="129"/>
      <c r="C166" s="105"/>
      <c r="D166" s="105"/>
      <c r="E166" s="105"/>
      <c r="F166" s="105"/>
      <c r="G166" s="105"/>
      <c r="H166" s="105"/>
      <c r="I166" s="105"/>
      <c r="J166" s="105"/>
    </row>
    <row r="167" spans="1:10" ht="30" customHeight="1" x14ac:dyDescent="0.3">
      <c r="A167" s="80"/>
      <c r="B167" s="129"/>
      <c r="C167" s="105"/>
      <c r="D167" s="105"/>
      <c r="E167" s="105"/>
      <c r="F167" s="105"/>
      <c r="G167" s="105"/>
      <c r="H167" s="105"/>
      <c r="I167" s="105"/>
      <c r="J167" s="105"/>
    </row>
    <row r="168" spans="1:10" ht="30" customHeight="1" x14ac:dyDescent="0.3">
      <c r="A168" s="80"/>
      <c r="B168" s="129"/>
      <c r="C168" s="105"/>
      <c r="D168" s="105"/>
      <c r="E168" s="105"/>
      <c r="F168" s="105"/>
      <c r="G168" s="105"/>
      <c r="H168" s="105"/>
      <c r="I168" s="105"/>
      <c r="J168" s="105"/>
    </row>
    <row r="169" spans="1:10" ht="30" customHeight="1" x14ac:dyDescent="0.3">
      <c r="A169" s="80"/>
      <c r="B169" s="129"/>
      <c r="C169" s="105"/>
      <c r="D169" s="105"/>
      <c r="E169" s="105"/>
      <c r="F169" s="105"/>
      <c r="G169" s="105"/>
      <c r="H169" s="105"/>
      <c r="I169" s="105"/>
      <c r="J169" s="105"/>
    </row>
    <row r="170" spans="1:10" ht="30" customHeight="1" x14ac:dyDescent="0.3">
      <c r="A170" s="80"/>
      <c r="B170" s="129"/>
      <c r="C170" s="105"/>
      <c r="D170" s="105"/>
      <c r="E170" s="105"/>
      <c r="F170" s="105"/>
      <c r="G170" s="105"/>
      <c r="H170" s="105"/>
      <c r="I170" s="105"/>
      <c r="J170" s="105"/>
    </row>
    <row r="171" spans="1:10" ht="30" customHeight="1" x14ac:dyDescent="0.3">
      <c r="A171" s="80"/>
      <c r="B171" s="129"/>
      <c r="C171" s="105"/>
      <c r="D171" s="105"/>
      <c r="E171" s="105"/>
      <c r="F171" s="105"/>
      <c r="G171" s="105"/>
      <c r="H171" s="105"/>
      <c r="I171" s="105"/>
      <c r="J171" s="105"/>
    </row>
    <row r="172" spans="1:10" ht="30" customHeight="1" x14ac:dyDescent="0.3">
      <c r="A172" s="80"/>
      <c r="B172" s="129"/>
      <c r="C172" s="105"/>
      <c r="D172" s="105"/>
      <c r="E172" s="105"/>
      <c r="F172" s="105"/>
      <c r="G172" s="105"/>
      <c r="H172" s="105"/>
      <c r="I172" s="105"/>
      <c r="J172" s="105"/>
    </row>
    <row r="173" spans="1:10" ht="30" customHeight="1" x14ac:dyDescent="0.3">
      <c r="A173" s="80"/>
      <c r="B173" s="129"/>
      <c r="C173" s="105"/>
      <c r="D173" s="105"/>
      <c r="E173" s="105"/>
      <c r="F173" s="105"/>
      <c r="G173" s="105"/>
      <c r="H173" s="105"/>
      <c r="I173" s="105"/>
      <c r="J173" s="105"/>
    </row>
    <row r="174" spans="1:10" ht="30" customHeight="1" x14ac:dyDescent="0.3">
      <c r="A174" s="80"/>
      <c r="B174" s="129"/>
      <c r="C174" s="105"/>
      <c r="D174" s="105"/>
      <c r="E174" s="105"/>
      <c r="F174" s="105"/>
      <c r="G174" s="105"/>
      <c r="H174" s="105"/>
      <c r="I174" s="105"/>
      <c r="J174" s="105"/>
    </row>
    <row r="175" spans="1:10" ht="30" customHeight="1" x14ac:dyDescent="0.3">
      <c r="A175" s="80"/>
      <c r="B175" s="129"/>
      <c r="C175" s="105"/>
      <c r="D175" s="105"/>
      <c r="E175" s="105"/>
      <c r="F175" s="105"/>
      <c r="G175" s="105"/>
      <c r="H175" s="105"/>
      <c r="I175" s="105"/>
      <c r="J175" s="105"/>
    </row>
    <row r="176" spans="1:10" ht="30" customHeight="1" x14ac:dyDescent="0.3">
      <c r="A176" s="80"/>
      <c r="B176" s="129"/>
      <c r="C176" s="105"/>
      <c r="D176" s="105"/>
      <c r="E176" s="105"/>
      <c r="F176" s="105"/>
      <c r="G176" s="105"/>
      <c r="H176" s="105"/>
      <c r="I176" s="105"/>
      <c r="J176" s="105"/>
    </row>
    <row r="177" spans="1:10" ht="30" customHeight="1" x14ac:dyDescent="0.3">
      <c r="A177" s="80"/>
      <c r="B177" s="129"/>
      <c r="C177" s="105"/>
      <c r="D177" s="105"/>
      <c r="E177" s="105"/>
      <c r="F177" s="105"/>
      <c r="G177" s="105"/>
      <c r="H177" s="105"/>
      <c r="I177" s="105"/>
      <c r="J177" s="105"/>
    </row>
    <row r="178" spans="1:10" ht="30" customHeight="1" x14ac:dyDescent="0.3">
      <c r="A178" s="80"/>
      <c r="B178" s="129"/>
      <c r="C178" s="105"/>
      <c r="D178" s="105"/>
      <c r="E178" s="105"/>
      <c r="F178" s="105"/>
      <c r="G178" s="105"/>
      <c r="H178" s="105"/>
      <c r="I178" s="105"/>
      <c r="J178" s="105"/>
    </row>
    <row r="179" spans="1:10" ht="30" customHeight="1" x14ac:dyDescent="0.3">
      <c r="A179" s="80"/>
      <c r="B179" s="129"/>
      <c r="C179" s="105"/>
      <c r="D179" s="105"/>
      <c r="E179" s="105"/>
      <c r="F179" s="105"/>
      <c r="G179" s="105"/>
      <c r="H179" s="105"/>
      <c r="I179" s="105"/>
      <c r="J179" s="105"/>
    </row>
    <row r="180" spans="1:10" ht="30" customHeight="1" x14ac:dyDescent="0.3">
      <c r="A180" s="80"/>
      <c r="B180" s="129"/>
      <c r="C180" s="105"/>
      <c r="D180" s="105"/>
      <c r="E180" s="105"/>
      <c r="F180" s="105"/>
      <c r="G180" s="105"/>
      <c r="H180" s="105"/>
      <c r="I180" s="105"/>
      <c r="J180" s="105"/>
    </row>
    <row r="181" spans="1:10" ht="30" customHeight="1" x14ac:dyDescent="0.3">
      <c r="A181" s="80"/>
      <c r="B181" s="129"/>
      <c r="C181" s="105"/>
      <c r="D181" s="105"/>
      <c r="E181" s="105"/>
      <c r="F181" s="105"/>
      <c r="G181" s="105"/>
      <c r="H181" s="105"/>
      <c r="I181" s="105"/>
      <c r="J181" s="105"/>
    </row>
    <row r="182" spans="1:10" ht="30" customHeight="1" x14ac:dyDescent="0.3">
      <c r="A182" s="80"/>
      <c r="B182" s="129"/>
      <c r="C182" s="105"/>
      <c r="D182" s="105"/>
      <c r="E182" s="105"/>
      <c r="F182" s="105"/>
      <c r="G182" s="105"/>
      <c r="H182" s="105"/>
      <c r="I182" s="105"/>
      <c r="J182" s="105"/>
    </row>
    <row r="183" spans="1:10" ht="30" customHeight="1" x14ac:dyDescent="0.3">
      <c r="A183" s="80"/>
      <c r="B183" s="129"/>
      <c r="C183" s="105"/>
      <c r="D183" s="105"/>
      <c r="E183" s="105"/>
      <c r="F183" s="105"/>
      <c r="G183" s="105"/>
      <c r="H183" s="105"/>
      <c r="I183" s="105"/>
      <c r="J183" s="105"/>
    </row>
    <row r="184" spans="1:10" ht="30" customHeight="1" x14ac:dyDescent="0.3">
      <c r="A184" s="80"/>
      <c r="B184" s="129"/>
      <c r="C184" s="105"/>
      <c r="D184" s="105"/>
      <c r="E184" s="105"/>
      <c r="F184" s="105"/>
      <c r="G184" s="105"/>
      <c r="H184" s="105"/>
      <c r="I184" s="105"/>
      <c r="J184" s="105"/>
    </row>
    <row r="185" spans="1:10" ht="30" customHeight="1" x14ac:dyDescent="0.3">
      <c r="A185" s="80"/>
      <c r="B185" s="129"/>
      <c r="C185" s="105"/>
      <c r="D185" s="105"/>
      <c r="E185" s="105"/>
      <c r="F185" s="105"/>
      <c r="G185" s="105"/>
      <c r="H185" s="105"/>
      <c r="I185" s="105"/>
      <c r="J185" s="105"/>
    </row>
    <row r="186" spans="1:10" ht="30" customHeight="1" x14ac:dyDescent="0.3">
      <c r="A186" s="80"/>
      <c r="B186" s="129"/>
      <c r="C186" s="105"/>
      <c r="D186" s="105"/>
      <c r="E186" s="105"/>
      <c r="F186" s="105"/>
      <c r="G186" s="105"/>
      <c r="H186" s="105"/>
      <c r="I186" s="105"/>
      <c r="J186" s="105"/>
    </row>
    <row r="187" spans="1:10" ht="30" customHeight="1" x14ac:dyDescent="0.3">
      <c r="A187" s="80"/>
      <c r="B187" s="129"/>
      <c r="C187" s="105"/>
      <c r="D187" s="105"/>
      <c r="E187" s="105"/>
      <c r="F187" s="105"/>
      <c r="G187" s="105"/>
      <c r="H187" s="105"/>
      <c r="I187" s="105"/>
      <c r="J187" s="105"/>
    </row>
    <row r="188" spans="1:10" ht="30" customHeight="1" x14ac:dyDescent="0.3">
      <c r="A188" s="80"/>
      <c r="B188" s="129"/>
      <c r="C188" s="105"/>
      <c r="D188" s="105"/>
      <c r="E188" s="105"/>
      <c r="F188" s="105"/>
      <c r="G188" s="105"/>
      <c r="H188" s="105"/>
      <c r="I188" s="105"/>
      <c r="J188" s="105"/>
    </row>
    <row r="189" spans="1:10" ht="30" customHeight="1" x14ac:dyDescent="0.3">
      <c r="A189" s="80"/>
      <c r="B189" s="129"/>
      <c r="C189" s="105"/>
      <c r="D189" s="105"/>
      <c r="E189" s="105"/>
      <c r="F189" s="105"/>
      <c r="G189" s="105"/>
      <c r="H189" s="105"/>
      <c r="I189" s="105"/>
      <c r="J189" s="105"/>
    </row>
    <row r="190" spans="1:10" ht="30" customHeight="1" x14ac:dyDescent="0.3">
      <c r="A190" s="80"/>
      <c r="B190" s="129"/>
      <c r="C190" s="105"/>
      <c r="D190" s="105"/>
      <c r="E190" s="105"/>
      <c r="F190" s="105"/>
      <c r="G190" s="105"/>
      <c r="H190" s="105"/>
      <c r="I190" s="105"/>
      <c r="J190" s="105"/>
    </row>
    <row r="191" spans="1:10" ht="30" customHeight="1" x14ac:dyDescent="0.3">
      <c r="A191" s="80"/>
      <c r="B191" s="129"/>
      <c r="C191" s="105"/>
      <c r="D191" s="105"/>
      <c r="E191" s="105"/>
      <c r="F191" s="105"/>
      <c r="G191" s="105"/>
      <c r="H191" s="105"/>
      <c r="I191" s="105"/>
      <c r="J191" s="105"/>
    </row>
    <row r="192" spans="1:10" ht="30" customHeight="1" x14ac:dyDescent="0.3">
      <c r="A192" s="80"/>
      <c r="B192" s="129"/>
      <c r="C192" s="105"/>
      <c r="D192" s="105"/>
      <c r="E192" s="105"/>
      <c r="F192" s="105"/>
      <c r="G192" s="105"/>
      <c r="H192" s="105"/>
      <c r="I192" s="105"/>
      <c r="J192" s="105"/>
    </row>
    <row r="193" spans="1:10" ht="30" customHeight="1" x14ac:dyDescent="0.3">
      <c r="A193" s="80"/>
      <c r="B193" s="129"/>
      <c r="C193" s="105"/>
      <c r="D193" s="105"/>
      <c r="E193" s="105"/>
      <c r="F193" s="105"/>
      <c r="G193" s="105"/>
      <c r="H193" s="105"/>
      <c r="I193" s="105"/>
      <c r="J193" s="105"/>
    </row>
    <row r="194" spans="1:10" ht="30" customHeight="1" x14ac:dyDescent="0.3">
      <c r="A194" s="80"/>
      <c r="B194" s="129"/>
      <c r="C194" s="105"/>
      <c r="D194" s="105"/>
      <c r="E194" s="105"/>
      <c r="F194" s="105"/>
      <c r="G194" s="105"/>
      <c r="H194" s="105"/>
      <c r="I194" s="105"/>
      <c r="J194" s="105"/>
    </row>
    <row r="195" spans="1:10" ht="30" customHeight="1" x14ac:dyDescent="0.3">
      <c r="A195" s="80"/>
      <c r="B195" s="129"/>
      <c r="C195" s="105"/>
      <c r="D195" s="105"/>
      <c r="E195" s="105"/>
      <c r="F195" s="105"/>
      <c r="G195" s="105"/>
      <c r="H195" s="105"/>
      <c r="I195" s="105"/>
      <c r="J195" s="105"/>
    </row>
    <row r="196" spans="1:10" ht="30" customHeight="1" x14ac:dyDescent="0.3">
      <c r="A196" s="80"/>
      <c r="B196" s="129"/>
      <c r="C196" s="105"/>
      <c r="D196" s="105"/>
      <c r="E196" s="105"/>
      <c r="F196" s="105"/>
      <c r="G196" s="105"/>
      <c r="H196" s="105"/>
      <c r="I196" s="105"/>
      <c r="J196" s="105"/>
    </row>
    <row r="197" spans="1:10" ht="30" customHeight="1" x14ac:dyDescent="0.3">
      <c r="A197" s="80"/>
      <c r="B197" s="129"/>
      <c r="C197" s="105"/>
      <c r="D197" s="105"/>
      <c r="E197" s="105"/>
      <c r="F197" s="105"/>
      <c r="G197" s="105"/>
      <c r="H197" s="105"/>
      <c r="I197" s="105"/>
      <c r="J197" s="105"/>
    </row>
    <row r="198" spans="1:10" ht="30" customHeight="1" x14ac:dyDescent="0.3">
      <c r="A198" s="80"/>
      <c r="B198" s="129"/>
      <c r="C198" s="105"/>
      <c r="D198" s="105"/>
      <c r="E198" s="105"/>
      <c r="F198" s="105"/>
      <c r="G198" s="105"/>
      <c r="H198" s="105"/>
      <c r="I198" s="105"/>
      <c r="J198" s="105"/>
    </row>
    <row r="199" spans="1:10" ht="30" customHeight="1" x14ac:dyDescent="0.3">
      <c r="A199" s="80"/>
      <c r="B199" s="129"/>
      <c r="C199" s="105"/>
      <c r="D199" s="105"/>
      <c r="E199" s="105"/>
      <c r="F199" s="105"/>
      <c r="G199" s="105"/>
      <c r="H199" s="105"/>
      <c r="I199" s="105"/>
      <c r="J199" s="105"/>
    </row>
    <row r="200" spans="1:10" ht="30" customHeight="1" x14ac:dyDescent="0.3">
      <c r="A200" s="80"/>
      <c r="B200" s="129"/>
      <c r="C200" s="105"/>
      <c r="D200" s="105"/>
      <c r="E200" s="105"/>
      <c r="F200" s="105"/>
      <c r="G200" s="105"/>
      <c r="H200" s="105"/>
      <c r="I200" s="105"/>
      <c r="J200" s="105"/>
    </row>
    <row r="201" spans="1:10" ht="30" customHeight="1" x14ac:dyDescent="0.3">
      <c r="A201" s="80"/>
      <c r="B201" s="129"/>
      <c r="C201" s="105"/>
      <c r="D201" s="105"/>
      <c r="E201" s="105"/>
      <c r="F201" s="105"/>
      <c r="G201" s="105"/>
      <c r="H201" s="105"/>
      <c r="I201" s="105"/>
      <c r="J201" s="105"/>
    </row>
    <row r="202" spans="1:10" ht="30" customHeight="1" x14ac:dyDescent="0.3">
      <c r="A202" s="80"/>
      <c r="B202" s="129"/>
      <c r="C202" s="105"/>
      <c r="D202" s="105"/>
      <c r="E202" s="105"/>
      <c r="F202" s="105"/>
      <c r="G202" s="105"/>
      <c r="H202" s="105"/>
      <c r="I202" s="105"/>
      <c r="J202" s="105"/>
    </row>
    <row r="203" spans="1:10" ht="30" customHeight="1" x14ac:dyDescent="0.3">
      <c r="A203" s="80"/>
      <c r="B203" s="129"/>
      <c r="C203" s="105"/>
      <c r="D203" s="105"/>
      <c r="E203" s="105"/>
      <c r="F203" s="105"/>
      <c r="G203" s="105"/>
      <c r="H203" s="105"/>
      <c r="I203" s="105"/>
      <c r="J203" s="105"/>
    </row>
    <row r="204" spans="1:10" ht="30" customHeight="1" x14ac:dyDescent="0.3">
      <c r="A204" s="80"/>
      <c r="B204" s="129"/>
      <c r="C204" s="105"/>
      <c r="D204" s="105"/>
      <c r="E204" s="105"/>
      <c r="F204" s="105"/>
      <c r="G204" s="105"/>
      <c r="H204" s="105"/>
      <c r="I204" s="105"/>
      <c r="J204" s="105"/>
    </row>
    <row r="205" spans="1:10" ht="30" customHeight="1" x14ac:dyDescent="0.3">
      <c r="A205" s="80"/>
      <c r="B205" s="129"/>
      <c r="C205" s="105"/>
      <c r="D205" s="105"/>
      <c r="E205" s="105"/>
      <c r="F205" s="105"/>
      <c r="G205" s="105"/>
      <c r="H205" s="105"/>
      <c r="I205" s="105"/>
      <c r="J205" s="105"/>
    </row>
    <row r="206" spans="1:10" ht="30" customHeight="1" x14ac:dyDescent="0.3">
      <c r="A206" s="80"/>
      <c r="B206" s="129"/>
      <c r="C206" s="105"/>
      <c r="D206" s="105"/>
      <c r="E206" s="105"/>
      <c r="F206" s="105"/>
      <c r="G206" s="105"/>
      <c r="H206" s="105"/>
      <c r="I206" s="105"/>
      <c r="J206" s="105"/>
    </row>
    <row r="207" spans="1:10" ht="30" customHeight="1" x14ac:dyDescent="0.3">
      <c r="A207" s="80"/>
      <c r="B207" s="129"/>
      <c r="C207" s="105"/>
      <c r="D207" s="105"/>
      <c r="E207" s="105"/>
      <c r="F207" s="105"/>
      <c r="G207" s="105"/>
      <c r="H207" s="105"/>
      <c r="I207" s="105"/>
      <c r="J207" s="105"/>
    </row>
    <row r="208" spans="1:10" ht="30" customHeight="1" x14ac:dyDescent="0.3">
      <c r="A208" s="80"/>
      <c r="B208" s="129"/>
      <c r="C208" s="105"/>
      <c r="D208" s="105"/>
      <c r="E208" s="105"/>
      <c r="F208" s="105"/>
      <c r="G208" s="105"/>
      <c r="H208" s="105"/>
      <c r="I208" s="105"/>
      <c r="J208" s="105"/>
    </row>
    <row r="209" spans="1:10" ht="30" customHeight="1" x14ac:dyDescent="0.3">
      <c r="A209" s="80"/>
      <c r="B209" s="129"/>
      <c r="C209" s="105"/>
      <c r="D209" s="105"/>
      <c r="E209" s="105"/>
      <c r="F209" s="105"/>
      <c r="G209" s="105"/>
      <c r="H209" s="105"/>
      <c r="I209" s="105"/>
      <c r="J209" s="105"/>
    </row>
    <row r="210" spans="1:10" ht="30" customHeight="1" x14ac:dyDescent="0.3">
      <c r="A210" s="80"/>
      <c r="B210" s="129"/>
      <c r="C210" s="105"/>
      <c r="D210" s="105"/>
      <c r="E210" s="105"/>
      <c r="F210" s="105"/>
      <c r="G210" s="105"/>
      <c r="H210" s="105"/>
      <c r="I210" s="105"/>
      <c r="J210" s="105"/>
    </row>
    <row r="211" spans="1:10" ht="30" customHeight="1" x14ac:dyDescent="0.3">
      <c r="A211" s="80"/>
      <c r="B211" s="129"/>
      <c r="C211" s="105"/>
      <c r="D211" s="105"/>
      <c r="E211" s="105"/>
      <c r="F211" s="105"/>
      <c r="G211" s="105"/>
      <c r="H211" s="105"/>
      <c r="I211" s="105"/>
      <c r="J211" s="105"/>
    </row>
    <row r="212" spans="1:10" ht="30" customHeight="1" x14ac:dyDescent="0.3">
      <c r="A212" s="80"/>
      <c r="B212" s="129"/>
      <c r="C212" s="105"/>
      <c r="D212" s="105"/>
      <c r="E212" s="105"/>
      <c r="F212" s="105"/>
      <c r="G212" s="105"/>
      <c r="H212" s="105"/>
      <c r="I212" s="105"/>
      <c r="J212" s="105"/>
    </row>
    <row r="213" spans="1:10" ht="30" customHeight="1" x14ac:dyDescent="0.3">
      <c r="A213" s="80"/>
      <c r="B213" s="129"/>
      <c r="C213" s="105"/>
      <c r="D213" s="105"/>
      <c r="E213" s="105"/>
      <c r="F213" s="105"/>
      <c r="G213" s="105"/>
      <c r="H213" s="105"/>
      <c r="I213" s="105"/>
      <c r="J213" s="105"/>
    </row>
    <row r="214" spans="1:10" ht="30" customHeight="1" x14ac:dyDescent="0.3">
      <c r="A214" s="80"/>
      <c r="B214" s="129"/>
      <c r="C214" s="105"/>
      <c r="D214" s="105"/>
      <c r="E214" s="105"/>
      <c r="F214" s="105"/>
      <c r="G214" s="105"/>
      <c r="H214" s="105"/>
      <c r="I214" s="105"/>
      <c r="J214" s="105"/>
    </row>
    <row r="215" spans="1:10" ht="30" customHeight="1" x14ac:dyDescent="0.3">
      <c r="A215" s="80"/>
      <c r="B215" s="129"/>
      <c r="C215" s="105"/>
      <c r="D215" s="105"/>
      <c r="E215" s="105"/>
      <c r="F215" s="105"/>
      <c r="G215" s="105"/>
      <c r="H215" s="105"/>
      <c r="I215" s="105"/>
      <c r="J215" s="105"/>
    </row>
    <row r="216" spans="1:10" ht="30" customHeight="1" x14ac:dyDescent="0.3">
      <c r="A216" s="80"/>
      <c r="B216" s="129"/>
      <c r="C216" s="105"/>
      <c r="D216" s="105"/>
      <c r="E216" s="105"/>
      <c r="F216" s="105"/>
      <c r="G216" s="105"/>
      <c r="H216" s="105"/>
      <c r="I216" s="105"/>
      <c r="J216" s="105"/>
    </row>
    <row r="217" spans="1:10" ht="30" customHeight="1" x14ac:dyDescent="0.3">
      <c r="A217" s="80"/>
      <c r="B217" s="129"/>
      <c r="C217" s="105"/>
      <c r="D217" s="105"/>
      <c r="E217" s="105"/>
      <c r="F217" s="105"/>
      <c r="G217" s="105"/>
      <c r="H217" s="105"/>
      <c r="I217" s="105"/>
      <c r="J217" s="105"/>
    </row>
    <row r="218" spans="1:10" ht="30" customHeight="1" x14ac:dyDescent="0.3">
      <c r="A218" s="80"/>
      <c r="B218" s="129"/>
      <c r="C218" s="105"/>
      <c r="D218" s="105"/>
      <c r="E218" s="105"/>
      <c r="F218" s="105"/>
      <c r="G218" s="105"/>
      <c r="H218" s="105"/>
      <c r="I218" s="105"/>
      <c r="J218" s="105"/>
    </row>
    <row r="219" spans="1:10" ht="30" customHeight="1" x14ac:dyDescent="0.3">
      <c r="A219" s="80"/>
      <c r="B219" s="129"/>
      <c r="C219" s="105"/>
      <c r="D219" s="105"/>
      <c r="E219" s="105"/>
      <c r="F219" s="105"/>
      <c r="G219" s="105"/>
      <c r="H219" s="105"/>
      <c r="I219" s="105"/>
      <c r="J219" s="105"/>
    </row>
    <row r="220" spans="1:10" ht="30" customHeight="1" x14ac:dyDescent="0.3">
      <c r="A220" s="80"/>
      <c r="B220" s="129"/>
      <c r="C220" s="105"/>
      <c r="D220" s="105"/>
      <c r="E220" s="105"/>
      <c r="F220" s="105"/>
      <c r="G220" s="105"/>
      <c r="H220" s="105"/>
      <c r="I220" s="105"/>
      <c r="J220" s="105"/>
    </row>
    <row r="221" spans="1:10" ht="30" customHeight="1" x14ac:dyDescent="0.3">
      <c r="A221" s="80"/>
      <c r="B221" s="129"/>
      <c r="C221" s="105"/>
      <c r="D221" s="105"/>
      <c r="E221" s="105"/>
      <c r="F221" s="105"/>
      <c r="G221" s="105"/>
      <c r="H221" s="105"/>
      <c r="I221" s="105"/>
      <c r="J221" s="105"/>
    </row>
    <row r="222" spans="1:10" ht="30" customHeight="1" x14ac:dyDescent="0.3">
      <c r="A222" s="80"/>
      <c r="B222" s="129"/>
      <c r="C222" s="105"/>
      <c r="D222" s="105"/>
      <c r="E222" s="105"/>
      <c r="F222" s="105"/>
      <c r="G222" s="105"/>
      <c r="H222" s="105"/>
      <c r="I222" s="105"/>
      <c r="J222" s="105"/>
    </row>
    <row r="223" spans="1:10" ht="30" customHeight="1" x14ac:dyDescent="0.3">
      <c r="A223" s="80"/>
      <c r="B223" s="129"/>
      <c r="C223" s="105"/>
      <c r="D223" s="105"/>
      <c r="E223" s="105"/>
      <c r="F223" s="105"/>
      <c r="G223" s="105"/>
      <c r="H223" s="105"/>
      <c r="I223" s="105"/>
      <c r="J223" s="105"/>
    </row>
    <row r="224" spans="1:10" ht="30" customHeight="1" x14ac:dyDescent="0.3">
      <c r="A224" s="80"/>
      <c r="B224" s="129"/>
      <c r="C224" s="105"/>
      <c r="D224" s="105"/>
      <c r="E224" s="105"/>
      <c r="F224" s="105"/>
      <c r="G224" s="105"/>
      <c r="H224" s="105"/>
      <c r="I224" s="105"/>
      <c r="J224" s="105"/>
    </row>
    <row r="225" spans="1:10" ht="30" customHeight="1" x14ac:dyDescent="0.3">
      <c r="A225" s="80"/>
      <c r="B225" s="129"/>
      <c r="C225" s="105"/>
      <c r="D225" s="105"/>
      <c r="E225" s="105"/>
      <c r="F225" s="105"/>
      <c r="G225" s="105"/>
      <c r="H225" s="105"/>
      <c r="I225" s="105"/>
      <c r="J225" s="105"/>
    </row>
    <row r="226" spans="1:10" ht="30" customHeight="1" x14ac:dyDescent="0.3">
      <c r="A226" s="80"/>
      <c r="B226" s="129"/>
      <c r="C226" s="105"/>
      <c r="D226" s="105"/>
      <c r="E226" s="105"/>
      <c r="F226" s="105"/>
      <c r="G226" s="105"/>
      <c r="H226" s="105"/>
      <c r="I226" s="105"/>
      <c r="J226" s="105"/>
    </row>
    <row r="227" spans="1:10" ht="30" customHeight="1" x14ac:dyDescent="0.3">
      <c r="A227" s="80"/>
      <c r="B227" s="129"/>
      <c r="C227" s="105"/>
      <c r="D227" s="105"/>
      <c r="E227" s="105"/>
      <c r="F227" s="105"/>
      <c r="G227" s="105"/>
      <c r="H227" s="105"/>
      <c r="I227" s="105"/>
      <c r="J227" s="105"/>
    </row>
    <row r="228" spans="1:10" ht="30" customHeight="1" x14ac:dyDescent="0.3">
      <c r="A228" s="80"/>
      <c r="B228" s="129"/>
      <c r="C228" s="105"/>
      <c r="D228" s="105"/>
      <c r="E228" s="105"/>
      <c r="F228" s="105"/>
      <c r="G228" s="105"/>
      <c r="H228" s="105"/>
      <c r="I228" s="105"/>
      <c r="J228" s="105"/>
    </row>
    <row r="229" spans="1:10" ht="30" customHeight="1" x14ac:dyDescent="0.3">
      <c r="A229" s="80"/>
      <c r="B229" s="129"/>
      <c r="C229" s="105"/>
      <c r="D229" s="105"/>
      <c r="E229" s="105"/>
      <c r="F229" s="105"/>
      <c r="G229" s="105"/>
      <c r="H229" s="105"/>
      <c r="I229" s="105"/>
      <c r="J229" s="105"/>
    </row>
    <row r="230" spans="1:10" ht="30" customHeight="1" x14ac:dyDescent="0.3">
      <c r="A230" s="80"/>
      <c r="B230" s="129"/>
      <c r="C230" s="105"/>
      <c r="D230" s="105"/>
      <c r="E230" s="105"/>
      <c r="F230" s="105"/>
      <c r="G230" s="105"/>
      <c r="H230" s="105"/>
      <c r="I230" s="105"/>
      <c r="J230" s="105"/>
    </row>
    <row r="231" spans="1:10" ht="30" customHeight="1" x14ac:dyDescent="0.3">
      <c r="A231" s="80"/>
      <c r="B231" s="129"/>
      <c r="C231" s="105"/>
      <c r="D231" s="105"/>
      <c r="E231" s="105"/>
      <c r="F231" s="105"/>
      <c r="G231" s="105"/>
      <c r="H231" s="105"/>
      <c r="I231" s="105"/>
      <c r="J231" s="105"/>
    </row>
    <row r="232" spans="1:10" ht="30" customHeight="1" x14ac:dyDescent="0.3">
      <c r="A232" s="80"/>
      <c r="B232" s="129"/>
      <c r="C232" s="105"/>
      <c r="D232" s="105"/>
      <c r="E232" s="105"/>
      <c r="F232" s="105"/>
      <c r="G232" s="105"/>
      <c r="H232" s="105"/>
      <c r="I232" s="105"/>
      <c r="J232" s="105"/>
    </row>
    <row r="233" spans="1:10" ht="30" customHeight="1" x14ac:dyDescent="0.3">
      <c r="A233" s="80"/>
      <c r="B233" s="129"/>
      <c r="C233" s="105"/>
      <c r="D233" s="105"/>
      <c r="E233" s="105"/>
      <c r="F233" s="105"/>
      <c r="G233" s="105"/>
      <c r="H233" s="105"/>
      <c r="I233" s="105"/>
      <c r="J233" s="105"/>
    </row>
    <row r="234" spans="1:10" ht="30" customHeight="1" x14ac:dyDescent="0.3">
      <c r="A234" s="80"/>
      <c r="B234" s="129"/>
      <c r="C234" s="105"/>
      <c r="D234" s="105"/>
      <c r="E234" s="105"/>
      <c r="F234" s="105"/>
      <c r="G234" s="105"/>
      <c r="H234" s="105"/>
      <c r="I234" s="105"/>
      <c r="J234" s="105"/>
    </row>
    <row r="235" spans="1:10" ht="30" customHeight="1" x14ac:dyDescent="0.3">
      <c r="A235" s="80"/>
      <c r="B235" s="129"/>
      <c r="C235" s="105"/>
      <c r="D235" s="105"/>
      <c r="E235" s="105"/>
      <c r="F235" s="105"/>
      <c r="G235" s="105"/>
      <c r="H235" s="105"/>
      <c r="I235" s="105"/>
      <c r="J235" s="105"/>
    </row>
    <row r="236" spans="1:10" ht="30" customHeight="1" x14ac:dyDescent="0.3">
      <c r="A236" s="80"/>
      <c r="B236" s="129"/>
      <c r="C236" s="105"/>
      <c r="D236" s="105"/>
      <c r="E236" s="105"/>
      <c r="F236" s="105"/>
      <c r="G236" s="105"/>
      <c r="H236" s="105"/>
      <c r="I236" s="105"/>
      <c r="J236" s="105"/>
    </row>
    <row r="237" spans="1:10" ht="30" customHeight="1" x14ac:dyDescent="0.3">
      <c r="A237" s="80"/>
      <c r="B237" s="129"/>
      <c r="C237" s="105"/>
      <c r="D237" s="105"/>
      <c r="E237" s="105"/>
      <c r="F237" s="105"/>
      <c r="G237" s="105"/>
      <c r="H237" s="105"/>
      <c r="I237" s="105"/>
      <c r="J237" s="105"/>
    </row>
    <row r="238" spans="1:10" ht="30" customHeight="1" x14ac:dyDescent="0.3">
      <c r="A238" s="80"/>
      <c r="B238" s="129"/>
      <c r="C238" s="105"/>
      <c r="D238" s="105"/>
      <c r="E238" s="105"/>
      <c r="F238" s="105"/>
      <c r="G238" s="105"/>
      <c r="H238" s="105"/>
      <c r="I238" s="105"/>
      <c r="J238" s="105"/>
    </row>
    <row r="239" spans="1:10" ht="30" customHeight="1" x14ac:dyDescent="0.3">
      <c r="A239" s="80"/>
      <c r="B239" s="129"/>
      <c r="C239" s="105"/>
      <c r="D239" s="105"/>
      <c r="E239" s="105"/>
      <c r="F239" s="105"/>
      <c r="G239" s="105"/>
      <c r="H239" s="105"/>
      <c r="I239" s="105"/>
      <c r="J239" s="105"/>
    </row>
    <row r="240" spans="1:10" ht="30" customHeight="1" x14ac:dyDescent="0.3">
      <c r="A240" s="80"/>
      <c r="B240" s="129"/>
      <c r="C240" s="105"/>
      <c r="D240" s="105"/>
      <c r="E240" s="105"/>
      <c r="F240" s="105"/>
      <c r="G240" s="105"/>
      <c r="H240" s="105"/>
      <c r="I240" s="105"/>
      <c r="J240" s="105"/>
    </row>
    <row r="241" spans="1:10" ht="30" customHeight="1" x14ac:dyDescent="0.3">
      <c r="A241" s="80"/>
      <c r="B241" s="129"/>
      <c r="C241" s="105"/>
      <c r="D241" s="105"/>
      <c r="E241" s="105"/>
      <c r="F241" s="105"/>
      <c r="G241" s="105"/>
      <c r="H241" s="105"/>
      <c r="I241" s="105"/>
      <c r="J241" s="105"/>
    </row>
    <row r="242" spans="1:10" ht="30" customHeight="1" x14ac:dyDescent="0.3">
      <c r="A242" s="80"/>
      <c r="B242" s="129"/>
      <c r="C242" s="105"/>
      <c r="D242" s="105"/>
      <c r="E242" s="105"/>
      <c r="F242" s="105"/>
      <c r="G242" s="105"/>
      <c r="H242" s="105"/>
      <c r="I242" s="105"/>
      <c r="J242" s="105"/>
    </row>
    <row r="243" spans="1:10" ht="30" customHeight="1" x14ac:dyDescent="0.3">
      <c r="A243" s="80"/>
      <c r="B243" s="129"/>
      <c r="C243" s="105"/>
      <c r="D243" s="105"/>
      <c r="E243" s="105"/>
      <c r="F243" s="105"/>
      <c r="G243" s="105"/>
      <c r="H243" s="105"/>
      <c r="I243" s="105"/>
      <c r="J243" s="105"/>
    </row>
    <row r="244" spans="1:10" ht="30" customHeight="1" x14ac:dyDescent="0.3">
      <c r="A244" s="80"/>
      <c r="B244" s="129"/>
      <c r="C244" s="105"/>
      <c r="D244" s="105"/>
      <c r="E244" s="105"/>
      <c r="F244" s="105"/>
      <c r="G244" s="105"/>
      <c r="H244" s="105"/>
      <c r="I244" s="105"/>
      <c r="J244" s="105"/>
    </row>
    <row r="245" spans="1:10" ht="30" customHeight="1" x14ac:dyDescent="0.3">
      <c r="A245" s="80"/>
      <c r="B245" s="129"/>
      <c r="C245" s="105"/>
      <c r="D245" s="105"/>
      <c r="E245" s="105"/>
      <c r="F245" s="105"/>
      <c r="G245" s="105"/>
      <c r="H245" s="105"/>
      <c r="I245" s="105"/>
      <c r="J245" s="105"/>
    </row>
    <row r="246" spans="1:10" ht="30" customHeight="1" x14ac:dyDescent="0.3">
      <c r="A246" s="80"/>
      <c r="B246" s="129"/>
      <c r="C246" s="105"/>
      <c r="D246" s="105"/>
      <c r="E246" s="105"/>
      <c r="F246" s="105"/>
      <c r="G246" s="105"/>
      <c r="H246" s="105"/>
      <c r="I246" s="105"/>
      <c r="J246" s="105"/>
    </row>
    <row r="247" spans="1:10" ht="30" customHeight="1" x14ac:dyDescent="0.3">
      <c r="A247" s="80"/>
      <c r="B247" s="129"/>
      <c r="C247" s="105"/>
      <c r="D247" s="105"/>
      <c r="E247" s="105"/>
      <c r="F247" s="105"/>
      <c r="G247" s="105"/>
      <c r="H247" s="105"/>
      <c r="I247" s="105"/>
      <c r="J247" s="105"/>
    </row>
    <row r="248" spans="1:10" ht="30" customHeight="1" x14ac:dyDescent="0.3">
      <c r="A248" s="80"/>
      <c r="B248" s="129"/>
      <c r="C248" s="105"/>
      <c r="D248" s="105"/>
      <c r="E248" s="105"/>
      <c r="F248" s="105"/>
      <c r="G248" s="105"/>
      <c r="H248" s="105"/>
      <c r="I248" s="105"/>
      <c r="J248" s="105"/>
    </row>
    <row r="249" spans="1:10" ht="30" customHeight="1" x14ac:dyDescent="0.3">
      <c r="A249" s="80"/>
      <c r="B249" s="129"/>
      <c r="C249" s="105"/>
      <c r="D249" s="105"/>
      <c r="E249" s="105"/>
      <c r="F249" s="105"/>
      <c r="G249" s="105"/>
      <c r="H249" s="105"/>
      <c r="I249" s="105"/>
      <c r="J249" s="105"/>
    </row>
    <row r="250" spans="1:10" ht="30" customHeight="1" x14ac:dyDescent="0.3">
      <c r="A250" s="80"/>
      <c r="B250" s="129"/>
      <c r="C250" s="105"/>
      <c r="D250" s="105"/>
      <c r="E250" s="105"/>
      <c r="F250" s="105"/>
      <c r="G250" s="105"/>
      <c r="H250" s="105"/>
      <c r="I250" s="105"/>
      <c r="J250" s="105"/>
    </row>
    <row r="251" spans="1:10" ht="30" customHeight="1" x14ac:dyDescent="0.3">
      <c r="A251" s="80"/>
      <c r="B251" s="129"/>
      <c r="C251" s="105"/>
      <c r="D251" s="105"/>
      <c r="E251" s="105"/>
      <c r="F251" s="105"/>
      <c r="G251" s="105"/>
      <c r="H251" s="105"/>
      <c r="I251" s="105"/>
      <c r="J251" s="105"/>
    </row>
    <row r="252" spans="1:10" ht="30" customHeight="1" x14ac:dyDescent="0.3">
      <c r="A252" s="80"/>
      <c r="B252" s="129"/>
      <c r="C252" s="105"/>
      <c r="D252" s="105"/>
      <c r="E252" s="105"/>
      <c r="F252" s="105"/>
      <c r="G252" s="105"/>
      <c r="H252" s="105"/>
      <c r="I252" s="105"/>
      <c r="J252" s="105"/>
    </row>
    <row r="253" spans="1:10" ht="30" customHeight="1" x14ac:dyDescent="0.3">
      <c r="A253" s="80"/>
      <c r="B253" s="129"/>
      <c r="C253" s="105"/>
      <c r="D253" s="105"/>
      <c r="E253" s="105"/>
      <c r="F253" s="105"/>
      <c r="G253" s="105"/>
      <c r="H253" s="105"/>
      <c r="I253" s="105"/>
      <c r="J253" s="105"/>
    </row>
    <row r="254" spans="1:10" ht="30" customHeight="1" x14ac:dyDescent="0.3">
      <c r="A254" s="80"/>
      <c r="B254" s="129"/>
      <c r="C254" s="105"/>
      <c r="D254" s="105"/>
      <c r="E254" s="105"/>
      <c r="F254" s="105"/>
      <c r="G254" s="105"/>
      <c r="H254" s="105"/>
      <c r="I254" s="105"/>
      <c r="J254" s="105"/>
    </row>
    <row r="255" spans="1:10" ht="30" customHeight="1" x14ac:dyDescent="0.3">
      <c r="A255" s="80"/>
      <c r="B255" s="129"/>
      <c r="C255" s="105"/>
      <c r="D255" s="105"/>
      <c r="E255" s="105"/>
      <c r="F255" s="105"/>
      <c r="G255" s="105"/>
      <c r="H255" s="105"/>
      <c r="I255" s="105"/>
      <c r="J255" s="105"/>
    </row>
    <row r="256" spans="1:10" ht="30" customHeight="1" x14ac:dyDescent="0.3">
      <c r="A256" s="80"/>
      <c r="B256" s="129"/>
      <c r="C256" s="105"/>
      <c r="D256" s="105"/>
      <c r="E256" s="105"/>
      <c r="F256" s="105"/>
      <c r="G256" s="105"/>
      <c r="H256" s="105"/>
      <c r="I256" s="105"/>
      <c r="J256" s="105"/>
    </row>
    <row r="257" spans="1:10" ht="30" customHeight="1" x14ac:dyDescent="0.3">
      <c r="A257" s="80"/>
      <c r="B257" s="129"/>
      <c r="C257" s="105"/>
      <c r="D257" s="105"/>
      <c r="E257" s="105"/>
      <c r="F257" s="105"/>
      <c r="G257" s="105"/>
      <c r="H257" s="105"/>
      <c r="I257" s="105"/>
      <c r="J257" s="105"/>
    </row>
    <row r="258" spans="1:10" ht="30" customHeight="1" x14ac:dyDescent="0.3">
      <c r="A258" s="80"/>
      <c r="B258" s="129"/>
      <c r="C258" s="105"/>
      <c r="D258" s="105"/>
      <c r="E258" s="105"/>
      <c r="F258" s="105"/>
      <c r="G258" s="105"/>
      <c r="H258" s="105"/>
      <c r="I258" s="105"/>
      <c r="J258" s="105"/>
    </row>
    <row r="259" spans="1:10" ht="30" customHeight="1" x14ac:dyDescent="0.3">
      <c r="A259" s="80"/>
      <c r="B259" s="129"/>
      <c r="C259" s="105"/>
      <c r="D259" s="105"/>
      <c r="E259" s="105"/>
      <c r="F259" s="105"/>
      <c r="G259" s="105"/>
      <c r="H259" s="105"/>
      <c r="I259" s="105"/>
      <c r="J259" s="105"/>
    </row>
    <row r="260" spans="1:10" ht="30" customHeight="1" x14ac:dyDescent="0.3">
      <c r="A260" s="80"/>
      <c r="B260" s="129"/>
      <c r="C260" s="105"/>
      <c r="D260" s="105"/>
      <c r="E260" s="105"/>
      <c r="F260" s="105"/>
      <c r="G260" s="105"/>
      <c r="H260" s="105"/>
      <c r="I260" s="105"/>
      <c r="J260" s="105"/>
    </row>
    <row r="261" spans="1:10" ht="30" customHeight="1" x14ac:dyDescent="0.3">
      <c r="A261" s="80"/>
      <c r="B261" s="129"/>
      <c r="C261" s="105"/>
      <c r="D261" s="105"/>
      <c r="E261" s="105"/>
      <c r="F261" s="105"/>
      <c r="G261" s="105"/>
      <c r="H261" s="105"/>
      <c r="I261" s="105"/>
      <c r="J261" s="105"/>
    </row>
    <row r="262" spans="1:10" ht="30" customHeight="1" x14ac:dyDescent="0.3">
      <c r="A262" s="80"/>
      <c r="B262" s="129"/>
      <c r="C262" s="105"/>
      <c r="D262" s="105"/>
      <c r="E262" s="105"/>
      <c r="F262" s="105"/>
      <c r="G262" s="105"/>
      <c r="H262" s="105"/>
      <c r="I262" s="105"/>
      <c r="J262" s="105"/>
    </row>
    <row r="263" spans="1:10" ht="30" customHeight="1" x14ac:dyDescent="0.3">
      <c r="A263" s="80"/>
      <c r="B263" s="129"/>
      <c r="C263" s="105"/>
      <c r="D263" s="105"/>
      <c r="E263" s="105"/>
      <c r="F263" s="105"/>
      <c r="G263" s="105"/>
      <c r="H263" s="105"/>
      <c r="I263" s="105"/>
      <c r="J263" s="105"/>
    </row>
    <row r="264" spans="1:10" ht="30" customHeight="1" x14ac:dyDescent="0.3">
      <c r="A264" s="80"/>
      <c r="B264" s="129"/>
      <c r="C264" s="105"/>
      <c r="D264" s="105"/>
      <c r="E264" s="105"/>
      <c r="F264" s="105"/>
      <c r="G264" s="105"/>
      <c r="H264" s="105"/>
      <c r="I264" s="105"/>
      <c r="J264" s="105"/>
    </row>
    <row r="265" spans="1:10" ht="30" customHeight="1" x14ac:dyDescent="0.3">
      <c r="A265" s="80"/>
      <c r="B265" s="129"/>
      <c r="C265" s="105"/>
      <c r="D265" s="105"/>
      <c r="E265" s="105"/>
      <c r="F265" s="105"/>
      <c r="G265" s="105"/>
      <c r="H265" s="105"/>
      <c r="I265" s="105"/>
      <c r="J265" s="105"/>
    </row>
    <row r="266" spans="1:10" ht="30" customHeight="1" x14ac:dyDescent="0.3">
      <c r="A266" s="80"/>
      <c r="B266" s="129"/>
      <c r="C266" s="105"/>
      <c r="D266" s="105"/>
      <c r="E266" s="105"/>
      <c r="F266" s="105"/>
      <c r="G266" s="105"/>
      <c r="H266" s="105"/>
      <c r="I266" s="105"/>
      <c r="J266" s="105"/>
    </row>
    <row r="267" spans="1:10" ht="30" customHeight="1" x14ac:dyDescent="0.3">
      <c r="A267" s="80"/>
      <c r="B267" s="129"/>
      <c r="C267" s="105"/>
      <c r="D267" s="105"/>
      <c r="E267" s="105"/>
      <c r="F267" s="105"/>
      <c r="G267" s="105"/>
      <c r="H267" s="105"/>
      <c r="I267" s="105"/>
      <c r="J267" s="105"/>
    </row>
    <row r="268" spans="1:10" ht="30" customHeight="1" x14ac:dyDescent="0.3">
      <c r="A268" s="80"/>
      <c r="B268" s="129"/>
      <c r="C268" s="105"/>
      <c r="D268" s="105"/>
      <c r="E268" s="105"/>
      <c r="F268" s="105"/>
      <c r="G268" s="105"/>
      <c r="H268" s="105"/>
      <c r="I268" s="105"/>
      <c r="J268" s="105"/>
    </row>
    <row r="269" spans="1:10" ht="30" customHeight="1" x14ac:dyDescent="0.3">
      <c r="A269" s="80"/>
      <c r="B269" s="129"/>
      <c r="C269" s="105"/>
      <c r="D269" s="105"/>
      <c r="E269" s="105"/>
      <c r="F269" s="105"/>
      <c r="G269" s="105"/>
      <c r="H269" s="105"/>
      <c r="I269" s="105"/>
      <c r="J269" s="105"/>
    </row>
    <row r="270" spans="1:10" ht="30" customHeight="1" x14ac:dyDescent="0.3">
      <c r="A270" s="80"/>
      <c r="B270" s="129"/>
      <c r="C270" s="105"/>
      <c r="D270" s="105"/>
      <c r="E270" s="105"/>
      <c r="F270" s="105"/>
      <c r="G270" s="105"/>
      <c r="H270" s="105"/>
      <c r="I270" s="105"/>
      <c r="J270" s="105"/>
    </row>
    <row r="271" spans="1:10" ht="30" customHeight="1" x14ac:dyDescent="0.3">
      <c r="A271" s="80"/>
      <c r="B271" s="129"/>
      <c r="C271" s="105"/>
      <c r="D271" s="105"/>
      <c r="E271" s="105"/>
      <c r="F271" s="105"/>
      <c r="G271" s="105"/>
      <c r="H271" s="105"/>
      <c r="I271" s="105"/>
      <c r="J271" s="105"/>
    </row>
    <row r="272" spans="1:10" ht="30" customHeight="1" x14ac:dyDescent="0.3">
      <c r="A272" s="80"/>
      <c r="B272" s="129"/>
      <c r="C272" s="105"/>
      <c r="D272" s="105"/>
      <c r="E272" s="105"/>
      <c r="F272" s="105"/>
      <c r="G272" s="105"/>
      <c r="H272" s="105"/>
      <c r="I272" s="105"/>
      <c r="J272" s="105"/>
    </row>
    <row r="273" spans="1:10" ht="30" customHeight="1" x14ac:dyDescent="0.3">
      <c r="A273" s="80"/>
      <c r="B273" s="129"/>
      <c r="C273" s="105"/>
      <c r="D273" s="105"/>
      <c r="E273" s="105"/>
      <c r="F273" s="105"/>
      <c r="G273" s="105"/>
      <c r="H273" s="105"/>
      <c r="I273" s="105"/>
      <c r="J273" s="105"/>
    </row>
    <row r="274" spans="1:10" ht="30" customHeight="1" x14ac:dyDescent="0.3">
      <c r="A274" s="80"/>
      <c r="B274" s="129"/>
      <c r="C274" s="105"/>
      <c r="D274" s="105"/>
      <c r="E274" s="105"/>
      <c r="F274" s="105"/>
      <c r="G274" s="105"/>
      <c r="H274" s="105"/>
      <c r="I274" s="105"/>
      <c r="J274" s="105"/>
    </row>
    <row r="275" spans="1:10" ht="30" customHeight="1" x14ac:dyDescent="0.3">
      <c r="A275" s="80"/>
      <c r="B275" s="129"/>
      <c r="C275" s="105"/>
      <c r="D275" s="105"/>
      <c r="E275" s="105"/>
      <c r="F275" s="105"/>
      <c r="G275" s="105"/>
      <c r="H275" s="105"/>
      <c r="I275" s="105"/>
      <c r="J275" s="105"/>
    </row>
    <row r="276" spans="1:10" ht="30" customHeight="1" x14ac:dyDescent="0.3">
      <c r="A276" s="80"/>
      <c r="B276" s="129"/>
      <c r="C276" s="105"/>
      <c r="D276" s="105"/>
      <c r="E276" s="105"/>
      <c r="F276" s="105"/>
      <c r="G276" s="105"/>
      <c r="H276" s="105"/>
      <c r="I276" s="105"/>
      <c r="J276" s="105"/>
    </row>
    <row r="277" spans="1:10" ht="30" customHeight="1" x14ac:dyDescent="0.3">
      <c r="A277" s="80"/>
      <c r="B277" s="129"/>
      <c r="C277" s="105"/>
      <c r="D277" s="105"/>
      <c r="E277" s="105"/>
      <c r="F277" s="105"/>
      <c r="G277" s="105"/>
      <c r="H277" s="105"/>
      <c r="I277" s="105"/>
      <c r="J277" s="105"/>
    </row>
    <row r="278" spans="1:10" ht="30" customHeight="1" x14ac:dyDescent="0.3">
      <c r="A278" s="80"/>
      <c r="B278" s="129"/>
      <c r="C278" s="105"/>
      <c r="D278" s="105"/>
      <c r="E278" s="105"/>
      <c r="F278" s="105"/>
      <c r="G278" s="105"/>
      <c r="H278" s="105"/>
      <c r="I278" s="105"/>
      <c r="J278" s="105"/>
    </row>
    <row r="279" spans="1:10" ht="30" customHeight="1" x14ac:dyDescent="0.3">
      <c r="A279" s="80"/>
      <c r="B279" s="129"/>
      <c r="C279" s="105"/>
      <c r="D279" s="105"/>
      <c r="E279" s="105"/>
      <c r="F279" s="105"/>
      <c r="G279" s="105"/>
      <c r="H279" s="105"/>
      <c r="I279" s="105"/>
      <c r="J279" s="105"/>
    </row>
    <row r="280" spans="1:10" ht="30" customHeight="1" x14ac:dyDescent="0.3">
      <c r="A280" s="80"/>
      <c r="B280" s="129"/>
      <c r="C280" s="105"/>
      <c r="D280" s="105"/>
      <c r="E280" s="105"/>
      <c r="F280" s="105"/>
      <c r="G280" s="105"/>
      <c r="H280" s="105"/>
      <c r="I280" s="105"/>
      <c r="J280" s="105"/>
    </row>
    <row r="281" spans="1:10" ht="30" customHeight="1" x14ac:dyDescent="0.3">
      <c r="A281" s="80"/>
      <c r="B281" s="129"/>
      <c r="C281" s="105"/>
      <c r="D281" s="105"/>
      <c r="E281" s="105"/>
      <c r="F281" s="105"/>
      <c r="G281" s="105"/>
      <c r="H281" s="105"/>
      <c r="I281" s="105"/>
      <c r="J281" s="105"/>
    </row>
    <row r="282" spans="1:10" ht="30" customHeight="1" x14ac:dyDescent="0.3">
      <c r="A282" s="80"/>
      <c r="B282" s="129"/>
      <c r="C282" s="105"/>
      <c r="D282" s="105"/>
      <c r="E282" s="105"/>
      <c r="F282" s="105"/>
      <c r="G282" s="105"/>
      <c r="H282" s="105"/>
      <c r="I282" s="105"/>
      <c r="J282" s="105"/>
    </row>
    <row r="283" spans="1:10" ht="30" customHeight="1" x14ac:dyDescent="0.3">
      <c r="A283" s="80"/>
      <c r="B283" s="129"/>
      <c r="C283" s="105"/>
      <c r="D283" s="105"/>
      <c r="E283" s="105"/>
      <c r="F283" s="105"/>
      <c r="G283" s="105"/>
      <c r="H283" s="105"/>
      <c r="I283" s="105"/>
      <c r="J283" s="105"/>
    </row>
    <row r="284" spans="1:10" ht="30" customHeight="1" x14ac:dyDescent="0.3">
      <c r="A284" s="80"/>
      <c r="B284" s="129"/>
      <c r="C284" s="105"/>
      <c r="D284" s="105"/>
      <c r="E284" s="105"/>
      <c r="F284" s="105"/>
      <c r="G284" s="105"/>
      <c r="H284" s="105"/>
      <c r="I284" s="105"/>
      <c r="J284" s="105"/>
    </row>
    <row r="285" spans="1:10" ht="30" customHeight="1" x14ac:dyDescent="0.3">
      <c r="A285" s="80"/>
      <c r="B285" s="129"/>
      <c r="C285" s="105"/>
      <c r="D285" s="105"/>
      <c r="E285" s="105"/>
      <c r="F285" s="105"/>
      <c r="G285" s="105"/>
      <c r="H285" s="105"/>
      <c r="I285" s="105"/>
      <c r="J285" s="105"/>
    </row>
    <row r="286" spans="1:10" ht="30" customHeight="1" x14ac:dyDescent="0.3">
      <c r="A286" s="80"/>
      <c r="B286" s="129"/>
      <c r="C286" s="105"/>
      <c r="D286" s="105"/>
      <c r="E286" s="105"/>
      <c r="F286" s="105"/>
      <c r="G286" s="105"/>
      <c r="H286" s="105"/>
      <c r="I286" s="105"/>
      <c r="J286" s="105"/>
    </row>
    <row r="287" spans="1:10" ht="30" customHeight="1" x14ac:dyDescent="0.3">
      <c r="A287" s="80"/>
      <c r="B287" s="129"/>
      <c r="C287" s="129"/>
      <c r="D287" s="129"/>
      <c r="E287" s="129"/>
      <c r="F287" s="129"/>
      <c r="G287" s="129"/>
      <c r="H287" s="129"/>
      <c r="I287" s="129"/>
      <c r="J287" s="129"/>
    </row>
    <row r="288" spans="1:10" ht="30" customHeight="1" x14ac:dyDescent="0.3">
      <c r="A288" s="80"/>
      <c r="B288" s="129"/>
      <c r="C288" s="129"/>
      <c r="D288" s="129"/>
      <c r="E288" s="129"/>
      <c r="F288" s="129"/>
      <c r="G288" s="129"/>
      <c r="H288" s="129"/>
      <c r="I288" s="129"/>
      <c r="J288" s="129"/>
    </row>
    <row r="289" spans="1:10" ht="30" customHeight="1" x14ac:dyDescent="0.3">
      <c r="A289" s="80"/>
      <c r="B289" s="129"/>
      <c r="C289" s="129"/>
      <c r="D289" s="129"/>
      <c r="E289" s="129"/>
      <c r="F289" s="129"/>
      <c r="G289" s="129"/>
      <c r="H289" s="129"/>
      <c r="I289" s="129"/>
      <c r="J289" s="129"/>
    </row>
    <row r="290" spans="1:10" ht="30" customHeight="1" x14ac:dyDescent="0.3">
      <c r="A290" s="80"/>
      <c r="B290" s="129"/>
      <c r="C290" s="129"/>
      <c r="D290" s="129"/>
      <c r="E290" s="129"/>
      <c r="F290" s="129"/>
      <c r="G290" s="129"/>
      <c r="H290" s="129"/>
      <c r="I290" s="129"/>
      <c r="J290" s="129"/>
    </row>
    <row r="291" spans="1:10" ht="30" customHeight="1" x14ac:dyDescent="0.3">
      <c r="A291" s="80"/>
      <c r="B291" s="129"/>
      <c r="C291" s="105"/>
      <c r="D291" s="105"/>
      <c r="E291" s="105"/>
      <c r="F291" s="105"/>
      <c r="G291" s="105"/>
      <c r="H291" s="105"/>
      <c r="I291" s="105"/>
      <c r="J291" s="105"/>
    </row>
    <row r="292" spans="1:10" ht="30" customHeight="1" x14ac:dyDescent="0.3">
      <c r="A292" s="80"/>
      <c r="B292" s="129"/>
      <c r="C292" s="105"/>
      <c r="D292" s="105"/>
      <c r="E292" s="105"/>
      <c r="F292" s="105"/>
      <c r="G292" s="105"/>
      <c r="H292" s="105"/>
      <c r="I292" s="105"/>
      <c r="J292" s="105"/>
    </row>
    <row r="293" spans="1:10" ht="30" customHeight="1" x14ac:dyDescent="0.3">
      <c r="A293" s="80"/>
      <c r="B293" s="129"/>
      <c r="C293" s="105"/>
      <c r="D293" s="105"/>
      <c r="E293" s="105"/>
      <c r="F293" s="105"/>
      <c r="G293" s="105"/>
      <c r="H293" s="105"/>
      <c r="I293" s="105"/>
      <c r="J293" s="105"/>
    </row>
    <row r="294" spans="1:10" ht="30" customHeight="1" x14ac:dyDescent="0.3">
      <c r="A294" s="80"/>
      <c r="B294" s="129"/>
      <c r="C294" s="105"/>
      <c r="D294" s="105"/>
      <c r="E294" s="105"/>
      <c r="F294" s="105"/>
      <c r="G294" s="105"/>
      <c r="H294" s="105"/>
      <c r="I294" s="105"/>
      <c r="J294" s="105"/>
    </row>
    <row r="295" spans="1:10" ht="30" customHeight="1" x14ac:dyDescent="0.3">
      <c r="A295" s="80"/>
      <c r="B295" s="129"/>
      <c r="C295" s="105"/>
      <c r="D295" s="105"/>
      <c r="E295" s="105"/>
      <c r="F295" s="105"/>
      <c r="G295" s="105"/>
      <c r="H295" s="105"/>
      <c r="I295" s="105"/>
      <c r="J295" s="105"/>
    </row>
    <row r="296" spans="1:10" ht="30" customHeight="1" x14ac:dyDescent="0.3">
      <c r="A296" s="80"/>
      <c r="B296" s="129"/>
      <c r="C296" s="105"/>
      <c r="D296" s="105"/>
      <c r="E296" s="105"/>
      <c r="F296" s="105"/>
      <c r="G296" s="105"/>
      <c r="H296" s="105"/>
      <c r="I296" s="105"/>
      <c r="J296" s="105"/>
    </row>
    <row r="297" spans="1:10" ht="30" customHeight="1" x14ac:dyDescent="0.3">
      <c r="A297" s="80"/>
      <c r="B297" s="129"/>
      <c r="C297" s="105"/>
      <c r="D297" s="105"/>
      <c r="E297" s="105"/>
      <c r="F297" s="105"/>
      <c r="G297" s="105"/>
      <c r="H297" s="105"/>
      <c r="I297" s="105"/>
      <c r="J297" s="105"/>
    </row>
    <row r="298" spans="1:10" ht="30" customHeight="1" x14ac:dyDescent="0.3">
      <c r="A298" s="80"/>
      <c r="B298" s="129"/>
      <c r="C298" s="105"/>
      <c r="D298" s="105"/>
      <c r="E298" s="105"/>
      <c r="F298" s="105"/>
      <c r="G298" s="105"/>
      <c r="H298" s="105"/>
      <c r="I298" s="105"/>
      <c r="J298" s="105"/>
    </row>
    <row r="299" spans="1:10" ht="30" customHeight="1" x14ac:dyDescent="0.3">
      <c r="A299" s="80"/>
      <c r="B299" s="129"/>
      <c r="C299" s="105"/>
      <c r="D299" s="105"/>
      <c r="E299" s="105"/>
      <c r="F299" s="105"/>
      <c r="G299" s="105"/>
      <c r="H299" s="105"/>
      <c r="I299" s="105"/>
      <c r="J299" s="105"/>
    </row>
    <row r="300" spans="1:10" ht="30" customHeight="1" x14ac:dyDescent="0.3">
      <c r="A300" s="80"/>
      <c r="B300" s="129"/>
      <c r="C300" s="105"/>
      <c r="D300" s="105"/>
      <c r="E300" s="105"/>
      <c r="F300" s="105"/>
      <c r="G300" s="105"/>
      <c r="H300" s="105"/>
      <c r="I300" s="105"/>
      <c r="J300" s="105"/>
    </row>
    <row r="301" spans="1:10" ht="30" customHeight="1" x14ac:dyDescent="0.3">
      <c r="A301" s="80"/>
      <c r="B301" s="129"/>
      <c r="C301" s="105"/>
      <c r="D301" s="105"/>
      <c r="E301" s="105"/>
      <c r="F301" s="105"/>
      <c r="G301" s="105"/>
      <c r="H301" s="105"/>
      <c r="I301" s="105"/>
      <c r="J301" s="105"/>
    </row>
    <row r="302" spans="1:10" ht="30" customHeight="1" x14ac:dyDescent="0.3">
      <c r="A302" s="80"/>
      <c r="B302" s="129"/>
      <c r="C302" s="105"/>
      <c r="D302" s="105"/>
      <c r="E302" s="105"/>
      <c r="F302" s="105"/>
      <c r="G302" s="105"/>
      <c r="H302" s="105"/>
      <c r="I302" s="105"/>
      <c r="J302" s="105"/>
    </row>
    <row r="303" spans="1:10" ht="30" customHeight="1" x14ac:dyDescent="0.3">
      <c r="A303" s="80"/>
      <c r="B303" s="129"/>
      <c r="C303" s="105"/>
      <c r="D303" s="105"/>
      <c r="E303" s="105"/>
      <c r="F303" s="105"/>
      <c r="G303" s="105"/>
      <c r="H303" s="105"/>
      <c r="I303" s="105"/>
      <c r="J303" s="105"/>
    </row>
    <row r="304" spans="1:10" ht="30" customHeight="1" x14ac:dyDescent="0.3">
      <c r="A304" s="80"/>
      <c r="B304" s="129"/>
      <c r="C304" s="105"/>
      <c r="D304" s="105"/>
      <c r="E304" s="105"/>
      <c r="F304" s="105"/>
      <c r="G304" s="105"/>
      <c r="H304" s="105"/>
      <c r="I304" s="105"/>
      <c r="J304" s="105"/>
    </row>
    <row r="305" spans="1:10" ht="30" customHeight="1" x14ac:dyDescent="0.3">
      <c r="A305" s="80"/>
      <c r="B305" s="129"/>
      <c r="C305" s="105"/>
      <c r="D305" s="105"/>
      <c r="E305" s="105"/>
      <c r="F305" s="105"/>
      <c r="G305" s="105"/>
      <c r="H305" s="105"/>
      <c r="I305" s="105"/>
      <c r="J305" s="105"/>
    </row>
    <row r="306" spans="1:10" ht="30" customHeight="1" x14ac:dyDescent="0.3">
      <c r="A306" s="80"/>
      <c r="B306" s="129"/>
      <c r="C306" s="105"/>
      <c r="D306" s="105"/>
      <c r="E306" s="105"/>
      <c r="F306" s="105"/>
      <c r="G306" s="105"/>
      <c r="H306" s="105"/>
      <c r="I306" s="105"/>
      <c r="J306" s="105"/>
    </row>
    <row r="307" spans="1:10" ht="30" customHeight="1" x14ac:dyDescent="0.3">
      <c r="A307" s="80"/>
      <c r="B307" s="129"/>
      <c r="C307" s="105"/>
      <c r="D307" s="105"/>
      <c r="E307" s="105"/>
      <c r="F307" s="105"/>
      <c r="G307" s="105"/>
      <c r="H307" s="105"/>
      <c r="I307" s="105"/>
      <c r="J307" s="105"/>
    </row>
    <row r="308" spans="1:10" ht="30" customHeight="1" x14ac:dyDescent="0.3">
      <c r="A308" s="80"/>
      <c r="B308" s="129"/>
      <c r="C308" s="105"/>
      <c r="D308" s="105"/>
      <c r="E308" s="105"/>
      <c r="F308" s="105"/>
      <c r="G308" s="105"/>
      <c r="H308" s="105"/>
      <c r="I308" s="105"/>
      <c r="J308" s="105"/>
    </row>
    <row r="309" spans="1:10" ht="30" customHeight="1" x14ac:dyDescent="0.3">
      <c r="A309" s="80"/>
      <c r="B309" s="129"/>
      <c r="C309" s="105"/>
      <c r="D309" s="105"/>
      <c r="E309" s="105"/>
      <c r="F309" s="105"/>
      <c r="G309" s="105"/>
      <c r="H309" s="105"/>
      <c r="I309" s="105"/>
      <c r="J309" s="105"/>
    </row>
    <row r="310" spans="1:10" ht="30" customHeight="1" x14ac:dyDescent="0.3">
      <c r="A310" s="80"/>
      <c r="B310" s="129"/>
      <c r="C310" s="105"/>
      <c r="D310" s="105"/>
      <c r="E310" s="105"/>
      <c r="F310" s="105"/>
      <c r="G310" s="105"/>
      <c r="H310" s="105"/>
      <c r="I310" s="105"/>
      <c r="J310" s="105"/>
    </row>
    <row r="311" spans="1:10" ht="30" customHeight="1" x14ac:dyDescent="0.3">
      <c r="A311" s="80"/>
      <c r="B311" s="129"/>
      <c r="C311" s="105"/>
      <c r="D311" s="105"/>
      <c r="E311" s="105"/>
      <c r="F311" s="105"/>
      <c r="G311" s="105"/>
      <c r="H311" s="105"/>
      <c r="I311" s="105"/>
      <c r="J311" s="105"/>
    </row>
    <row r="312" spans="1:10" ht="30" customHeight="1" x14ac:dyDescent="0.3">
      <c r="A312" s="80"/>
      <c r="B312" s="129"/>
      <c r="C312" s="105"/>
      <c r="D312" s="105"/>
      <c r="E312" s="105"/>
      <c r="F312" s="105"/>
      <c r="G312" s="105"/>
      <c r="H312" s="105"/>
      <c r="I312" s="105"/>
      <c r="J312" s="105"/>
    </row>
    <row r="313" spans="1:10" ht="30" customHeight="1" x14ac:dyDescent="0.3">
      <c r="A313" s="80"/>
      <c r="B313" s="129"/>
      <c r="C313" s="105"/>
      <c r="D313" s="105"/>
      <c r="E313" s="105"/>
      <c r="F313" s="105"/>
      <c r="G313" s="105"/>
      <c r="H313" s="105"/>
      <c r="I313" s="105"/>
      <c r="J313" s="105"/>
    </row>
    <row r="314" spans="1:10" ht="30" customHeight="1" x14ac:dyDescent="0.3">
      <c r="A314" s="80"/>
      <c r="B314" s="129"/>
      <c r="C314" s="105"/>
      <c r="D314" s="105"/>
      <c r="E314" s="105"/>
      <c r="F314" s="105"/>
      <c r="G314" s="105"/>
      <c r="H314" s="105"/>
      <c r="I314" s="105"/>
      <c r="J314" s="105"/>
    </row>
    <row r="315" spans="1:10" ht="30" customHeight="1" x14ac:dyDescent="0.3">
      <c r="A315" s="80"/>
      <c r="B315" s="129"/>
      <c r="C315" s="105"/>
      <c r="D315" s="105"/>
      <c r="E315" s="105"/>
      <c r="F315" s="105"/>
      <c r="G315" s="105"/>
      <c r="H315" s="105"/>
      <c r="I315" s="105"/>
      <c r="J315" s="105"/>
    </row>
    <row r="316" spans="1:10" ht="30" customHeight="1" x14ac:dyDescent="0.3">
      <c r="A316" s="80"/>
      <c r="B316" s="129"/>
      <c r="C316" s="105"/>
      <c r="D316" s="105"/>
      <c r="E316" s="105"/>
      <c r="F316" s="105"/>
      <c r="G316" s="105"/>
      <c r="H316" s="105"/>
      <c r="I316" s="105"/>
      <c r="J316" s="105"/>
    </row>
    <row r="317" spans="1:10" ht="30" customHeight="1" x14ac:dyDescent="0.3">
      <c r="A317" s="80"/>
      <c r="B317" s="129"/>
      <c r="C317" s="105"/>
      <c r="D317" s="105"/>
      <c r="E317" s="105"/>
      <c r="F317" s="105"/>
      <c r="G317" s="105"/>
      <c r="H317" s="105"/>
      <c r="I317" s="105"/>
      <c r="J317" s="105"/>
    </row>
    <row r="318" spans="1:10" ht="30" customHeight="1" x14ac:dyDescent="0.3">
      <c r="A318" s="80"/>
      <c r="B318" s="129"/>
      <c r="C318" s="105"/>
      <c r="D318" s="105"/>
      <c r="E318" s="105"/>
      <c r="F318" s="105"/>
      <c r="G318" s="105"/>
      <c r="H318" s="105"/>
      <c r="I318" s="105"/>
      <c r="J318" s="105"/>
    </row>
    <row r="319" spans="1:10" ht="30" customHeight="1" x14ac:dyDescent="0.3">
      <c r="A319" s="80"/>
      <c r="B319" s="129"/>
      <c r="C319" s="105"/>
      <c r="D319" s="105"/>
      <c r="E319" s="105"/>
      <c r="F319" s="105"/>
      <c r="G319" s="105"/>
      <c r="H319" s="105"/>
      <c r="I319" s="105"/>
      <c r="J319" s="105"/>
    </row>
    <row r="320" spans="1:10" ht="30" customHeight="1" x14ac:dyDescent="0.3">
      <c r="A320" s="80"/>
      <c r="B320" s="129"/>
      <c r="C320" s="105"/>
      <c r="D320" s="105"/>
      <c r="E320" s="105"/>
      <c r="F320" s="105"/>
      <c r="G320" s="105"/>
      <c r="H320" s="105"/>
      <c r="I320" s="105"/>
      <c r="J320" s="105"/>
    </row>
    <row r="321" spans="1:10" ht="30" customHeight="1" x14ac:dyDescent="0.3">
      <c r="A321" s="80"/>
      <c r="B321" s="129"/>
      <c r="C321" s="105"/>
      <c r="D321" s="105"/>
      <c r="E321" s="105"/>
      <c r="F321" s="105"/>
      <c r="G321" s="105"/>
      <c r="H321" s="105"/>
      <c r="I321" s="105"/>
      <c r="J321" s="105"/>
    </row>
    <row r="322" spans="1:10" ht="30" customHeight="1" x14ac:dyDescent="0.3">
      <c r="A322" s="80"/>
      <c r="B322" s="129"/>
      <c r="C322" s="105"/>
      <c r="D322" s="105"/>
      <c r="E322" s="105"/>
      <c r="F322" s="105"/>
      <c r="G322" s="105"/>
      <c r="H322" s="105"/>
      <c r="I322" s="105"/>
      <c r="J322" s="105"/>
    </row>
    <row r="323" spans="1:10" ht="30" customHeight="1" x14ac:dyDescent="0.3">
      <c r="A323" s="80"/>
      <c r="B323" s="129"/>
      <c r="C323" s="105"/>
      <c r="D323" s="105"/>
      <c r="E323" s="105"/>
      <c r="F323" s="105"/>
      <c r="G323" s="105"/>
      <c r="H323" s="105"/>
      <c r="I323" s="105"/>
      <c r="J323" s="105"/>
    </row>
    <row r="324" spans="1:10" ht="30" customHeight="1" x14ac:dyDescent="0.3">
      <c r="A324" s="80"/>
      <c r="B324" s="129"/>
      <c r="C324" s="105"/>
      <c r="D324" s="105"/>
      <c r="E324" s="105"/>
      <c r="F324" s="105"/>
      <c r="G324" s="105"/>
      <c r="H324" s="105"/>
      <c r="I324" s="105"/>
      <c r="J324" s="105"/>
    </row>
    <row r="325" spans="1:10" ht="30" customHeight="1" x14ac:dyDescent="0.3">
      <c r="A325" s="80"/>
      <c r="B325" s="129"/>
      <c r="C325" s="105"/>
      <c r="D325" s="105"/>
      <c r="E325" s="105"/>
      <c r="F325" s="105"/>
      <c r="G325" s="105"/>
      <c r="H325" s="105"/>
      <c r="I325" s="105"/>
      <c r="J325" s="105"/>
    </row>
    <row r="326" spans="1:10" ht="30" customHeight="1" x14ac:dyDescent="0.3">
      <c r="A326" s="80"/>
      <c r="B326" s="129"/>
      <c r="C326" s="105"/>
      <c r="D326" s="105"/>
      <c r="E326" s="105"/>
      <c r="F326" s="105"/>
      <c r="G326" s="105"/>
      <c r="H326" s="105"/>
      <c r="I326" s="105"/>
      <c r="J326" s="105"/>
    </row>
    <row r="327" spans="1:10" ht="30" customHeight="1" x14ac:dyDescent="0.3">
      <c r="A327" s="80"/>
      <c r="B327" s="129"/>
      <c r="C327" s="105"/>
      <c r="D327" s="105"/>
      <c r="E327" s="105"/>
      <c r="F327" s="105"/>
      <c r="G327" s="105"/>
      <c r="H327" s="105"/>
      <c r="I327" s="105"/>
      <c r="J327" s="105"/>
    </row>
    <row r="328" spans="1:10" ht="30" customHeight="1" x14ac:dyDescent="0.3">
      <c r="A328" s="80"/>
      <c r="B328" s="129"/>
      <c r="C328" s="105"/>
      <c r="D328" s="105"/>
      <c r="E328" s="105"/>
      <c r="F328" s="105"/>
      <c r="G328" s="105"/>
      <c r="H328" s="105"/>
      <c r="I328" s="105"/>
      <c r="J328" s="105"/>
    </row>
    <row r="329" spans="1:10" ht="30" customHeight="1" x14ac:dyDescent="0.3">
      <c r="A329" s="80"/>
      <c r="B329" s="129"/>
      <c r="C329" s="105"/>
      <c r="D329" s="105"/>
      <c r="E329" s="105"/>
      <c r="F329" s="105"/>
      <c r="G329" s="105"/>
      <c r="H329" s="105"/>
      <c r="I329" s="105"/>
      <c r="J329" s="105"/>
    </row>
    <row r="330" spans="1:10" ht="30" customHeight="1" x14ac:dyDescent="0.3">
      <c r="A330" s="80"/>
      <c r="B330" s="129"/>
      <c r="C330" s="105"/>
      <c r="D330" s="105"/>
      <c r="E330" s="105"/>
      <c r="F330" s="105"/>
      <c r="G330" s="105"/>
      <c r="H330" s="105"/>
      <c r="I330" s="105"/>
      <c r="J330" s="105"/>
    </row>
    <row r="331" spans="1:10" ht="30" customHeight="1" x14ac:dyDescent="0.3">
      <c r="A331" s="80"/>
      <c r="B331" s="129"/>
      <c r="C331" s="105"/>
      <c r="D331" s="105"/>
      <c r="E331" s="105"/>
      <c r="F331" s="105"/>
      <c r="G331" s="105"/>
      <c r="H331" s="105"/>
      <c r="I331" s="105"/>
      <c r="J331" s="105"/>
    </row>
    <row r="332" spans="1:10" ht="30" customHeight="1" x14ac:dyDescent="0.3">
      <c r="A332" s="80"/>
      <c r="B332" s="129"/>
      <c r="C332" s="105"/>
      <c r="D332" s="105"/>
      <c r="E332" s="105"/>
      <c r="F332" s="105"/>
      <c r="G332" s="105"/>
      <c r="H332" s="105"/>
      <c r="I332" s="105"/>
      <c r="J332" s="105"/>
    </row>
    <row r="333" spans="1:10" ht="30" customHeight="1" x14ac:dyDescent="0.3">
      <c r="A333" s="80"/>
      <c r="B333" s="129"/>
      <c r="C333" s="105"/>
      <c r="D333" s="105"/>
      <c r="E333" s="105"/>
      <c r="F333" s="105"/>
      <c r="G333" s="105"/>
      <c r="H333" s="105"/>
      <c r="I333" s="105"/>
      <c r="J333" s="105"/>
    </row>
    <row r="334" spans="1:10" ht="30" customHeight="1" x14ac:dyDescent="0.3">
      <c r="A334" s="80"/>
      <c r="B334" s="129"/>
      <c r="C334" s="105"/>
      <c r="D334" s="105"/>
      <c r="E334" s="105"/>
      <c r="F334" s="105"/>
      <c r="G334" s="105"/>
      <c r="H334" s="105"/>
      <c r="I334" s="105"/>
      <c r="J334" s="105"/>
    </row>
    <row r="335" spans="1:10" ht="30" customHeight="1" x14ac:dyDescent="0.3">
      <c r="A335" s="80"/>
      <c r="B335" s="129"/>
      <c r="C335" s="105"/>
      <c r="D335" s="105"/>
      <c r="E335" s="105"/>
      <c r="F335" s="105"/>
      <c r="G335" s="105"/>
      <c r="H335" s="105"/>
      <c r="I335" s="105"/>
      <c r="J335" s="105"/>
    </row>
    <row r="336" spans="1:10" ht="30" customHeight="1" x14ac:dyDescent="0.3">
      <c r="A336" s="80"/>
      <c r="B336" s="129"/>
      <c r="C336" s="105"/>
      <c r="D336" s="105"/>
      <c r="E336" s="105"/>
      <c r="F336" s="105"/>
      <c r="G336" s="105"/>
      <c r="H336" s="105"/>
      <c r="I336" s="105"/>
      <c r="J336" s="105"/>
    </row>
    <row r="337" spans="1:10" ht="30" customHeight="1" x14ac:dyDescent="0.3">
      <c r="A337" s="80"/>
      <c r="B337" s="129"/>
      <c r="C337" s="105"/>
      <c r="D337" s="105"/>
      <c r="E337" s="105"/>
      <c r="F337" s="105"/>
      <c r="G337" s="105"/>
      <c r="H337" s="105"/>
      <c r="I337" s="105"/>
      <c r="J337" s="105"/>
    </row>
    <row r="338" spans="1:10" ht="30" customHeight="1" x14ac:dyDescent="0.3">
      <c r="A338" s="80"/>
      <c r="B338" s="129"/>
      <c r="C338" s="105"/>
      <c r="D338" s="105"/>
      <c r="E338" s="105"/>
      <c r="F338" s="105"/>
      <c r="G338" s="105"/>
      <c r="H338" s="105"/>
      <c r="I338" s="105"/>
      <c r="J338" s="105"/>
    </row>
    <row r="339" spans="1:10" ht="30" customHeight="1" x14ac:dyDescent="0.3">
      <c r="A339" s="80"/>
      <c r="B339" s="129"/>
      <c r="C339" s="105"/>
      <c r="D339" s="105"/>
      <c r="E339" s="105"/>
      <c r="F339" s="105"/>
      <c r="G339" s="105"/>
      <c r="H339" s="105"/>
      <c r="I339" s="105"/>
      <c r="J339" s="105"/>
    </row>
    <row r="340" spans="1:10" ht="30" customHeight="1" x14ac:dyDescent="0.3">
      <c r="A340" s="80"/>
      <c r="B340" s="129"/>
      <c r="C340" s="105"/>
      <c r="D340" s="105"/>
      <c r="E340" s="105"/>
      <c r="F340" s="105"/>
      <c r="G340" s="105"/>
      <c r="H340" s="105"/>
      <c r="I340" s="105"/>
      <c r="J340" s="105"/>
    </row>
    <row r="341" spans="1:10" ht="30" customHeight="1" x14ac:dyDescent="0.3">
      <c r="A341" s="80"/>
      <c r="B341" s="129"/>
      <c r="C341" s="105"/>
      <c r="D341" s="105"/>
      <c r="E341" s="105"/>
      <c r="F341" s="105"/>
      <c r="G341" s="105"/>
      <c r="H341" s="105"/>
      <c r="I341" s="105"/>
      <c r="J341" s="105"/>
    </row>
    <row r="342" spans="1:10" ht="30" customHeight="1" x14ac:dyDescent="0.3">
      <c r="A342" s="80"/>
      <c r="B342" s="129"/>
      <c r="C342" s="105"/>
      <c r="D342" s="105"/>
      <c r="E342" s="105"/>
      <c r="F342" s="105"/>
      <c r="G342" s="105"/>
      <c r="H342" s="105"/>
      <c r="I342" s="105"/>
      <c r="J342" s="105"/>
    </row>
    <row r="343" spans="1:10" ht="30" customHeight="1" x14ac:dyDescent="0.3">
      <c r="A343" s="80"/>
      <c r="B343" s="129"/>
      <c r="C343" s="105"/>
      <c r="D343" s="105"/>
      <c r="E343" s="105"/>
      <c r="F343" s="105"/>
      <c r="G343" s="105"/>
      <c r="H343" s="105"/>
      <c r="I343" s="105"/>
      <c r="J343" s="105"/>
    </row>
    <row r="344" spans="1:10" ht="30" customHeight="1" x14ac:dyDescent="0.3">
      <c r="A344" s="80"/>
      <c r="B344" s="129"/>
      <c r="C344" s="105"/>
      <c r="D344" s="105"/>
      <c r="E344" s="105"/>
      <c r="F344" s="105"/>
      <c r="G344" s="105"/>
      <c r="H344" s="105"/>
      <c r="I344" s="105"/>
      <c r="J344" s="105"/>
    </row>
    <row r="345" spans="1:10" ht="30" customHeight="1" x14ac:dyDescent="0.3">
      <c r="A345" s="80"/>
      <c r="B345" s="129"/>
      <c r="C345" s="105"/>
      <c r="D345" s="105"/>
      <c r="E345" s="105"/>
      <c r="F345" s="105"/>
      <c r="G345" s="105"/>
      <c r="H345" s="105"/>
      <c r="I345" s="105"/>
      <c r="J345" s="105"/>
    </row>
    <row r="346" spans="1:10" ht="30" customHeight="1" x14ac:dyDescent="0.3">
      <c r="A346" s="80"/>
      <c r="B346" s="129"/>
      <c r="C346" s="105"/>
      <c r="D346" s="105"/>
      <c r="E346" s="105"/>
      <c r="F346" s="105"/>
      <c r="G346" s="105"/>
      <c r="H346" s="105"/>
      <c r="I346" s="105"/>
      <c r="J346" s="105"/>
    </row>
    <row r="347" spans="1:10" ht="30" customHeight="1" x14ac:dyDescent="0.3">
      <c r="A347" s="80"/>
      <c r="B347" s="129"/>
      <c r="C347" s="105"/>
      <c r="D347" s="105"/>
      <c r="E347" s="105"/>
      <c r="F347" s="105"/>
      <c r="G347" s="105"/>
      <c r="H347" s="105"/>
      <c r="I347" s="105"/>
      <c r="J347" s="105"/>
    </row>
    <row r="348" spans="1:10" ht="30" customHeight="1" x14ac:dyDescent="0.3">
      <c r="A348" s="80"/>
      <c r="B348" s="129"/>
      <c r="C348" s="105"/>
      <c r="D348" s="105"/>
      <c r="E348" s="105"/>
      <c r="F348" s="105"/>
      <c r="G348" s="105"/>
      <c r="H348" s="105"/>
      <c r="I348" s="105"/>
      <c r="J348" s="105"/>
    </row>
    <row r="349" spans="1:10" ht="30" customHeight="1" x14ac:dyDescent="0.3">
      <c r="A349" s="80"/>
      <c r="B349" s="129"/>
      <c r="C349" s="105"/>
      <c r="D349" s="105"/>
      <c r="E349" s="105"/>
      <c r="F349" s="105"/>
      <c r="G349" s="105"/>
      <c r="H349" s="105"/>
      <c r="I349" s="105"/>
      <c r="J349" s="105"/>
    </row>
    <row r="350" spans="1:10" ht="30" customHeight="1" x14ac:dyDescent="0.3">
      <c r="A350" s="80"/>
      <c r="B350" s="129"/>
      <c r="C350" s="105"/>
      <c r="D350" s="105"/>
      <c r="E350" s="105"/>
      <c r="F350" s="105"/>
      <c r="G350" s="105"/>
      <c r="H350" s="105"/>
      <c r="I350" s="105"/>
      <c r="J350" s="105"/>
    </row>
    <row r="351" spans="1:10" ht="30" customHeight="1" x14ac:dyDescent="0.3">
      <c r="A351" s="80"/>
      <c r="B351" s="129"/>
      <c r="C351" s="105"/>
      <c r="D351" s="105"/>
      <c r="E351" s="105"/>
      <c r="F351" s="105"/>
      <c r="G351" s="105"/>
      <c r="H351" s="105"/>
      <c r="I351" s="105"/>
      <c r="J351" s="105"/>
    </row>
    <row r="352" spans="1:10" ht="30" customHeight="1" x14ac:dyDescent="0.3">
      <c r="A352" s="80"/>
      <c r="B352" s="129"/>
      <c r="C352" s="105"/>
      <c r="D352" s="105"/>
      <c r="E352" s="105"/>
      <c r="F352" s="105"/>
      <c r="G352" s="105"/>
      <c r="H352" s="105"/>
      <c r="I352" s="105"/>
      <c r="J352" s="105"/>
    </row>
    <row r="353" spans="1:10" ht="30" customHeight="1" x14ac:dyDescent="0.3">
      <c r="A353" s="80"/>
      <c r="B353" s="129"/>
      <c r="C353" s="105"/>
      <c r="D353" s="105"/>
      <c r="E353" s="105"/>
      <c r="F353" s="105"/>
      <c r="G353" s="105"/>
      <c r="H353" s="105"/>
      <c r="I353" s="105"/>
      <c r="J353" s="105"/>
    </row>
    <row r="354" spans="1:10" ht="30" customHeight="1" x14ac:dyDescent="0.3">
      <c r="A354" s="80"/>
      <c r="B354" s="129"/>
      <c r="C354" s="105"/>
      <c r="D354" s="105"/>
      <c r="E354" s="105"/>
      <c r="F354" s="105"/>
      <c r="G354" s="105"/>
      <c r="H354" s="105"/>
      <c r="I354" s="105"/>
      <c r="J354" s="105"/>
    </row>
    <row r="355" spans="1:10" ht="30" customHeight="1" x14ac:dyDescent="0.3">
      <c r="A355" s="80"/>
      <c r="B355" s="129"/>
      <c r="C355" s="105"/>
      <c r="D355" s="105"/>
      <c r="E355" s="105"/>
      <c r="F355" s="105"/>
      <c r="G355" s="105"/>
      <c r="H355" s="105"/>
      <c r="I355" s="105"/>
      <c r="J355" s="105"/>
    </row>
    <row r="356" spans="1:10" ht="30" customHeight="1" x14ac:dyDescent="0.3">
      <c r="A356" s="80"/>
      <c r="B356" s="129"/>
      <c r="C356" s="105"/>
      <c r="D356" s="105"/>
      <c r="E356" s="105"/>
      <c r="F356" s="105"/>
      <c r="G356" s="105"/>
      <c r="H356" s="105"/>
      <c r="I356" s="105"/>
      <c r="J356" s="105"/>
    </row>
    <row r="357" spans="1:10" ht="30" customHeight="1" x14ac:dyDescent="0.3">
      <c r="A357" s="80"/>
      <c r="B357" s="129"/>
      <c r="C357" s="105"/>
      <c r="D357" s="105"/>
      <c r="E357" s="105"/>
      <c r="F357" s="105"/>
      <c r="G357" s="105"/>
      <c r="H357" s="105"/>
      <c r="I357" s="105"/>
      <c r="J357" s="105"/>
    </row>
    <row r="358" spans="1:10" ht="30" customHeight="1" x14ac:dyDescent="0.3">
      <c r="A358" s="80"/>
      <c r="B358" s="129"/>
      <c r="C358" s="105"/>
      <c r="D358" s="105"/>
      <c r="E358" s="105"/>
      <c r="F358" s="105"/>
      <c r="G358" s="105"/>
      <c r="H358" s="105"/>
      <c r="I358" s="105"/>
      <c r="J358" s="105"/>
    </row>
    <row r="359" spans="1:10" ht="30" customHeight="1" x14ac:dyDescent="0.3">
      <c r="A359" s="80"/>
      <c r="B359" s="129"/>
      <c r="C359" s="105"/>
      <c r="D359" s="105"/>
      <c r="E359" s="105"/>
      <c r="F359" s="105"/>
      <c r="G359" s="105"/>
      <c r="H359" s="105"/>
      <c r="I359" s="105"/>
      <c r="J359" s="105"/>
    </row>
    <row r="360" spans="1:10" ht="30" customHeight="1" x14ac:dyDescent="0.3">
      <c r="A360" s="80"/>
      <c r="B360" s="129"/>
      <c r="C360" s="105"/>
      <c r="D360" s="105"/>
      <c r="E360" s="105"/>
      <c r="F360" s="105"/>
      <c r="G360" s="105"/>
      <c r="H360" s="105"/>
      <c r="I360" s="105"/>
      <c r="J360" s="105"/>
    </row>
    <row r="361" spans="1:10" ht="30" customHeight="1" x14ac:dyDescent="0.3">
      <c r="A361" s="80"/>
      <c r="B361" s="129"/>
      <c r="C361" s="105"/>
      <c r="D361" s="105"/>
      <c r="E361" s="105"/>
      <c r="F361" s="105"/>
      <c r="G361" s="105"/>
      <c r="H361" s="105"/>
      <c r="I361" s="105"/>
      <c r="J361" s="105"/>
    </row>
    <row r="362" spans="1:10" ht="30" customHeight="1" x14ac:dyDescent="0.3">
      <c r="A362" s="80"/>
      <c r="B362" s="129"/>
      <c r="C362" s="105"/>
      <c r="D362" s="105"/>
      <c r="E362" s="105"/>
      <c r="F362" s="105"/>
      <c r="G362" s="105"/>
      <c r="H362" s="105"/>
      <c r="I362" s="105"/>
      <c r="J362" s="105"/>
    </row>
    <row r="363" spans="1:10" ht="30" customHeight="1" x14ac:dyDescent="0.3">
      <c r="A363" s="80"/>
      <c r="B363" s="129"/>
      <c r="C363" s="105"/>
      <c r="D363" s="105"/>
      <c r="E363" s="105"/>
      <c r="F363" s="105"/>
      <c r="G363" s="105"/>
      <c r="H363" s="105"/>
      <c r="I363" s="105"/>
      <c r="J363" s="105"/>
    </row>
    <row r="364" spans="1:10" ht="30" customHeight="1" x14ac:dyDescent="0.3">
      <c r="A364" s="80"/>
      <c r="B364" s="129"/>
      <c r="C364" s="105"/>
      <c r="D364" s="105"/>
      <c r="E364" s="105"/>
      <c r="F364" s="105"/>
      <c r="G364" s="105"/>
      <c r="H364" s="105"/>
      <c r="I364" s="105"/>
      <c r="J364" s="105"/>
    </row>
    <row r="365" spans="1:10" ht="30" customHeight="1" x14ac:dyDescent="0.3">
      <c r="A365" s="80"/>
      <c r="B365" s="129"/>
      <c r="C365" s="105"/>
      <c r="D365" s="105"/>
      <c r="E365" s="105"/>
      <c r="F365" s="105"/>
      <c r="G365" s="105"/>
      <c r="H365" s="105"/>
      <c r="I365" s="105"/>
      <c r="J365" s="105"/>
    </row>
    <row r="366" spans="1:10" ht="30" customHeight="1" x14ac:dyDescent="0.3">
      <c r="A366" s="80"/>
      <c r="B366" s="129"/>
      <c r="C366" s="105"/>
      <c r="D366" s="105"/>
      <c r="E366" s="105"/>
      <c r="F366" s="105"/>
      <c r="G366" s="105"/>
      <c r="H366" s="105"/>
      <c r="I366" s="105"/>
      <c r="J366" s="105"/>
    </row>
    <row r="367" spans="1:10" ht="30" customHeight="1" x14ac:dyDescent="0.3">
      <c r="A367" s="80"/>
      <c r="B367" s="129"/>
      <c r="C367" s="105"/>
      <c r="D367" s="105"/>
      <c r="E367" s="105"/>
      <c r="F367" s="105"/>
      <c r="G367" s="105"/>
      <c r="H367" s="105"/>
      <c r="I367" s="105"/>
      <c r="J367" s="105"/>
    </row>
    <row r="368" spans="1:10" ht="30" customHeight="1" x14ac:dyDescent="0.3">
      <c r="A368" s="80"/>
      <c r="B368" s="129"/>
      <c r="C368" s="105"/>
      <c r="D368" s="105"/>
      <c r="E368" s="105"/>
      <c r="F368" s="105"/>
      <c r="G368" s="105"/>
      <c r="H368" s="105"/>
      <c r="I368" s="105"/>
      <c r="J368" s="105"/>
    </row>
    <row r="369" spans="1:10" ht="30" customHeight="1" x14ac:dyDescent="0.3">
      <c r="A369" s="80"/>
      <c r="B369" s="129"/>
      <c r="C369" s="105"/>
      <c r="D369" s="105"/>
      <c r="E369" s="105"/>
      <c r="F369" s="105"/>
      <c r="G369" s="105"/>
      <c r="H369" s="105"/>
      <c r="I369" s="105"/>
      <c r="J369" s="105"/>
    </row>
    <row r="370" spans="1:10" ht="30" customHeight="1" x14ac:dyDescent="0.3">
      <c r="A370" s="80"/>
      <c r="B370" s="129"/>
      <c r="C370" s="105"/>
      <c r="D370" s="105"/>
      <c r="E370" s="105"/>
      <c r="F370" s="105"/>
      <c r="G370" s="105"/>
      <c r="H370" s="105"/>
      <c r="I370" s="105"/>
      <c r="J370" s="105"/>
    </row>
    <row r="371" spans="1:10" ht="30" customHeight="1" x14ac:dyDescent="0.3">
      <c r="A371" s="80"/>
      <c r="B371" s="129"/>
      <c r="C371" s="105"/>
      <c r="D371" s="105"/>
      <c r="E371" s="105"/>
      <c r="F371" s="105"/>
      <c r="G371" s="105"/>
      <c r="H371" s="105"/>
      <c r="I371" s="105"/>
      <c r="J371" s="105"/>
    </row>
    <row r="372" spans="1:10" ht="30" customHeight="1" x14ac:dyDescent="0.3">
      <c r="A372" s="80"/>
      <c r="B372" s="129"/>
      <c r="C372" s="105"/>
      <c r="D372" s="105"/>
      <c r="E372" s="105"/>
      <c r="F372" s="105"/>
      <c r="G372" s="105"/>
      <c r="H372" s="105"/>
      <c r="I372" s="105"/>
      <c r="J372" s="105"/>
    </row>
    <row r="373" spans="1:10" ht="30" customHeight="1" x14ac:dyDescent="0.3">
      <c r="A373" s="80"/>
      <c r="B373" s="129"/>
      <c r="C373" s="105"/>
      <c r="D373" s="105"/>
      <c r="E373" s="105"/>
      <c r="F373" s="105"/>
      <c r="G373" s="105"/>
      <c r="H373" s="105"/>
      <c r="I373" s="105"/>
      <c r="J373" s="105"/>
    </row>
    <row r="374" spans="1:10" ht="30" customHeight="1" x14ac:dyDescent="0.3">
      <c r="A374" s="80"/>
      <c r="B374" s="129"/>
      <c r="C374" s="105"/>
      <c r="D374" s="105"/>
      <c r="E374" s="105"/>
      <c r="F374" s="105"/>
      <c r="G374" s="105"/>
      <c r="H374" s="105"/>
      <c r="I374" s="105"/>
      <c r="J374" s="105"/>
    </row>
    <row r="375" spans="1:10" ht="30" customHeight="1" x14ac:dyDescent="0.3">
      <c r="A375" s="80"/>
      <c r="B375" s="129"/>
      <c r="C375" s="105"/>
      <c r="D375" s="105"/>
      <c r="E375" s="105"/>
      <c r="F375" s="105"/>
      <c r="G375" s="105"/>
      <c r="H375" s="105"/>
      <c r="I375" s="105"/>
      <c r="J375" s="105"/>
    </row>
    <row r="376" spans="1:10" ht="30" customHeight="1" x14ac:dyDescent="0.3">
      <c r="A376" s="80"/>
      <c r="B376" s="129"/>
      <c r="C376" s="105"/>
      <c r="D376" s="105"/>
      <c r="E376" s="105"/>
      <c r="F376" s="105"/>
      <c r="G376" s="105"/>
      <c r="H376" s="105"/>
      <c r="I376" s="105"/>
      <c r="J376" s="105"/>
    </row>
    <row r="377" spans="1:10" ht="30" customHeight="1" x14ac:dyDescent="0.3">
      <c r="A377" s="80"/>
      <c r="B377" s="129"/>
      <c r="C377" s="105"/>
      <c r="D377" s="105"/>
      <c r="E377" s="105"/>
      <c r="F377" s="105"/>
      <c r="G377" s="105"/>
      <c r="H377" s="105"/>
      <c r="I377" s="105"/>
      <c r="J377" s="105"/>
    </row>
    <row r="378" spans="1:10" ht="30" customHeight="1" x14ac:dyDescent="0.3">
      <c r="A378" s="80"/>
      <c r="B378" s="129"/>
      <c r="C378" s="105"/>
      <c r="D378" s="105"/>
      <c r="E378" s="105"/>
      <c r="F378" s="105"/>
      <c r="G378" s="105"/>
      <c r="H378" s="105"/>
      <c r="I378" s="105"/>
      <c r="J378" s="105"/>
    </row>
    <row r="379" spans="1:10" ht="30" customHeight="1" x14ac:dyDescent="0.3">
      <c r="A379" s="80"/>
      <c r="B379" s="129"/>
      <c r="C379" s="105"/>
      <c r="D379" s="105"/>
      <c r="E379" s="105"/>
      <c r="F379" s="105"/>
      <c r="G379" s="105"/>
      <c r="H379" s="105"/>
      <c r="I379" s="105"/>
      <c r="J379" s="105"/>
    </row>
    <row r="380" spans="1:10" ht="30" customHeight="1" x14ac:dyDescent="0.3">
      <c r="A380" s="80"/>
      <c r="B380" s="129"/>
      <c r="C380" s="105"/>
      <c r="D380" s="105"/>
      <c r="E380" s="105"/>
      <c r="F380" s="105"/>
      <c r="G380" s="105"/>
      <c r="H380" s="105"/>
      <c r="I380" s="105"/>
      <c r="J380" s="105"/>
    </row>
    <row r="381" spans="1:10" ht="30" customHeight="1" x14ac:dyDescent="0.3">
      <c r="A381" s="80"/>
      <c r="B381" s="129"/>
      <c r="C381" s="105"/>
      <c r="D381" s="105"/>
      <c r="E381" s="105"/>
      <c r="F381" s="105"/>
      <c r="G381" s="105"/>
      <c r="H381" s="105"/>
      <c r="I381" s="105"/>
      <c r="J381" s="105"/>
    </row>
    <row r="382" spans="1:10" ht="30" customHeight="1" x14ac:dyDescent="0.3">
      <c r="A382" s="80"/>
      <c r="B382" s="129"/>
      <c r="C382" s="105"/>
      <c r="D382" s="105"/>
      <c r="E382" s="105"/>
      <c r="F382" s="105"/>
      <c r="G382" s="105"/>
      <c r="H382" s="105"/>
      <c r="I382" s="105"/>
      <c r="J382" s="105"/>
    </row>
    <row r="383" spans="1:10" ht="30" customHeight="1" x14ac:dyDescent="0.3">
      <c r="A383" s="80"/>
      <c r="B383" s="129"/>
      <c r="C383" s="105"/>
      <c r="D383" s="105"/>
      <c r="E383" s="105"/>
      <c r="F383" s="105"/>
      <c r="G383" s="105"/>
      <c r="H383" s="105"/>
      <c r="I383" s="105"/>
      <c r="J383" s="105"/>
    </row>
    <row r="384" spans="1:10" ht="30" customHeight="1" x14ac:dyDescent="0.3">
      <c r="A384" s="80"/>
      <c r="B384" s="129"/>
      <c r="C384" s="105"/>
      <c r="D384" s="105"/>
      <c r="E384" s="105"/>
      <c r="F384" s="105"/>
      <c r="G384" s="105"/>
      <c r="H384" s="105"/>
      <c r="I384" s="105"/>
      <c r="J384" s="105"/>
    </row>
    <row r="385" spans="1:10" ht="30" customHeight="1" x14ac:dyDescent="0.3">
      <c r="A385" s="80"/>
      <c r="B385" s="129"/>
      <c r="C385" s="105"/>
      <c r="D385" s="105"/>
      <c r="E385" s="105"/>
      <c r="F385" s="105"/>
      <c r="G385" s="105"/>
      <c r="H385" s="105"/>
      <c r="I385" s="105"/>
      <c r="J385" s="105"/>
    </row>
    <row r="386" spans="1:10" ht="30" customHeight="1" x14ac:dyDescent="0.3">
      <c r="A386" s="80"/>
      <c r="B386" s="129"/>
      <c r="C386" s="105"/>
      <c r="D386" s="105"/>
      <c r="E386" s="105"/>
      <c r="F386" s="105"/>
      <c r="G386" s="105"/>
      <c r="H386" s="105"/>
      <c r="I386" s="105"/>
      <c r="J386" s="105"/>
    </row>
    <row r="387" spans="1:10" ht="30" customHeight="1" x14ac:dyDescent="0.3">
      <c r="A387" s="80"/>
      <c r="B387" s="129"/>
      <c r="C387" s="105"/>
      <c r="D387" s="105"/>
      <c r="E387" s="105"/>
      <c r="F387" s="105"/>
      <c r="G387" s="105"/>
      <c r="H387" s="105"/>
      <c r="I387" s="105"/>
      <c r="J387" s="105"/>
    </row>
    <row r="388" spans="1:10" ht="30" customHeight="1" x14ac:dyDescent="0.3">
      <c r="A388" s="80"/>
      <c r="B388" s="129"/>
      <c r="C388" s="105"/>
      <c r="D388" s="105"/>
      <c r="E388" s="105"/>
      <c r="F388" s="105"/>
      <c r="G388" s="105"/>
      <c r="H388" s="105"/>
      <c r="I388" s="105"/>
      <c r="J388" s="105"/>
    </row>
    <row r="389" spans="1:10" ht="30" customHeight="1" x14ac:dyDescent="0.3">
      <c r="A389" s="80"/>
      <c r="B389" s="129"/>
      <c r="C389" s="105"/>
      <c r="D389" s="105"/>
      <c r="E389" s="105"/>
      <c r="F389" s="105"/>
      <c r="G389" s="105"/>
      <c r="H389" s="105"/>
      <c r="I389" s="105"/>
      <c r="J389" s="105"/>
    </row>
    <row r="390" spans="1:10" ht="30" customHeight="1" x14ac:dyDescent="0.3">
      <c r="A390" s="80"/>
      <c r="B390" s="129"/>
      <c r="C390" s="105"/>
      <c r="D390" s="105"/>
      <c r="E390" s="105"/>
      <c r="F390" s="105"/>
      <c r="G390" s="105"/>
      <c r="H390" s="105"/>
      <c r="I390" s="105"/>
      <c r="J390" s="105"/>
    </row>
    <row r="391" spans="1:10" ht="30" customHeight="1" x14ac:dyDescent="0.3">
      <c r="A391" s="80"/>
      <c r="B391" s="129"/>
      <c r="C391" s="105"/>
      <c r="D391" s="105"/>
      <c r="E391" s="105"/>
      <c r="F391" s="105"/>
      <c r="G391" s="105"/>
      <c r="H391" s="105"/>
      <c r="I391" s="105"/>
      <c r="J391" s="105"/>
    </row>
    <row r="392" spans="1:10" ht="30" customHeight="1" x14ac:dyDescent="0.3">
      <c r="A392" s="80"/>
      <c r="B392" s="129"/>
      <c r="C392" s="105"/>
      <c r="D392" s="105"/>
      <c r="E392" s="105"/>
      <c r="F392" s="105"/>
      <c r="G392" s="105"/>
      <c r="H392" s="105"/>
      <c r="I392" s="105"/>
      <c r="J392" s="105"/>
    </row>
    <row r="393" spans="1:10" ht="30" customHeight="1" x14ac:dyDescent="0.3">
      <c r="A393" s="80"/>
      <c r="B393" s="129"/>
      <c r="C393" s="105"/>
      <c r="D393" s="105"/>
      <c r="E393" s="105"/>
      <c r="F393" s="105"/>
      <c r="G393" s="105"/>
      <c r="H393" s="105"/>
      <c r="I393" s="105"/>
      <c r="J393" s="105"/>
    </row>
    <row r="394" spans="1:10" ht="30" customHeight="1" x14ac:dyDescent="0.3">
      <c r="A394" s="80"/>
      <c r="B394" s="129"/>
      <c r="C394" s="105"/>
      <c r="D394" s="105"/>
      <c r="E394" s="105"/>
      <c r="F394" s="105"/>
      <c r="G394" s="105"/>
      <c r="H394" s="105"/>
      <c r="I394" s="105"/>
      <c r="J394" s="105"/>
    </row>
    <row r="395" spans="1:10" ht="30" customHeight="1" x14ac:dyDescent="0.3">
      <c r="A395" s="80"/>
      <c r="B395" s="129"/>
      <c r="C395" s="105"/>
      <c r="D395" s="105"/>
      <c r="E395" s="105"/>
      <c r="F395" s="105"/>
      <c r="G395" s="105"/>
      <c r="H395" s="105"/>
      <c r="I395" s="105"/>
      <c r="J395" s="105"/>
    </row>
    <row r="396" spans="1:10" ht="30" customHeight="1" x14ac:dyDescent="0.3">
      <c r="A396" s="80"/>
      <c r="B396" s="129"/>
      <c r="C396" s="105"/>
      <c r="D396" s="105"/>
      <c r="E396" s="105"/>
      <c r="F396" s="105"/>
      <c r="G396" s="105"/>
      <c r="H396" s="105"/>
      <c r="I396" s="105"/>
      <c r="J396" s="105"/>
    </row>
    <row r="397" spans="1:10" ht="30" customHeight="1" x14ac:dyDescent="0.3">
      <c r="A397" s="80"/>
      <c r="B397" s="129"/>
      <c r="C397" s="105"/>
      <c r="D397" s="105"/>
      <c r="E397" s="105"/>
      <c r="F397" s="105"/>
      <c r="G397" s="105"/>
      <c r="H397" s="105"/>
      <c r="I397" s="105"/>
      <c r="J397" s="105"/>
    </row>
    <row r="398" spans="1:10" ht="30" customHeight="1" x14ac:dyDescent="0.3">
      <c r="A398" s="80"/>
      <c r="B398" s="129"/>
      <c r="C398" s="105"/>
      <c r="D398" s="105"/>
      <c r="E398" s="105"/>
      <c r="F398" s="105"/>
      <c r="G398" s="105"/>
      <c r="H398" s="105"/>
      <c r="I398" s="105"/>
      <c r="J398" s="105"/>
    </row>
    <row r="399" spans="1:10" ht="30" customHeight="1" x14ac:dyDescent="0.3">
      <c r="A399" s="80"/>
      <c r="B399" s="129"/>
      <c r="C399" s="105"/>
      <c r="D399" s="105"/>
      <c r="E399" s="105"/>
      <c r="F399" s="105"/>
      <c r="G399" s="105"/>
      <c r="H399" s="105"/>
      <c r="I399" s="105"/>
      <c r="J399" s="105"/>
    </row>
    <row r="400" spans="1:10" ht="30" customHeight="1" x14ac:dyDescent="0.3">
      <c r="A400" s="80"/>
      <c r="B400" s="129"/>
      <c r="C400" s="105"/>
      <c r="D400" s="105"/>
      <c r="E400" s="105"/>
      <c r="F400" s="105"/>
      <c r="G400" s="105"/>
      <c r="H400" s="105"/>
      <c r="I400" s="105"/>
      <c r="J400" s="105"/>
    </row>
    <row r="401" spans="1:10" ht="30" customHeight="1" x14ac:dyDescent="0.3">
      <c r="A401" s="80"/>
      <c r="B401" s="129"/>
      <c r="C401" s="105"/>
      <c r="D401" s="105"/>
      <c r="E401" s="105"/>
      <c r="F401" s="105"/>
      <c r="G401" s="105"/>
      <c r="H401" s="105"/>
      <c r="I401" s="105"/>
      <c r="J401" s="105"/>
    </row>
    <row r="402" spans="1:10" ht="30" customHeight="1" x14ac:dyDescent="0.3">
      <c r="A402" s="80"/>
      <c r="B402" s="129"/>
      <c r="C402" s="105"/>
      <c r="D402" s="105"/>
      <c r="E402" s="105"/>
      <c r="F402" s="105"/>
      <c r="G402" s="105"/>
      <c r="H402" s="105"/>
      <c r="I402" s="105"/>
      <c r="J402" s="105"/>
    </row>
    <row r="403" spans="1:10" ht="30" customHeight="1" x14ac:dyDescent="0.3">
      <c r="A403" s="80"/>
      <c r="B403" s="129"/>
      <c r="C403" s="105"/>
      <c r="D403" s="105"/>
      <c r="E403" s="105"/>
      <c r="F403" s="105"/>
      <c r="G403" s="105"/>
      <c r="H403" s="105"/>
      <c r="I403" s="105"/>
      <c r="J403" s="105"/>
    </row>
    <row r="404" spans="1:10" ht="30" customHeight="1" x14ac:dyDescent="0.3">
      <c r="A404" s="80"/>
      <c r="B404" s="129"/>
      <c r="C404" s="105"/>
      <c r="D404" s="105"/>
      <c r="E404" s="105"/>
      <c r="F404" s="105"/>
      <c r="G404" s="105"/>
      <c r="H404" s="105"/>
      <c r="I404" s="105"/>
      <c r="J404" s="105"/>
    </row>
    <row r="405" spans="1:10" ht="30" customHeight="1" x14ac:dyDescent="0.3">
      <c r="A405" s="80"/>
      <c r="B405" s="129"/>
      <c r="C405" s="105"/>
      <c r="D405" s="105"/>
      <c r="E405" s="105"/>
      <c r="F405" s="105"/>
      <c r="G405" s="105"/>
      <c r="H405" s="105"/>
      <c r="I405" s="105"/>
      <c r="J405" s="105"/>
    </row>
    <row r="406" spans="1:10" ht="30" customHeight="1" x14ac:dyDescent="0.3"/>
    <row r="407" spans="1:10" ht="30" customHeight="1" x14ac:dyDescent="0.3"/>
    <row r="408" spans="1:10" ht="30" customHeight="1" x14ac:dyDescent="0.3"/>
    <row r="409" spans="1:10" ht="30" customHeight="1" x14ac:dyDescent="0.3"/>
    <row r="410" spans="1:10" ht="30" customHeight="1" x14ac:dyDescent="0.3"/>
    <row r="411" spans="1:10" ht="30" customHeight="1" x14ac:dyDescent="0.3"/>
    <row r="412" spans="1:10" ht="30" customHeight="1" x14ac:dyDescent="0.3"/>
    <row r="413" spans="1:10" ht="30" customHeight="1" x14ac:dyDescent="0.3"/>
    <row r="414" spans="1:10" ht="30" customHeight="1" x14ac:dyDescent="0.3"/>
    <row r="415" spans="1:10" ht="30" customHeight="1" x14ac:dyDescent="0.3"/>
  </sheetData>
  <mergeCells count="11">
    <mergeCell ref="C58:E58"/>
    <mergeCell ref="F58:H58"/>
    <mergeCell ref="K10:K11"/>
    <mergeCell ref="L10:L11"/>
    <mergeCell ref="J10:J11"/>
    <mergeCell ref="A1:J2"/>
    <mergeCell ref="A4:J4"/>
    <mergeCell ref="B10:B11"/>
    <mergeCell ref="I10:I11"/>
    <mergeCell ref="C10:E11"/>
    <mergeCell ref="F10:H11"/>
  </mergeCells>
  <conditionalFormatting sqref="A1">
    <cfRule type="cellIs" dxfId="4" priority="2" operator="equal">
      <formula>TODAY()</formula>
    </cfRule>
  </conditionalFormatting>
  <conditionalFormatting sqref="A10:A1048576">
    <cfRule type="cellIs" dxfId="3" priority="1" operator="equal">
      <formula>TODAY()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C30"/>
  <sheetViews>
    <sheetView topLeftCell="A22" workbookViewId="0">
      <selection activeCell="A8" sqref="A8"/>
    </sheetView>
  </sheetViews>
  <sheetFormatPr baseColWidth="10" defaultColWidth="9.3984375" defaultRowHeight="14.4" x14ac:dyDescent="0.3"/>
  <cols>
    <col min="1" max="4" width="16.3984375" style="53" customWidth="1"/>
    <col min="5" max="5" width="15" style="64" customWidth="1"/>
    <col min="6" max="6" width="12.09765625" style="53" customWidth="1"/>
    <col min="7" max="7" width="14.09765625" style="53" customWidth="1"/>
    <col min="8" max="16384" width="9.3984375" style="53"/>
  </cols>
  <sheetData>
    <row r="1" spans="1:107" ht="33" customHeight="1" x14ac:dyDescent="0.3">
      <c r="A1" s="176" t="s">
        <v>0</v>
      </c>
      <c r="B1" s="176"/>
      <c r="C1" s="176"/>
      <c r="D1" s="176"/>
      <c r="E1" s="176"/>
    </row>
    <row r="2" spans="1:107" s="94" customFormat="1" ht="33" customHeight="1" x14ac:dyDescent="0.25">
      <c r="A2" s="176"/>
      <c r="B2" s="176"/>
      <c r="C2" s="176"/>
      <c r="D2" s="176"/>
      <c r="E2" s="176"/>
    </row>
    <row r="3" spans="1:107" s="94" customFormat="1" ht="30" customHeight="1" x14ac:dyDescent="0.25">
      <c r="A3" s="18"/>
      <c r="B3" s="18"/>
      <c r="C3" s="18"/>
      <c r="D3" s="18"/>
      <c r="E3" s="18"/>
    </row>
    <row r="4" spans="1:107" s="95" customFormat="1" ht="30" customHeight="1" x14ac:dyDescent="0.35">
      <c r="A4" s="178" t="s">
        <v>57</v>
      </c>
      <c r="B4" s="178"/>
      <c r="C4" s="178"/>
      <c r="D4" s="178"/>
      <c r="E4" s="178"/>
    </row>
    <row r="5" spans="1:107" s="95" customFormat="1" ht="30" customHeight="1" x14ac:dyDescent="0.35">
      <c r="E5" s="20"/>
    </row>
    <row r="6" spans="1:107" s="95" customFormat="1" ht="30" customHeight="1" x14ac:dyDescent="0.35">
      <c r="A6" s="12" t="s">
        <v>52</v>
      </c>
      <c r="B6" s="12"/>
      <c r="C6" s="12"/>
      <c r="D6" s="12"/>
      <c r="E6" s="21"/>
    </row>
    <row r="7" spans="1:107" s="95" customFormat="1" ht="30" customHeight="1" x14ac:dyDescent="0.35">
      <c r="A7" s="22"/>
      <c r="B7" s="22"/>
      <c r="C7" s="22"/>
      <c r="D7" s="22"/>
      <c r="E7" s="22"/>
    </row>
    <row r="8" spans="1:107" s="95" customFormat="1" ht="30" customHeight="1" x14ac:dyDescent="0.35">
      <c r="A8" s="22"/>
      <c r="B8" s="22"/>
      <c r="C8" s="22"/>
      <c r="D8" s="22"/>
      <c r="E8" s="22"/>
    </row>
    <row r="9" spans="1:107" s="95" customFormat="1" ht="30" customHeight="1" x14ac:dyDescent="0.35">
      <c r="A9" s="22"/>
      <c r="B9" s="261" t="s">
        <v>201</v>
      </c>
      <c r="C9" s="265"/>
      <c r="D9" s="261" t="s">
        <v>202</v>
      </c>
      <c r="E9" s="265"/>
      <c r="F9" s="261" t="s">
        <v>203</v>
      </c>
      <c r="G9" s="262"/>
    </row>
    <row r="10" spans="1:107" ht="30" customHeight="1" x14ac:dyDescent="0.3">
      <c r="A10" s="263" t="s">
        <v>199</v>
      </c>
      <c r="B10" s="263" t="s">
        <v>200</v>
      </c>
      <c r="C10" s="185" t="s">
        <v>6</v>
      </c>
      <c r="D10" s="263" t="s">
        <v>200</v>
      </c>
      <c r="E10" s="185" t="s">
        <v>6</v>
      </c>
      <c r="F10" s="263" t="s">
        <v>200</v>
      </c>
      <c r="G10" s="185" t="s">
        <v>6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</row>
    <row r="11" spans="1:107" ht="30" customHeight="1" x14ac:dyDescent="0.3">
      <c r="A11" s="264"/>
      <c r="B11" s="264"/>
      <c r="C11" s="186"/>
      <c r="D11" s="264"/>
      <c r="E11" s="186"/>
      <c r="F11" s="264"/>
      <c r="G11" s="186"/>
    </row>
    <row r="12" spans="1:107" ht="30" customHeight="1" x14ac:dyDescent="0.3">
      <c r="A12" s="80">
        <v>45781</v>
      </c>
      <c r="B12" s="80"/>
      <c r="C12" s="105"/>
      <c r="D12" s="80"/>
      <c r="E12" s="105"/>
      <c r="F12" s="105" t="s">
        <v>204</v>
      </c>
      <c r="G12" s="105">
        <v>0</v>
      </c>
    </row>
    <row r="13" spans="1:107" ht="30" customHeight="1" x14ac:dyDescent="0.3">
      <c r="A13" s="80">
        <v>45782</v>
      </c>
      <c r="B13" s="80"/>
      <c r="C13" s="105"/>
      <c r="D13" s="80" t="s">
        <v>205</v>
      </c>
      <c r="E13" s="105">
        <v>0.19</v>
      </c>
      <c r="F13" s="105"/>
      <c r="G13" s="105"/>
    </row>
    <row r="14" spans="1:107" ht="30" customHeight="1" x14ac:dyDescent="0.3">
      <c r="A14" s="258">
        <v>45783</v>
      </c>
      <c r="B14" s="80" t="s">
        <v>206</v>
      </c>
      <c r="C14" s="105">
        <v>0.06</v>
      </c>
      <c r="D14" s="80" t="s">
        <v>207</v>
      </c>
      <c r="E14" s="105">
        <v>0.06</v>
      </c>
      <c r="F14" s="105"/>
      <c r="G14" s="105"/>
    </row>
    <row r="15" spans="1:107" ht="30" customHeight="1" x14ac:dyDescent="0.3">
      <c r="A15" s="259"/>
      <c r="B15" s="80" t="s">
        <v>207</v>
      </c>
      <c r="C15" s="105">
        <v>0</v>
      </c>
      <c r="D15" s="80" t="s">
        <v>210</v>
      </c>
      <c r="E15" s="105">
        <v>1.1200000000000001</v>
      </c>
      <c r="F15" s="105"/>
      <c r="G15" s="105"/>
    </row>
    <row r="16" spans="1:107" ht="18" x14ac:dyDescent="0.3">
      <c r="A16" s="259"/>
      <c r="B16" s="80" t="s">
        <v>208</v>
      </c>
      <c r="C16" s="105">
        <v>0.1</v>
      </c>
      <c r="D16" s="80"/>
      <c r="E16" s="105"/>
      <c r="F16" s="105"/>
      <c r="G16" s="105"/>
    </row>
    <row r="17" spans="1:7" ht="18" x14ac:dyDescent="0.3">
      <c r="A17" s="259"/>
      <c r="B17" s="80" t="s">
        <v>209</v>
      </c>
      <c r="C17" s="105">
        <v>1.17</v>
      </c>
      <c r="D17" s="80"/>
      <c r="E17" s="105"/>
      <c r="F17" s="105"/>
      <c r="G17" s="105"/>
    </row>
    <row r="18" spans="1:7" ht="18" x14ac:dyDescent="0.3">
      <c r="A18" s="260"/>
      <c r="B18" s="80" t="s">
        <v>210</v>
      </c>
      <c r="C18" s="105">
        <v>1.07</v>
      </c>
      <c r="D18" s="80"/>
      <c r="E18" s="105"/>
      <c r="F18" s="105"/>
      <c r="G18" s="105"/>
    </row>
    <row r="19" spans="1:7" ht="18" x14ac:dyDescent="0.3">
      <c r="A19" s="80"/>
      <c r="B19" s="80"/>
      <c r="C19" s="105"/>
      <c r="D19" s="80"/>
      <c r="E19" s="105"/>
      <c r="F19" s="105"/>
      <c r="G19" s="105"/>
    </row>
    <row r="20" spans="1:7" ht="18" x14ac:dyDescent="0.3">
      <c r="A20" s="80"/>
      <c r="B20" s="80"/>
      <c r="C20" s="105"/>
      <c r="D20" s="80"/>
      <c r="E20" s="105"/>
      <c r="F20" s="105"/>
      <c r="G20" s="105"/>
    </row>
    <row r="21" spans="1:7" ht="18" x14ac:dyDescent="0.3">
      <c r="A21" s="80"/>
      <c r="B21" s="80"/>
      <c r="C21" s="105"/>
      <c r="D21" s="80"/>
      <c r="E21" s="105"/>
      <c r="F21" s="105"/>
      <c r="G21" s="105"/>
    </row>
    <row r="22" spans="1:7" ht="18" x14ac:dyDescent="0.3">
      <c r="A22" s="80"/>
      <c r="B22" s="80"/>
      <c r="C22" s="105"/>
      <c r="D22" s="80"/>
      <c r="E22" s="105"/>
      <c r="F22" s="105"/>
      <c r="G22" s="105"/>
    </row>
    <row r="23" spans="1:7" ht="18" x14ac:dyDescent="0.3">
      <c r="A23" s="80"/>
      <c r="B23" s="80"/>
      <c r="C23" s="105"/>
      <c r="D23" s="80"/>
      <c r="E23" s="105"/>
      <c r="F23" s="105"/>
      <c r="G23" s="105"/>
    </row>
    <row r="24" spans="1:7" ht="18" x14ac:dyDescent="0.3">
      <c r="A24" s="80"/>
      <c r="B24" s="80"/>
      <c r="C24" s="105"/>
      <c r="D24" s="80"/>
      <c r="E24" s="105"/>
      <c r="F24" s="105"/>
      <c r="G24" s="105"/>
    </row>
    <row r="25" spans="1:7" ht="18" x14ac:dyDescent="0.3">
      <c r="A25" s="80"/>
      <c r="B25" s="80"/>
      <c r="C25" s="105"/>
      <c r="D25" s="80"/>
      <c r="E25" s="105"/>
      <c r="F25" s="105"/>
      <c r="G25" s="105"/>
    </row>
    <row r="26" spans="1:7" ht="18" x14ac:dyDescent="0.3">
      <c r="A26" s="80"/>
      <c r="B26" s="80"/>
      <c r="C26" s="105"/>
      <c r="D26" s="80"/>
      <c r="E26" s="105"/>
      <c r="F26" s="105"/>
      <c r="G26" s="105"/>
    </row>
    <row r="27" spans="1:7" ht="18" x14ac:dyDescent="0.3">
      <c r="A27" s="80"/>
      <c r="B27" s="80"/>
      <c r="C27" s="105"/>
      <c r="D27" s="80"/>
      <c r="E27" s="105"/>
      <c r="F27" s="105"/>
      <c r="G27" s="105"/>
    </row>
    <row r="28" spans="1:7" ht="18" x14ac:dyDescent="0.3">
      <c r="A28" s="80"/>
      <c r="B28" s="80"/>
      <c r="C28" s="105"/>
      <c r="D28" s="80"/>
      <c r="E28" s="105"/>
      <c r="F28" s="105"/>
      <c r="G28" s="105"/>
    </row>
    <row r="29" spans="1:7" ht="18" x14ac:dyDescent="0.3">
      <c r="A29" s="80"/>
      <c r="B29" s="80"/>
      <c r="C29" s="105"/>
      <c r="D29" s="80"/>
      <c r="E29" s="105"/>
      <c r="F29" s="105"/>
      <c r="G29" s="105"/>
    </row>
    <row r="30" spans="1:7" ht="18" x14ac:dyDescent="0.3">
      <c r="A30" s="80"/>
      <c r="B30" s="80"/>
      <c r="C30" s="105"/>
      <c r="D30" s="80"/>
      <c r="E30" s="105"/>
      <c r="F30" s="105"/>
      <c r="G30" s="105"/>
    </row>
  </sheetData>
  <mergeCells count="13">
    <mergeCell ref="A1:E2"/>
    <mergeCell ref="A4:E4"/>
    <mergeCell ref="A14:A18"/>
    <mergeCell ref="G10:G11"/>
    <mergeCell ref="F9:G9"/>
    <mergeCell ref="A10:A11"/>
    <mergeCell ref="C10:C11"/>
    <mergeCell ref="B9:C9"/>
    <mergeCell ref="D9:E9"/>
    <mergeCell ref="F10:F11"/>
    <mergeCell ref="D10:D11"/>
    <mergeCell ref="E10:E11"/>
    <mergeCell ref="B10:B11"/>
  </mergeCells>
  <conditionalFormatting sqref="A12:B14 B15:B18 A19:B30 A31:D1048576">
    <cfRule type="cellIs" dxfId="2" priority="4" operator="equal">
      <formula>TODAY()</formula>
    </cfRule>
  </conditionalFormatting>
  <conditionalFormatting sqref="A1:D1">
    <cfRule type="cellIs" dxfId="1" priority="3" operator="equal">
      <formula>TODAY()</formula>
    </cfRule>
  </conditionalFormatting>
  <conditionalFormatting sqref="D12:D30">
    <cfRule type="cellIs" dxfId="0" priority="1" operator="equal">
      <formula>TODAY()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UF feed</vt:lpstr>
      <vt:lpstr>PERMEAT UF</vt:lpstr>
      <vt:lpstr>AVANT FC sud</vt:lpstr>
      <vt:lpstr>AVANT FC nord</vt:lpstr>
      <vt:lpstr>cf outlet</vt:lpstr>
      <vt:lpstr>PERMEAT RO</vt:lpstr>
      <vt:lpstr>CONCENTRAT</vt:lpstr>
      <vt:lpstr>JTC</vt:lpstr>
      <vt:lpstr>J2C</vt:lpstr>
      <vt:lpstr>Nbr analysis totale</vt:lpstr>
      <vt:lpstr>'AVANT FC nord'!Zone_d_impression</vt:lpstr>
      <vt:lpstr>'AVANT FC sud'!Zone_d_impression</vt:lpstr>
      <vt:lpstr>'cf outlet'!Zone_d_impression</vt:lpstr>
      <vt:lpstr>CONCENTRAT!Zone_d_impression</vt:lpstr>
      <vt:lpstr>'PERMEAT RO'!Zone_d_impression</vt:lpstr>
      <vt:lpstr>'PERMEAT UF'!Zone_d_impression</vt:lpstr>
      <vt:lpstr>'UF feed'!Zone_d_impression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ARAOUA</dc:creator>
  <cp:lastModifiedBy>USER</cp:lastModifiedBy>
  <cp:lastPrinted>2025-03-09T02:13:46Z</cp:lastPrinted>
  <dcterms:created xsi:type="dcterms:W3CDTF">2024-03-29T20:53:33Z</dcterms:created>
  <dcterms:modified xsi:type="dcterms:W3CDTF">2025-05-06T14:16:24Z</dcterms:modified>
</cp:coreProperties>
</file>