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8445" tabRatio="479"/>
  </bookViews>
  <sheets>
    <sheet name="Procedure" sheetId="8" r:id="rId1"/>
    <sheet name="from part" sheetId="1" r:id="rId2"/>
    <sheet name="to part" sheetId="5" r:id="rId3"/>
    <sheet name="from file" sheetId="2" r:id="rId4"/>
    <sheet name="to file" sheetId="6" r:id="rId5"/>
    <sheet name="from offsets" sheetId="4" r:id="rId6"/>
    <sheet name="to offsets" sheetId="7" r:id="rId7"/>
    <sheet name="enums" sheetId="3" r:id="rId8"/>
  </sheets>
  <calcPr calcId="145621"/>
</workbook>
</file>

<file path=xl/calcChain.xml><?xml version="1.0" encoding="utf-8"?>
<calcChain xmlns="http://schemas.openxmlformats.org/spreadsheetml/2006/main">
  <c r="N6" i="1" l="1"/>
  <c r="N7" i="1"/>
  <c r="N8" i="1"/>
  <c r="N9" i="1"/>
  <c r="N10" i="1"/>
  <c r="N11" i="1"/>
  <c r="N12" i="1"/>
  <c r="N13" i="1"/>
  <c r="N14" i="1"/>
  <c r="N15" i="1"/>
  <c r="N16" i="1"/>
  <c r="N17" i="1"/>
  <c r="N5" i="1"/>
  <c r="N6" i="5" l="1"/>
  <c r="N5" i="5"/>
  <c r="P17" i="5" l="1"/>
  <c r="P16" i="5"/>
  <c r="P15" i="5"/>
  <c r="P14" i="5"/>
  <c r="P13" i="5"/>
  <c r="P12" i="5"/>
  <c r="P11" i="5"/>
  <c r="P10" i="5"/>
  <c r="P9" i="5"/>
  <c r="P8" i="5"/>
  <c r="P7" i="5"/>
  <c r="P6" i="5"/>
  <c r="P5" i="5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4" i="5"/>
  <c r="F11" i="7"/>
  <c r="G11" i="7"/>
  <c r="F12" i="7"/>
  <c r="G12" i="7"/>
  <c r="F13" i="7"/>
  <c r="G13" i="7"/>
  <c r="F14" i="7"/>
  <c r="G14" i="7"/>
  <c r="F15" i="7"/>
  <c r="G15" i="7"/>
  <c r="F16" i="7"/>
  <c r="G16" i="7"/>
  <c r="F17" i="7"/>
  <c r="G17" i="7"/>
  <c r="F18" i="7"/>
  <c r="G18" i="7"/>
  <c r="F19" i="7"/>
  <c r="G19" i="7"/>
  <c r="G20" i="7"/>
  <c r="F20" i="7" s="1"/>
  <c r="G21" i="7"/>
  <c r="F21" i="7" s="1"/>
  <c r="F22" i="7"/>
  <c r="G22" i="7"/>
  <c r="F23" i="7"/>
  <c r="G23" i="7"/>
  <c r="F24" i="7"/>
  <c r="G24" i="7"/>
  <c r="F25" i="7"/>
  <c r="G25" i="7"/>
  <c r="F26" i="7"/>
  <c r="G26" i="7"/>
  <c r="G27" i="7"/>
  <c r="F27" i="7" s="1"/>
  <c r="F28" i="7"/>
  <c r="G28" i="7"/>
  <c r="F29" i="7"/>
  <c r="G29" i="7"/>
  <c r="G30" i="7"/>
  <c r="F30" i="7" s="1"/>
  <c r="F31" i="7"/>
  <c r="G31" i="7"/>
  <c r="F32" i="7"/>
  <c r="G32" i="7"/>
  <c r="F33" i="7"/>
  <c r="G33" i="7"/>
  <c r="G34" i="7"/>
  <c r="F34" i="7" s="1"/>
  <c r="G35" i="7"/>
  <c r="F35" i="7" s="1"/>
  <c r="F36" i="7"/>
  <c r="G36" i="7"/>
  <c r="F37" i="7"/>
  <c r="G37" i="7"/>
  <c r="F38" i="7"/>
  <c r="G38" i="7"/>
  <c r="F39" i="7"/>
  <c r="G39" i="7"/>
  <c r="F40" i="7"/>
  <c r="G40" i="7"/>
  <c r="F41" i="7"/>
  <c r="G41" i="7"/>
  <c r="G42" i="7"/>
  <c r="F42" i="7" s="1"/>
  <c r="F43" i="7"/>
  <c r="G43" i="7"/>
  <c r="F44" i="7"/>
  <c r="G44" i="7"/>
  <c r="F45" i="7"/>
  <c r="G45" i="7"/>
  <c r="G46" i="7"/>
  <c r="F46" i="7" s="1"/>
  <c r="G47" i="7"/>
  <c r="F47" i="7" s="1"/>
  <c r="F48" i="7"/>
  <c r="G48" i="7"/>
  <c r="F49" i="7"/>
  <c r="G49" i="7"/>
  <c r="G50" i="7"/>
  <c r="F50" i="7" s="1"/>
  <c r="F51" i="7"/>
  <c r="G51" i="7"/>
  <c r="G52" i="7"/>
  <c r="F52" i="7" s="1"/>
  <c r="F53" i="7"/>
  <c r="G53" i="7"/>
  <c r="F54" i="7"/>
  <c r="G54" i="7"/>
  <c r="F55" i="7"/>
  <c r="G55" i="7"/>
  <c r="F56" i="7"/>
  <c r="G56" i="7"/>
  <c r="F57" i="7"/>
  <c r="G57" i="7"/>
  <c r="F58" i="7"/>
  <c r="G58" i="7"/>
  <c r="F59" i="7"/>
  <c r="G59" i="7"/>
  <c r="F60" i="7"/>
  <c r="G60" i="7"/>
  <c r="F61" i="7"/>
  <c r="G61" i="7"/>
  <c r="F62" i="7"/>
  <c r="G62" i="7"/>
  <c r="G63" i="7"/>
  <c r="F63" i="7" s="1"/>
  <c r="F64" i="7"/>
  <c r="G64" i="7"/>
  <c r="G65" i="7"/>
  <c r="F65" i="7" s="1"/>
  <c r="F66" i="7"/>
  <c r="G66" i="7"/>
  <c r="F67" i="7"/>
  <c r="G67" i="7"/>
  <c r="F68" i="7"/>
  <c r="G68" i="7"/>
  <c r="F69" i="7"/>
  <c r="G69" i="7"/>
  <c r="F70" i="7"/>
  <c r="G70" i="7"/>
  <c r="F71" i="7"/>
  <c r="G71" i="7"/>
  <c r="F72" i="7"/>
  <c r="G72" i="7"/>
  <c r="F73" i="7"/>
  <c r="G73" i="7"/>
  <c r="F74" i="7"/>
  <c r="G74" i="7"/>
  <c r="G75" i="7"/>
  <c r="F75" i="7" s="1"/>
  <c r="F76" i="7"/>
  <c r="G76" i="7"/>
  <c r="F77" i="7"/>
  <c r="G77" i="7"/>
  <c r="F78" i="7"/>
  <c r="G78" i="7"/>
  <c r="F79" i="7"/>
  <c r="G79" i="7"/>
  <c r="F80" i="7"/>
  <c r="G80" i="7"/>
  <c r="F81" i="7"/>
  <c r="G81" i="7"/>
  <c r="F82" i="7"/>
  <c r="G82" i="7"/>
  <c r="F83" i="7"/>
  <c r="G83" i="7"/>
  <c r="F84" i="7"/>
  <c r="G84" i="7"/>
  <c r="F85" i="7"/>
  <c r="G85" i="7"/>
  <c r="F86" i="7"/>
  <c r="G86" i="7"/>
  <c r="F87" i="7"/>
  <c r="G87" i="7"/>
  <c r="F88" i="7"/>
  <c r="G88" i="7"/>
  <c r="G89" i="7"/>
  <c r="F89" i="7" s="1"/>
  <c r="F90" i="7"/>
  <c r="G90" i="7"/>
  <c r="F91" i="7"/>
  <c r="G91" i="7"/>
  <c r="F92" i="7"/>
  <c r="G92" i="7"/>
  <c r="F93" i="7"/>
  <c r="G93" i="7"/>
  <c r="F94" i="7"/>
  <c r="G94" i="7"/>
  <c r="F95" i="7"/>
  <c r="G95" i="7"/>
  <c r="F96" i="7"/>
  <c r="G96" i="7"/>
  <c r="F97" i="7"/>
  <c r="G97" i="7"/>
  <c r="F98" i="7"/>
  <c r="G98" i="7"/>
  <c r="F99" i="7"/>
  <c r="G99" i="7"/>
  <c r="F100" i="7"/>
  <c r="G100" i="7"/>
  <c r="G101" i="7"/>
  <c r="F101" i="7" s="1"/>
  <c r="F102" i="7"/>
  <c r="G102" i="7"/>
  <c r="G103" i="7"/>
  <c r="F103" i="7" s="1"/>
  <c r="G104" i="7"/>
  <c r="F104" i="7" s="1"/>
  <c r="F105" i="7"/>
  <c r="G105" i="7"/>
  <c r="F106" i="7"/>
  <c r="G106" i="7"/>
  <c r="F107" i="7"/>
  <c r="G107" i="7"/>
  <c r="F108" i="7"/>
  <c r="G108" i="7"/>
  <c r="G109" i="7"/>
  <c r="F109" i="7" s="1"/>
  <c r="F110" i="7"/>
  <c r="G110" i="7"/>
  <c r="G111" i="7"/>
  <c r="F111" i="7" s="1"/>
  <c r="F112" i="7"/>
  <c r="G112" i="7"/>
  <c r="G113" i="7"/>
  <c r="F113" i="7" s="1"/>
  <c r="F114" i="7"/>
  <c r="G114" i="7"/>
  <c r="F115" i="7"/>
  <c r="G115" i="7"/>
  <c r="G116" i="7"/>
  <c r="F116" i="7" s="1"/>
  <c r="G117" i="7"/>
  <c r="F117" i="7" s="1"/>
  <c r="F118" i="7"/>
  <c r="G118" i="7"/>
  <c r="F119" i="7"/>
  <c r="G119" i="7"/>
  <c r="G120" i="7"/>
  <c r="F120" i="7" s="1"/>
  <c r="F11" i="4"/>
  <c r="G11" i="4"/>
  <c r="F12" i="4"/>
  <c r="G12" i="4"/>
  <c r="F13" i="4"/>
  <c r="G13" i="4"/>
  <c r="F14" i="4"/>
  <c r="G14" i="4"/>
  <c r="F15" i="4"/>
  <c r="G15" i="4"/>
  <c r="F16" i="4"/>
  <c r="G16" i="4"/>
  <c r="F17" i="4"/>
  <c r="G17" i="4"/>
  <c r="F18" i="4"/>
  <c r="G18" i="4"/>
  <c r="F19" i="4"/>
  <c r="G19" i="4"/>
  <c r="G20" i="4"/>
  <c r="F20" i="4" s="1"/>
  <c r="F21" i="4"/>
  <c r="G21" i="4"/>
  <c r="F22" i="4"/>
  <c r="G22" i="4"/>
  <c r="F23" i="4"/>
  <c r="G23" i="4"/>
  <c r="F24" i="4"/>
  <c r="G24" i="4"/>
  <c r="F25" i="4"/>
  <c r="G25" i="4"/>
  <c r="F26" i="4"/>
  <c r="G26" i="4"/>
  <c r="F27" i="4"/>
  <c r="G27" i="4"/>
  <c r="F28" i="4"/>
  <c r="G28" i="4"/>
  <c r="F29" i="4"/>
  <c r="G29" i="4"/>
  <c r="F30" i="4"/>
  <c r="G30" i="4"/>
  <c r="F31" i="4"/>
  <c r="G31" i="4"/>
  <c r="F32" i="4"/>
  <c r="G32" i="4"/>
  <c r="F33" i="4"/>
  <c r="G33" i="4"/>
  <c r="G34" i="4"/>
  <c r="F34" i="4" s="1"/>
  <c r="G35" i="4"/>
  <c r="F35" i="4" s="1"/>
  <c r="F36" i="4"/>
  <c r="G36" i="4"/>
  <c r="F37" i="4"/>
  <c r="G37" i="4"/>
  <c r="F38" i="4"/>
  <c r="G38" i="4"/>
  <c r="F39" i="4"/>
  <c r="G39" i="4"/>
  <c r="F40" i="4"/>
  <c r="G40" i="4"/>
  <c r="F41" i="4"/>
  <c r="G41" i="4"/>
  <c r="F42" i="4"/>
  <c r="G42" i="4"/>
  <c r="F43" i="4"/>
  <c r="G43" i="4"/>
  <c r="F44" i="4"/>
  <c r="G44" i="4"/>
  <c r="F45" i="4"/>
  <c r="G45" i="4"/>
  <c r="G46" i="4"/>
  <c r="F46" i="4" s="1"/>
  <c r="F47" i="4"/>
  <c r="G47" i="4"/>
  <c r="F48" i="4"/>
  <c r="G48" i="4"/>
  <c r="F49" i="4"/>
  <c r="G49" i="4"/>
  <c r="F50" i="4"/>
  <c r="G50" i="4"/>
  <c r="F51" i="4"/>
  <c r="G51" i="4"/>
  <c r="G52" i="4"/>
  <c r="F52" i="4" s="1"/>
  <c r="F53" i="4"/>
  <c r="G53" i="4"/>
  <c r="F54" i="4"/>
  <c r="G54" i="4"/>
  <c r="F55" i="4"/>
  <c r="G55" i="4"/>
  <c r="F56" i="4"/>
  <c r="G56" i="4"/>
  <c r="F57" i="4"/>
  <c r="G57" i="4"/>
  <c r="F58" i="4"/>
  <c r="G58" i="4"/>
  <c r="F59" i="4"/>
  <c r="G59" i="4"/>
  <c r="F60" i="4"/>
  <c r="G60" i="4"/>
  <c r="F61" i="4"/>
  <c r="G61" i="4"/>
  <c r="F62" i="4"/>
  <c r="G62" i="4"/>
  <c r="G63" i="4"/>
  <c r="F63" i="4" s="1"/>
  <c r="F64" i="4"/>
  <c r="G64" i="4"/>
  <c r="F65" i="4"/>
  <c r="G65" i="4"/>
  <c r="F66" i="4"/>
  <c r="G66" i="4"/>
  <c r="F67" i="4"/>
  <c r="G67" i="4"/>
  <c r="F68" i="4"/>
  <c r="G68" i="4"/>
  <c r="F69" i="4"/>
  <c r="G69" i="4"/>
  <c r="F70" i="4"/>
  <c r="G70" i="4"/>
  <c r="F71" i="4"/>
  <c r="G71" i="4"/>
  <c r="F72" i="4"/>
  <c r="G72" i="4"/>
  <c r="F73" i="4"/>
  <c r="G73" i="4"/>
  <c r="F74" i="4"/>
  <c r="G74" i="4"/>
  <c r="F75" i="4"/>
  <c r="G75" i="4"/>
  <c r="F76" i="4"/>
  <c r="G76" i="4"/>
  <c r="F77" i="4"/>
  <c r="G77" i="4"/>
  <c r="F78" i="4"/>
  <c r="G78" i="4"/>
  <c r="F79" i="4"/>
  <c r="G79" i="4"/>
  <c r="F80" i="4"/>
  <c r="G80" i="4"/>
  <c r="F81" i="4"/>
  <c r="G81" i="4"/>
  <c r="F82" i="4"/>
  <c r="G82" i="4"/>
  <c r="F83" i="4"/>
  <c r="G83" i="4"/>
  <c r="F84" i="4"/>
  <c r="G84" i="4"/>
  <c r="F85" i="4"/>
  <c r="G85" i="4"/>
  <c r="F86" i="4"/>
  <c r="G86" i="4"/>
  <c r="F87" i="4"/>
  <c r="G87" i="4"/>
  <c r="F88" i="4"/>
  <c r="G88" i="4"/>
  <c r="G89" i="4"/>
  <c r="F89" i="4" s="1"/>
  <c r="F90" i="4"/>
  <c r="G90" i="4"/>
  <c r="F91" i="4"/>
  <c r="G91" i="4"/>
  <c r="F92" i="4"/>
  <c r="G92" i="4"/>
  <c r="F93" i="4"/>
  <c r="G93" i="4"/>
  <c r="F94" i="4"/>
  <c r="G94" i="4"/>
  <c r="F95" i="4"/>
  <c r="G95" i="4"/>
  <c r="F96" i="4"/>
  <c r="G96" i="4"/>
  <c r="F97" i="4"/>
  <c r="G97" i="4"/>
  <c r="F98" i="4"/>
  <c r="G98" i="4"/>
  <c r="F99" i="4"/>
  <c r="G99" i="4"/>
  <c r="F100" i="4"/>
  <c r="G100" i="4"/>
  <c r="F101" i="4"/>
  <c r="G101" i="4"/>
  <c r="F102" i="4"/>
  <c r="G102" i="4"/>
  <c r="G103" i="4"/>
  <c r="F103" i="4" s="1"/>
  <c r="F104" i="4"/>
  <c r="G104" i="4"/>
  <c r="F105" i="4"/>
  <c r="G105" i="4"/>
  <c r="F106" i="4"/>
  <c r="G106" i="4"/>
  <c r="F107" i="4"/>
  <c r="G107" i="4"/>
  <c r="F108" i="4"/>
  <c r="G108" i="4"/>
  <c r="G109" i="4"/>
  <c r="F109" i="4" s="1"/>
  <c r="F110" i="4"/>
  <c r="G110" i="4"/>
  <c r="F111" i="4"/>
  <c r="G111" i="4"/>
  <c r="F112" i="4"/>
  <c r="G112" i="4"/>
  <c r="G113" i="4"/>
  <c r="F113" i="4" s="1"/>
  <c r="F114" i="4"/>
  <c r="G114" i="4"/>
  <c r="F115" i="4"/>
  <c r="G115" i="4"/>
  <c r="F116" i="4"/>
  <c r="G116" i="4"/>
  <c r="G117" i="4"/>
  <c r="F117" i="4" s="1"/>
  <c r="F118" i="4"/>
  <c r="G118" i="4"/>
  <c r="F119" i="4"/>
  <c r="G119" i="4"/>
  <c r="G120" i="4"/>
  <c r="F120" i="4" s="1"/>
  <c r="G10" i="4"/>
  <c r="F10" i="4" s="1"/>
  <c r="G10" i="7"/>
  <c r="F10" i="7" s="1"/>
  <c r="N4" i="1"/>
  <c r="N7" i="5"/>
  <c r="N8" i="5"/>
  <c r="N9" i="5"/>
  <c r="N10" i="5"/>
  <c r="N11" i="5"/>
  <c r="N12" i="5"/>
  <c r="N13" i="5"/>
  <c r="N14" i="5"/>
  <c r="N15" i="5"/>
  <c r="N16" i="5"/>
  <c r="N17" i="5"/>
  <c r="N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4" i="5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4" i="1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F3" i="3" l="1"/>
  <c r="E8" i="7"/>
  <c r="E27" i="7"/>
  <c r="E28" i="7"/>
  <c r="E29" i="7"/>
  <c r="E75" i="7"/>
  <c r="E79" i="7"/>
  <c r="E83" i="7"/>
  <c r="E87" i="7"/>
  <c r="E91" i="7"/>
  <c r="E95" i="7"/>
  <c r="E99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5" i="7"/>
  <c r="E6" i="4"/>
  <c r="E7" i="4"/>
  <c r="E8" i="4"/>
  <c r="E9" i="4"/>
  <c r="E14" i="4"/>
  <c r="E114" i="4"/>
  <c r="E118" i="4"/>
  <c r="E5" i="4"/>
  <c r="B31" i="8"/>
  <c r="E9" i="7"/>
  <c r="K17" i="6"/>
  <c r="G17" i="3" s="1"/>
  <c r="K16" i="6"/>
  <c r="G15" i="3" s="1"/>
  <c r="K15" i="6"/>
  <c r="G4" i="3" s="1"/>
  <c r="K14" i="6"/>
  <c r="K13" i="6"/>
  <c r="G10" i="3" s="1"/>
  <c r="K12" i="6"/>
  <c r="G8" i="3" s="1"/>
  <c r="K11" i="6"/>
  <c r="G6" i="3" s="1"/>
  <c r="K10" i="6"/>
  <c r="G16" i="3" s="1"/>
  <c r="K9" i="6"/>
  <c r="G12" i="3" s="1"/>
  <c r="K8" i="6"/>
  <c r="G11" i="3" s="1"/>
  <c r="K7" i="6"/>
  <c r="G9" i="3" s="1"/>
  <c r="K6" i="6"/>
  <c r="K5" i="6"/>
  <c r="G14" i="3" s="1"/>
  <c r="K4" i="6"/>
  <c r="G13" i="3" s="1"/>
  <c r="K5" i="2"/>
  <c r="K6" i="2"/>
  <c r="K7" i="2"/>
  <c r="E35" i="4" s="1"/>
  <c r="K8" i="2"/>
  <c r="K9" i="2"/>
  <c r="K10" i="2"/>
  <c r="K11" i="2"/>
  <c r="K12" i="2"/>
  <c r="F17" i="3" s="1"/>
  <c r="K13" i="2"/>
  <c r="E115" i="4" s="1"/>
  <c r="K14" i="2"/>
  <c r="K15" i="2"/>
  <c r="E10" i="4" s="1"/>
  <c r="K16" i="2"/>
  <c r="E11" i="4" s="1"/>
  <c r="K17" i="2"/>
  <c r="E119" i="4" s="1"/>
  <c r="F10" i="3"/>
  <c r="F9" i="3"/>
  <c r="F12" i="3"/>
  <c r="K4" i="2"/>
  <c r="J11" i="7"/>
  <c r="J12" i="7"/>
  <c r="J13" i="7"/>
  <c r="J14" i="7"/>
  <c r="J15" i="7"/>
  <c r="J16" i="7"/>
  <c r="J17" i="7"/>
  <c r="J18" i="7"/>
  <c r="J19" i="7"/>
  <c r="J22" i="7"/>
  <c r="J23" i="7"/>
  <c r="J24" i="7"/>
  <c r="J25" i="7"/>
  <c r="J26" i="7"/>
  <c r="J28" i="7"/>
  <c r="J29" i="7"/>
  <c r="J31" i="7"/>
  <c r="J32" i="7"/>
  <c r="J33" i="7"/>
  <c r="J36" i="7"/>
  <c r="J37" i="7"/>
  <c r="J38" i="7"/>
  <c r="J39" i="7"/>
  <c r="J40" i="7"/>
  <c r="J41" i="7"/>
  <c r="J43" i="7"/>
  <c r="J44" i="7"/>
  <c r="J45" i="7"/>
  <c r="J48" i="7"/>
  <c r="J49" i="7"/>
  <c r="J51" i="7"/>
  <c r="J53" i="7"/>
  <c r="J54" i="7"/>
  <c r="J55" i="7"/>
  <c r="J56" i="7"/>
  <c r="J57" i="7"/>
  <c r="J58" i="7"/>
  <c r="J59" i="7"/>
  <c r="J60" i="7"/>
  <c r="J61" i="7"/>
  <c r="J62" i="7"/>
  <c r="J64" i="7"/>
  <c r="J66" i="7"/>
  <c r="J67" i="7"/>
  <c r="J68" i="7"/>
  <c r="J69" i="7"/>
  <c r="J70" i="7"/>
  <c r="J71" i="7"/>
  <c r="J72" i="7"/>
  <c r="J73" i="7"/>
  <c r="J74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90" i="7"/>
  <c r="J91" i="7"/>
  <c r="J92" i="7"/>
  <c r="J93" i="7"/>
  <c r="J94" i="7"/>
  <c r="J95" i="7"/>
  <c r="J96" i="7"/>
  <c r="J97" i="7"/>
  <c r="J98" i="7"/>
  <c r="J99" i="7"/>
  <c r="J100" i="7"/>
  <c r="J102" i="7"/>
  <c r="J105" i="7"/>
  <c r="J106" i="7"/>
  <c r="J107" i="7"/>
  <c r="J108" i="7"/>
  <c r="J110" i="7"/>
  <c r="J112" i="7"/>
  <c r="J114" i="7"/>
  <c r="J115" i="7"/>
  <c r="J118" i="7"/>
  <c r="J119" i="7"/>
  <c r="H11" i="7"/>
  <c r="H12" i="7"/>
  <c r="H13" i="7"/>
  <c r="H14" i="7"/>
  <c r="H15" i="7"/>
  <c r="H16" i="7"/>
  <c r="H17" i="7"/>
  <c r="H18" i="7"/>
  <c r="H19" i="7"/>
  <c r="H10" i="7"/>
  <c r="I120" i="7"/>
  <c r="I119" i="7"/>
  <c r="I118" i="7"/>
  <c r="I117" i="7"/>
  <c r="I116" i="7"/>
  <c r="I115" i="7"/>
  <c r="I114" i="7"/>
  <c r="I113" i="7"/>
  <c r="I112" i="7"/>
  <c r="I111" i="7"/>
  <c r="I110" i="7"/>
  <c r="I109" i="7"/>
  <c r="I108" i="7"/>
  <c r="I107" i="7"/>
  <c r="I106" i="7"/>
  <c r="I105" i="7"/>
  <c r="I104" i="7"/>
  <c r="I29" i="7"/>
  <c r="I28" i="7"/>
  <c r="I27" i="7"/>
  <c r="E57" i="7" l="1"/>
  <c r="E41" i="7"/>
  <c r="E33" i="7"/>
  <c r="E97" i="7"/>
  <c r="E89" i="7"/>
  <c r="E81" i="7"/>
  <c r="E63" i="7"/>
  <c r="E55" i="7"/>
  <c r="E39" i="7"/>
  <c r="E31" i="7"/>
  <c r="E16" i="7"/>
  <c r="E61" i="7"/>
  <c r="E53" i="7"/>
  <c r="E37" i="7"/>
  <c r="E12" i="7"/>
  <c r="E93" i="7"/>
  <c r="E85" i="7"/>
  <c r="E77" i="7"/>
  <c r="E59" i="7"/>
  <c r="E51" i="7"/>
  <c r="E35" i="7"/>
  <c r="E102" i="7"/>
  <c r="E98" i="7"/>
  <c r="E94" i="7"/>
  <c r="E90" i="7"/>
  <c r="E86" i="7"/>
  <c r="E82" i="7"/>
  <c r="E78" i="7"/>
  <c r="E19" i="7"/>
  <c r="E15" i="7"/>
  <c r="E11" i="7"/>
  <c r="E7" i="7"/>
  <c r="E103" i="7"/>
  <c r="E101" i="7"/>
  <c r="E18" i="7"/>
  <c r="E14" i="7"/>
  <c r="E10" i="7"/>
  <c r="E6" i="7"/>
  <c r="G3" i="3"/>
  <c r="E100" i="7"/>
  <c r="E96" i="7"/>
  <c r="E92" i="7"/>
  <c r="E88" i="7"/>
  <c r="E84" i="7"/>
  <c r="E80" i="7"/>
  <c r="E76" i="7"/>
  <c r="E17" i="7"/>
  <c r="E13" i="7"/>
  <c r="G7" i="3"/>
  <c r="E42" i="7"/>
  <c r="E46" i="7"/>
  <c r="E43" i="7"/>
  <c r="E44" i="7"/>
  <c r="E45" i="7"/>
  <c r="G5" i="3"/>
  <c r="E22" i="7"/>
  <c r="E26" i="7"/>
  <c r="E23" i="7"/>
  <c r="E20" i="7"/>
  <c r="E24" i="7"/>
  <c r="E21" i="7"/>
  <c r="E25" i="7"/>
  <c r="E73" i="7"/>
  <c r="E69" i="7"/>
  <c r="E65" i="7"/>
  <c r="E49" i="7"/>
  <c r="E72" i="7"/>
  <c r="E68" i="7"/>
  <c r="E64" i="7"/>
  <c r="E60" i="7"/>
  <c r="E56" i="7"/>
  <c r="E52" i="7"/>
  <c r="E48" i="7"/>
  <c r="E40" i="7"/>
  <c r="E36" i="7"/>
  <c r="E32" i="7"/>
  <c r="E71" i="7"/>
  <c r="E67" i="7"/>
  <c r="E47" i="7"/>
  <c r="E74" i="7"/>
  <c r="E70" i="7"/>
  <c r="E66" i="7"/>
  <c r="E62" i="7"/>
  <c r="E58" i="7"/>
  <c r="E54" i="7"/>
  <c r="E50" i="7"/>
  <c r="E38" i="7"/>
  <c r="E34" i="7"/>
  <c r="E30" i="7"/>
  <c r="E98" i="4"/>
  <c r="E110" i="4"/>
  <c r="E94" i="4"/>
  <c r="E106" i="4"/>
  <c r="E90" i="4"/>
  <c r="F15" i="3"/>
  <c r="E102" i="4"/>
  <c r="E86" i="4"/>
  <c r="E58" i="4"/>
  <c r="E66" i="4"/>
  <c r="E34" i="4"/>
  <c r="F13" i="3"/>
  <c r="E70" i="4"/>
  <c r="E30" i="4"/>
  <c r="E18" i="4"/>
  <c r="F16" i="3"/>
  <c r="F8" i="3"/>
  <c r="F14" i="3"/>
  <c r="F11" i="3"/>
  <c r="F7" i="3"/>
  <c r="F6" i="3"/>
  <c r="F5" i="3"/>
  <c r="E62" i="4"/>
  <c r="E74" i="4"/>
  <c r="E54" i="4"/>
  <c r="E117" i="4"/>
  <c r="E113" i="4"/>
  <c r="E109" i="4"/>
  <c r="E105" i="4"/>
  <c r="E101" i="4"/>
  <c r="E97" i="4"/>
  <c r="E93" i="4"/>
  <c r="E89" i="4"/>
  <c r="E85" i="4"/>
  <c r="E81" i="4"/>
  <c r="E77" i="4"/>
  <c r="E73" i="4"/>
  <c r="E69" i="4"/>
  <c r="E65" i="4"/>
  <c r="E61" i="4"/>
  <c r="E57" i="4"/>
  <c r="E53" i="4"/>
  <c r="E49" i="4"/>
  <c r="E45" i="4"/>
  <c r="E41" i="4"/>
  <c r="E37" i="4"/>
  <c r="E33" i="4"/>
  <c r="E29" i="4"/>
  <c r="E25" i="4"/>
  <c r="E21" i="4"/>
  <c r="E17" i="4"/>
  <c r="E13" i="4"/>
  <c r="F4" i="3"/>
  <c r="E78" i="4"/>
  <c r="E46" i="4"/>
  <c r="E22" i="4"/>
  <c r="E120" i="4"/>
  <c r="E116" i="4"/>
  <c r="E112" i="4"/>
  <c r="E108" i="4"/>
  <c r="E104" i="4"/>
  <c r="E100" i="4"/>
  <c r="E96" i="4"/>
  <c r="E92" i="4"/>
  <c r="E88" i="4"/>
  <c r="E84" i="4"/>
  <c r="E80" i="4"/>
  <c r="E76" i="4"/>
  <c r="E72" i="4"/>
  <c r="E68" i="4"/>
  <c r="E64" i="4"/>
  <c r="E60" i="4"/>
  <c r="E56" i="4"/>
  <c r="E52" i="4"/>
  <c r="E48" i="4"/>
  <c r="E44" i="4"/>
  <c r="E40" i="4"/>
  <c r="E36" i="4"/>
  <c r="E32" i="4"/>
  <c r="E28" i="4"/>
  <c r="E24" i="4"/>
  <c r="E20" i="4"/>
  <c r="E16" i="4"/>
  <c r="E12" i="4"/>
  <c r="E82" i="4"/>
  <c r="E50" i="4"/>
  <c r="E42" i="4"/>
  <c r="E38" i="4"/>
  <c r="E26" i="4"/>
  <c r="E111" i="4"/>
  <c r="E107" i="4"/>
  <c r="E103" i="4"/>
  <c r="E99" i="4"/>
  <c r="E95" i="4"/>
  <c r="E91" i="4"/>
  <c r="E87" i="4"/>
  <c r="E83" i="4"/>
  <c r="E79" i="4"/>
  <c r="E75" i="4"/>
  <c r="E71" i="4"/>
  <c r="E67" i="4"/>
  <c r="E63" i="4"/>
  <c r="E59" i="4"/>
  <c r="E55" i="4"/>
  <c r="E51" i="4"/>
  <c r="E47" i="4"/>
  <c r="E43" i="4"/>
  <c r="E39" i="4"/>
  <c r="E31" i="4"/>
  <c r="E27" i="4"/>
  <c r="E23" i="4"/>
  <c r="E19" i="4"/>
  <c r="E15" i="4"/>
  <c r="H29" i="7"/>
  <c r="H27" i="7"/>
  <c r="I18" i="6"/>
  <c r="H18" i="6"/>
  <c r="I17" i="6"/>
  <c r="H17" i="6"/>
  <c r="I16" i="6"/>
  <c r="H16" i="6"/>
  <c r="I15" i="6"/>
  <c r="H15" i="6"/>
  <c r="I14" i="6"/>
  <c r="H14" i="6"/>
  <c r="I13" i="6"/>
  <c r="H13" i="6"/>
  <c r="I12" i="6"/>
  <c r="H12" i="6"/>
  <c r="I11" i="6"/>
  <c r="H11" i="6"/>
  <c r="I10" i="6"/>
  <c r="H10" i="6"/>
  <c r="I9" i="6"/>
  <c r="H9" i="6"/>
  <c r="I8" i="6"/>
  <c r="H8" i="6"/>
  <c r="I7" i="6"/>
  <c r="H7" i="6"/>
  <c r="I6" i="6"/>
  <c r="H6" i="6"/>
  <c r="I5" i="6"/>
  <c r="H5" i="6"/>
  <c r="I4" i="6"/>
  <c r="H4" i="6"/>
  <c r="I18" i="2"/>
  <c r="H18" i="2"/>
  <c r="I17" i="2"/>
  <c r="H17" i="2"/>
  <c r="I16" i="2"/>
  <c r="H16" i="2"/>
  <c r="I19" i="4" s="1"/>
  <c r="I15" i="2"/>
  <c r="H15" i="2"/>
  <c r="I14" i="2"/>
  <c r="H14" i="2"/>
  <c r="I13" i="2"/>
  <c r="H13" i="2"/>
  <c r="I12" i="2"/>
  <c r="H12" i="2"/>
  <c r="I11" i="2"/>
  <c r="H11" i="2"/>
  <c r="I48" i="4" s="1"/>
  <c r="I10" i="2"/>
  <c r="H10" i="2"/>
  <c r="I9" i="2"/>
  <c r="H9" i="2"/>
  <c r="I8" i="2"/>
  <c r="H8" i="2"/>
  <c r="I7" i="2"/>
  <c r="H7" i="2"/>
  <c r="I6" i="2"/>
  <c r="H6" i="2"/>
  <c r="I5" i="2"/>
  <c r="H5" i="2"/>
  <c r="I119" i="4" s="1"/>
  <c r="I4" i="2"/>
  <c r="H4" i="2"/>
  <c r="I98" i="7" l="1"/>
  <c r="I94" i="7"/>
  <c r="I90" i="7"/>
  <c r="I86" i="7"/>
  <c r="I82" i="7"/>
  <c r="I78" i="7"/>
  <c r="H80" i="7"/>
  <c r="I97" i="7"/>
  <c r="I93" i="7"/>
  <c r="I89" i="7"/>
  <c r="I85" i="7"/>
  <c r="I81" i="7"/>
  <c r="I77" i="7"/>
  <c r="I99" i="7"/>
  <c r="I95" i="7"/>
  <c r="I87" i="7"/>
  <c r="I100" i="7"/>
  <c r="I96" i="7"/>
  <c r="I92" i="7"/>
  <c r="I88" i="7"/>
  <c r="I84" i="7"/>
  <c r="I80" i="7"/>
  <c r="I76" i="7"/>
  <c r="I91" i="7"/>
  <c r="I83" i="7"/>
  <c r="I79" i="7"/>
  <c r="I75" i="7"/>
  <c r="I18" i="7"/>
  <c r="I14" i="7"/>
  <c r="I10" i="7"/>
  <c r="I17" i="7"/>
  <c r="I13" i="7"/>
  <c r="I16" i="7"/>
  <c r="I12" i="7"/>
  <c r="I11" i="7"/>
  <c r="I15" i="7"/>
  <c r="I19" i="7"/>
  <c r="I102" i="7"/>
  <c r="I101" i="7"/>
  <c r="H103" i="7"/>
  <c r="I103" i="7"/>
  <c r="I71" i="7"/>
  <c r="I67" i="7"/>
  <c r="I74" i="7"/>
  <c r="I70" i="7"/>
  <c r="I66" i="7"/>
  <c r="I73" i="7"/>
  <c r="I69" i="7"/>
  <c r="I65" i="7"/>
  <c r="I68" i="7"/>
  <c r="I72" i="7"/>
  <c r="H72" i="7"/>
  <c r="I43" i="7"/>
  <c r="I45" i="7"/>
  <c r="I46" i="7"/>
  <c r="I44" i="7"/>
  <c r="I42" i="7"/>
  <c r="I47" i="7"/>
  <c r="I49" i="7"/>
  <c r="I48" i="7"/>
  <c r="I23" i="7"/>
  <c r="H22" i="7"/>
  <c r="I25" i="7"/>
  <c r="I21" i="7"/>
  <c r="I26" i="7"/>
  <c r="I24" i="7"/>
  <c r="I22" i="7"/>
  <c r="I20" i="7"/>
  <c r="I39" i="7"/>
  <c r="I35" i="7"/>
  <c r="I31" i="7"/>
  <c r="I41" i="7"/>
  <c r="I37" i="7"/>
  <c r="I33" i="7"/>
  <c r="I38" i="7"/>
  <c r="I30" i="7"/>
  <c r="I36" i="7"/>
  <c r="I34" i="7"/>
  <c r="I40" i="7"/>
  <c r="I32" i="7"/>
  <c r="I63" i="7"/>
  <c r="I59" i="7"/>
  <c r="I55" i="7"/>
  <c r="I51" i="7"/>
  <c r="I62" i="7"/>
  <c r="I58" i="7"/>
  <c r="I61" i="7"/>
  <c r="I57" i="7"/>
  <c r="I53" i="7"/>
  <c r="H60" i="7"/>
  <c r="I54" i="7"/>
  <c r="I64" i="7"/>
  <c r="I52" i="7"/>
  <c r="I60" i="7"/>
  <c r="I50" i="7"/>
  <c r="I56" i="7"/>
  <c r="I58" i="4"/>
  <c r="I40" i="4"/>
  <c r="K74" i="4"/>
  <c r="K42" i="4"/>
  <c r="I26" i="4"/>
  <c r="I56" i="4"/>
  <c r="H56" i="4"/>
  <c r="K46" i="4"/>
  <c r="H28" i="4"/>
  <c r="I64" i="4"/>
  <c r="I72" i="4"/>
  <c r="I81" i="4"/>
  <c r="K66" i="4"/>
  <c r="K58" i="4"/>
  <c r="L58" i="4" s="1"/>
  <c r="K36" i="4"/>
  <c r="K11" i="7"/>
  <c r="L11" i="7" s="1"/>
  <c r="K15" i="7"/>
  <c r="L15" i="7" s="1"/>
  <c r="K19" i="7"/>
  <c r="L19" i="7" s="1"/>
  <c r="K27" i="7"/>
  <c r="J27" i="7" s="1"/>
  <c r="K67" i="7"/>
  <c r="L67" i="7" s="1"/>
  <c r="K71" i="7"/>
  <c r="L71" i="7" s="1"/>
  <c r="K75" i="7"/>
  <c r="J75" i="7" s="1"/>
  <c r="K79" i="7"/>
  <c r="L79" i="7" s="1"/>
  <c r="K83" i="7"/>
  <c r="K87" i="7"/>
  <c r="K91" i="7"/>
  <c r="K95" i="7"/>
  <c r="K99" i="7"/>
  <c r="K103" i="7"/>
  <c r="J103" i="7" s="1"/>
  <c r="K107" i="7"/>
  <c r="K119" i="7"/>
  <c r="K10" i="7"/>
  <c r="K12" i="7"/>
  <c r="L12" i="7" s="1"/>
  <c r="K17" i="7"/>
  <c r="L17" i="7" s="1"/>
  <c r="K28" i="7"/>
  <c r="K65" i="7"/>
  <c r="J65" i="7" s="1"/>
  <c r="K70" i="7"/>
  <c r="K76" i="7"/>
  <c r="K81" i="7"/>
  <c r="L81" i="7" s="1"/>
  <c r="K86" i="7"/>
  <c r="K92" i="7"/>
  <c r="K97" i="7"/>
  <c r="K102" i="7"/>
  <c r="K108" i="7"/>
  <c r="K118" i="7"/>
  <c r="K13" i="7"/>
  <c r="L13" i="7" s="1"/>
  <c r="K18" i="7"/>
  <c r="L18" i="7" s="1"/>
  <c r="K29" i="7"/>
  <c r="L29" i="7" s="1"/>
  <c r="K66" i="7"/>
  <c r="K72" i="7"/>
  <c r="K77" i="7"/>
  <c r="L77" i="7" s="1"/>
  <c r="K82" i="7"/>
  <c r="K88" i="7"/>
  <c r="K93" i="7"/>
  <c r="K98" i="7"/>
  <c r="K104" i="7"/>
  <c r="J104" i="7" s="1"/>
  <c r="K109" i="7"/>
  <c r="J109" i="7" s="1"/>
  <c r="K120" i="7"/>
  <c r="J120" i="7" s="1"/>
  <c r="K14" i="7"/>
  <c r="L14" i="7" s="1"/>
  <c r="K68" i="7"/>
  <c r="K78" i="7"/>
  <c r="K84" i="7"/>
  <c r="K94" i="7"/>
  <c r="K105" i="7"/>
  <c r="K116" i="7"/>
  <c r="J116" i="7" s="1"/>
  <c r="K16" i="7"/>
  <c r="L16" i="7" s="1"/>
  <c r="K69" i="7"/>
  <c r="L69" i="7" s="1"/>
  <c r="K80" i="7"/>
  <c r="K90" i="7"/>
  <c r="K101" i="7"/>
  <c r="J101" i="7" s="1"/>
  <c r="K73" i="7"/>
  <c r="L73" i="7" s="1"/>
  <c r="K89" i="7"/>
  <c r="J89" i="7" s="1"/>
  <c r="K100" i="7"/>
  <c r="K110" i="7"/>
  <c r="K74" i="7"/>
  <c r="K85" i="7"/>
  <c r="K96" i="7"/>
  <c r="K106" i="7"/>
  <c r="K117" i="7"/>
  <c r="J117" i="7" s="1"/>
  <c r="I10" i="4"/>
  <c r="K11" i="4"/>
  <c r="K12" i="4"/>
  <c r="I14" i="4"/>
  <c r="I15" i="4"/>
  <c r="I22" i="4"/>
  <c r="I38" i="4"/>
  <c r="K13" i="4"/>
  <c r="I17" i="4"/>
  <c r="I20" i="4"/>
  <c r="K21" i="4"/>
  <c r="L21" i="4" s="1"/>
  <c r="I23" i="4"/>
  <c r="I24" i="4"/>
  <c r="I28" i="4"/>
  <c r="K38" i="4"/>
  <c r="L38" i="4" s="1"/>
  <c r="I44" i="4"/>
  <c r="I60" i="4"/>
  <c r="K62" i="4"/>
  <c r="I68" i="4"/>
  <c r="K70" i="4"/>
  <c r="K81" i="4"/>
  <c r="I13" i="4"/>
  <c r="K17" i="4"/>
  <c r="H13" i="4"/>
  <c r="I11" i="4"/>
  <c r="K15" i="4"/>
  <c r="K16" i="4"/>
  <c r="I18" i="4"/>
  <c r="K20" i="4"/>
  <c r="L20" i="4" s="1"/>
  <c r="K22" i="4"/>
  <c r="H75" i="4"/>
  <c r="I53" i="4"/>
  <c r="K51" i="4"/>
  <c r="K53" i="4"/>
  <c r="I51" i="4"/>
  <c r="I50" i="4"/>
  <c r="K83" i="4"/>
  <c r="I85" i="4"/>
  <c r="K87" i="4"/>
  <c r="I89" i="4"/>
  <c r="I91" i="4"/>
  <c r="K93" i="4"/>
  <c r="I95" i="4"/>
  <c r="K97" i="4"/>
  <c r="I99" i="4"/>
  <c r="I101" i="4"/>
  <c r="K103" i="4"/>
  <c r="K19" i="4"/>
  <c r="I25" i="4"/>
  <c r="K23" i="4"/>
  <c r="I21" i="4"/>
  <c r="K25" i="4"/>
  <c r="K82" i="4"/>
  <c r="I82" i="4"/>
  <c r="K80" i="4"/>
  <c r="K79" i="4"/>
  <c r="I77" i="4"/>
  <c r="K75" i="4"/>
  <c r="I73" i="4"/>
  <c r="I80" i="4"/>
  <c r="I79" i="4"/>
  <c r="K77" i="4"/>
  <c r="I75" i="4"/>
  <c r="K73" i="4"/>
  <c r="I49" i="4"/>
  <c r="K47" i="4"/>
  <c r="I45" i="4"/>
  <c r="K43" i="4"/>
  <c r="I41" i="4"/>
  <c r="K39" i="4"/>
  <c r="K49" i="4"/>
  <c r="I47" i="4"/>
  <c r="K45" i="4"/>
  <c r="I43" i="4"/>
  <c r="K41" i="4"/>
  <c r="I39" i="4"/>
  <c r="K71" i="4"/>
  <c r="I69" i="4"/>
  <c r="K67" i="4"/>
  <c r="I65" i="4"/>
  <c r="K63" i="4"/>
  <c r="I61" i="4"/>
  <c r="K59" i="4"/>
  <c r="I71" i="4"/>
  <c r="K69" i="4"/>
  <c r="I67" i="4"/>
  <c r="K65" i="4"/>
  <c r="I63" i="4"/>
  <c r="K61" i="4"/>
  <c r="I59" i="4"/>
  <c r="K10" i="4"/>
  <c r="I12" i="4"/>
  <c r="K14" i="4"/>
  <c r="I16" i="4"/>
  <c r="K18" i="4"/>
  <c r="K24" i="4"/>
  <c r="K26" i="4"/>
  <c r="K30" i="4"/>
  <c r="K32" i="4"/>
  <c r="I34" i="4"/>
  <c r="K40" i="4"/>
  <c r="I42" i="4"/>
  <c r="K44" i="4"/>
  <c r="I46" i="4"/>
  <c r="K48" i="4"/>
  <c r="K50" i="4"/>
  <c r="I52" i="4"/>
  <c r="K54" i="4"/>
  <c r="K60" i="4"/>
  <c r="I62" i="4"/>
  <c r="K64" i="4"/>
  <c r="I66" i="4"/>
  <c r="K68" i="4"/>
  <c r="I70" i="4"/>
  <c r="K72" i="4"/>
  <c r="I74" i="4"/>
  <c r="K76" i="4"/>
  <c r="I78" i="4"/>
  <c r="K120" i="4"/>
  <c r="I120" i="4"/>
  <c r="K119" i="4"/>
  <c r="I37" i="4"/>
  <c r="K35" i="4"/>
  <c r="K37" i="4"/>
  <c r="I35" i="4"/>
  <c r="K108" i="4"/>
  <c r="I106" i="4"/>
  <c r="K104" i="4"/>
  <c r="I108" i="4"/>
  <c r="K106" i="4"/>
  <c r="I104" i="4"/>
  <c r="I107" i="4"/>
  <c r="K105" i="4"/>
  <c r="K102" i="4"/>
  <c r="I100" i="4"/>
  <c r="K98" i="4"/>
  <c r="I96" i="4"/>
  <c r="K94" i="4"/>
  <c r="I92" i="4"/>
  <c r="K90" i="4"/>
  <c r="I88" i="4"/>
  <c r="K86" i="4"/>
  <c r="I84" i="4"/>
  <c r="K107" i="4"/>
  <c r="I105" i="4"/>
  <c r="I102" i="4"/>
  <c r="K100" i="4"/>
  <c r="I98" i="4"/>
  <c r="K96" i="4"/>
  <c r="I94" i="4"/>
  <c r="K92" i="4"/>
  <c r="I90" i="4"/>
  <c r="K88" i="4"/>
  <c r="I86" i="4"/>
  <c r="K84" i="4"/>
  <c r="I83" i="4"/>
  <c r="I118" i="4"/>
  <c r="K116" i="4"/>
  <c r="I114" i="4"/>
  <c r="K112" i="4"/>
  <c r="K118" i="4"/>
  <c r="I116" i="4"/>
  <c r="K114" i="4"/>
  <c r="I112" i="4"/>
  <c r="K117" i="4"/>
  <c r="I115" i="4"/>
  <c r="K113" i="4"/>
  <c r="I117" i="4"/>
  <c r="K115" i="4"/>
  <c r="I113" i="4"/>
  <c r="H31" i="4"/>
  <c r="H27" i="4"/>
  <c r="H30" i="4"/>
  <c r="K85" i="4"/>
  <c r="I87" i="4"/>
  <c r="K89" i="4"/>
  <c r="K91" i="4"/>
  <c r="I93" i="4"/>
  <c r="K95" i="4"/>
  <c r="I97" i="4"/>
  <c r="K99" i="4"/>
  <c r="K101" i="4"/>
  <c r="I103" i="4"/>
  <c r="I110" i="4"/>
  <c r="K110" i="4"/>
  <c r="K111" i="4"/>
  <c r="I111" i="4"/>
  <c r="K109" i="4"/>
  <c r="I57" i="4"/>
  <c r="K55" i="4"/>
  <c r="K57" i="4"/>
  <c r="I55" i="4"/>
  <c r="I33" i="4"/>
  <c r="K31" i="4"/>
  <c r="I29" i="4"/>
  <c r="K27" i="4"/>
  <c r="K33" i="4"/>
  <c r="I31" i="4"/>
  <c r="K29" i="4"/>
  <c r="I27" i="4"/>
  <c r="K28" i="4"/>
  <c r="I30" i="4"/>
  <c r="I32" i="4"/>
  <c r="K34" i="4"/>
  <c r="I36" i="4"/>
  <c r="K52" i="4"/>
  <c r="I54" i="4"/>
  <c r="K56" i="4"/>
  <c r="I76" i="4"/>
  <c r="K78" i="4"/>
  <c r="I109" i="4"/>
  <c r="H28" i="7"/>
  <c r="H32" i="7"/>
  <c r="H34" i="7"/>
  <c r="H36" i="7"/>
  <c r="H38" i="7"/>
  <c r="H42" i="7"/>
  <c r="H44" i="7"/>
  <c r="H115" i="7"/>
  <c r="H113" i="7"/>
  <c r="H111" i="7"/>
  <c r="H114" i="7"/>
  <c r="H112" i="7"/>
  <c r="H101" i="7"/>
  <c r="H109" i="7"/>
  <c r="H107" i="7"/>
  <c r="H105" i="7"/>
  <c r="H110" i="7"/>
  <c r="H108" i="7"/>
  <c r="H106" i="7"/>
  <c r="H104" i="7"/>
  <c r="H119" i="7"/>
  <c r="H117" i="7"/>
  <c r="H118" i="7"/>
  <c r="H116" i="7"/>
  <c r="H120" i="7"/>
  <c r="H91" i="7"/>
  <c r="H32" i="4" l="1"/>
  <c r="J58" i="4"/>
  <c r="L52" i="4"/>
  <c r="J52" i="4"/>
  <c r="L85" i="4"/>
  <c r="J85" i="4"/>
  <c r="L120" i="4"/>
  <c r="J120" i="4"/>
  <c r="L54" i="4"/>
  <c r="J54" i="4"/>
  <c r="L24" i="4"/>
  <c r="J24" i="4"/>
  <c r="L61" i="4"/>
  <c r="J61" i="4"/>
  <c r="L69" i="4"/>
  <c r="J69" i="4"/>
  <c r="L71" i="4"/>
  <c r="J71" i="4"/>
  <c r="L47" i="4"/>
  <c r="J47" i="4"/>
  <c r="L77" i="4"/>
  <c r="J77" i="4"/>
  <c r="L97" i="4"/>
  <c r="J97" i="4"/>
  <c r="L51" i="4"/>
  <c r="J51" i="4"/>
  <c r="L62" i="4"/>
  <c r="J62" i="4"/>
  <c r="L36" i="4"/>
  <c r="J36" i="4"/>
  <c r="L31" i="4"/>
  <c r="J31" i="4"/>
  <c r="L111" i="4"/>
  <c r="J111" i="4"/>
  <c r="L99" i="4"/>
  <c r="J99" i="4"/>
  <c r="L91" i="4"/>
  <c r="J91" i="4"/>
  <c r="L113" i="4"/>
  <c r="J113" i="4"/>
  <c r="L88" i="4"/>
  <c r="J88" i="4"/>
  <c r="L96" i="4"/>
  <c r="J96" i="4"/>
  <c r="L86" i="4"/>
  <c r="J86" i="4"/>
  <c r="L94" i="4"/>
  <c r="J94" i="4"/>
  <c r="L102" i="4"/>
  <c r="J102" i="4"/>
  <c r="L106" i="4"/>
  <c r="J106" i="4"/>
  <c r="L108" i="4"/>
  <c r="J108" i="4"/>
  <c r="L72" i="4"/>
  <c r="J72" i="4"/>
  <c r="L64" i="4"/>
  <c r="J64" i="4"/>
  <c r="L44" i="4"/>
  <c r="J44" i="4"/>
  <c r="L32" i="4"/>
  <c r="J32" i="4"/>
  <c r="L18" i="4"/>
  <c r="J18" i="4"/>
  <c r="L82" i="4"/>
  <c r="J82" i="4"/>
  <c r="L103" i="4"/>
  <c r="J103" i="4"/>
  <c r="L87" i="4"/>
  <c r="J87" i="4"/>
  <c r="L81" i="4"/>
  <c r="J81" i="4"/>
  <c r="L12" i="4"/>
  <c r="J12" i="4"/>
  <c r="L57" i="4"/>
  <c r="J57" i="4"/>
  <c r="L63" i="4"/>
  <c r="J63" i="4"/>
  <c r="L39" i="4"/>
  <c r="J39" i="4"/>
  <c r="L75" i="4"/>
  <c r="J75" i="4"/>
  <c r="L56" i="4"/>
  <c r="J56" i="4"/>
  <c r="L34" i="4"/>
  <c r="J34" i="4"/>
  <c r="L110" i="4"/>
  <c r="J110" i="4"/>
  <c r="L89" i="4"/>
  <c r="J89" i="4"/>
  <c r="L116" i="4"/>
  <c r="J116" i="4"/>
  <c r="L105" i="4"/>
  <c r="J105" i="4"/>
  <c r="L65" i="4"/>
  <c r="J65" i="4"/>
  <c r="L59" i="4"/>
  <c r="J59" i="4"/>
  <c r="L67" i="4"/>
  <c r="J67" i="4"/>
  <c r="L43" i="4"/>
  <c r="J43" i="4"/>
  <c r="L79" i="4"/>
  <c r="J79" i="4"/>
  <c r="L25" i="4"/>
  <c r="J25" i="4"/>
  <c r="L93" i="4"/>
  <c r="J93" i="4"/>
  <c r="L70" i="4"/>
  <c r="J70" i="4"/>
  <c r="L13" i="4"/>
  <c r="J13" i="4"/>
  <c r="L11" i="4"/>
  <c r="J11" i="4"/>
  <c r="L66" i="4"/>
  <c r="J66" i="4"/>
  <c r="L46" i="4"/>
  <c r="J46" i="4"/>
  <c r="L42" i="4"/>
  <c r="J42" i="4"/>
  <c r="L101" i="4"/>
  <c r="J101" i="4"/>
  <c r="L29" i="4"/>
  <c r="J29" i="4"/>
  <c r="L95" i="4"/>
  <c r="J95" i="4"/>
  <c r="L115" i="4"/>
  <c r="J115" i="4"/>
  <c r="L117" i="4"/>
  <c r="J117" i="4"/>
  <c r="L118" i="4"/>
  <c r="J118" i="4"/>
  <c r="L84" i="4"/>
  <c r="J84" i="4"/>
  <c r="L92" i="4"/>
  <c r="J92" i="4"/>
  <c r="L100" i="4"/>
  <c r="J100" i="4"/>
  <c r="L90" i="4"/>
  <c r="J90" i="4"/>
  <c r="L98" i="4"/>
  <c r="J98" i="4"/>
  <c r="L37" i="4"/>
  <c r="J37" i="4"/>
  <c r="L76" i="4"/>
  <c r="J76" i="4"/>
  <c r="L60" i="4"/>
  <c r="J60" i="4"/>
  <c r="L48" i="4"/>
  <c r="J48" i="4"/>
  <c r="L40" i="4"/>
  <c r="J40" i="4"/>
  <c r="L26" i="4"/>
  <c r="J26" i="4"/>
  <c r="L14" i="4"/>
  <c r="J14" i="4"/>
  <c r="L41" i="4"/>
  <c r="J41" i="4"/>
  <c r="L49" i="4"/>
  <c r="J49" i="4"/>
  <c r="L80" i="4"/>
  <c r="J80" i="4"/>
  <c r="L19" i="4"/>
  <c r="J19" i="4"/>
  <c r="L17" i="4"/>
  <c r="J17" i="4"/>
  <c r="L74" i="4"/>
  <c r="J74" i="4"/>
  <c r="H83" i="7"/>
  <c r="H102" i="7"/>
  <c r="H74" i="7"/>
  <c r="H94" i="7"/>
  <c r="H86" i="7"/>
  <c r="H99" i="7"/>
  <c r="H82" i="7"/>
  <c r="H90" i="7"/>
  <c r="H87" i="7"/>
  <c r="H78" i="7"/>
  <c r="H98" i="7"/>
  <c r="H95" i="7"/>
  <c r="H66" i="7"/>
  <c r="H84" i="7"/>
  <c r="H92" i="7"/>
  <c r="H100" i="7"/>
  <c r="H89" i="7"/>
  <c r="H97" i="7"/>
  <c r="H76" i="7"/>
  <c r="H56" i="7"/>
  <c r="H24" i="7"/>
  <c r="H88" i="7"/>
  <c r="H96" i="7"/>
  <c r="H85" i="7"/>
  <c r="H93" i="7"/>
  <c r="H70" i="7"/>
  <c r="H81" i="7"/>
  <c r="H77" i="7"/>
  <c r="H75" i="7"/>
  <c r="H79" i="7"/>
  <c r="H52" i="7"/>
  <c r="H59" i="7"/>
  <c r="H51" i="7"/>
  <c r="H57" i="7"/>
  <c r="H64" i="7"/>
  <c r="H63" i="7"/>
  <c r="H55" i="7"/>
  <c r="H61" i="7"/>
  <c r="H53" i="7"/>
  <c r="H62" i="7"/>
  <c r="H54" i="7"/>
  <c r="H21" i="7"/>
  <c r="H20" i="7"/>
  <c r="H25" i="7"/>
  <c r="H23" i="7"/>
  <c r="H67" i="7"/>
  <c r="H73" i="7"/>
  <c r="H65" i="7"/>
  <c r="H71" i="7"/>
  <c r="H69" i="7"/>
  <c r="L27" i="7"/>
  <c r="H68" i="7"/>
  <c r="H58" i="7"/>
  <c r="H50" i="7"/>
  <c r="H26" i="7"/>
  <c r="L75" i="7"/>
  <c r="L65" i="7"/>
  <c r="H41" i="7"/>
  <c r="H33" i="7"/>
  <c r="H39" i="7"/>
  <c r="H31" i="7"/>
  <c r="H37" i="7"/>
  <c r="H30" i="7"/>
  <c r="H35" i="7"/>
  <c r="H40" i="7"/>
  <c r="H48" i="7"/>
  <c r="H49" i="7"/>
  <c r="H47" i="7"/>
  <c r="H45" i="7"/>
  <c r="H43" i="7"/>
  <c r="H46" i="7"/>
  <c r="H57" i="4"/>
  <c r="H29" i="4"/>
  <c r="H33" i="4"/>
  <c r="H55" i="4"/>
  <c r="H80" i="4"/>
  <c r="H34" i="4"/>
  <c r="K43" i="7"/>
  <c r="L43" i="7" s="1"/>
  <c r="K44" i="7"/>
  <c r="L44" i="7" s="1"/>
  <c r="K45" i="7"/>
  <c r="L45" i="7" s="1"/>
  <c r="K46" i="7"/>
  <c r="K42" i="7"/>
  <c r="J42" i="7" s="1"/>
  <c r="J10" i="7"/>
  <c r="L10" i="7"/>
  <c r="H76" i="4"/>
  <c r="H81" i="4"/>
  <c r="J20" i="4"/>
  <c r="L107" i="4"/>
  <c r="J107" i="4"/>
  <c r="L45" i="4"/>
  <c r="J45" i="4"/>
  <c r="L23" i="4"/>
  <c r="J23" i="4"/>
  <c r="L104" i="4"/>
  <c r="J104" i="4"/>
  <c r="L30" i="4"/>
  <c r="J30" i="4"/>
  <c r="L22" i="4"/>
  <c r="J22" i="4"/>
  <c r="L15" i="4"/>
  <c r="J15" i="4"/>
  <c r="L78" i="4"/>
  <c r="J78" i="4"/>
  <c r="L114" i="4"/>
  <c r="J114" i="4"/>
  <c r="L33" i="4"/>
  <c r="J33" i="4"/>
  <c r="L16" i="4"/>
  <c r="J16" i="4"/>
  <c r="L68" i="4"/>
  <c r="J68" i="4"/>
  <c r="L53" i="4"/>
  <c r="J53" i="4"/>
  <c r="H73" i="4"/>
  <c r="J38" i="4"/>
  <c r="H82" i="4"/>
  <c r="H74" i="4"/>
  <c r="H77" i="4"/>
  <c r="H79" i="4"/>
  <c r="J21" i="4"/>
  <c r="H16" i="4"/>
  <c r="H17" i="4"/>
  <c r="H10" i="4"/>
  <c r="H19" i="4"/>
  <c r="H14" i="4"/>
  <c r="H15" i="4"/>
  <c r="H18" i="4"/>
  <c r="H12" i="4"/>
  <c r="H11" i="4"/>
  <c r="H78" i="4"/>
  <c r="L78" i="7"/>
  <c r="J55" i="4"/>
  <c r="L55" i="4"/>
  <c r="J73" i="4"/>
  <c r="L73" i="4"/>
  <c r="J27" i="4"/>
  <c r="L27" i="4"/>
  <c r="J112" i="4"/>
  <c r="L112" i="4"/>
  <c r="J119" i="4"/>
  <c r="L119" i="4"/>
  <c r="J50" i="4"/>
  <c r="L50" i="4"/>
  <c r="J83" i="4"/>
  <c r="L83" i="4"/>
  <c r="J28" i="4"/>
  <c r="L28" i="4"/>
  <c r="J109" i="4"/>
  <c r="L109" i="4"/>
  <c r="J35" i="4"/>
  <c r="L35" i="4"/>
  <c r="J10" i="4"/>
  <c r="L10" i="4"/>
  <c r="L70" i="7"/>
  <c r="L88" i="7"/>
  <c r="L72" i="7"/>
  <c r="L116" i="7"/>
  <c r="L100" i="7"/>
  <c r="L93" i="7"/>
  <c r="L84" i="7"/>
  <c r="L110" i="7"/>
  <c r="L82" i="7"/>
  <c r="L66" i="7"/>
  <c r="L74" i="7"/>
  <c r="L28" i="7"/>
  <c r="H47" i="4"/>
  <c r="H43" i="4"/>
  <c r="H39" i="4"/>
  <c r="H49" i="4"/>
  <c r="H45" i="4"/>
  <c r="H41" i="4"/>
  <c r="H48" i="4"/>
  <c r="H44" i="4"/>
  <c r="H40" i="4"/>
  <c r="H46" i="4"/>
  <c r="H38" i="4"/>
  <c r="H42" i="4"/>
  <c r="H116" i="4"/>
  <c r="H112" i="4"/>
  <c r="H118" i="4"/>
  <c r="H114" i="4"/>
  <c r="H113" i="4"/>
  <c r="H117" i="4"/>
  <c r="H115" i="4"/>
  <c r="H120" i="4"/>
  <c r="H119" i="4"/>
  <c r="H71" i="4"/>
  <c r="H67" i="4"/>
  <c r="H63" i="4"/>
  <c r="H59" i="4"/>
  <c r="H69" i="4"/>
  <c r="H65" i="4"/>
  <c r="H61" i="4"/>
  <c r="H72" i="4"/>
  <c r="H68" i="4"/>
  <c r="H64" i="4"/>
  <c r="H60" i="4"/>
  <c r="H58" i="4"/>
  <c r="H70" i="4"/>
  <c r="H66" i="4"/>
  <c r="H62" i="4"/>
  <c r="H51" i="4"/>
  <c r="H53" i="4"/>
  <c r="H50" i="4"/>
  <c r="H54" i="4"/>
  <c r="H52" i="4"/>
  <c r="H35" i="4"/>
  <c r="H37" i="4"/>
  <c r="H36" i="4"/>
  <c r="H108" i="4"/>
  <c r="H106" i="4"/>
  <c r="H102" i="4"/>
  <c r="H98" i="4"/>
  <c r="H94" i="4"/>
  <c r="H90" i="4"/>
  <c r="H86" i="4"/>
  <c r="H100" i="4"/>
  <c r="H96" i="4"/>
  <c r="H92" i="4"/>
  <c r="H88" i="4"/>
  <c r="H84" i="4"/>
  <c r="H105" i="4"/>
  <c r="H103" i="4"/>
  <c r="H97" i="4"/>
  <c r="H93" i="4"/>
  <c r="H87" i="4"/>
  <c r="H107" i="4"/>
  <c r="H101" i="4"/>
  <c r="H99" i="4"/>
  <c r="H95" i="4"/>
  <c r="H91" i="4"/>
  <c r="H89" i="4"/>
  <c r="H85" i="4"/>
  <c r="H83" i="4"/>
  <c r="H104" i="4"/>
  <c r="H23" i="4"/>
  <c r="H25" i="4"/>
  <c r="H21" i="4"/>
  <c r="H26" i="4"/>
  <c r="H24" i="4"/>
  <c r="H20" i="4"/>
  <c r="H22" i="4"/>
  <c r="H110" i="4"/>
  <c r="H109" i="4"/>
  <c r="H111" i="4"/>
  <c r="L90" i="7"/>
  <c r="L104" i="7"/>
  <c r="L91" i="7"/>
  <c r="L101" i="7"/>
  <c r="L68" i="7"/>
  <c r="L80" i="7"/>
  <c r="L118" i="7"/>
  <c r="L95" i="7"/>
  <c r="L120" i="7"/>
  <c r="L94" i="7"/>
  <c r="L76" i="7"/>
  <c r="L119" i="7"/>
  <c r="L108" i="7"/>
  <c r="L96" i="7"/>
  <c r="L83" i="7"/>
  <c r="L87" i="7"/>
  <c r="L102" i="7"/>
  <c r="L86" i="7"/>
  <c r="L85" i="7"/>
  <c r="L97" i="7"/>
  <c r="L107" i="7"/>
  <c r="L92" i="7"/>
  <c r="L109" i="7"/>
  <c r="L117" i="7"/>
  <c r="L106" i="7"/>
  <c r="L105" i="7"/>
  <c r="L98" i="7"/>
  <c r="L99" i="7"/>
  <c r="L103" i="7"/>
  <c r="L89" i="7"/>
  <c r="L46" i="7" l="1"/>
  <c r="J46" i="7"/>
  <c r="K22" i="7"/>
  <c r="L22" i="7" s="1"/>
  <c r="K24" i="7"/>
  <c r="L24" i="7" s="1"/>
  <c r="K37" i="7"/>
  <c r="L37" i="7" s="1"/>
  <c r="K30" i="7"/>
  <c r="K33" i="7"/>
  <c r="L33" i="7" s="1"/>
  <c r="K26" i="7"/>
  <c r="L26" i="7" s="1"/>
  <c r="K20" i="7"/>
  <c r="K31" i="7"/>
  <c r="L31" i="7" s="1"/>
  <c r="K25" i="7"/>
  <c r="L25" i="7" s="1"/>
  <c r="K41" i="7"/>
  <c r="L41" i="7" s="1"/>
  <c r="K35" i="7"/>
  <c r="K34" i="7"/>
  <c r="K36" i="7"/>
  <c r="L36" i="7" s="1"/>
  <c r="K21" i="7"/>
  <c r="K23" i="7"/>
  <c r="L23" i="7" s="1"/>
  <c r="K39" i="7"/>
  <c r="L39" i="7" s="1"/>
  <c r="K38" i="7"/>
  <c r="L38" i="7" s="1"/>
  <c r="K40" i="7"/>
  <c r="L40" i="7" s="1"/>
  <c r="K32" i="7"/>
  <c r="L32" i="7" s="1"/>
  <c r="L42" i="7"/>
  <c r="K47" i="7"/>
  <c r="K51" i="7"/>
  <c r="L51" i="7" s="1"/>
  <c r="K55" i="7"/>
  <c r="L55" i="7" s="1"/>
  <c r="K59" i="7"/>
  <c r="L59" i="7" s="1"/>
  <c r="K63" i="7"/>
  <c r="K111" i="7"/>
  <c r="K115" i="7"/>
  <c r="L115" i="7" s="1"/>
  <c r="K49" i="7"/>
  <c r="L49" i="7" s="1"/>
  <c r="K54" i="7"/>
  <c r="L54" i="7" s="1"/>
  <c r="K60" i="7"/>
  <c r="L60" i="7" s="1"/>
  <c r="K113" i="7"/>
  <c r="K50" i="7"/>
  <c r="K56" i="7"/>
  <c r="L56" i="7" s="1"/>
  <c r="K61" i="7"/>
  <c r="L61" i="7" s="1"/>
  <c r="K114" i="7"/>
  <c r="L114" i="7" s="1"/>
  <c r="K57" i="7"/>
  <c r="L57" i="7" s="1"/>
  <c r="K48" i="7"/>
  <c r="L48" i="7" s="1"/>
  <c r="K58" i="7"/>
  <c r="L58" i="7" s="1"/>
  <c r="K112" i="7"/>
  <c r="L112" i="7" s="1"/>
  <c r="K52" i="7"/>
  <c r="K62" i="7"/>
  <c r="L62" i="7" s="1"/>
  <c r="K53" i="7"/>
  <c r="L53" i="7" s="1"/>
  <c r="K64" i="7"/>
  <c r="L64" i="7" s="1"/>
  <c r="L52" i="7" l="1"/>
  <c r="J52" i="7"/>
  <c r="L113" i="7"/>
  <c r="J113" i="7"/>
  <c r="L35" i="7"/>
  <c r="J35" i="7"/>
  <c r="L63" i="7"/>
  <c r="J63" i="7"/>
  <c r="L34" i="7"/>
  <c r="J34" i="7"/>
  <c r="J30" i="7"/>
  <c r="L30" i="7"/>
  <c r="J20" i="7"/>
  <c r="L20" i="7"/>
  <c r="J21" i="7"/>
  <c r="L21" i="7"/>
  <c r="J50" i="7"/>
  <c r="L50" i="7"/>
  <c r="J111" i="7"/>
  <c r="L111" i="7"/>
  <c r="J47" i="7"/>
  <c r="L47" i="7"/>
</calcChain>
</file>

<file path=xl/comments1.xml><?xml version="1.0" encoding="utf-8"?>
<comments xmlns="http://schemas.openxmlformats.org/spreadsheetml/2006/main">
  <authors>
    <author>Gingerich, Scot</author>
  </authors>
  <commentList>
    <comment ref="N3" authorId="0">
      <text>
        <r>
          <rPr>
            <b/>
            <sz val="9"/>
            <color indexed="81"/>
            <rFont val="Tahoma"/>
            <family val="2"/>
          </rPr>
          <t>Gingerich, Scot:</t>
        </r>
        <r>
          <rPr>
            <sz val="9"/>
            <color indexed="81"/>
            <rFont val="Tahoma"/>
            <family val="2"/>
          </rPr>
          <t xml:space="preserve">
Calculated from Address Range start and Size</t>
        </r>
      </text>
    </comment>
    <comment ref="O3" authorId="0">
      <text>
        <r>
          <rPr>
            <b/>
            <sz val="9"/>
            <color indexed="81"/>
            <rFont val="Tahoma"/>
            <family val="2"/>
          </rPr>
          <t>Gingerich, Scot:</t>
        </r>
        <r>
          <rPr>
            <sz val="9"/>
            <color indexed="81"/>
            <rFont val="Tahoma"/>
            <family val="2"/>
          </rPr>
          <t xml:space="preserve">
Calculated from files output.</t>
        </r>
      </text>
    </comment>
    <comment ref="P3" authorId="0">
      <text>
        <r>
          <rPr>
            <b/>
            <sz val="9"/>
            <color indexed="81"/>
            <rFont val="Tahoma"/>
            <family val="2"/>
          </rPr>
          <t>Gingerich, Scot:</t>
        </r>
        <r>
          <rPr>
            <sz val="9"/>
            <color indexed="81"/>
            <rFont val="Tahoma"/>
            <family val="2"/>
          </rPr>
          <t xml:space="preserve">
Lookup from enum tab</t>
        </r>
      </text>
    </comment>
  </commentList>
</comments>
</file>

<file path=xl/comments2.xml><?xml version="1.0" encoding="utf-8"?>
<comments xmlns="http://schemas.openxmlformats.org/spreadsheetml/2006/main">
  <authors>
    <author>Gingerich, Scot</author>
  </authors>
  <commentList>
    <comment ref="N3" authorId="0">
      <text>
        <r>
          <rPr>
            <b/>
            <sz val="9"/>
            <color indexed="81"/>
            <rFont val="Tahoma"/>
            <family val="2"/>
          </rPr>
          <t>Gingerich, Scot:</t>
        </r>
        <r>
          <rPr>
            <sz val="9"/>
            <color indexed="81"/>
            <rFont val="Tahoma"/>
            <family val="2"/>
          </rPr>
          <t xml:space="preserve">
Calculated from Address Range start and Size</t>
        </r>
      </text>
    </comment>
    <comment ref="O3" authorId="0">
      <text>
        <r>
          <rPr>
            <b/>
            <sz val="9"/>
            <color indexed="81"/>
            <rFont val="Tahoma"/>
            <family val="2"/>
          </rPr>
          <t>Gingerich, Scot:</t>
        </r>
        <r>
          <rPr>
            <sz val="9"/>
            <color indexed="81"/>
            <rFont val="Tahoma"/>
            <family val="2"/>
          </rPr>
          <t xml:space="preserve">
Calculated from files output.
Highlighted red if different than from version.</t>
        </r>
      </text>
    </comment>
    <comment ref="P3" authorId="0">
      <text>
        <r>
          <rPr>
            <b/>
            <sz val="9"/>
            <color indexed="81"/>
            <rFont val="Tahoma"/>
            <family val="2"/>
          </rPr>
          <t>Gingerich, Scot:</t>
        </r>
        <r>
          <rPr>
            <sz val="9"/>
            <color indexed="81"/>
            <rFont val="Tahoma"/>
            <family val="2"/>
          </rPr>
          <t xml:space="preserve">
Lookup from enum tab</t>
        </r>
      </text>
    </comment>
  </commentList>
</comments>
</file>

<file path=xl/comments3.xml><?xml version="1.0" encoding="utf-8"?>
<comments xmlns="http://schemas.openxmlformats.org/spreadsheetml/2006/main">
  <authors>
    <author>Gingerich, Scot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Gingerich, Scot:</t>
        </r>
        <r>
          <rPr>
            <sz val="9"/>
            <color indexed="81"/>
            <rFont val="Tahoma"/>
            <family val="2"/>
          </rPr>
          <t xml:space="preserve">
enum filenames_t in filenames.h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Gingerich, Scot:</t>
        </r>
        <r>
          <rPr>
            <sz val="9"/>
            <color indexed="81"/>
            <rFont val="Tahoma"/>
            <family val="2"/>
          </rPr>
          <t xml:space="preserve">
Added so VLOOKUP has a positive column to find the Partition ID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Gingerich, Scot:</t>
        </r>
        <r>
          <rPr>
            <sz val="9"/>
            <color indexed="81"/>
            <rFont val="Tahoma"/>
            <family val="2"/>
          </rPr>
          <t xml:space="preserve">
Calculated</t>
        </r>
      </text>
    </comment>
    <comment ref="J3" authorId="0">
      <text>
        <r>
          <rPr>
            <b/>
            <sz val="9"/>
            <color indexed="81"/>
            <rFont val="Tahoma"/>
            <family val="2"/>
          </rPr>
          <t>Gingerich, Scot:</t>
        </r>
        <r>
          <rPr>
            <sz val="9"/>
            <color indexed="81"/>
            <rFont val="Tahoma"/>
            <family val="2"/>
          </rPr>
          <t xml:space="preserve">
Lookup from enum tab</t>
        </r>
      </text>
    </comment>
  </commentList>
</comments>
</file>

<file path=xl/comments4.xml><?xml version="1.0" encoding="utf-8"?>
<comments xmlns="http://schemas.openxmlformats.org/spreadsheetml/2006/main">
  <authors>
    <author>Gingerich, Scot</author>
  </authors>
  <commentList>
    <comment ref="H3" authorId="0">
      <text>
        <r>
          <rPr>
            <b/>
            <sz val="9"/>
            <color indexed="81"/>
            <rFont val="Tahoma"/>
            <family val="2"/>
          </rPr>
          <t>Gingerich, Scot:</t>
        </r>
        <r>
          <rPr>
            <sz val="9"/>
            <color indexed="81"/>
            <rFont val="Tahoma"/>
            <family val="2"/>
          </rPr>
          <t xml:space="preserve">
Added so VLOOKUP has a positive column to find the Partition ID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Gingerich, Scot:</t>
        </r>
        <r>
          <rPr>
            <sz val="9"/>
            <color indexed="81"/>
            <rFont val="Tahoma"/>
            <family val="2"/>
          </rPr>
          <t xml:space="preserve">
Calculated</t>
        </r>
      </text>
    </comment>
    <comment ref="J3" authorId="0">
      <text>
        <r>
          <rPr>
            <b/>
            <sz val="9"/>
            <color indexed="81"/>
            <rFont val="Tahoma"/>
            <family val="2"/>
          </rPr>
          <t>Gingerich, Scot:</t>
        </r>
        <r>
          <rPr>
            <sz val="9"/>
            <color indexed="81"/>
            <rFont val="Tahoma"/>
            <family val="2"/>
          </rPr>
          <t xml:space="preserve">
Lookup from enum tab</t>
        </r>
      </text>
    </comment>
  </commentList>
</comments>
</file>

<file path=xl/comments5.xml><?xml version="1.0" encoding="utf-8"?>
<comments xmlns="http://schemas.openxmlformats.org/spreadsheetml/2006/main">
  <authors>
    <author>Gingerich, Scot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Gingerich, Scot:</t>
        </r>
        <r>
          <rPr>
            <sz val="9"/>
            <color indexed="81"/>
            <rFont val="Tahoma"/>
            <family val="2"/>
          </rPr>
          <t xml:space="preserve">
For EP only
Frodo below.
Only changes are the enum values.</t>
        </r>
      </text>
    </comment>
    <comment ref="R27" authorId="0">
      <text>
        <r>
          <rPr>
            <b/>
            <sz val="9"/>
            <color indexed="81"/>
            <rFont val="Tahoma"/>
            <family val="2"/>
          </rPr>
          <t>Gingerich, Scot:</t>
        </r>
        <r>
          <rPr>
            <sz val="9"/>
            <color indexed="81"/>
            <rFont val="Tahoma"/>
            <family val="2"/>
          </rPr>
          <t xml:space="preserve">
This file name not used.</t>
        </r>
      </text>
    </comment>
    <comment ref="R28" authorId="0">
      <text>
        <r>
          <rPr>
            <b/>
            <sz val="9"/>
            <color indexed="81"/>
            <rFont val="Tahoma"/>
            <family val="2"/>
          </rPr>
          <t>Gingerich, Scot:</t>
        </r>
        <r>
          <rPr>
            <sz val="9"/>
            <color indexed="81"/>
            <rFont val="Tahoma"/>
            <family val="2"/>
          </rPr>
          <t xml:space="preserve">
This file name not used.
</t>
        </r>
      </text>
    </comment>
  </commentList>
</comments>
</file>

<file path=xl/sharedStrings.xml><?xml version="1.0" encoding="utf-8"?>
<sst xmlns="http://schemas.openxmlformats.org/spreadsheetml/2006/main" count="1850" uniqueCount="391">
  <si>
    <t xml:space="preserve"> FileID</t>
  </si>
  <si>
    <t xml:space="preserve"> Offset</t>
  </si>
  <si>
    <t xml:space="preserve"> Data Offset</t>
  </si>
  <si>
    <t xml:space="preserve"> Data Size</t>
  </si>
  <si>
    <t xml:space="preserve"> Checksum</t>
  </si>
  <si>
    <t xml:space="preserve"> Attr</t>
  </si>
  <si>
    <t>PartID</t>
  </si>
  <si>
    <t>Ext Bus</t>
  </si>
  <si>
    <t>Yes</t>
  </si>
  <si>
    <t>Banked</t>
  </si>
  <si>
    <t>No</t>
  </si>
  <si>
    <t>Cached</t>
  </si>
  <si>
    <t>Partition Desc</t>
  </si>
  <si>
    <t>NV Type</t>
  </si>
  <si>
    <t>Phy</t>
  </si>
  <si>
    <t>Addr Range</t>
  </si>
  <si>
    <t>Size</t>
  </si>
  <si>
    <t>Erase Size</t>
  </si>
  <si>
    <t>Error</t>
  </si>
  <si>
    <t>Warn</t>
  </si>
  <si>
    <t>Used</t>
  </si>
  <si>
    <t>filenames_t</t>
  </si>
  <si>
    <t>eFN_PWR</t>
  </si>
  <si>
    <t>eFN_PHY_CACHED</t>
  </si>
  <si>
    <t>eFN_PHY_CONFIG</t>
  </si>
  <si>
    <t>eFN_MAC_CACHED</t>
  </si>
  <si>
    <t>eFN_MAC_CONFIG</t>
  </si>
  <si>
    <t>eFN_STACK_CACHED</t>
  </si>
  <si>
    <t>eFN_STACK_CONFIG</t>
  </si>
  <si>
    <t>eFN_REG_STATUS</t>
  </si>
  <si>
    <t>eFN_SELF_TEST</t>
  </si>
  <si>
    <t>eFN_MACU</t>
  </si>
  <si>
    <t>eFN_MODECFG</t>
  </si>
  <si>
    <t>eFN_SECURITY</t>
  </si>
  <si>
    <t>eFN_DST</t>
  </si>
  <si>
    <t>FileName</t>
  </si>
  <si>
    <t>Total Size</t>
  </si>
  <si>
    <t>DST_Params_t</t>
  </si>
  <si>
    <t>PHY_cached_data_t</t>
  </si>
  <si>
    <t>CachedAttr</t>
  </si>
  <si>
    <t>STACK.c</t>
  </si>
  <si>
    <t>MAC.c</t>
  </si>
  <si>
    <t>Data Struct</t>
  </si>
  <si>
    <t>Defined in:</t>
  </si>
  <si>
    <t>SELF_test.h</t>
  </si>
  <si>
    <t>SELF_TestData_t</t>
  </si>
  <si>
    <t>RG_MD_Handler.h</t>
  </si>
  <si>
    <t>macAddr_t</t>
  </si>
  <si>
    <t>MAC_util.h</t>
  </si>
  <si>
    <t>modeConfigFileData_t</t>
  </si>
  <si>
    <t>mode_config.c</t>
  </si>
  <si>
    <t>SEC_file_t</t>
  </si>
  <si>
    <t>ecc108_mqx.h</t>
  </si>
  <si>
    <t>PHY_config_data_t</t>
  </si>
  <si>
    <t>PHY.c</t>
  </si>
  <si>
    <t>pwrFileData_t</t>
  </si>
  <si>
    <t>pwr_task.h</t>
  </si>
  <si>
    <t>time_DST.c</t>
  </si>
  <si>
    <t>Partitions</t>
  </si>
  <si>
    <t>ePART_NV_APP_RAW</t>
  </si>
  <si>
    <t>ePART_NV_APP_BANKED</t>
  </si>
  <si>
    <t>ePART_NV_APP_CACHED</t>
  </si>
  <si>
    <t>Filenames and Data structs</t>
  </si>
  <si>
    <t>ePART_NV_DFW_IMAGE</t>
  </si>
  <si>
    <t>ePART_NV_DFW_PATCH</t>
  </si>
  <si>
    <t>ePART_PGM_APP</t>
  </si>
  <si>
    <t>ePART_NV_DFW_VARS</t>
  </si>
  <si>
    <t>ePART_ENCRYPT_NV</t>
  </si>
  <si>
    <t>ePART_WHOLE_NV</t>
  </si>
  <si>
    <t>ePART_ALL_APP</t>
  </si>
  <si>
    <t>ePART_ALL_PARTITIONS</t>
  </si>
  <si>
    <t>ePART_INT_FLASH_CODE</t>
  </si>
  <si>
    <t>ePART_INT_FLASH_ENCRYPT</t>
  </si>
  <si>
    <t>ePART_DFW_PGM_IMAGE</t>
  </si>
  <si>
    <t>ePART_NV_TEST</t>
  </si>
  <si>
    <t>ePART_NV_VIRGIN_SIGNATURE</t>
  </si>
  <si>
    <t>ePART_NV_DFW_BITFIELD</t>
  </si>
  <si>
    <t>PID enum name</t>
  </si>
  <si>
    <t>ePartitionName</t>
  </si>
  <si>
    <t>enum</t>
  </si>
  <si>
    <t>See filenames above</t>
  </si>
  <si>
    <t>vSignature[SIGNATURE_SIZE]</t>
  </si>
  <si>
    <t>virgin_device.c/.h</t>
  </si>
  <si>
    <t>Only defined as a size</t>
  </si>
  <si>
    <t>Not Used</t>
  </si>
  <si>
    <t>DFW_vars_t</t>
  </si>
  <si>
    <t>dfw_app.h</t>
  </si>
  <si>
    <t>Entire NV</t>
  </si>
  <si>
    <t>enum for Processing - not a real Partition</t>
  </si>
  <si>
    <t>intFlashNvMap_t</t>
  </si>
  <si>
    <t>dvr_intFlash_cfg.h</t>
  </si>
  <si>
    <t>Program Flash Copy image</t>
  </si>
  <si>
    <t>uint8_t (array of) repeated</t>
  </si>
  <si>
    <t>ConfigAttr_t</t>
  </si>
  <si>
    <t>epRegistrationInfo_t</t>
  </si>
  <si>
    <t>qty</t>
  </si>
  <si>
    <t>Physical Addr</t>
  </si>
  <si>
    <t>Header</t>
  </si>
  <si>
    <t>Data</t>
  </si>
  <si>
    <t>End</t>
  </si>
  <si>
    <t>Start</t>
  </si>
  <si>
    <t xml:space="preserve">              RAW</t>
  </si>
  <si>
    <t xml:space="preserve">     No</t>
  </si>
  <si>
    <t xml:space="preserve"> Ext Flash</t>
  </si>
  <si>
    <t xml:space="preserve">    ok</t>
  </si>
  <si>
    <t xml:space="preserve"> ok</t>
  </si>
  <si>
    <t xml:space="preserve">           Banked</t>
  </si>
  <si>
    <t xml:space="preserve">    Yes</t>
  </si>
  <si>
    <t xml:space="preserve">           Cached</t>
  </si>
  <si>
    <t xml:space="preserve">              Sig</t>
  </si>
  <si>
    <t xml:space="preserve"> DFW Bitfield Raw</t>
  </si>
  <si>
    <t xml:space="preserve">    Encrypted Raw</t>
  </si>
  <si>
    <t xml:space="preserve">         DL Patch</t>
  </si>
  <si>
    <t xml:space="preserve">         NV Image</t>
  </si>
  <si>
    <t>FID</t>
  </si>
  <si>
    <t xml:space="preserve">  eFN_RADIO_PATCH</t>
  </si>
  <si>
    <t>si446x_api_lib.c</t>
  </si>
  <si>
    <t>None (radio data file)</t>
  </si>
  <si>
    <t>File ID</t>
  </si>
  <si>
    <t>ChkSum</t>
  </si>
  <si>
    <t>dataSize</t>
  </si>
  <si>
    <t>Attr</t>
  </si>
  <si>
    <t>Whole header</t>
  </si>
  <si>
    <t>Handle</t>
  </si>
  <si>
    <t>dstFileHndl_</t>
  </si>
  <si>
    <t>SELF_testFile.handle</t>
  </si>
  <si>
    <t>fileHndlPowerDownCount</t>
  </si>
  <si>
    <t>modeConfigFileHandle</t>
  </si>
  <si>
    <t>PHYcachedFileHndl_</t>
  </si>
  <si>
    <t>PHYconfigFileHndl_</t>
  </si>
  <si>
    <t>Files[0].handle</t>
  </si>
  <si>
    <t>Files[1].handle</t>
  </si>
  <si>
    <t>fileHndlReg</t>
  </si>
  <si>
    <t>SEC_File.handle</t>
  </si>
  <si>
    <t>fileHndlMac</t>
  </si>
  <si>
    <t>RADIOpatchFileHndl_</t>
  </si>
  <si>
    <t>Virtual Address</t>
  </si>
  <si>
    <t>Virtual</t>
  </si>
  <si>
    <t>Partition</t>
  </si>
  <si>
    <t>Hex</t>
  </si>
  <si>
    <t>Active?</t>
  </si>
  <si>
    <t>PID</t>
  </si>
  <si>
    <t>tFileHeader</t>
  </si>
  <si>
    <t>fio_io.h</t>
  </si>
  <si>
    <t>--</t>
  </si>
  <si>
    <t>ea. file</t>
  </si>
  <si>
    <t>N/A(FileHeader)</t>
  </si>
  <si>
    <t>offset</t>
  </si>
  <si>
    <t>size</t>
  </si>
  <si>
    <t>Item Name</t>
  </si>
  <si>
    <t/>
  </si>
  <si>
    <t>0024</t>
  </si>
  <si>
    <t>0028</t>
  </si>
  <si>
    <t>6008</t>
  </si>
  <si>
    <t>2808</t>
  </si>
  <si>
    <t>0008</t>
  </si>
  <si>
    <t>000A</t>
  </si>
  <si>
    <t>0018</t>
  </si>
  <si>
    <t>CachedAttr_t</t>
  </si>
  <si>
    <t>Set GET_FILE_OFFSETS to 1 in file_io.h</t>
  </si>
  <si>
    <t>Build code and program device</t>
  </si>
  <si>
    <t>To validate the NV changes:</t>
  </si>
  <si>
    <t>Compare the part, file, and file offsets between the two versions.</t>
  </si>
  <si>
    <t>Execute the DFW Patch</t>
  </si>
  <si>
    <t>Esablish the initial NV configuration</t>
  </si>
  <si>
    <t>Esablish the final NV configuration</t>
  </si>
  <si>
    <r>
      <t xml:space="preserve">After code has started enter the </t>
    </r>
    <r>
      <rPr>
        <b/>
        <sz val="11"/>
        <color theme="1"/>
        <rFont val="Calibri"/>
        <family val="2"/>
        <scheme val="minor"/>
      </rPr>
      <t>virgin</t>
    </r>
    <r>
      <rPr>
        <sz val="11"/>
        <color theme="1"/>
        <rFont val="Calibri"/>
        <family val="2"/>
        <scheme val="minor"/>
      </rPr>
      <t xml:space="preserve"> command on debug port</t>
    </r>
  </si>
  <si>
    <r>
      <t xml:space="preserve">After code has initialized enter the </t>
    </r>
    <r>
      <rPr>
        <b/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 xml:space="preserve"> command on debug port</t>
    </r>
  </si>
  <si>
    <r>
      <t xml:space="preserve">Enter the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command on debug port</t>
    </r>
  </si>
  <si>
    <r>
      <t xml:space="preserve">Enter the </t>
    </r>
    <r>
      <rPr>
        <b/>
        <sz val="11"/>
        <color theme="1"/>
        <rFont val="Calibri"/>
        <family val="2"/>
        <scheme val="minor"/>
      </rPr>
      <t>fileoffsets</t>
    </r>
    <r>
      <rPr>
        <sz val="11"/>
        <color theme="1"/>
        <rFont val="Calibri"/>
        <family val="2"/>
        <scheme val="minor"/>
      </rPr>
      <t xml:space="preserve"> command on debug port</t>
    </r>
  </si>
  <si>
    <t>B</t>
  </si>
  <si>
    <t>A</t>
  </si>
  <si>
    <r>
      <t xml:space="preserve">Enter the </t>
    </r>
    <r>
      <rPr>
        <b/>
        <sz val="11"/>
        <color theme="1"/>
        <rFont val="Calibri"/>
        <family val="2"/>
        <scheme val="minor"/>
      </rPr>
      <t>filedump</t>
    </r>
    <r>
      <rPr>
        <sz val="11"/>
        <color theme="1"/>
        <rFont val="Calibri"/>
        <family val="2"/>
        <scheme val="minor"/>
      </rPr>
      <t xml:space="preserve"> command on debug port</t>
    </r>
  </si>
  <si>
    <t>C</t>
  </si>
  <si>
    <t>Generate NV commands using the Virtual addresses in the offsets tabs (program commands may also be generated)</t>
  </si>
  <si>
    <t>NOTE: When pasting data to tab, paste to unused areas first, format the data the same as the existing table, then paste values only to table</t>
  </si>
  <si>
    <t>NOTE: A lot of manual manupulation is still required to determine the actual offsets into the NV memory.</t>
  </si>
  <si>
    <t>NOTE: The file name enum for Frodo are not incorporated yet.</t>
  </si>
  <si>
    <t>Build the Patch</t>
  </si>
  <si>
    <t>Run Patch Generator</t>
  </si>
  <si>
    <t>Manually generate NV commands using the Virtual addresses in the offsets tabs</t>
  </si>
  <si>
    <t>Execute a patch generation</t>
  </si>
  <si>
    <t>D</t>
  </si>
  <si>
    <t>Use the two released versions of the .hex file and the parameters specified in the VDC document</t>
  </si>
  <si>
    <t>NOTE: At bottom of column B include the file ID's not being used.  Keep the file header as the last entry</t>
  </si>
  <si>
    <t>NOTE: Use the Data Tab, Text to Columns feature to convert copied text to columns (use a comma as the delimiter)</t>
  </si>
  <si>
    <t>[R]1970/01/01 00:03:16.660 DBG_TSK</t>
  </si>
  <si>
    <t>[R]1970/01/01 00:03:16.680 DBG_TSK</t>
  </si>
  <si>
    <t>[R]1970/01/01 00:03:16.690 DBG_TSK</t>
  </si>
  <si>
    <t>[R]1970/01/01 00:03:16.710 DBG_TSK</t>
  </si>
  <si>
    <t>[R]1970/01/01 00:03:16.720 DBG_TSK</t>
  </si>
  <si>
    <t>[R]1970/01/01 00:03:16.740 DBG_TSK</t>
  </si>
  <si>
    <t>[R]1970/01/01 00:03:16.750 DBG_TSK</t>
  </si>
  <si>
    <t>[R]1970/01/01 00:03:16.770 DBG_TSK</t>
  </si>
  <si>
    <t>[R]1970/01/01 00:03:16.780 DBG_TSK</t>
  </si>
  <si>
    <t>[R]1970/01/01 00:03:16.800 DBG_TSK</t>
  </si>
  <si>
    <t>[R]1970/01/01 00:03:16.810 DBG_TSK</t>
  </si>
  <si>
    <t xml:space="preserve">Note: To seperate the preamble (e.g.[R]1970/01/01 00:03:15.510 DBG_TSK) from the PartID data, move columns FileID through Attr right one column, then do a secondary Text to Column on the preamble data.  </t>
  </si>
  <si>
    <t>Paste copied output from the fileoffsets command below this table, convert Text to Columns, then copy and paste values only to cell A5:</t>
  </si>
  <si>
    <t>Paste copied output from the file command here, convert Text to Columns, then copy and paste values only to cell A4:</t>
  </si>
  <si>
    <t>Paste copied output from the part command here, convert Text to Columns, then copy and paste values-only to cell A4:</t>
  </si>
  <si>
    <t>NOTE: Change HDR-xxx to 0 before copying to cell A5</t>
  </si>
  <si>
    <t>If desired, copy columns A through L and past to column O, then sort O through Z by column Y (Virtual Address, Data)</t>
  </si>
  <si>
    <t>fileoffset</t>
  </si>
  <si>
    <t>Available?</t>
  </si>
  <si>
    <t>File Active?</t>
  </si>
  <si>
    <t>Get initial (from) version of FW</t>
  </si>
  <si>
    <t>Copy output of the filedump command and paste to a text editor</t>
  </si>
  <si>
    <t>Compare the output data between the versions.  Some data will change due to the FW updating it.</t>
  </si>
  <si>
    <t>Copy output of the part command and paste to the "from part" tab of this spreadsheet</t>
  </si>
  <si>
    <t>Copy output of the file command and paste to the "from file" tab of this spreadsheet</t>
  </si>
  <si>
    <t>Copy output of the fileoffsets command and paste to the "from offsets" tab of this spreadsheet</t>
  </si>
  <si>
    <t>From</t>
  </si>
  <si>
    <t>To</t>
  </si>
  <si>
    <t>Get ending (to) version of FW and repeat section A above, but use the "to xxx" tabs of this spreadsheet</t>
  </si>
  <si>
    <t>Highlighted red if different than from part tab</t>
  </si>
  <si>
    <t>Highlighted red if different than from file tab</t>
  </si>
  <si>
    <t>Copy columns A through L and past to column O, then sort O through Z by column Y (Virtual Address, Data)</t>
  </si>
  <si>
    <t>Red if different than from offsets tab</t>
  </si>
  <si>
    <t>PId</t>
  </si>
  <si>
    <t xml:space="preserve">   Partition Desc</t>
  </si>
  <si>
    <t xml:space="preserve"> Cached</t>
  </si>
  <si>
    <t xml:space="preserve"> Banked</t>
  </si>
  <si>
    <t xml:space="preserve">    Ext Bus</t>
  </si>
  <si>
    <t xml:space="preserve">   NV Type</t>
  </si>
  <si>
    <t xml:space="preserve"> Phy</t>
  </si>
  <si>
    <t xml:space="preserve"> Adr St</t>
  </si>
  <si>
    <t xml:space="preserve"> Adr En</t>
  </si>
  <si>
    <t xml:space="preserve">   Size</t>
  </si>
  <si>
    <t xml:space="preserve"> Erase Size</t>
  </si>
  <si>
    <t xml:space="preserve"> Error</t>
  </si>
  <si>
    <t xml:space="preserve"> Warn</t>
  </si>
  <si>
    <t xml:space="preserve"> SPI Port 1</t>
  </si>
  <si>
    <t xml:space="preserve"> 1MB</t>
  </si>
  <si>
    <t xml:space="preserve">         DFW Vars</t>
  </si>
  <si>
    <t xml:space="preserve">         Whole NV</t>
  </si>
  <si>
    <t xml:space="preserve">       Code Space</t>
  </si>
  <si>
    <t xml:space="preserve">  K64 Flash</t>
  </si>
  <si>
    <t xml:space="preserve"> Int Flash</t>
  </si>
  <si>
    <t xml:space="preserve">  PGM AES Key Raw</t>
  </si>
  <si>
    <t xml:space="preserve">      PGM DFW Raw</t>
  </si>
  <si>
    <t xml:space="preserve">      EXT NV Test</t>
  </si>
  <si>
    <t xml:space="preserve">      offset</t>
  </si>
  <si>
    <t xml:space="preserve">    size</t>
  </si>
  <si>
    <t xml:space="preserve">    qty</t>
  </si>
  <si>
    <t>HDR</t>
  </si>
  <si>
    <t>HDR_ID</t>
  </si>
  <si>
    <t>HDR_CS</t>
  </si>
  <si>
    <t>HDR_size</t>
  </si>
  <si>
    <t>HDR_Attr</t>
  </si>
  <si>
    <t>61A0</t>
  </si>
  <si>
    <t>29A0</t>
  </si>
  <si>
    <t>61A2</t>
  </si>
  <si>
    <t>29A2</t>
  </si>
  <si>
    <t>61A4</t>
  </si>
  <si>
    <t>29A4</t>
  </si>
  <si>
    <t>61A6</t>
  </si>
  <si>
    <t>29A6</t>
  </si>
  <si>
    <t>61A8</t>
  </si>
  <si>
    <t>29A8</t>
  </si>
  <si>
    <t>61AA</t>
  </si>
  <si>
    <t>29AA</t>
  </si>
  <si>
    <t>61AC</t>
  </si>
  <si>
    <t>29AC</t>
  </si>
  <si>
    <t>61AE</t>
  </si>
  <si>
    <t>29AE</t>
  </si>
  <si>
    <t>61B0</t>
  </si>
  <si>
    <t>29B0</t>
  </si>
  <si>
    <t>61B2</t>
  </si>
  <si>
    <t>29B2</t>
  </si>
  <si>
    <t>61B4</t>
  </si>
  <si>
    <t>29B4</t>
  </si>
  <si>
    <t>61B6</t>
  </si>
  <si>
    <t>29B6</t>
  </si>
  <si>
    <t>61B8</t>
  </si>
  <si>
    <t>29B8</t>
  </si>
  <si>
    <t>61C0</t>
  </si>
  <si>
    <t>29C0</t>
  </si>
  <si>
    <t>600C</t>
  </si>
  <si>
    <t>280C</t>
  </si>
  <si>
    <t>6010</t>
  </si>
  <si>
    <t>2810</t>
  </si>
  <si>
    <t>6014</t>
  </si>
  <si>
    <t>2814</t>
  </si>
  <si>
    <t>6038</t>
  </si>
  <si>
    <t>2838</t>
  </si>
  <si>
    <t>605C</t>
  </si>
  <si>
    <t>285C</t>
  </si>
  <si>
    <t>6080</t>
  </si>
  <si>
    <t>2880</t>
  </si>
  <si>
    <t>6084</t>
  </si>
  <si>
    <t>2884</t>
  </si>
  <si>
    <t>60A8</t>
  </si>
  <si>
    <t>28A8</t>
  </si>
  <si>
    <t>60CC</t>
  </si>
  <si>
    <t>28CC</t>
  </si>
  <si>
    <t>60F0</t>
  </si>
  <si>
    <t>28F0</t>
  </si>
  <si>
    <t>0026</t>
  </si>
  <si>
    <t>0027</t>
  </si>
  <si>
    <t>003A</t>
  </si>
  <si>
    <t>007A</t>
  </si>
  <si>
    <t>611C</t>
  </si>
  <si>
    <t>291C</t>
  </si>
  <si>
    <t>6120</t>
  </si>
  <si>
    <t>2920</t>
  </si>
  <si>
    <t>6124</t>
  </si>
  <si>
    <t>2924</t>
  </si>
  <si>
    <t>6128</t>
  </si>
  <si>
    <t>2928</t>
  </si>
  <si>
    <t>612C</t>
  </si>
  <si>
    <t>292C</t>
  </si>
  <si>
    <t>6130</t>
  </si>
  <si>
    <t>2930</t>
  </si>
  <si>
    <t>6134</t>
  </si>
  <si>
    <t>2934</t>
  </si>
  <si>
    <t>6138</t>
  </si>
  <si>
    <t>2938</t>
  </si>
  <si>
    <t>613C</t>
  </si>
  <si>
    <t>293C</t>
  </si>
  <si>
    <t>6140</t>
  </si>
  <si>
    <t>2940</t>
  </si>
  <si>
    <t>6144</t>
  </si>
  <si>
    <t>2944</t>
  </si>
  <si>
    <t>00C2</t>
  </si>
  <si>
    <t>00C4</t>
  </si>
  <si>
    <t>00C5</t>
  </si>
  <si>
    <t>00CE</t>
  </si>
  <si>
    <t>00CF</t>
  </si>
  <si>
    <t>00D4</t>
  </si>
  <si>
    <t>00D6</t>
  </si>
  <si>
    <t>00D8</t>
  </si>
  <si>
    <t>00DA</t>
  </si>
  <si>
    <t>00DC</t>
  </si>
  <si>
    <t>00DE</t>
  </si>
  <si>
    <t>00E2</t>
  </si>
  <si>
    <t>00E6</t>
  </si>
  <si>
    <t>00E8</t>
  </si>
  <si>
    <t>00EA</t>
  </si>
  <si>
    <t>00EB</t>
  </si>
  <si>
    <t>00EC</t>
  </si>
  <si>
    <t>00EE</t>
  </si>
  <si>
    <t>00EF</t>
  </si>
  <si>
    <t>00F0</t>
  </si>
  <si>
    <t>00F2</t>
  </si>
  <si>
    <t>00F6</t>
  </si>
  <si>
    <t>00FA</t>
  </si>
  <si>
    <t>00FE</t>
  </si>
  <si>
    <t>0102</t>
  </si>
  <si>
    <t>6150</t>
  </si>
  <si>
    <t>2950</t>
  </si>
  <si>
    <t>6154</t>
  </si>
  <si>
    <t>2954</t>
  </si>
  <si>
    <t>615C</t>
  </si>
  <si>
    <t>295C</t>
  </si>
  <si>
    <t>6160</t>
  </si>
  <si>
    <t>2960</t>
  </si>
  <si>
    <t>6168</t>
  </si>
  <si>
    <t>2968</t>
  </si>
  <si>
    <t>616C</t>
  </si>
  <si>
    <t>296C</t>
  </si>
  <si>
    <t>6174</t>
  </si>
  <si>
    <t>2974</t>
  </si>
  <si>
    <t>6178</t>
  </si>
  <si>
    <t>2978</t>
  </si>
  <si>
    <t>617C</t>
  </si>
  <si>
    <t>297C</t>
  </si>
  <si>
    <t>6180</t>
  </si>
  <si>
    <t>2980</t>
  </si>
  <si>
    <t>6188</t>
  </si>
  <si>
    <t>2988</t>
  </si>
  <si>
    <t>618C</t>
  </si>
  <si>
    <t>298C</t>
  </si>
  <si>
    <t>6194</t>
  </si>
  <si>
    <t>2994</t>
  </si>
  <si>
    <t>010E</t>
  </si>
  <si>
    <t>010F</t>
  </si>
  <si>
    <t>0110</t>
  </si>
  <si>
    <t>0111</t>
  </si>
  <si>
    <t>0112</t>
  </si>
  <si>
    <t>0114</t>
  </si>
  <si>
    <t>011E</t>
  </si>
  <si>
    <t>011F</t>
  </si>
  <si>
    <t>0120</t>
  </si>
  <si>
    <t>0122</t>
  </si>
  <si>
    <t>000C</t>
  </si>
  <si>
    <t>000E</t>
  </si>
  <si>
    <t>001A</t>
  </si>
  <si>
    <t>001B</t>
  </si>
  <si>
    <t>012E</t>
  </si>
  <si>
    <t>ePART_MAC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</si>
</sst>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0" fontId="0" fillId="0" borderId="0" xfId="0" applyAlignmen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/>
    <xf numFmtId="0" fontId="3" fillId="0" borderId="0" xfId="0" applyFont="1"/>
    <xf numFmtId="0" fontId="0" fillId="0" borderId="1" xfId="0" applyBorder="1"/>
    <xf numFmtId="0" fontId="0" fillId="0" borderId="1" xfId="0" applyBorder="1" applyAlignment="1"/>
    <xf numFmtId="49" fontId="0" fillId="0" borderId="1" xfId="0" applyNumberFormat="1" applyBorder="1"/>
    <xf numFmtId="49" fontId="0" fillId="0" borderId="1" xfId="0" applyNumberFormat="1" applyBorder="1" applyAlignment="1"/>
    <xf numFmtId="0" fontId="0" fillId="0" borderId="0" xfId="0" applyBorder="1"/>
    <xf numFmtId="0" fontId="0" fillId="0" borderId="3" xfId="0" applyBorder="1"/>
    <xf numFmtId="0" fontId="0" fillId="0" borderId="2" xfId="0" applyBorder="1"/>
    <xf numFmtId="49" fontId="0" fillId="0" borderId="3" xfId="0" applyNumberFormat="1" applyBorder="1"/>
    <xf numFmtId="0" fontId="3" fillId="0" borderId="0" xfId="0" applyFont="1" applyAlignment="1"/>
    <xf numFmtId="0" fontId="0" fillId="0" borderId="2" xfId="0" applyBorder="1" applyAlignment="1"/>
    <xf numFmtId="0" fontId="0" fillId="0" borderId="0" xfId="0" applyFill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zoomScaleNormal="100" workbookViewId="0"/>
  </sheetViews>
  <sheetFormatPr defaultRowHeight="15" x14ac:dyDescent="0.25"/>
  <cols>
    <col min="1" max="1" width="3" bestFit="1" customWidth="1"/>
    <col min="2" max="2" width="126.85546875" bestFit="1" customWidth="1"/>
  </cols>
  <sheetData>
    <row r="1" spans="1:2" x14ac:dyDescent="0.25">
      <c r="B1" s="7" t="s">
        <v>185</v>
      </c>
    </row>
    <row r="2" spans="1:2" x14ac:dyDescent="0.25">
      <c r="B2" s="7" t="s">
        <v>175</v>
      </c>
    </row>
    <row r="3" spans="1:2" x14ac:dyDescent="0.25">
      <c r="B3" s="7" t="s">
        <v>176</v>
      </c>
    </row>
    <row r="4" spans="1:2" x14ac:dyDescent="0.25">
      <c r="B4" s="7" t="s">
        <v>177</v>
      </c>
    </row>
    <row r="5" spans="1:2" x14ac:dyDescent="0.25">
      <c r="B5" s="7"/>
    </row>
    <row r="6" spans="1:2" x14ac:dyDescent="0.25">
      <c r="A6" s="7" t="s">
        <v>171</v>
      </c>
      <c r="B6" s="7" t="s">
        <v>164</v>
      </c>
    </row>
    <row r="7" spans="1:2" x14ac:dyDescent="0.25">
      <c r="A7">
        <v>1</v>
      </c>
      <c r="B7" t="s">
        <v>206</v>
      </c>
    </row>
    <row r="8" spans="1:2" x14ac:dyDescent="0.25">
      <c r="A8">
        <v>2</v>
      </c>
      <c r="B8" t="s">
        <v>159</v>
      </c>
    </row>
    <row r="9" spans="1:2" x14ac:dyDescent="0.25">
      <c r="A9">
        <v>3</v>
      </c>
      <c r="B9" t="s">
        <v>160</v>
      </c>
    </row>
    <row r="10" spans="1:2" x14ac:dyDescent="0.25">
      <c r="A10">
        <v>4</v>
      </c>
      <c r="B10" t="s">
        <v>166</v>
      </c>
    </row>
    <row r="11" spans="1:2" x14ac:dyDescent="0.25">
      <c r="A11">
        <v>5</v>
      </c>
      <c r="B11" t="s">
        <v>167</v>
      </c>
    </row>
    <row r="12" spans="1:2" x14ac:dyDescent="0.25">
      <c r="A12">
        <v>6</v>
      </c>
      <c r="B12" t="s">
        <v>209</v>
      </c>
    </row>
    <row r="13" spans="1:2" x14ac:dyDescent="0.25">
      <c r="A13">
        <v>7</v>
      </c>
      <c r="B13" t="s">
        <v>168</v>
      </c>
    </row>
    <row r="14" spans="1:2" x14ac:dyDescent="0.25">
      <c r="A14">
        <v>8</v>
      </c>
      <c r="B14" t="s">
        <v>210</v>
      </c>
    </row>
    <row r="15" spans="1:2" x14ac:dyDescent="0.25">
      <c r="A15">
        <v>9</v>
      </c>
      <c r="B15" t="s">
        <v>169</v>
      </c>
    </row>
    <row r="16" spans="1:2" x14ac:dyDescent="0.25">
      <c r="A16">
        <v>10</v>
      </c>
      <c r="B16" t="s">
        <v>211</v>
      </c>
    </row>
    <row r="18" spans="1:2" x14ac:dyDescent="0.25">
      <c r="A18" s="7" t="s">
        <v>170</v>
      </c>
      <c r="B18" s="7" t="s">
        <v>165</v>
      </c>
    </row>
    <row r="19" spans="1:2" x14ac:dyDescent="0.25">
      <c r="A19">
        <v>1</v>
      </c>
      <c r="B19" t="s">
        <v>214</v>
      </c>
    </row>
    <row r="20" spans="1:2" x14ac:dyDescent="0.25">
      <c r="A20">
        <v>2</v>
      </c>
      <c r="B20" t="s">
        <v>162</v>
      </c>
    </row>
    <row r="21" spans="1:2" x14ac:dyDescent="0.25">
      <c r="A21">
        <v>3</v>
      </c>
      <c r="B21" t="s">
        <v>174</v>
      </c>
    </row>
    <row r="23" spans="1:2" x14ac:dyDescent="0.25">
      <c r="A23" s="7" t="s">
        <v>173</v>
      </c>
      <c r="B23" s="7" t="s">
        <v>178</v>
      </c>
    </row>
    <row r="24" spans="1:2" x14ac:dyDescent="0.25">
      <c r="A24">
        <v>1</v>
      </c>
      <c r="B24" t="s">
        <v>179</v>
      </c>
    </row>
    <row r="25" spans="1:2" x14ac:dyDescent="0.25">
      <c r="A25">
        <v>2</v>
      </c>
      <c r="B25" t="s">
        <v>183</v>
      </c>
    </row>
    <row r="26" spans="1:2" x14ac:dyDescent="0.25">
      <c r="A26">
        <v>3</v>
      </c>
      <c r="B26" t="s">
        <v>180</v>
      </c>
    </row>
    <row r="27" spans="1:2" x14ac:dyDescent="0.25">
      <c r="A27">
        <v>4</v>
      </c>
      <c r="B27" t="s">
        <v>181</v>
      </c>
    </row>
    <row r="30" spans="1:2" x14ac:dyDescent="0.25">
      <c r="A30" s="7" t="s">
        <v>182</v>
      </c>
      <c r="B30" s="7" t="s">
        <v>161</v>
      </c>
    </row>
    <row r="31" spans="1:2" x14ac:dyDescent="0.25">
      <c r="A31">
        <v>1</v>
      </c>
      <c r="B31" t="str">
        <f>CONCATENATE("Repeat steps A",A7," through A",A10," above")</f>
        <v>Repeat steps A1 through A4 above</v>
      </c>
    </row>
    <row r="32" spans="1:2" x14ac:dyDescent="0.25">
      <c r="A32">
        <v>2</v>
      </c>
      <c r="B32" t="s">
        <v>172</v>
      </c>
    </row>
    <row r="33" spans="1:2" x14ac:dyDescent="0.25">
      <c r="A33">
        <v>3</v>
      </c>
      <c r="B33" t="s">
        <v>207</v>
      </c>
    </row>
    <row r="34" spans="1:2" x14ac:dyDescent="0.25">
      <c r="A34">
        <v>4</v>
      </c>
      <c r="B34" t="s">
        <v>163</v>
      </c>
    </row>
    <row r="35" spans="1:2" x14ac:dyDescent="0.25">
      <c r="A35">
        <v>5</v>
      </c>
      <c r="B35" t="s">
        <v>172</v>
      </c>
    </row>
    <row r="36" spans="1:2" x14ac:dyDescent="0.25">
      <c r="A36">
        <v>6</v>
      </c>
      <c r="B36" t="s">
        <v>207</v>
      </c>
    </row>
    <row r="37" spans="1:2" x14ac:dyDescent="0.25">
      <c r="A37">
        <v>7</v>
      </c>
      <c r="B37" t="s">
        <v>208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P37"/>
  <sheetViews>
    <sheetView workbookViewId="0">
      <selection activeCell="N6" sqref="N6"/>
    </sheetView>
  </sheetViews>
  <sheetFormatPr defaultRowHeight="15" x14ac:dyDescent="0.25"/>
  <cols>
    <col min="1" max="1" width="4" bestFit="1" customWidth="1"/>
    <col min="2" max="2" width="20.28515625" style="3" bestFit="1" customWidth="1"/>
    <col min="3" max="3" width="7.42578125" bestFit="1" customWidth="1"/>
    <col min="4" max="4" width="7.5703125" bestFit="1" customWidth="1"/>
    <col min="5" max="5" width="9.7109375" bestFit="1" customWidth="1"/>
    <col min="6" max="6" width="9.140625" bestFit="1" customWidth="1"/>
    <col min="7" max="7" width="5.28515625" bestFit="1" customWidth="1"/>
    <col min="8" max="8" width="7" bestFit="1" customWidth="1"/>
    <col min="9" max="9" width="8.28515625" customWidth="1"/>
    <col min="10" max="10" width="8" bestFit="1" customWidth="1"/>
    <col min="11" max="11" width="9.7109375" bestFit="1" customWidth="1"/>
    <col min="12" max="12" width="5.28515625" bestFit="1" customWidth="1"/>
    <col min="13" max="13" width="5.7109375" bestFit="1" customWidth="1"/>
    <col min="15" max="15" width="5.85546875" bestFit="1" customWidth="1"/>
    <col min="16" max="16" width="29.28515625" bestFit="1" customWidth="1"/>
    <col min="17" max="17" width="9.140625" customWidth="1"/>
  </cols>
  <sheetData>
    <row r="2" spans="1:16" x14ac:dyDescent="0.25">
      <c r="H2" s="19" t="s">
        <v>15</v>
      </c>
      <c r="I2" s="19"/>
    </row>
    <row r="3" spans="1:16" ht="15.75" thickBot="1" x14ac:dyDescent="0.3">
      <c r="A3" s="10" t="s">
        <v>141</v>
      </c>
      <c r="B3" s="11" t="s">
        <v>12</v>
      </c>
      <c r="C3" s="10" t="s">
        <v>11</v>
      </c>
      <c r="D3" s="10" t="s">
        <v>9</v>
      </c>
      <c r="E3" s="10" t="s">
        <v>7</v>
      </c>
      <c r="F3" s="10" t="s">
        <v>13</v>
      </c>
      <c r="G3" s="10" t="s">
        <v>14</v>
      </c>
      <c r="H3" s="10" t="s">
        <v>100</v>
      </c>
      <c r="I3" s="10" t="s">
        <v>99</v>
      </c>
      <c r="J3" s="10" t="s">
        <v>16</v>
      </c>
      <c r="K3" s="10" t="s">
        <v>17</v>
      </c>
      <c r="L3" s="10" t="s">
        <v>18</v>
      </c>
      <c r="M3" s="15" t="s">
        <v>19</v>
      </c>
      <c r="N3" s="10" t="s">
        <v>137</v>
      </c>
      <c r="O3" s="10" t="s">
        <v>20</v>
      </c>
      <c r="P3" s="10" t="s">
        <v>77</v>
      </c>
    </row>
    <row r="4" spans="1:16" ht="15.75" thickTop="1" x14ac:dyDescent="0.25">
      <c r="A4" s="4">
        <v>1</v>
      </c>
      <c r="B4" t="s">
        <v>101</v>
      </c>
      <c r="C4" t="s">
        <v>102</v>
      </c>
      <c r="D4" t="s">
        <v>102</v>
      </c>
      <c r="E4" t="s">
        <v>232</v>
      </c>
      <c r="F4" t="s">
        <v>103</v>
      </c>
      <c r="G4" t="s">
        <v>233</v>
      </c>
      <c r="H4" s="4">
        <v>0</v>
      </c>
      <c r="I4" s="4">
        <v>8191</v>
      </c>
      <c r="J4" s="4">
        <v>8192</v>
      </c>
      <c r="K4" s="4">
        <v>4096</v>
      </c>
      <c r="L4" t="s">
        <v>104</v>
      </c>
      <c r="M4" t="s">
        <v>105</v>
      </c>
      <c r="N4" s="12">
        <f>IF(A4&lt;128,H4,"")</f>
        <v>0</v>
      </c>
      <c r="O4">
        <f>SUMIFS('from file'!$I$4:$I$18, 'from file'!$A$4:$A$18,A4)</f>
        <v>1326</v>
      </c>
      <c r="P4" t="str">
        <f>VLOOKUP(A4,enums!$A$34:$B$54,2)</f>
        <v>ePART_NV_APP_RAW</v>
      </c>
    </row>
    <row r="5" spans="1:16" x14ac:dyDescent="0.25">
      <c r="A5" s="4">
        <v>2</v>
      </c>
      <c r="B5" t="s">
        <v>106</v>
      </c>
      <c r="C5" t="s">
        <v>102</v>
      </c>
      <c r="D5" t="s">
        <v>107</v>
      </c>
      <c r="E5" t="s">
        <v>232</v>
      </c>
      <c r="F5" t="s">
        <v>103</v>
      </c>
      <c r="G5" t="s">
        <v>233</v>
      </c>
      <c r="H5" s="4">
        <v>8192</v>
      </c>
      <c r="I5" s="4">
        <v>24575</v>
      </c>
      <c r="J5" s="4">
        <v>2048</v>
      </c>
      <c r="K5" s="4">
        <v>4096</v>
      </c>
      <c r="L5" t="s">
        <v>104</v>
      </c>
      <c r="M5" t="s">
        <v>105</v>
      </c>
      <c r="N5" s="12">
        <f>IF(A5&lt;128,N4+J4-IF(LEN(TRIM(C4))=3,2,0)-IF(LEN(TRIM(D4))=3,2,0),"")</f>
        <v>8192</v>
      </c>
      <c r="O5">
        <f>SUMIFS('from file'!$I$4:$I$18, 'from file'!$A$4:$A$18,A5)</f>
        <v>0</v>
      </c>
      <c r="P5" t="str">
        <f>VLOOKUP(A5,enums!$A$34:$B$54,2)</f>
        <v>ePART_NV_APP_BANKED</v>
      </c>
    </row>
    <row r="6" spans="1:16" x14ac:dyDescent="0.25">
      <c r="A6" s="4">
        <v>3</v>
      </c>
      <c r="B6" t="s">
        <v>108</v>
      </c>
      <c r="C6" t="s">
        <v>107</v>
      </c>
      <c r="D6" t="s">
        <v>107</v>
      </c>
      <c r="E6" t="s">
        <v>232</v>
      </c>
      <c r="F6" t="s">
        <v>103</v>
      </c>
      <c r="G6" t="s">
        <v>233</v>
      </c>
      <c r="H6" s="4">
        <v>24576</v>
      </c>
      <c r="I6" s="4">
        <v>40959</v>
      </c>
      <c r="J6" s="4">
        <v>1024</v>
      </c>
      <c r="K6" s="4">
        <v>4096</v>
      </c>
      <c r="L6" t="s">
        <v>104</v>
      </c>
      <c r="M6" t="s">
        <v>105</v>
      </c>
      <c r="N6" s="12">
        <f t="shared" ref="N6:N17" si="0">IF(A6&lt;128,N5+J5-IF(LEN(TRIM(C5))=3,2,0)-IF(LEN(TRIM(D5))=3,2,0),"")</f>
        <v>10238</v>
      </c>
      <c r="O6">
        <f>SUMIFS('from file'!$I$4:$I$18, 'from file'!$A$4:$A$18,A6)</f>
        <v>456</v>
      </c>
      <c r="P6" t="str">
        <f>VLOOKUP(A6,enums!$A$34:$B$54,2)</f>
        <v>ePART_NV_APP_CACHED</v>
      </c>
    </row>
    <row r="7" spans="1:16" x14ac:dyDescent="0.25">
      <c r="A7" s="4">
        <v>128</v>
      </c>
      <c r="B7" t="s">
        <v>109</v>
      </c>
      <c r="C7" t="s">
        <v>102</v>
      </c>
      <c r="D7" t="s">
        <v>102</v>
      </c>
      <c r="E7" t="s">
        <v>232</v>
      </c>
      <c r="F7" t="s">
        <v>103</v>
      </c>
      <c r="G7" t="s">
        <v>233</v>
      </c>
      <c r="H7" s="4">
        <v>40960</v>
      </c>
      <c r="I7" s="4">
        <v>45055</v>
      </c>
      <c r="J7" s="4">
        <v>4096</v>
      </c>
      <c r="K7" s="4">
        <v>4096</v>
      </c>
      <c r="L7" t="s">
        <v>104</v>
      </c>
      <c r="M7" t="s">
        <v>105</v>
      </c>
      <c r="N7" s="12" t="str">
        <f t="shared" si="0"/>
        <v/>
      </c>
      <c r="O7">
        <f>SUMIFS('from file'!$I$4:$I$18, 'from file'!$A$4:$A$18,A7)</f>
        <v>0</v>
      </c>
      <c r="P7" t="str">
        <f>VLOOKUP(A7,enums!$A$34:$B$54,2)</f>
        <v>ePART_NV_VIRGIN_SIGNATURE</v>
      </c>
    </row>
    <row r="8" spans="1:16" x14ac:dyDescent="0.25">
      <c r="A8" s="4">
        <v>132</v>
      </c>
      <c r="B8" t="s">
        <v>110</v>
      </c>
      <c r="C8" t="s">
        <v>102</v>
      </c>
      <c r="D8" t="s">
        <v>102</v>
      </c>
      <c r="E8" t="s">
        <v>232</v>
      </c>
      <c r="F8" t="s">
        <v>103</v>
      </c>
      <c r="G8" t="s">
        <v>233</v>
      </c>
      <c r="H8" s="4">
        <v>45056</v>
      </c>
      <c r="I8" s="4">
        <v>49151</v>
      </c>
      <c r="J8" s="4">
        <v>4096</v>
      </c>
      <c r="K8" s="4">
        <v>4096</v>
      </c>
      <c r="L8" t="s">
        <v>104</v>
      </c>
      <c r="M8" t="s">
        <v>105</v>
      </c>
      <c r="N8" s="12" t="str">
        <f t="shared" si="0"/>
        <v/>
      </c>
      <c r="O8">
        <f>SUMIFS('from file'!$I$4:$I$18, 'from file'!$A$4:$A$18,A8)</f>
        <v>0</v>
      </c>
      <c r="P8" t="str">
        <f>VLOOKUP(A8,enums!$A$34:$B$54,2)</f>
        <v>ePART_NV_DFW_BITFIELD</v>
      </c>
    </row>
    <row r="9" spans="1:16" x14ac:dyDescent="0.25">
      <c r="A9" s="4">
        <v>134</v>
      </c>
      <c r="B9" t="s">
        <v>111</v>
      </c>
      <c r="C9" t="s">
        <v>102</v>
      </c>
      <c r="D9" t="s">
        <v>102</v>
      </c>
      <c r="E9" t="s">
        <v>232</v>
      </c>
      <c r="F9" t="s">
        <v>103</v>
      </c>
      <c r="G9" t="s">
        <v>233</v>
      </c>
      <c r="H9" s="4">
        <v>49152</v>
      </c>
      <c r="I9" s="4">
        <v>53247</v>
      </c>
      <c r="J9" s="4">
        <v>4096</v>
      </c>
      <c r="K9" s="4">
        <v>4096</v>
      </c>
      <c r="L9" t="s">
        <v>104</v>
      </c>
      <c r="M9" t="s">
        <v>105</v>
      </c>
      <c r="N9" s="12" t="str">
        <f t="shared" si="0"/>
        <v/>
      </c>
      <c r="O9">
        <f>SUMIFS('from file'!$I$4:$I$18, 'from file'!$A$4:$A$18,A9)</f>
        <v>0</v>
      </c>
      <c r="P9" t="str">
        <f>VLOOKUP(A9,enums!$A$34:$B$54,2)</f>
        <v>ePART_ENCRYPT_NV</v>
      </c>
    </row>
    <row r="10" spans="1:16" x14ac:dyDescent="0.25">
      <c r="A10" s="4">
        <v>130</v>
      </c>
      <c r="B10" t="s">
        <v>112</v>
      </c>
      <c r="C10" t="s">
        <v>102</v>
      </c>
      <c r="D10" t="s">
        <v>102</v>
      </c>
      <c r="E10" t="s">
        <v>232</v>
      </c>
      <c r="F10" t="s">
        <v>103</v>
      </c>
      <c r="G10" t="s">
        <v>233</v>
      </c>
      <c r="H10" s="4">
        <v>53248</v>
      </c>
      <c r="I10" s="4">
        <v>315391</v>
      </c>
      <c r="J10" s="4">
        <v>262144</v>
      </c>
      <c r="K10" s="4">
        <v>4096</v>
      </c>
      <c r="L10" t="s">
        <v>104</v>
      </c>
      <c r="M10" t="s">
        <v>105</v>
      </c>
      <c r="N10" s="12" t="str">
        <f t="shared" si="0"/>
        <v/>
      </c>
      <c r="O10">
        <f>SUMIFS('from file'!$I$4:$I$18, 'from file'!$A$4:$A$18,A10)</f>
        <v>0</v>
      </c>
      <c r="P10" t="str">
        <f>VLOOKUP(A10,enums!$A$34:$B$54,2)</f>
        <v>ePART_NV_DFW_PATCH</v>
      </c>
    </row>
    <row r="11" spans="1:16" x14ac:dyDescent="0.25">
      <c r="A11" s="4">
        <v>129</v>
      </c>
      <c r="B11" t="s">
        <v>113</v>
      </c>
      <c r="C11" t="s">
        <v>102</v>
      </c>
      <c r="D11" t="s">
        <v>102</v>
      </c>
      <c r="E11" t="s">
        <v>232</v>
      </c>
      <c r="F11" t="s">
        <v>103</v>
      </c>
      <c r="G11" t="s">
        <v>233</v>
      </c>
      <c r="H11" s="4">
        <v>315392</v>
      </c>
      <c r="I11" s="4">
        <v>577535</v>
      </c>
      <c r="J11" s="4">
        <v>262144</v>
      </c>
      <c r="K11" s="4">
        <v>4096</v>
      </c>
      <c r="L11" t="s">
        <v>104</v>
      </c>
      <c r="M11" t="s">
        <v>105</v>
      </c>
      <c r="N11" s="12" t="str">
        <f t="shared" si="0"/>
        <v/>
      </c>
      <c r="O11">
        <f>SUMIFS('from file'!$I$4:$I$18, 'from file'!$A$4:$A$18,A11)</f>
        <v>0</v>
      </c>
      <c r="P11" t="str">
        <f>VLOOKUP(A11,enums!$A$34:$B$54,2)</f>
        <v>ePART_NV_DFW_IMAGE</v>
      </c>
    </row>
    <row r="12" spans="1:16" x14ac:dyDescent="0.25">
      <c r="A12" s="4">
        <v>133</v>
      </c>
      <c r="B12" t="s">
        <v>234</v>
      </c>
      <c r="C12" t="s">
        <v>107</v>
      </c>
      <c r="D12" t="s">
        <v>102</v>
      </c>
      <c r="E12" t="s">
        <v>232</v>
      </c>
      <c r="F12" t="s">
        <v>103</v>
      </c>
      <c r="G12" t="s">
        <v>233</v>
      </c>
      <c r="H12" s="4">
        <v>577536</v>
      </c>
      <c r="I12" s="4">
        <v>581631</v>
      </c>
      <c r="J12" s="4">
        <v>4096</v>
      </c>
      <c r="K12" s="4">
        <v>4096</v>
      </c>
      <c r="L12" t="s">
        <v>104</v>
      </c>
      <c r="M12" t="s">
        <v>105</v>
      </c>
      <c r="N12" s="12" t="str">
        <f t="shared" si="0"/>
        <v/>
      </c>
      <c r="O12">
        <f>SUMIFS('from file'!$I$4:$I$18, 'from file'!$A$4:$A$18,A12)</f>
        <v>0</v>
      </c>
      <c r="P12" t="str">
        <f>VLOOKUP(A12,enums!$A$34:$B$54,2)</f>
        <v>ePART_NV_DFW_VARS</v>
      </c>
    </row>
    <row r="13" spans="1:16" x14ac:dyDescent="0.25">
      <c r="A13" s="4">
        <v>135</v>
      </c>
      <c r="B13" t="s">
        <v>235</v>
      </c>
      <c r="C13" t="s">
        <v>102</v>
      </c>
      <c r="D13" t="s">
        <v>102</v>
      </c>
      <c r="E13" t="s">
        <v>232</v>
      </c>
      <c r="F13" t="s">
        <v>103</v>
      </c>
      <c r="G13" t="s">
        <v>233</v>
      </c>
      <c r="H13" s="4">
        <v>0</v>
      </c>
      <c r="I13" s="4">
        <v>1048575</v>
      </c>
      <c r="J13" s="4">
        <v>1048576</v>
      </c>
      <c r="K13" s="4">
        <v>4096</v>
      </c>
      <c r="L13" t="s">
        <v>104</v>
      </c>
      <c r="M13" t="s">
        <v>105</v>
      </c>
      <c r="N13" s="12" t="str">
        <f t="shared" si="0"/>
        <v/>
      </c>
      <c r="O13">
        <f>SUMIFS('from file'!$I$4:$I$18, 'from file'!$A$4:$A$18,A13)</f>
        <v>0</v>
      </c>
      <c r="P13" t="str">
        <f>VLOOKUP(A13,enums!$A$34:$B$54,2)</f>
        <v>ePART_WHOLE_NV</v>
      </c>
    </row>
    <row r="14" spans="1:16" x14ac:dyDescent="0.25">
      <c r="A14" s="4">
        <v>138</v>
      </c>
      <c r="B14" t="s">
        <v>236</v>
      </c>
      <c r="C14" t="s">
        <v>102</v>
      </c>
      <c r="D14" t="s">
        <v>102</v>
      </c>
      <c r="E14" t="s">
        <v>237</v>
      </c>
      <c r="F14" t="s">
        <v>238</v>
      </c>
      <c r="G14" t="s">
        <v>233</v>
      </c>
      <c r="H14" s="4">
        <v>0</v>
      </c>
      <c r="I14" s="4">
        <v>516095</v>
      </c>
      <c r="J14" s="4">
        <v>516096</v>
      </c>
      <c r="K14" s="4">
        <v>4096</v>
      </c>
      <c r="L14" t="s">
        <v>104</v>
      </c>
      <c r="M14" t="s">
        <v>105</v>
      </c>
      <c r="N14" s="12" t="str">
        <f t="shared" si="0"/>
        <v/>
      </c>
      <c r="O14">
        <f>SUMIFS('from file'!$I$4:$I$18, 'from file'!$A$4:$A$18,A14)</f>
        <v>0</v>
      </c>
      <c r="P14" t="str">
        <f>VLOOKUP(A14,enums!$A$34:$B$54,2)</f>
        <v>ePART_INT_FLASH_CODE</v>
      </c>
    </row>
    <row r="15" spans="1:16" x14ac:dyDescent="0.25">
      <c r="A15" s="4">
        <v>139</v>
      </c>
      <c r="B15" t="s">
        <v>239</v>
      </c>
      <c r="C15" t="s">
        <v>102</v>
      </c>
      <c r="D15" t="s">
        <v>102</v>
      </c>
      <c r="E15" t="s">
        <v>237</v>
      </c>
      <c r="F15" t="s">
        <v>238</v>
      </c>
      <c r="G15" t="s">
        <v>233</v>
      </c>
      <c r="H15" s="4">
        <v>516096</v>
      </c>
      <c r="I15" s="4">
        <v>520191</v>
      </c>
      <c r="J15" s="4">
        <v>4096</v>
      </c>
      <c r="K15" s="4">
        <v>4096</v>
      </c>
      <c r="L15" t="s">
        <v>104</v>
      </c>
      <c r="M15" t="s">
        <v>105</v>
      </c>
      <c r="N15" s="12" t="str">
        <f t="shared" si="0"/>
        <v/>
      </c>
      <c r="O15">
        <f>SUMIFS('from file'!$I$4:$I$18, 'from file'!$A$4:$A$18,A15)</f>
        <v>0</v>
      </c>
      <c r="P15" t="str">
        <f>VLOOKUP(A15,enums!$A$34:$B$54,2)</f>
        <v>ePART_INT_FLASH_ENCRYPT</v>
      </c>
    </row>
    <row r="16" spans="1:16" x14ac:dyDescent="0.25">
      <c r="A16" s="4">
        <v>140</v>
      </c>
      <c r="B16" t="s">
        <v>240</v>
      </c>
      <c r="C16" t="s">
        <v>102</v>
      </c>
      <c r="D16" t="s">
        <v>102</v>
      </c>
      <c r="E16" t="s">
        <v>237</v>
      </c>
      <c r="F16" t="s">
        <v>238</v>
      </c>
      <c r="G16" t="s">
        <v>233</v>
      </c>
      <c r="H16" s="4">
        <v>524288</v>
      </c>
      <c r="I16" s="4">
        <v>1048575</v>
      </c>
      <c r="J16" s="4">
        <v>524288</v>
      </c>
      <c r="K16" s="4">
        <v>4096</v>
      </c>
      <c r="L16" t="s">
        <v>104</v>
      </c>
      <c r="M16" t="s">
        <v>105</v>
      </c>
      <c r="N16" s="12" t="str">
        <f t="shared" si="0"/>
        <v/>
      </c>
      <c r="O16">
        <f>SUMIFS('from file'!$I$4:$I$18, 'from file'!$A$4:$A$18,A16)</f>
        <v>0</v>
      </c>
      <c r="P16" t="str">
        <f>VLOOKUP(A16,enums!$A$34:$B$54,2)</f>
        <v>ePART_DFW_PGM_IMAGE</v>
      </c>
    </row>
    <row r="17" spans="1:16" x14ac:dyDescent="0.25">
      <c r="A17" s="4">
        <v>141</v>
      </c>
      <c r="B17" t="s">
        <v>241</v>
      </c>
      <c r="C17" t="s">
        <v>102</v>
      </c>
      <c r="D17" t="s">
        <v>102</v>
      </c>
      <c r="E17" t="s">
        <v>232</v>
      </c>
      <c r="F17" t="s">
        <v>103</v>
      </c>
      <c r="G17" t="s">
        <v>233</v>
      </c>
      <c r="H17" s="4">
        <v>581632</v>
      </c>
      <c r="I17" s="4">
        <v>585727</v>
      </c>
      <c r="J17" s="4">
        <v>4096</v>
      </c>
      <c r="K17" s="4">
        <v>4096</v>
      </c>
      <c r="L17" t="s">
        <v>104</v>
      </c>
      <c r="M17" t="s">
        <v>105</v>
      </c>
      <c r="N17" s="12" t="str">
        <f t="shared" si="0"/>
        <v/>
      </c>
      <c r="O17">
        <f>SUMIFS('from file'!$I$4:$I$18, 'from file'!$A$4:$A$18,A17)</f>
        <v>0</v>
      </c>
      <c r="P17" t="str">
        <f>VLOOKUP(A17,enums!$A$34:$B$54,2)</f>
        <v>ePART_NV_TEST</v>
      </c>
    </row>
    <row r="22" spans="1:16" x14ac:dyDescent="0.25">
      <c r="A22" s="7" t="s">
        <v>200</v>
      </c>
    </row>
    <row r="23" spans="1:16" x14ac:dyDescent="0.25">
      <c r="A23" s="1" t="s">
        <v>219</v>
      </c>
      <c r="B23" s="2" t="s">
        <v>220</v>
      </c>
      <c r="C23" s="1" t="s">
        <v>221</v>
      </c>
      <c r="D23" s="1" t="s">
        <v>222</v>
      </c>
      <c r="E23" s="1" t="s">
        <v>223</v>
      </c>
      <c r="F23" s="1" t="s">
        <v>224</v>
      </c>
      <c r="G23" s="1" t="s">
        <v>225</v>
      </c>
      <c r="H23" s="1" t="s">
        <v>226</v>
      </c>
      <c r="I23" s="1" t="s">
        <v>227</v>
      </c>
      <c r="J23" s="1" t="s">
        <v>228</v>
      </c>
      <c r="K23" s="1" t="s">
        <v>229</v>
      </c>
      <c r="L23" s="1" t="s">
        <v>230</v>
      </c>
      <c r="M23" t="s">
        <v>231</v>
      </c>
    </row>
    <row r="24" spans="1:16" x14ac:dyDescent="0.25">
      <c r="A24" s="1">
        <v>1</v>
      </c>
      <c r="B24" s="1" t="s">
        <v>101</v>
      </c>
      <c r="C24" s="1" t="s">
        <v>102</v>
      </c>
      <c r="D24" s="1" t="s">
        <v>102</v>
      </c>
      <c r="E24" s="1" t="s">
        <v>232</v>
      </c>
      <c r="F24" s="1" t="s">
        <v>103</v>
      </c>
      <c r="G24" s="1" t="s">
        <v>233</v>
      </c>
      <c r="H24" s="1">
        <v>0</v>
      </c>
      <c r="I24" s="1">
        <v>8191</v>
      </c>
      <c r="J24" s="1">
        <v>8192</v>
      </c>
      <c r="K24" s="1">
        <v>4096</v>
      </c>
      <c r="L24" s="1" t="s">
        <v>104</v>
      </c>
      <c r="M24" s="1" t="s">
        <v>105</v>
      </c>
    </row>
    <row r="25" spans="1:16" x14ac:dyDescent="0.25">
      <c r="A25" s="1">
        <v>2</v>
      </c>
      <c r="B25" s="1" t="s">
        <v>106</v>
      </c>
      <c r="C25" s="1" t="s">
        <v>102</v>
      </c>
      <c r="D25" s="1" t="s">
        <v>107</v>
      </c>
      <c r="E25" s="1" t="s">
        <v>232</v>
      </c>
      <c r="F25" s="1" t="s">
        <v>103</v>
      </c>
      <c r="G25" s="1" t="s">
        <v>233</v>
      </c>
      <c r="H25" s="1">
        <v>8192</v>
      </c>
      <c r="I25" s="1">
        <v>24575</v>
      </c>
      <c r="J25" s="1">
        <v>2048</v>
      </c>
      <c r="K25" s="1">
        <v>4096</v>
      </c>
      <c r="L25" s="1" t="s">
        <v>104</v>
      </c>
      <c r="M25" s="1" t="s">
        <v>105</v>
      </c>
    </row>
    <row r="26" spans="1:16" x14ac:dyDescent="0.25">
      <c r="A26" s="1">
        <v>3</v>
      </c>
      <c r="B26" s="1" t="s">
        <v>108</v>
      </c>
      <c r="C26" s="1" t="s">
        <v>107</v>
      </c>
      <c r="D26" s="1" t="s">
        <v>107</v>
      </c>
      <c r="E26" s="1" t="s">
        <v>232</v>
      </c>
      <c r="F26" s="1" t="s">
        <v>103</v>
      </c>
      <c r="G26" s="1" t="s">
        <v>233</v>
      </c>
      <c r="H26" s="1">
        <v>24576</v>
      </c>
      <c r="I26" s="1">
        <v>40959</v>
      </c>
      <c r="J26" s="1">
        <v>1024</v>
      </c>
      <c r="K26" s="1">
        <v>4096</v>
      </c>
      <c r="L26" s="1" t="s">
        <v>104</v>
      </c>
      <c r="M26" s="1" t="s">
        <v>105</v>
      </c>
    </row>
    <row r="27" spans="1:16" x14ac:dyDescent="0.25">
      <c r="A27" s="1">
        <v>128</v>
      </c>
      <c r="B27" s="1" t="s">
        <v>109</v>
      </c>
      <c r="C27" s="1" t="s">
        <v>102</v>
      </c>
      <c r="D27" s="1" t="s">
        <v>102</v>
      </c>
      <c r="E27" s="1" t="s">
        <v>232</v>
      </c>
      <c r="F27" s="1" t="s">
        <v>103</v>
      </c>
      <c r="G27" s="1" t="s">
        <v>233</v>
      </c>
      <c r="H27" s="1">
        <v>40960</v>
      </c>
      <c r="I27" s="1">
        <v>45055</v>
      </c>
      <c r="J27" s="1">
        <v>4096</v>
      </c>
      <c r="K27" s="1">
        <v>4096</v>
      </c>
      <c r="L27" s="1" t="s">
        <v>104</v>
      </c>
      <c r="M27" s="1" t="s">
        <v>105</v>
      </c>
    </row>
    <row r="28" spans="1:16" x14ac:dyDescent="0.25">
      <c r="A28" s="1">
        <v>132</v>
      </c>
      <c r="B28" s="1" t="s">
        <v>110</v>
      </c>
      <c r="C28" s="1" t="s">
        <v>102</v>
      </c>
      <c r="D28" s="1" t="s">
        <v>102</v>
      </c>
      <c r="E28" s="1" t="s">
        <v>232</v>
      </c>
      <c r="F28" s="1" t="s">
        <v>103</v>
      </c>
      <c r="G28" s="1" t="s">
        <v>233</v>
      </c>
      <c r="H28" s="1">
        <v>45056</v>
      </c>
      <c r="I28" s="1">
        <v>49151</v>
      </c>
      <c r="J28" s="1">
        <v>4096</v>
      </c>
      <c r="K28" s="1">
        <v>4096</v>
      </c>
      <c r="L28" s="1" t="s">
        <v>104</v>
      </c>
      <c r="M28" s="1" t="s">
        <v>105</v>
      </c>
    </row>
    <row r="29" spans="1:16" x14ac:dyDescent="0.25">
      <c r="A29" s="1">
        <v>134</v>
      </c>
      <c r="B29" s="1" t="s">
        <v>111</v>
      </c>
      <c r="C29" s="1" t="s">
        <v>102</v>
      </c>
      <c r="D29" s="1" t="s">
        <v>102</v>
      </c>
      <c r="E29" s="1" t="s">
        <v>232</v>
      </c>
      <c r="F29" s="1" t="s">
        <v>103</v>
      </c>
      <c r="G29" s="1" t="s">
        <v>233</v>
      </c>
      <c r="H29" s="1">
        <v>49152</v>
      </c>
      <c r="I29" s="1">
        <v>53247</v>
      </c>
      <c r="J29" s="1">
        <v>4096</v>
      </c>
      <c r="K29" s="1">
        <v>4096</v>
      </c>
      <c r="L29" s="1" t="s">
        <v>104</v>
      </c>
      <c r="M29" s="1" t="s">
        <v>105</v>
      </c>
    </row>
    <row r="30" spans="1:16" x14ac:dyDescent="0.25">
      <c r="A30" s="1">
        <v>130</v>
      </c>
      <c r="B30" s="1" t="s">
        <v>112</v>
      </c>
      <c r="C30" s="1" t="s">
        <v>102</v>
      </c>
      <c r="D30" s="1" t="s">
        <v>102</v>
      </c>
      <c r="E30" s="1" t="s">
        <v>232</v>
      </c>
      <c r="F30" s="1" t="s">
        <v>103</v>
      </c>
      <c r="G30" s="1" t="s">
        <v>233</v>
      </c>
      <c r="H30" s="1">
        <v>53248</v>
      </c>
      <c r="I30" s="1">
        <v>315391</v>
      </c>
      <c r="J30" s="1">
        <v>262144</v>
      </c>
      <c r="K30" s="1">
        <v>4096</v>
      </c>
      <c r="L30" s="1" t="s">
        <v>104</v>
      </c>
      <c r="M30" s="1" t="s">
        <v>105</v>
      </c>
    </row>
    <row r="31" spans="1:16" x14ac:dyDescent="0.25">
      <c r="A31" s="1">
        <v>129</v>
      </c>
      <c r="B31" s="1" t="s">
        <v>113</v>
      </c>
      <c r="C31" s="1" t="s">
        <v>102</v>
      </c>
      <c r="D31" s="1" t="s">
        <v>102</v>
      </c>
      <c r="E31" s="1" t="s">
        <v>232</v>
      </c>
      <c r="F31" s="1" t="s">
        <v>103</v>
      </c>
      <c r="G31" s="1" t="s">
        <v>233</v>
      </c>
      <c r="H31" s="1">
        <v>315392</v>
      </c>
      <c r="I31" s="1">
        <v>577535</v>
      </c>
      <c r="J31" s="1">
        <v>262144</v>
      </c>
      <c r="K31" s="1">
        <v>4096</v>
      </c>
      <c r="L31" s="1" t="s">
        <v>104</v>
      </c>
      <c r="M31" s="1" t="s">
        <v>105</v>
      </c>
    </row>
    <row r="32" spans="1:16" x14ac:dyDescent="0.25">
      <c r="A32" s="1">
        <v>133</v>
      </c>
      <c r="B32" s="1" t="s">
        <v>234</v>
      </c>
      <c r="C32" s="1" t="s">
        <v>107</v>
      </c>
      <c r="D32" s="1" t="s">
        <v>102</v>
      </c>
      <c r="E32" s="1" t="s">
        <v>232</v>
      </c>
      <c r="F32" s="1" t="s">
        <v>103</v>
      </c>
      <c r="G32" s="1" t="s">
        <v>233</v>
      </c>
      <c r="H32" s="1">
        <v>577536</v>
      </c>
      <c r="I32" s="1">
        <v>581631</v>
      </c>
      <c r="J32" s="1">
        <v>4096</v>
      </c>
      <c r="K32" s="1">
        <v>4096</v>
      </c>
      <c r="L32" s="1" t="s">
        <v>104</v>
      </c>
      <c r="M32" s="1" t="s">
        <v>105</v>
      </c>
    </row>
    <row r="33" spans="1:13" x14ac:dyDescent="0.25">
      <c r="A33" s="1">
        <v>135</v>
      </c>
      <c r="B33" s="1" t="s">
        <v>235</v>
      </c>
      <c r="C33" s="1" t="s">
        <v>102</v>
      </c>
      <c r="D33" s="1" t="s">
        <v>102</v>
      </c>
      <c r="E33" s="1" t="s">
        <v>232</v>
      </c>
      <c r="F33" s="1" t="s">
        <v>103</v>
      </c>
      <c r="G33" s="1" t="s">
        <v>233</v>
      </c>
      <c r="H33" s="1">
        <v>0</v>
      </c>
      <c r="I33" s="1">
        <v>1048575</v>
      </c>
      <c r="J33" s="1">
        <v>1048576</v>
      </c>
      <c r="K33" s="1">
        <v>4096</v>
      </c>
      <c r="L33" s="1" t="s">
        <v>104</v>
      </c>
      <c r="M33" s="1" t="s">
        <v>105</v>
      </c>
    </row>
    <row r="34" spans="1:13" x14ac:dyDescent="0.25">
      <c r="A34" s="1">
        <v>138</v>
      </c>
      <c r="B34" s="1" t="s">
        <v>236</v>
      </c>
      <c r="C34" s="1" t="s">
        <v>102</v>
      </c>
      <c r="D34" s="1" t="s">
        <v>102</v>
      </c>
      <c r="E34" s="1" t="s">
        <v>237</v>
      </c>
      <c r="F34" s="1" t="s">
        <v>238</v>
      </c>
      <c r="G34" s="1" t="s">
        <v>233</v>
      </c>
      <c r="H34" s="1">
        <v>0</v>
      </c>
      <c r="I34" s="1">
        <v>516095</v>
      </c>
      <c r="J34" s="1">
        <v>516096</v>
      </c>
      <c r="K34" s="1">
        <v>4096</v>
      </c>
      <c r="L34" s="1" t="s">
        <v>104</v>
      </c>
      <c r="M34" s="1" t="s">
        <v>105</v>
      </c>
    </row>
    <row r="35" spans="1:13" x14ac:dyDescent="0.25">
      <c r="A35" s="1">
        <v>139</v>
      </c>
      <c r="B35" s="1" t="s">
        <v>239</v>
      </c>
      <c r="C35" s="1" t="s">
        <v>102</v>
      </c>
      <c r="D35" s="1" t="s">
        <v>102</v>
      </c>
      <c r="E35" s="1" t="s">
        <v>237</v>
      </c>
      <c r="F35" s="1" t="s">
        <v>238</v>
      </c>
      <c r="G35" s="1" t="s">
        <v>233</v>
      </c>
      <c r="H35" s="1">
        <v>516096</v>
      </c>
      <c r="I35" s="1">
        <v>520191</v>
      </c>
      <c r="J35" s="1">
        <v>4096</v>
      </c>
      <c r="K35" s="1">
        <v>4096</v>
      </c>
      <c r="L35" s="1" t="s">
        <v>104</v>
      </c>
      <c r="M35" s="1" t="s">
        <v>105</v>
      </c>
    </row>
    <row r="36" spans="1:13" x14ac:dyDescent="0.25">
      <c r="A36" s="1">
        <v>140</v>
      </c>
      <c r="B36" s="1" t="s">
        <v>240</v>
      </c>
      <c r="C36" s="1" t="s">
        <v>102</v>
      </c>
      <c r="D36" s="1" t="s">
        <v>102</v>
      </c>
      <c r="E36" s="1" t="s">
        <v>237</v>
      </c>
      <c r="F36" s="1" t="s">
        <v>238</v>
      </c>
      <c r="G36" s="1" t="s">
        <v>233</v>
      </c>
      <c r="H36" s="1">
        <v>524288</v>
      </c>
      <c r="I36" s="1">
        <v>1048575</v>
      </c>
      <c r="J36" s="1">
        <v>524288</v>
      </c>
      <c r="K36" s="1">
        <v>4096</v>
      </c>
      <c r="L36" s="1" t="s">
        <v>104</v>
      </c>
      <c r="M36" s="1" t="s">
        <v>105</v>
      </c>
    </row>
    <row r="37" spans="1:13" x14ac:dyDescent="0.25">
      <c r="A37" s="1">
        <v>141</v>
      </c>
      <c r="B37" s="1" t="s">
        <v>241</v>
      </c>
      <c r="C37" s="1" t="s">
        <v>102</v>
      </c>
      <c r="D37" s="1" t="s">
        <v>102</v>
      </c>
      <c r="E37" s="1" t="s">
        <v>232</v>
      </c>
      <c r="F37" s="1" t="s">
        <v>103</v>
      </c>
      <c r="G37" s="1" t="s">
        <v>233</v>
      </c>
      <c r="H37" s="1">
        <v>581632</v>
      </c>
      <c r="I37" s="1">
        <v>585727</v>
      </c>
      <c r="J37" s="1">
        <v>4096</v>
      </c>
      <c r="K37" s="1">
        <v>4096</v>
      </c>
      <c r="L37" s="1" t="s">
        <v>104</v>
      </c>
      <c r="M37" s="1" t="s">
        <v>105</v>
      </c>
    </row>
  </sheetData>
  <mergeCells count="1">
    <mergeCell ref="H2:I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7"/>
  <sheetViews>
    <sheetView topLeftCell="A3" workbookViewId="0">
      <selection activeCell="N5" sqref="N5"/>
    </sheetView>
  </sheetViews>
  <sheetFormatPr defaultRowHeight="15" x14ac:dyDescent="0.25"/>
  <cols>
    <col min="1" max="1" width="4" bestFit="1" customWidth="1"/>
    <col min="2" max="2" width="20.28515625" bestFit="1" customWidth="1"/>
    <col min="3" max="3" width="7.42578125" bestFit="1" customWidth="1"/>
    <col min="4" max="4" width="7.5703125" bestFit="1" customWidth="1"/>
    <col min="5" max="5" width="9.7109375" bestFit="1" customWidth="1"/>
    <col min="6" max="6" width="9.140625" bestFit="1" customWidth="1"/>
    <col min="7" max="7" width="5.28515625" bestFit="1" customWidth="1"/>
    <col min="8" max="10" width="7" bestFit="1" customWidth="1"/>
    <col min="11" max="11" width="9.7109375" bestFit="1" customWidth="1"/>
    <col min="12" max="12" width="5.28515625" bestFit="1" customWidth="1"/>
    <col min="13" max="13" width="5.7109375" bestFit="1" customWidth="1"/>
    <col min="15" max="15" width="5.42578125" bestFit="1" customWidth="1"/>
    <col min="16" max="16" width="29.28515625" bestFit="1" customWidth="1"/>
    <col min="17" max="17" width="9.140625" customWidth="1"/>
  </cols>
  <sheetData>
    <row r="1" spans="1:16" x14ac:dyDescent="0.25">
      <c r="A1" s="16" t="s">
        <v>215</v>
      </c>
      <c r="M1" s="14"/>
    </row>
    <row r="2" spans="1:16" x14ac:dyDescent="0.25">
      <c r="B2" s="3"/>
      <c r="H2" s="19" t="s">
        <v>15</v>
      </c>
      <c r="I2" s="19"/>
      <c r="M2" s="14"/>
    </row>
    <row r="3" spans="1:16" ht="15.75" thickBot="1" x14ac:dyDescent="0.3">
      <c r="A3" s="10" t="s">
        <v>141</v>
      </c>
      <c r="B3" s="11" t="s">
        <v>12</v>
      </c>
      <c r="C3" s="10" t="s">
        <v>11</v>
      </c>
      <c r="D3" s="10" t="s">
        <v>9</v>
      </c>
      <c r="E3" s="10" t="s">
        <v>7</v>
      </c>
      <c r="F3" s="10" t="s">
        <v>13</v>
      </c>
      <c r="G3" s="10" t="s">
        <v>14</v>
      </c>
      <c r="H3" s="10" t="s">
        <v>100</v>
      </c>
      <c r="I3" s="10" t="s">
        <v>99</v>
      </c>
      <c r="J3" s="10" t="s">
        <v>16</v>
      </c>
      <c r="K3" s="10" t="s">
        <v>17</v>
      </c>
      <c r="L3" s="10" t="s">
        <v>18</v>
      </c>
      <c r="M3" s="15" t="s">
        <v>19</v>
      </c>
      <c r="N3" s="10" t="s">
        <v>137</v>
      </c>
      <c r="O3" s="10" t="s">
        <v>20</v>
      </c>
      <c r="P3" s="10" t="s">
        <v>77</v>
      </c>
    </row>
    <row r="4" spans="1:16" ht="15.75" thickTop="1" x14ac:dyDescent="0.25">
      <c r="A4">
        <v>1</v>
      </c>
      <c r="B4" t="s">
        <v>101</v>
      </c>
      <c r="C4" t="s">
        <v>102</v>
      </c>
      <c r="D4" t="s">
        <v>102</v>
      </c>
      <c r="E4" t="s">
        <v>232</v>
      </c>
      <c r="F4" t="s">
        <v>103</v>
      </c>
      <c r="G4" t="s">
        <v>233</v>
      </c>
      <c r="H4">
        <v>0</v>
      </c>
      <c r="I4">
        <v>8191</v>
      </c>
      <c r="J4">
        <v>8192</v>
      </c>
      <c r="K4">
        <v>4096</v>
      </c>
      <c r="L4" t="s">
        <v>104</v>
      </c>
      <c r="M4" s="14" t="s">
        <v>105</v>
      </c>
      <c r="N4" s="12">
        <f>IF(A4&lt;128,H4,"")</f>
        <v>0</v>
      </c>
      <c r="O4">
        <f>SUMIFS('to file'!$I$4:$I$18, 'to file'!$A$4:$A$18,A4)</f>
        <v>1326</v>
      </c>
      <c r="P4" t="str">
        <f>VLOOKUP(A4,enums!$A$34:$B$54,2)</f>
        <v>ePART_NV_APP_RAW</v>
      </c>
    </row>
    <row r="5" spans="1:16" x14ac:dyDescent="0.25">
      <c r="A5">
        <v>2</v>
      </c>
      <c r="B5" t="s">
        <v>106</v>
      </c>
      <c r="C5" t="s">
        <v>102</v>
      </c>
      <c r="D5" t="s">
        <v>107</v>
      </c>
      <c r="E5" t="s">
        <v>232</v>
      </c>
      <c r="F5" t="s">
        <v>103</v>
      </c>
      <c r="G5" t="s">
        <v>233</v>
      </c>
      <c r="H5">
        <v>8192</v>
      </c>
      <c r="I5">
        <v>24575</v>
      </c>
      <c r="J5">
        <v>2048</v>
      </c>
      <c r="K5">
        <v>4096</v>
      </c>
      <c r="L5" t="s">
        <v>104</v>
      </c>
      <c r="M5" s="14" t="s">
        <v>105</v>
      </c>
      <c r="N5" s="12">
        <f>IF(A5&lt;128,N4+J4-IF(LEN(TRIM(C4))=3,2,0)-IF(LEN(TRIM(D4))=3,2,0),"")</f>
        <v>8192</v>
      </c>
      <c r="O5">
        <f>SUMIFS('to file'!$I$4:$I$18, 'to file'!$A$4:$A$18,A5)</f>
        <v>0</v>
      </c>
      <c r="P5" t="str">
        <f>VLOOKUP(A5,enums!$A$34:$B$54,2)</f>
        <v>ePART_NV_APP_BANKED</v>
      </c>
    </row>
    <row r="6" spans="1:16" x14ac:dyDescent="0.25">
      <c r="A6">
        <v>3</v>
      </c>
      <c r="B6" t="s">
        <v>108</v>
      </c>
      <c r="C6" t="s">
        <v>107</v>
      </c>
      <c r="D6" t="s">
        <v>107</v>
      </c>
      <c r="E6" t="s">
        <v>232</v>
      </c>
      <c r="F6" t="s">
        <v>103</v>
      </c>
      <c r="G6" t="s">
        <v>233</v>
      </c>
      <c r="H6">
        <v>24576</v>
      </c>
      <c r="I6">
        <v>40959</v>
      </c>
      <c r="J6">
        <v>1024</v>
      </c>
      <c r="K6">
        <v>4096</v>
      </c>
      <c r="L6" t="s">
        <v>104</v>
      </c>
      <c r="M6" s="14" t="s">
        <v>105</v>
      </c>
      <c r="N6" s="12">
        <f>IF(A6&lt;128,N5+J5-IF(LEN(TRIM(C5))=3,2,0)-IF(LEN(TRIM(D5))=3,2,0),"")</f>
        <v>10238</v>
      </c>
      <c r="O6">
        <f>SUMIFS('to file'!$I$4:$I$18, 'to file'!$A$4:$A$18,A6)</f>
        <v>456</v>
      </c>
      <c r="P6" t="str">
        <f>VLOOKUP(A6,enums!$A$34:$B$54,2)</f>
        <v>ePART_NV_APP_CACHED</v>
      </c>
    </row>
    <row r="7" spans="1:16" x14ac:dyDescent="0.25">
      <c r="A7">
        <v>128</v>
      </c>
      <c r="B7" t="s">
        <v>109</v>
      </c>
      <c r="C7" t="s">
        <v>102</v>
      </c>
      <c r="D7" t="s">
        <v>102</v>
      </c>
      <c r="E7" t="s">
        <v>232</v>
      </c>
      <c r="F7" t="s">
        <v>103</v>
      </c>
      <c r="G7" t="s">
        <v>233</v>
      </c>
      <c r="H7">
        <v>40960</v>
      </c>
      <c r="I7">
        <v>45055</v>
      </c>
      <c r="J7">
        <v>4096</v>
      </c>
      <c r="K7">
        <v>4096</v>
      </c>
      <c r="L7" t="s">
        <v>104</v>
      </c>
      <c r="M7" s="14" t="s">
        <v>105</v>
      </c>
      <c r="N7" s="12" t="str">
        <f t="shared" ref="N7:N17" si="0">IF(A7&lt;128,N6+J6,"")</f>
        <v/>
      </c>
      <c r="O7">
        <f>SUMIFS('to file'!$I$4:$I$18, 'to file'!$A$4:$A$18,A7)</f>
        <v>0</v>
      </c>
      <c r="P7" t="str">
        <f>VLOOKUP(A7,enums!$A$34:$B$54,2)</f>
        <v>ePART_NV_VIRGIN_SIGNATURE</v>
      </c>
    </row>
    <row r="8" spans="1:16" x14ac:dyDescent="0.25">
      <c r="A8">
        <v>132</v>
      </c>
      <c r="B8" t="s">
        <v>110</v>
      </c>
      <c r="C8" t="s">
        <v>102</v>
      </c>
      <c r="D8" t="s">
        <v>102</v>
      </c>
      <c r="E8" t="s">
        <v>232</v>
      </c>
      <c r="F8" t="s">
        <v>103</v>
      </c>
      <c r="G8" t="s">
        <v>233</v>
      </c>
      <c r="H8">
        <v>45056</v>
      </c>
      <c r="I8">
        <v>49151</v>
      </c>
      <c r="J8">
        <v>4096</v>
      </c>
      <c r="K8">
        <v>4096</v>
      </c>
      <c r="L8" t="s">
        <v>104</v>
      </c>
      <c r="M8" s="14" t="s">
        <v>105</v>
      </c>
      <c r="N8" s="12" t="str">
        <f t="shared" si="0"/>
        <v/>
      </c>
      <c r="O8">
        <f>SUMIFS('to file'!$I$4:$I$18, 'to file'!$A$4:$A$18,A8)</f>
        <v>0</v>
      </c>
      <c r="P8" t="str">
        <f>VLOOKUP(A8,enums!$A$34:$B$54,2)</f>
        <v>ePART_NV_DFW_BITFIELD</v>
      </c>
    </row>
    <row r="9" spans="1:16" x14ac:dyDescent="0.25">
      <c r="A9">
        <v>134</v>
      </c>
      <c r="B9" t="s">
        <v>111</v>
      </c>
      <c r="C9" t="s">
        <v>102</v>
      </c>
      <c r="D9" t="s">
        <v>102</v>
      </c>
      <c r="E9" t="s">
        <v>232</v>
      </c>
      <c r="F9" t="s">
        <v>103</v>
      </c>
      <c r="G9" t="s">
        <v>233</v>
      </c>
      <c r="H9">
        <v>49152</v>
      </c>
      <c r="I9">
        <v>53247</v>
      </c>
      <c r="J9">
        <v>4096</v>
      </c>
      <c r="K9">
        <v>4096</v>
      </c>
      <c r="L9" t="s">
        <v>104</v>
      </c>
      <c r="M9" s="14" t="s">
        <v>105</v>
      </c>
      <c r="N9" s="12" t="str">
        <f t="shared" si="0"/>
        <v/>
      </c>
      <c r="O9">
        <f>SUMIFS('to file'!$I$4:$I$18, 'to file'!$A$4:$A$18,A9)</f>
        <v>0</v>
      </c>
      <c r="P9" t="str">
        <f>VLOOKUP(A9,enums!$A$34:$B$54,2)</f>
        <v>ePART_ENCRYPT_NV</v>
      </c>
    </row>
    <row r="10" spans="1:16" x14ac:dyDescent="0.25">
      <c r="A10">
        <v>130</v>
      </c>
      <c r="B10" t="s">
        <v>112</v>
      </c>
      <c r="C10" t="s">
        <v>102</v>
      </c>
      <c r="D10" t="s">
        <v>102</v>
      </c>
      <c r="E10" t="s">
        <v>232</v>
      </c>
      <c r="F10" t="s">
        <v>103</v>
      </c>
      <c r="G10" t="s">
        <v>233</v>
      </c>
      <c r="H10">
        <v>53248</v>
      </c>
      <c r="I10">
        <v>315391</v>
      </c>
      <c r="J10">
        <v>262144</v>
      </c>
      <c r="K10">
        <v>4096</v>
      </c>
      <c r="L10" t="s">
        <v>104</v>
      </c>
      <c r="M10" s="14" t="s">
        <v>105</v>
      </c>
      <c r="N10" s="12" t="str">
        <f t="shared" si="0"/>
        <v/>
      </c>
      <c r="O10">
        <f>SUMIFS('to file'!$I$4:$I$18, 'to file'!$A$4:$A$18,A10)</f>
        <v>0</v>
      </c>
      <c r="P10" t="str">
        <f>VLOOKUP(A10,enums!$A$34:$B$54,2)</f>
        <v>ePART_NV_DFW_PATCH</v>
      </c>
    </row>
    <row r="11" spans="1:16" x14ac:dyDescent="0.25">
      <c r="A11">
        <v>129</v>
      </c>
      <c r="B11" t="s">
        <v>113</v>
      </c>
      <c r="C11" t="s">
        <v>102</v>
      </c>
      <c r="D11" t="s">
        <v>102</v>
      </c>
      <c r="E11" t="s">
        <v>232</v>
      </c>
      <c r="F11" t="s">
        <v>103</v>
      </c>
      <c r="G11" t="s">
        <v>233</v>
      </c>
      <c r="H11">
        <v>315392</v>
      </c>
      <c r="I11">
        <v>577535</v>
      </c>
      <c r="J11">
        <v>262144</v>
      </c>
      <c r="K11">
        <v>4096</v>
      </c>
      <c r="L11" t="s">
        <v>104</v>
      </c>
      <c r="M11" s="14" t="s">
        <v>105</v>
      </c>
      <c r="N11" s="12" t="str">
        <f t="shared" si="0"/>
        <v/>
      </c>
      <c r="O11">
        <f>SUMIFS('to file'!$I$4:$I$18, 'to file'!$A$4:$A$18,A11)</f>
        <v>0</v>
      </c>
      <c r="P11" t="str">
        <f>VLOOKUP(A11,enums!$A$34:$B$54,2)</f>
        <v>ePART_NV_DFW_IMAGE</v>
      </c>
    </row>
    <row r="12" spans="1:16" x14ac:dyDescent="0.25">
      <c r="A12">
        <v>133</v>
      </c>
      <c r="B12" t="s">
        <v>234</v>
      </c>
      <c r="C12" t="s">
        <v>107</v>
      </c>
      <c r="D12" t="s">
        <v>102</v>
      </c>
      <c r="E12" t="s">
        <v>232</v>
      </c>
      <c r="F12" t="s">
        <v>103</v>
      </c>
      <c r="G12" t="s">
        <v>233</v>
      </c>
      <c r="H12">
        <v>577536</v>
      </c>
      <c r="I12">
        <v>581631</v>
      </c>
      <c r="J12">
        <v>4096</v>
      </c>
      <c r="K12">
        <v>4096</v>
      </c>
      <c r="L12" t="s">
        <v>104</v>
      </c>
      <c r="M12" s="14" t="s">
        <v>105</v>
      </c>
      <c r="N12" s="12" t="str">
        <f t="shared" si="0"/>
        <v/>
      </c>
      <c r="O12">
        <f>SUMIFS('to file'!$I$4:$I$18, 'to file'!$A$4:$A$18,A12)</f>
        <v>0</v>
      </c>
      <c r="P12" t="str">
        <f>VLOOKUP(A12,enums!$A$34:$B$54,2)</f>
        <v>ePART_NV_DFW_VARS</v>
      </c>
    </row>
    <row r="13" spans="1:16" x14ac:dyDescent="0.25">
      <c r="A13">
        <v>135</v>
      </c>
      <c r="B13" t="s">
        <v>235</v>
      </c>
      <c r="C13" t="s">
        <v>102</v>
      </c>
      <c r="D13" t="s">
        <v>102</v>
      </c>
      <c r="E13" t="s">
        <v>232</v>
      </c>
      <c r="F13" t="s">
        <v>103</v>
      </c>
      <c r="G13" t="s">
        <v>233</v>
      </c>
      <c r="H13">
        <v>0</v>
      </c>
      <c r="I13">
        <v>1048575</v>
      </c>
      <c r="J13">
        <v>1048576</v>
      </c>
      <c r="K13">
        <v>4096</v>
      </c>
      <c r="L13" t="s">
        <v>104</v>
      </c>
      <c r="M13" s="14" t="s">
        <v>105</v>
      </c>
      <c r="N13" s="12" t="str">
        <f t="shared" si="0"/>
        <v/>
      </c>
      <c r="O13">
        <f>SUMIFS('to file'!$I$4:$I$18, 'to file'!$A$4:$A$18,A13)</f>
        <v>0</v>
      </c>
      <c r="P13" t="str">
        <f>VLOOKUP(A13,enums!$A$34:$B$54,2)</f>
        <v>ePART_WHOLE_NV</v>
      </c>
    </row>
    <row r="14" spans="1:16" x14ac:dyDescent="0.25">
      <c r="A14">
        <v>138</v>
      </c>
      <c r="B14" t="s">
        <v>236</v>
      </c>
      <c r="C14" t="s">
        <v>102</v>
      </c>
      <c r="D14" t="s">
        <v>102</v>
      </c>
      <c r="E14" t="s">
        <v>237</v>
      </c>
      <c r="F14" t="s">
        <v>238</v>
      </c>
      <c r="G14" t="s">
        <v>233</v>
      </c>
      <c r="H14">
        <v>0</v>
      </c>
      <c r="I14">
        <v>516095</v>
      </c>
      <c r="J14">
        <v>516096</v>
      </c>
      <c r="K14">
        <v>4096</v>
      </c>
      <c r="L14" t="s">
        <v>104</v>
      </c>
      <c r="M14" s="14" t="s">
        <v>105</v>
      </c>
      <c r="N14" s="12" t="str">
        <f t="shared" si="0"/>
        <v/>
      </c>
      <c r="O14">
        <f>SUMIFS('to file'!$I$4:$I$18, 'to file'!$A$4:$A$18,A14)</f>
        <v>0</v>
      </c>
      <c r="P14" t="str">
        <f>VLOOKUP(A14,enums!$A$34:$B$54,2)</f>
        <v>ePART_INT_FLASH_CODE</v>
      </c>
    </row>
    <row r="15" spans="1:16" x14ac:dyDescent="0.25">
      <c r="A15">
        <v>139</v>
      </c>
      <c r="B15" t="s">
        <v>239</v>
      </c>
      <c r="C15" t="s">
        <v>102</v>
      </c>
      <c r="D15" t="s">
        <v>102</v>
      </c>
      <c r="E15" t="s">
        <v>237</v>
      </c>
      <c r="F15" t="s">
        <v>238</v>
      </c>
      <c r="G15" t="s">
        <v>233</v>
      </c>
      <c r="H15">
        <v>516096</v>
      </c>
      <c r="I15">
        <v>520191</v>
      </c>
      <c r="J15">
        <v>4096</v>
      </c>
      <c r="K15">
        <v>4096</v>
      </c>
      <c r="L15" t="s">
        <v>104</v>
      </c>
      <c r="M15" s="14" t="s">
        <v>105</v>
      </c>
      <c r="N15" s="12" t="str">
        <f t="shared" si="0"/>
        <v/>
      </c>
      <c r="O15">
        <f>SUMIFS('to file'!$I$4:$I$18, 'to file'!$A$4:$A$18,A15)</f>
        <v>0</v>
      </c>
      <c r="P15" t="str">
        <f>VLOOKUP(A15,enums!$A$34:$B$54,2)</f>
        <v>ePART_INT_FLASH_ENCRYPT</v>
      </c>
    </row>
    <row r="16" spans="1:16" x14ac:dyDescent="0.25">
      <c r="A16">
        <v>140</v>
      </c>
      <c r="B16" t="s">
        <v>240</v>
      </c>
      <c r="C16" t="s">
        <v>102</v>
      </c>
      <c r="D16" t="s">
        <v>102</v>
      </c>
      <c r="E16" t="s">
        <v>237</v>
      </c>
      <c r="F16" t="s">
        <v>238</v>
      </c>
      <c r="G16" t="s">
        <v>233</v>
      </c>
      <c r="H16">
        <v>524288</v>
      </c>
      <c r="I16">
        <v>1048575</v>
      </c>
      <c r="J16">
        <v>524288</v>
      </c>
      <c r="K16">
        <v>4096</v>
      </c>
      <c r="L16" t="s">
        <v>104</v>
      </c>
      <c r="M16" s="14" t="s">
        <v>105</v>
      </c>
      <c r="N16" s="12" t="str">
        <f t="shared" si="0"/>
        <v/>
      </c>
      <c r="O16">
        <f>SUMIFS('to file'!$I$4:$I$18, 'to file'!$A$4:$A$18,A16)</f>
        <v>0</v>
      </c>
      <c r="P16" t="str">
        <f>VLOOKUP(A16,enums!$A$34:$B$54,2)</f>
        <v>ePART_DFW_PGM_IMAGE</v>
      </c>
    </row>
    <row r="17" spans="1:16" x14ac:dyDescent="0.25">
      <c r="A17">
        <v>141</v>
      </c>
      <c r="B17" t="s">
        <v>241</v>
      </c>
      <c r="C17" t="s">
        <v>102</v>
      </c>
      <c r="D17" t="s">
        <v>102</v>
      </c>
      <c r="E17" t="s">
        <v>232</v>
      </c>
      <c r="F17" t="s">
        <v>103</v>
      </c>
      <c r="G17" t="s">
        <v>233</v>
      </c>
      <c r="H17">
        <v>581632</v>
      </c>
      <c r="I17">
        <v>585727</v>
      </c>
      <c r="J17">
        <v>4096</v>
      </c>
      <c r="K17">
        <v>4096</v>
      </c>
      <c r="L17" t="s">
        <v>104</v>
      </c>
      <c r="M17" s="14" t="s">
        <v>105</v>
      </c>
      <c r="N17" s="12" t="str">
        <f t="shared" si="0"/>
        <v/>
      </c>
      <c r="O17">
        <f>SUMIFS('to file'!$I$4:$I$18, 'to file'!$A$4:$A$18,A17)</f>
        <v>0</v>
      </c>
      <c r="P17" t="str">
        <f>VLOOKUP(A17,enums!$A$34:$B$54,2)</f>
        <v>ePART_NV_TEST</v>
      </c>
    </row>
    <row r="22" spans="1:16" x14ac:dyDescent="0.25">
      <c r="A22" s="7" t="s">
        <v>200</v>
      </c>
    </row>
    <row r="23" spans="1:16" x14ac:dyDescent="0.25">
      <c r="A23" s="1" t="s">
        <v>219</v>
      </c>
      <c r="B23" s="2" t="s">
        <v>220</v>
      </c>
      <c r="C23" s="1" t="s">
        <v>221</v>
      </c>
      <c r="D23" s="1" t="s">
        <v>222</v>
      </c>
      <c r="E23" s="1" t="s">
        <v>223</v>
      </c>
      <c r="F23" s="1" t="s">
        <v>224</v>
      </c>
      <c r="G23" s="1" t="s">
        <v>225</v>
      </c>
      <c r="H23" s="1" t="s">
        <v>226</v>
      </c>
      <c r="I23" s="1" t="s">
        <v>227</v>
      </c>
      <c r="J23" s="1" t="s">
        <v>228</v>
      </c>
      <c r="K23" s="1" t="s">
        <v>229</v>
      </c>
      <c r="L23" s="1" t="s">
        <v>230</v>
      </c>
      <c r="M23" t="s">
        <v>231</v>
      </c>
    </row>
    <row r="24" spans="1:16" x14ac:dyDescent="0.25">
      <c r="A24">
        <v>1</v>
      </c>
      <c r="B24" t="s">
        <v>101</v>
      </c>
      <c r="C24" t="s">
        <v>102</v>
      </c>
      <c r="D24" t="s">
        <v>102</v>
      </c>
      <c r="E24" t="s">
        <v>232</v>
      </c>
      <c r="F24" t="s">
        <v>103</v>
      </c>
      <c r="G24" t="s">
        <v>233</v>
      </c>
      <c r="H24">
        <v>0</v>
      </c>
      <c r="I24">
        <v>8191</v>
      </c>
      <c r="J24">
        <v>8192</v>
      </c>
      <c r="K24">
        <v>4096</v>
      </c>
      <c r="L24" t="s">
        <v>104</v>
      </c>
      <c r="M24" t="s">
        <v>105</v>
      </c>
    </row>
    <row r="25" spans="1:16" x14ac:dyDescent="0.25">
      <c r="A25">
        <v>2</v>
      </c>
      <c r="B25" t="s">
        <v>106</v>
      </c>
      <c r="C25" t="s">
        <v>102</v>
      </c>
      <c r="D25" t="s">
        <v>107</v>
      </c>
      <c r="E25" t="s">
        <v>232</v>
      </c>
      <c r="F25" t="s">
        <v>103</v>
      </c>
      <c r="G25" t="s">
        <v>233</v>
      </c>
      <c r="H25">
        <v>8192</v>
      </c>
      <c r="I25">
        <v>24575</v>
      </c>
      <c r="J25">
        <v>2048</v>
      </c>
      <c r="K25">
        <v>4096</v>
      </c>
      <c r="L25" t="s">
        <v>104</v>
      </c>
      <c r="M25" t="s">
        <v>105</v>
      </c>
    </row>
    <row r="26" spans="1:16" x14ac:dyDescent="0.25">
      <c r="A26">
        <v>3</v>
      </c>
      <c r="B26" t="s">
        <v>108</v>
      </c>
      <c r="C26" t="s">
        <v>107</v>
      </c>
      <c r="D26" t="s">
        <v>107</v>
      </c>
      <c r="E26" t="s">
        <v>232</v>
      </c>
      <c r="F26" t="s">
        <v>103</v>
      </c>
      <c r="G26" t="s">
        <v>233</v>
      </c>
      <c r="H26">
        <v>24576</v>
      </c>
      <c r="I26">
        <v>40959</v>
      </c>
      <c r="J26">
        <v>1024</v>
      </c>
      <c r="K26">
        <v>4096</v>
      </c>
      <c r="L26" t="s">
        <v>104</v>
      </c>
      <c r="M26" t="s">
        <v>105</v>
      </c>
    </row>
    <row r="27" spans="1:16" x14ac:dyDescent="0.25">
      <c r="A27">
        <v>128</v>
      </c>
      <c r="B27" t="s">
        <v>109</v>
      </c>
      <c r="C27" t="s">
        <v>102</v>
      </c>
      <c r="D27" t="s">
        <v>102</v>
      </c>
      <c r="E27" t="s">
        <v>232</v>
      </c>
      <c r="F27" t="s">
        <v>103</v>
      </c>
      <c r="G27" t="s">
        <v>233</v>
      </c>
      <c r="H27">
        <v>40960</v>
      </c>
      <c r="I27">
        <v>45055</v>
      </c>
      <c r="J27">
        <v>4096</v>
      </c>
      <c r="K27">
        <v>4096</v>
      </c>
      <c r="L27" t="s">
        <v>104</v>
      </c>
      <c r="M27" t="s">
        <v>105</v>
      </c>
    </row>
    <row r="28" spans="1:16" x14ac:dyDescent="0.25">
      <c r="A28">
        <v>132</v>
      </c>
      <c r="B28" t="s">
        <v>110</v>
      </c>
      <c r="C28" t="s">
        <v>102</v>
      </c>
      <c r="D28" t="s">
        <v>102</v>
      </c>
      <c r="E28" t="s">
        <v>232</v>
      </c>
      <c r="F28" t="s">
        <v>103</v>
      </c>
      <c r="G28" t="s">
        <v>233</v>
      </c>
      <c r="H28">
        <v>45056</v>
      </c>
      <c r="I28">
        <v>49151</v>
      </c>
      <c r="J28">
        <v>4096</v>
      </c>
      <c r="K28">
        <v>4096</v>
      </c>
      <c r="L28" t="s">
        <v>104</v>
      </c>
      <c r="M28" t="s">
        <v>105</v>
      </c>
    </row>
    <row r="29" spans="1:16" x14ac:dyDescent="0.25">
      <c r="A29">
        <v>134</v>
      </c>
      <c r="B29" t="s">
        <v>111</v>
      </c>
      <c r="C29" t="s">
        <v>102</v>
      </c>
      <c r="D29" t="s">
        <v>102</v>
      </c>
      <c r="E29" t="s">
        <v>232</v>
      </c>
      <c r="F29" t="s">
        <v>103</v>
      </c>
      <c r="G29" t="s">
        <v>233</v>
      </c>
      <c r="H29">
        <v>49152</v>
      </c>
      <c r="I29">
        <v>53247</v>
      </c>
      <c r="J29">
        <v>4096</v>
      </c>
      <c r="K29">
        <v>4096</v>
      </c>
      <c r="L29" t="s">
        <v>104</v>
      </c>
      <c r="M29" t="s">
        <v>105</v>
      </c>
    </row>
    <row r="30" spans="1:16" x14ac:dyDescent="0.25">
      <c r="A30">
        <v>130</v>
      </c>
      <c r="B30" t="s">
        <v>112</v>
      </c>
      <c r="C30" t="s">
        <v>102</v>
      </c>
      <c r="D30" t="s">
        <v>102</v>
      </c>
      <c r="E30" t="s">
        <v>232</v>
      </c>
      <c r="F30" t="s">
        <v>103</v>
      </c>
      <c r="G30" t="s">
        <v>233</v>
      </c>
      <c r="H30">
        <v>53248</v>
      </c>
      <c r="I30">
        <v>315391</v>
      </c>
      <c r="J30">
        <v>262144</v>
      </c>
      <c r="K30">
        <v>4096</v>
      </c>
      <c r="L30" t="s">
        <v>104</v>
      </c>
      <c r="M30" t="s">
        <v>105</v>
      </c>
    </row>
    <row r="31" spans="1:16" x14ac:dyDescent="0.25">
      <c r="A31">
        <v>129</v>
      </c>
      <c r="B31" t="s">
        <v>113</v>
      </c>
      <c r="C31" t="s">
        <v>102</v>
      </c>
      <c r="D31" t="s">
        <v>102</v>
      </c>
      <c r="E31" t="s">
        <v>232</v>
      </c>
      <c r="F31" t="s">
        <v>103</v>
      </c>
      <c r="G31" t="s">
        <v>233</v>
      </c>
      <c r="H31">
        <v>315392</v>
      </c>
      <c r="I31">
        <v>577535</v>
      </c>
      <c r="J31">
        <v>262144</v>
      </c>
      <c r="K31">
        <v>4096</v>
      </c>
      <c r="L31" t="s">
        <v>104</v>
      </c>
      <c r="M31" t="s">
        <v>105</v>
      </c>
    </row>
    <row r="32" spans="1:16" x14ac:dyDescent="0.25">
      <c r="A32">
        <v>133</v>
      </c>
      <c r="B32" t="s">
        <v>234</v>
      </c>
      <c r="C32" t="s">
        <v>107</v>
      </c>
      <c r="D32" t="s">
        <v>102</v>
      </c>
      <c r="E32" t="s">
        <v>232</v>
      </c>
      <c r="F32" t="s">
        <v>103</v>
      </c>
      <c r="G32" t="s">
        <v>233</v>
      </c>
      <c r="H32">
        <v>577536</v>
      </c>
      <c r="I32">
        <v>581631</v>
      </c>
      <c r="J32">
        <v>4096</v>
      </c>
      <c r="K32">
        <v>4096</v>
      </c>
      <c r="L32" t="s">
        <v>104</v>
      </c>
      <c r="M32" t="s">
        <v>105</v>
      </c>
    </row>
    <row r="33" spans="1:13" x14ac:dyDescent="0.25">
      <c r="A33">
        <v>135</v>
      </c>
      <c r="B33" t="s">
        <v>235</v>
      </c>
      <c r="C33" t="s">
        <v>102</v>
      </c>
      <c r="D33" t="s">
        <v>102</v>
      </c>
      <c r="E33" t="s">
        <v>232</v>
      </c>
      <c r="F33" t="s">
        <v>103</v>
      </c>
      <c r="G33" t="s">
        <v>233</v>
      </c>
      <c r="H33">
        <v>0</v>
      </c>
      <c r="I33">
        <v>1048575</v>
      </c>
      <c r="J33">
        <v>1048576</v>
      </c>
      <c r="K33">
        <v>4096</v>
      </c>
      <c r="L33" t="s">
        <v>104</v>
      </c>
      <c r="M33" t="s">
        <v>105</v>
      </c>
    </row>
    <row r="34" spans="1:13" x14ac:dyDescent="0.25">
      <c r="A34">
        <v>138</v>
      </c>
      <c r="B34" t="s">
        <v>236</v>
      </c>
      <c r="C34" t="s">
        <v>102</v>
      </c>
      <c r="D34" t="s">
        <v>102</v>
      </c>
      <c r="E34" t="s">
        <v>237</v>
      </c>
      <c r="F34" t="s">
        <v>238</v>
      </c>
      <c r="G34" t="s">
        <v>233</v>
      </c>
      <c r="H34">
        <v>0</v>
      </c>
      <c r="I34">
        <v>516095</v>
      </c>
      <c r="J34">
        <v>516096</v>
      </c>
      <c r="K34">
        <v>4096</v>
      </c>
      <c r="L34" t="s">
        <v>104</v>
      </c>
      <c r="M34" t="s">
        <v>105</v>
      </c>
    </row>
    <row r="35" spans="1:13" x14ac:dyDescent="0.25">
      <c r="A35">
        <v>139</v>
      </c>
      <c r="B35" t="s">
        <v>239</v>
      </c>
      <c r="C35" t="s">
        <v>102</v>
      </c>
      <c r="D35" t="s">
        <v>102</v>
      </c>
      <c r="E35" t="s">
        <v>237</v>
      </c>
      <c r="F35" t="s">
        <v>238</v>
      </c>
      <c r="G35" t="s">
        <v>233</v>
      </c>
      <c r="H35">
        <v>516096</v>
      </c>
      <c r="I35">
        <v>520191</v>
      </c>
      <c r="J35">
        <v>4096</v>
      </c>
      <c r="K35">
        <v>4096</v>
      </c>
      <c r="L35" t="s">
        <v>104</v>
      </c>
      <c r="M35" t="s">
        <v>105</v>
      </c>
    </row>
    <row r="36" spans="1:13" x14ac:dyDescent="0.25">
      <c r="A36">
        <v>140</v>
      </c>
      <c r="B36" t="s">
        <v>240</v>
      </c>
      <c r="C36" t="s">
        <v>102</v>
      </c>
      <c r="D36" t="s">
        <v>102</v>
      </c>
      <c r="E36" t="s">
        <v>237</v>
      </c>
      <c r="F36" t="s">
        <v>238</v>
      </c>
      <c r="G36" t="s">
        <v>233</v>
      </c>
      <c r="H36">
        <v>524288</v>
      </c>
      <c r="I36">
        <v>1048575</v>
      </c>
      <c r="J36">
        <v>524288</v>
      </c>
      <c r="K36">
        <v>4096</v>
      </c>
      <c r="L36" t="s">
        <v>104</v>
      </c>
      <c r="M36" t="s">
        <v>105</v>
      </c>
    </row>
    <row r="37" spans="1:13" x14ac:dyDescent="0.25">
      <c r="A37">
        <v>141</v>
      </c>
      <c r="B37" t="s">
        <v>241</v>
      </c>
      <c r="C37" t="s">
        <v>102</v>
      </c>
      <c r="D37" t="s">
        <v>102</v>
      </c>
      <c r="E37" t="s">
        <v>232</v>
      </c>
      <c r="F37" t="s">
        <v>103</v>
      </c>
      <c r="G37" t="s">
        <v>233</v>
      </c>
      <c r="H37">
        <v>581632</v>
      </c>
      <c r="I37">
        <v>585727</v>
      </c>
      <c r="J37">
        <v>4096</v>
      </c>
      <c r="K37">
        <v>4096</v>
      </c>
      <c r="L37" t="s">
        <v>104</v>
      </c>
      <c r="M37" t="s">
        <v>105</v>
      </c>
    </row>
  </sheetData>
  <mergeCells count="1">
    <mergeCell ref="H2:I2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notEqual" id="{1D7CFC94-295C-4464-9E56-110553105C96}">
            <xm:f>'from part'!A4</xm:f>
            <x14:dxf>
              <fill>
                <patternFill>
                  <bgColor rgb="FFFF0000"/>
                </patternFill>
              </fill>
            </x14:dxf>
          </x14:cfRule>
          <xm:sqref>A4:M17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34"/>
  <sheetViews>
    <sheetView topLeftCell="A5" workbookViewId="0">
      <selection activeCell="I18" sqref="I18"/>
    </sheetView>
  </sheetViews>
  <sheetFormatPr defaultRowHeight="15" x14ac:dyDescent="0.25"/>
  <cols>
    <col min="1" max="1" width="6.42578125" bestFit="1" customWidth="1"/>
    <col min="2" max="2" width="6.5703125" bestFit="1" customWidth="1"/>
    <col min="3" max="3" width="7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4.85546875" bestFit="1" customWidth="1"/>
    <col min="10" max="10" width="21.85546875" bestFit="1" customWidth="1"/>
    <col min="11" max="11" width="7.5703125" bestFit="1" customWidth="1"/>
    <col min="12" max="12" width="21.85546875" bestFit="1" customWidth="1"/>
  </cols>
  <sheetData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5.75" thickBot="1" x14ac:dyDescent="0.3">
      <c r="A3" s="8" t="s">
        <v>6</v>
      </c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13" t="s">
        <v>5</v>
      </c>
      <c r="H3" s="8" t="s">
        <v>6</v>
      </c>
      <c r="I3" s="8" t="s">
        <v>36</v>
      </c>
      <c r="J3" s="8" t="s">
        <v>35</v>
      </c>
      <c r="K3" s="8" t="s">
        <v>140</v>
      </c>
    </row>
    <row r="4" spans="1:12" ht="15.75" thickTop="1" x14ac:dyDescent="0.25">
      <c r="A4">
        <v>1</v>
      </c>
      <c r="B4">
        <v>10</v>
      </c>
      <c r="C4">
        <v>0</v>
      </c>
      <c r="D4">
        <v>8</v>
      </c>
      <c r="E4">
        <v>8</v>
      </c>
      <c r="F4">
        <v>0</v>
      </c>
      <c r="G4" s="14">
        <v>0</v>
      </c>
      <c r="H4" s="12">
        <f>A4</f>
        <v>1</v>
      </c>
      <c r="I4">
        <f>E4+(D4-C4)</f>
        <v>16</v>
      </c>
      <c r="J4" t="str">
        <f>VLOOKUP(B4,enums!$A$3:$B$17,2)</f>
        <v>eFN_SELF_TEST</v>
      </c>
      <c r="K4" t="str">
        <f t="shared" ref="K4:K17" si="0">IF(A4=0,"No","Yes")</f>
        <v>Yes</v>
      </c>
    </row>
    <row r="5" spans="1:12" x14ac:dyDescent="0.25">
      <c r="A5">
        <v>1</v>
      </c>
      <c r="B5">
        <v>11</v>
      </c>
      <c r="C5">
        <v>16</v>
      </c>
      <c r="D5">
        <v>24</v>
      </c>
      <c r="E5">
        <v>4</v>
      </c>
      <c r="F5">
        <v>0</v>
      </c>
      <c r="G5" s="14">
        <v>0</v>
      </c>
      <c r="H5" s="12">
        <f t="shared" ref="H5:H18" si="1">A5</f>
        <v>1</v>
      </c>
      <c r="I5">
        <f>E5+(D5-C5)</f>
        <v>12</v>
      </c>
      <c r="J5" t="str">
        <f>VLOOKUP(B5,enums!$A$3:$B$17,2)</f>
        <v>eFN_MODECFG</v>
      </c>
      <c r="K5" t="str">
        <f t="shared" si="0"/>
        <v>Yes</v>
      </c>
    </row>
    <row r="6" spans="1:12" x14ac:dyDescent="0.25">
      <c r="A6">
        <v>1</v>
      </c>
      <c r="B6">
        <v>4</v>
      </c>
      <c r="C6">
        <v>28</v>
      </c>
      <c r="D6">
        <v>36</v>
      </c>
      <c r="E6">
        <v>150</v>
      </c>
      <c r="F6">
        <v>0</v>
      </c>
      <c r="G6" s="14">
        <v>0</v>
      </c>
      <c r="H6" s="12">
        <f t="shared" si="1"/>
        <v>1</v>
      </c>
      <c r="I6">
        <f t="shared" ref="I6:I18" si="2">E6+(D6-C6)</f>
        <v>158</v>
      </c>
      <c r="J6" t="str">
        <f>VLOOKUP(B6,enums!$A$3:$B$17,2)</f>
        <v>eFN_PHY_CONFIG</v>
      </c>
      <c r="K6" t="str">
        <f t="shared" si="0"/>
        <v>Yes</v>
      </c>
    </row>
    <row r="7" spans="1:12" x14ac:dyDescent="0.25">
      <c r="A7">
        <v>1</v>
      </c>
      <c r="B7">
        <v>6</v>
      </c>
      <c r="C7">
        <v>186</v>
      </c>
      <c r="D7">
        <v>194</v>
      </c>
      <c r="E7">
        <v>68</v>
      </c>
      <c r="F7">
        <v>0</v>
      </c>
      <c r="G7" s="14">
        <v>0</v>
      </c>
      <c r="H7" s="12">
        <f t="shared" si="1"/>
        <v>1</v>
      </c>
      <c r="I7">
        <f t="shared" si="2"/>
        <v>76</v>
      </c>
      <c r="J7" t="str">
        <f>VLOOKUP(B7,enums!$A$3:$B$17,2)</f>
        <v>eFN_MAC_CONFIG</v>
      </c>
      <c r="K7" t="str">
        <f t="shared" si="0"/>
        <v>Yes</v>
      </c>
    </row>
    <row r="8" spans="1:12" x14ac:dyDescent="0.25">
      <c r="A8">
        <v>1</v>
      </c>
      <c r="B8">
        <v>8</v>
      </c>
      <c r="C8">
        <v>262</v>
      </c>
      <c r="D8">
        <v>270</v>
      </c>
      <c r="E8">
        <v>8</v>
      </c>
      <c r="F8">
        <v>0</v>
      </c>
      <c r="G8" s="14">
        <v>0</v>
      </c>
      <c r="H8" s="12">
        <f t="shared" si="1"/>
        <v>1</v>
      </c>
      <c r="I8">
        <f t="shared" si="2"/>
        <v>16</v>
      </c>
      <c r="J8" t="str">
        <f>VLOOKUP(B8,enums!$A$3:$B$17,2)</f>
        <v>eFN_STACK_CONFIG</v>
      </c>
      <c r="K8" t="str">
        <f t="shared" si="0"/>
        <v>Yes</v>
      </c>
    </row>
    <row r="9" spans="1:12" x14ac:dyDescent="0.25">
      <c r="A9">
        <v>1</v>
      </c>
      <c r="B9">
        <v>9</v>
      </c>
      <c r="C9">
        <v>278</v>
      </c>
      <c r="D9">
        <v>286</v>
      </c>
      <c r="E9">
        <v>8</v>
      </c>
      <c r="F9">
        <v>0</v>
      </c>
      <c r="G9" s="14">
        <v>0</v>
      </c>
      <c r="H9" s="12">
        <f t="shared" si="1"/>
        <v>1</v>
      </c>
      <c r="I9">
        <f t="shared" si="2"/>
        <v>16</v>
      </c>
      <c r="J9" t="str">
        <f>VLOOKUP(B9,enums!$A$3:$B$17,2)</f>
        <v>eFN_REG_STATUS</v>
      </c>
      <c r="K9" t="str">
        <f t="shared" si="0"/>
        <v>Yes</v>
      </c>
    </row>
    <row r="10" spans="1:12" x14ac:dyDescent="0.25">
      <c r="A10">
        <v>1</v>
      </c>
      <c r="B10">
        <v>13</v>
      </c>
      <c r="C10">
        <v>294</v>
      </c>
      <c r="D10">
        <v>302</v>
      </c>
      <c r="E10">
        <v>1024</v>
      </c>
      <c r="F10">
        <v>0</v>
      </c>
      <c r="G10" s="14">
        <v>0</v>
      </c>
      <c r="H10" s="12">
        <f t="shared" si="1"/>
        <v>1</v>
      </c>
      <c r="I10">
        <f t="shared" si="2"/>
        <v>1032</v>
      </c>
      <c r="J10" t="str">
        <f>VLOOKUP(B10,enums!$A$3:$B$17,2)</f>
        <v xml:space="preserve">  eFN_RADIO_PATCH</v>
      </c>
      <c r="K10" t="str">
        <f t="shared" si="0"/>
        <v>Yes</v>
      </c>
    </row>
    <row r="11" spans="1:12" x14ac:dyDescent="0.25">
      <c r="A11">
        <v>3</v>
      </c>
      <c r="B11">
        <v>3</v>
      </c>
      <c r="C11">
        <v>0</v>
      </c>
      <c r="D11">
        <v>8</v>
      </c>
      <c r="E11">
        <v>268</v>
      </c>
      <c r="F11">
        <v>0</v>
      </c>
      <c r="G11" s="14">
        <v>0</v>
      </c>
      <c r="H11" s="12">
        <f t="shared" si="1"/>
        <v>3</v>
      </c>
      <c r="I11">
        <f t="shared" si="2"/>
        <v>276</v>
      </c>
      <c r="J11" t="str">
        <f>VLOOKUP(B11,enums!$A$3:$B$17,2)</f>
        <v>eFN_PHY_CACHED</v>
      </c>
      <c r="K11" t="str">
        <f t="shared" si="0"/>
        <v>Yes</v>
      </c>
    </row>
    <row r="12" spans="1:12" x14ac:dyDescent="0.25">
      <c r="A12">
        <v>3</v>
      </c>
      <c r="B12">
        <v>5</v>
      </c>
      <c r="C12">
        <v>276</v>
      </c>
      <c r="D12">
        <v>284</v>
      </c>
      <c r="E12">
        <v>44</v>
      </c>
      <c r="F12">
        <v>0</v>
      </c>
      <c r="G12" s="14">
        <v>0</v>
      </c>
      <c r="H12" s="12">
        <f t="shared" si="1"/>
        <v>3</v>
      </c>
      <c r="I12">
        <f t="shared" si="2"/>
        <v>52</v>
      </c>
      <c r="J12" t="str">
        <f>VLOOKUP(B12,enums!$A$3:$B$17,2)</f>
        <v>eFN_MAC_CACHED</v>
      </c>
      <c r="K12" t="str">
        <f t="shared" si="0"/>
        <v>Yes</v>
      </c>
    </row>
    <row r="13" spans="1:12" x14ac:dyDescent="0.25">
      <c r="A13">
        <v>3</v>
      </c>
      <c r="B13">
        <v>7</v>
      </c>
      <c r="C13">
        <v>328</v>
      </c>
      <c r="D13">
        <v>336</v>
      </c>
      <c r="E13">
        <v>72</v>
      </c>
      <c r="F13">
        <v>0</v>
      </c>
      <c r="G13" s="14">
        <v>0</v>
      </c>
      <c r="H13" s="12">
        <f t="shared" si="1"/>
        <v>3</v>
      </c>
      <c r="I13">
        <f t="shared" si="2"/>
        <v>80</v>
      </c>
      <c r="J13" t="str">
        <f>VLOOKUP(B13,enums!$A$3:$B$17,2)</f>
        <v>eFN_STACK_CACHED</v>
      </c>
      <c r="K13" t="str">
        <f t="shared" si="0"/>
        <v>Yes</v>
      </c>
    </row>
    <row r="14" spans="1:12" x14ac:dyDescent="0.25">
      <c r="A14">
        <v>3</v>
      </c>
      <c r="B14">
        <v>2</v>
      </c>
      <c r="C14">
        <v>408</v>
      </c>
      <c r="D14">
        <v>416</v>
      </c>
      <c r="E14">
        <v>40</v>
      </c>
      <c r="F14">
        <v>0</v>
      </c>
      <c r="G14" s="14">
        <v>0</v>
      </c>
      <c r="H14" s="12">
        <f t="shared" si="1"/>
        <v>3</v>
      </c>
      <c r="I14">
        <f t="shared" si="2"/>
        <v>48</v>
      </c>
      <c r="J14" t="str">
        <f>VLOOKUP(B14,enums!$A$3:$B$17,2)</f>
        <v>eFN_PWR</v>
      </c>
      <c r="K14" t="str">
        <f t="shared" si="0"/>
        <v>Yes</v>
      </c>
    </row>
    <row r="15" spans="1:12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 s="14">
        <v>0</v>
      </c>
      <c r="H15" s="12">
        <f t="shared" si="1"/>
        <v>0</v>
      </c>
      <c r="I15">
        <f t="shared" si="2"/>
        <v>0</v>
      </c>
      <c r="J15" t="str">
        <f>VLOOKUP(B15,enums!$A$3:$B$17,2)</f>
        <v>eFN_DST</v>
      </c>
      <c r="K15" t="str">
        <f t="shared" si="0"/>
        <v>No</v>
      </c>
    </row>
    <row r="16" spans="1:12" x14ac:dyDescent="0.25">
      <c r="A16">
        <v>0</v>
      </c>
      <c r="B16">
        <v>12</v>
      </c>
      <c r="C16">
        <v>0</v>
      </c>
      <c r="D16">
        <v>0</v>
      </c>
      <c r="E16">
        <v>0</v>
      </c>
      <c r="F16">
        <v>0</v>
      </c>
      <c r="G16" s="14">
        <v>0</v>
      </c>
      <c r="H16" s="12">
        <f t="shared" si="1"/>
        <v>0</v>
      </c>
      <c r="I16">
        <f t="shared" si="2"/>
        <v>0</v>
      </c>
      <c r="J16" t="str">
        <f>VLOOKUP(B16,enums!$A$3:$B$17,2)</f>
        <v>eFN_SECURITY</v>
      </c>
      <c r="K16" t="str">
        <f t="shared" si="0"/>
        <v>No</v>
      </c>
    </row>
    <row r="17" spans="1:12" x14ac:dyDescent="0.25">
      <c r="A17">
        <v>0</v>
      </c>
      <c r="B17">
        <v>14</v>
      </c>
      <c r="C17">
        <v>0</v>
      </c>
      <c r="D17">
        <v>0</v>
      </c>
      <c r="E17">
        <v>0</v>
      </c>
      <c r="F17">
        <v>0</v>
      </c>
      <c r="G17" s="14">
        <v>0</v>
      </c>
      <c r="H17" s="12">
        <f t="shared" si="1"/>
        <v>0</v>
      </c>
      <c r="I17">
        <f t="shared" si="2"/>
        <v>0</v>
      </c>
      <c r="J17" t="str">
        <f>VLOOKUP(B17,enums!$A$3:$B$17,2)</f>
        <v>eFN_MACU</v>
      </c>
      <c r="K17" t="str">
        <f t="shared" si="0"/>
        <v>No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s="14">
        <v>0</v>
      </c>
      <c r="H18" s="12">
        <f t="shared" si="1"/>
        <v>0</v>
      </c>
      <c r="I18">
        <f t="shared" si="2"/>
        <v>0</v>
      </c>
      <c r="J18" t="str">
        <f>VLOOKUP(B18,enums!$A$3:$B$17,2)</f>
        <v>N/A(FileHeader)</v>
      </c>
      <c r="K18" t="s">
        <v>145</v>
      </c>
    </row>
    <row r="19" spans="1:12" x14ac:dyDescent="0.25">
      <c r="A19" s="7" t="s">
        <v>184</v>
      </c>
    </row>
    <row r="21" spans="1:12" x14ac:dyDescent="0.25">
      <c r="A21" s="7" t="s">
        <v>199</v>
      </c>
    </row>
    <row r="22" spans="1:12" x14ac:dyDescent="0.25">
      <c r="A22" s="7" t="s">
        <v>197</v>
      </c>
    </row>
    <row r="23" spans="1:12" x14ac:dyDescent="0.25">
      <c r="B23" t="s">
        <v>6</v>
      </c>
      <c r="C23" s="3" t="s">
        <v>0</v>
      </c>
      <c r="D23" s="3" t="s">
        <v>1</v>
      </c>
      <c r="E23" s="3" t="s">
        <v>2</v>
      </c>
      <c r="F23" s="3" t="s">
        <v>3</v>
      </c>
      <c r="G23" s="3" t="s">
        <v>4</v>
      </c>
      <c r="H23" s="3" t="s">
        <v>5</v>
      </c>
      <c r="I23" s="3"/>
      <c r="J23" s="3"/>
      <c r="K23" s="3"/>
      <c r="L23" s="3"/>
    </row>
    <row r="24" spans="1:12" x14ac:dyDescent="0.25">
      <c r="A24" t="s">
        <v>186</v>
      </c>
      <c r="B24">
        <v>1</v>
      </c>
      <c r="C24">
        <v>10</v>
      </c>
      <c r="D24">
        <v>0</v>
      </c>
      <c r="E24">
        <v>8</v>
      </c>
      <c r="F24">
        <v>8</v>
      </c>
      <c r="G24">
        <v>0</v>
      </c>
      <c r="H24">
        <v>0</v>
      </c>
    </row>
    <row r="25" spans="1:12" x14ac:dyDescent="0.25">
      <c r="A25" t="s">
        <v>187</v>
      </c>
      <c r="B25">
        <v>1</v>
      </c>
      <c r="C25">
        <v>11</v>
      </c>
      <c r="D25">
        <v>16</v>
      </c>
      <c r="E25">
        <v>24</v>
      </c>
      <c r="F25">
        <v>4</v>
      </c>
      <c r="G25">
        <v>0</v>
      </c>
      <c r="H25">
        <v>0</v>
      </c>
    </row>
    <row r="26" spans="1:12" x14ac:dyDescent="0.25">
      <c r="A26" t="s">
        <v>188</v>
      </c>
      <c r="B26">
        <v>1</v>
      </c>
      <c r="C26">
        <v>4</v>
      </c>
      <c r="D26">
        <v>28</v>
      </c>
      <c r="E26">
        <v>36</v>
      </c>
      <c r="F26">
        <v>150</v>
      </c>
      <c r="G26">
        <v>0</v>
      </c>
      <c r="H26">
        <v>0</v>
      </c>
    </row>
    <row r="27" spans="1:12" x14ac:dyDescent="0.25">
      <c r="A27" t="s">
        <v>189</v>
      </c>
      <c r="B27">
        <v>1</v>
      </c>
      <c r="C27">
        <v>6</v>
      </c>
      <c r="D27">
        <v>186</v>
      </c>
      <c r="E27">
        <v>194</v>
      </c>
      <c r="F27">
        <v>68</v>
      </c>
      <c r="G27">
        <v>0</v>
      </c>
      <c r="H27">
        <v>0</v>
      </c>
    </row>
    <row r="28" spans="1:12" x14ac:dyDescent="0.25">
      <c r="A28" t="s">
        <v>190</v>
      </c>
      <c r="B28">
        <v>1</v>
      </c>
      <c r="C28">
        <v>8</v>
      </c>
      <c r="D28">
        <v>262</v>
      </c>
      <c r="E28">
        <v>270</v>
      </c>
      <c r="F28">
        <v>8</v>
      </c>
      <c r="G28">
        <v>0</v>
      </c>
      <c r="H28">
        <v>0</v>
      </c>
    </row>
    <row r="29" spans="1:12" x14ac:dyDescent="0.25">
      <c r="A29" t="s">
        <v>191</v>
      </c>
      <c r="B29">
        <v>1</v>
      </c>
      <c r="C29">
        <v>9</v>
      </c>
      <c r="D29">
        <v>278</v>
      </c>
      <c r="E29">
        <v>286</v>
      </c>
      <c r="F29">
        <v>8</v>
      </c>
      <c r="G29">
        <v>0</v>
      </c>
      <c r="H29">
        <v>0</v>
      </c>
    </row>
    <row r="30" spans="1:12" x14ac:dyDescent="0.25">
      <c r="A30" t="s">
        <v>192</v>
      </c>
      <c r="B30">
        <v>1</v>
      </c>
      <c r="C30">
        <v>13</v>
      </c>
      <c r="D30">
        <v>294</v>
      </c>
      <c r="E30">
        <v>302</v>
      </c>
      <c r="F30">
        <v>1024</v>
      </c>
      <c r="G30">
        <v>0</v>
      </c>
      <c r="H30">
        <v>0</v>
      </c>
    </row>
    <row r="31" spans="1:12" x14ac:dyDescent="0.25">
      <c r="A31" t="s">
        <v>193</v>
      </c>
      <c r="B31">
        <v>3</v>
      </c>
      <c r="C31">
        <v>3</v>
      </c>
      <c r="D31">
        <v>0</v>
      </c>
      <c r="E31">
        <v>8</v>
      </c>
      <c r="F31">
        <v>268</v>
      </c>
      <c r="G31">
        <v>0</v>
      </c>
      <c r="H31">
        <v>0</v>
      </c>
    </row>
    <row r="32" spans="1:12" x14ac:dyDescent="0.25">
      <c r="A32" t="s">
        <v>194</v>
      </c>
      <c r="B32">
        <v>3</v>
      </c>
      <c r="C32">
        <v>5</v>
      </c>
      <c r="D32">
        <v>276</v>
      </c>
      <c r="E32">
        <v>284</v>
      </c>
      <c r="F32">
        <v>44</v>
      </c>
      <c r="G32">
        <v>0</v>
      </c>
      <c r="H32">
        <v>0</v>
      </c>
    </row>
    <row r="33" spans="1:8" x14ac:dyDescent="0.25">
      <c r="A33" t="s">
        <v>195</v>
      </c>
      <c r="B33">
        <v>3</v>
      </c>
      <c r="C33">
        <v>7</v>
      </c>
      <c r="D33">
        <v>328</v>
      </c>
      <c r="E33">
        <v>336</v>
      </c>
      <c r="F33">
        <v>72</v>
      </c>
      <c r="G33">
        <v>0</v>
      </c>
      <c r="H33">
        <v>0</v>
      </c>
    </row>
    <row r="34" spans="1:8" x14ac:dyDescent="0.25">
      <c r="A34" t="s">
        <v>196</v>
      </c>
      <c r="B34">
        <v>3</v>
      </c>
      <c r="C34">
        <v>2</v>
      </c>
      <c r="D34">
        <v>408</v>
      </c>
      <c r="E34">
        <v>416</v>
      </c>
      <c r="F34">
        <v>40</v>
      </c>
      <c r="G34">
        <v>0</v>
      </c>
      <c r="H34">
        <v>0</v>
      </c>
    </row>
  </sheetData>
  <sortState ref="A24:L40">
    <sortCondition ref="B23:B39"/>
  </sortState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34"/>
  <sheetViews>
    <sheetView workbookViewId="0"/>
  </sheetViews>
  <sheetFormatPr defaultRowHeight="15" x14ac:dyDescent="0.25"/>
  <cols>
    <col min="1" max="1" width="6.42578125" bestFit="1" customWidth="1"/>
    <col min="2" max="2" width="6.5703125" bestFit="1" customWidth="1"/>
    <col min="3" max="3" width="7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4.85546875" bestFit="1" customWidth="1"/>
    <col min="10" max="10" width="21.85546875" bestFit="1" customWidth="1"/>
    <col min="11" max="11" width="7.5703125" bestFit="1" customWidth="1"/>
    <col min="12" max="12" width="9.140625" customWidth="1"/>
  </cols>
  <sheetData>
    <row r="2" spans="1:12" x14ac:dyDescent="0.25">
      <c r="A2" s="16" t="s">
        <v>216</v>
      </c>
      <c r="B2" s="3"/>
      <c r="C2" s="3"/>
      <c r="D2" s="3"/>
      <c r="E2" s="3"/>
      <c r="F2" s="3"/>
      <c r="G2" s="17"/>
      <c r="H2" s="3"/>
      <c r="I2" s="3"/>
      <c r="J2" s="3"/>
      <c r="K2" s="3"/>
      <c r="L2" s="3"/>
    </row>
    <row r="3" spans="1:12" ht="15.75" thickBot="1" x14ac:dyDescent="0.3">
      <c r="A3" s="8" t="s">
        <v>6</v>
      </c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13" t="s">
        <v>5</v>
      </c>
      <c r="H3" s="8" t="s">
        <v>6</v>
      </c>
      <c r="I3" s="8" t="s">
        <v>36</v>
      </c>
      <c r="J3" s="8" t="s">
        <v>35</v>
      </c>
      <c r="K3" s="8" t="s">
        <v>140</v>
      </c>
    </row>
    <row r="4" spans="1:12" ht="15.75" thickTop="1" x14ac:dyDescent="0.25">
      <c r="A4">
        <v>1</v>
      </c>
      <c r="B4">
        <v>10</v>
      </c>
      <c r="C4">
        <v>0</v>
      </c>
      <c r="D4">
        <v>8</v>
      </c>
      <c r="E4">
        <v>8</v>
      </c>
      <c r="F4">
        <v>0</v>
      </c>
      <c r="G4" s="14">
        <v>0</v>
      </c>
      <c r="H4" s="12">
        <f>A4</f>
        <v>1</v>
      </c>
      <c r="I4">
        <f>E4+(D4-C4)</f>
        <v>16</v>
      </c>
      <c r="J4" t="str">
        <f>VLOOKUP(B4,enums!$A$3:$B$17,2)</f>
        <v>eFN_SELF_TEST</v>
      </c>
      <c r="K4" t="str">
        <f t="shared" ref="K4:K17" si="0">IF(A4=0,"No","Yes")</f>
        <v>Yes</v>
      </c>
    </row>
    <row r="5" spans="1:12" x14ac:dyDescent="0.25">
      <c r="A5">
        <v>1</v>
      </c>
      <c r="B5">
        <v>11</v>
      </c>
      <c r="C5">
        <v>16</v>
      </c>
      <c r="D5">
        <v>24</v>
      </c>
      <c r="E5">
        <v>4</v>
      </c>
      <c r="F5">
        <v>0</v>
      </c>
      <c r="G5" s="14">
        <v>0</v>
      </c>
      <c r="H5" s="12">
        <f t="shared" ref="H5:H18" si="1">A5</f>
        <v>1</v>
      </c>
      <c r="I5">
        <f>E5+(D5-C5)</f>
        <v>12</v>
      </c>
      <c r="J5" t="str">
        <f>VLOOKUP(B5,enums!$A$3:$B$17,2)</f>
        <v>eFN_MODECFG</v>
      </c>
      <c r="K5" t="str">
        <f t="shared" si="0"/>
        <v>Yes</v>
      </c>
    </row>
    <row r="6" spans="1:12" x14ac:dyDescent="0.25">
      <c r="A6">
        <v>1</v>
      </c>
      <c r="B6">
        <v>4</v>
      </c>
      <c r="C6">
        <v>28</v>
      </c>
      <c r="D6">
        <v>36</v>
      </c>
      <c r="E6">
        <v>150</v>
      </c>
      <c r="F6">
        <v>0</v>
      </c>
      <c r="G6" s="14">
        <v>0</v>
      </c>
      <c r="H6" s="12">
        <f t="shared" si="1"/>
        <v>1</v>
      </c>
      <c r="I6">
        <f t="shared" ref="I6:I18" si="2">E6+(D6-C6)</f>
        <v>158</v>
      </c>
      <c r="J6" t="str">
        <f>VLOOKUP(B6,enums!$A$3:$B$17,2)</f>
        <v>eFN_PHY_CONFIG</v>
      </c>
      <c r="K6" t="str">
        <f t="shared" si="0"/>
        <v>Yes</v>
      </c>
    </row>
    <row r="7" spans="1:12" x14ac:dyDescent="0.25">
      <c r="A7">
        <v>1</v>
      </c>
      <c r="B7">
        <v>6</v>
      </c>
      <c r="C7">
        <v>186</v>
      </c>
      <c r="D7">
        <v>194</v>
      </c>
      <c r="E7">
        <v>68</v>
      </c>
      <c r="F7">
        <v>0</v>
      </c>
      <c r="G7" s="14">
        <v>0</v>
      </c>
      <c r="H7" s="12">
        <f t="shared" si="1"/>
        <v>1</v>
      </c>
      <c r="I7">
        <f t="shared" si="2"/>
        <v>76</v>
      </c>
      <c r="J7" t="str">
        <f>VLOOKUP(B7,enums!$A$3:$B$17,2)</f>
        <v>eFN_MAC_CONFIG</v>
      </c>
      <c r="K7" t="str">
        <f t="shared" si="0"/>
        <v>Yes</v>
      </c>
    </row>
    <row r="8" spans="1:12" x14ac:dyDescent="0.25">
      <c r="A8">
        <v>1</v>
      </c>
      <c r="B8">
        <v>8</v>
      </c>
      <c r="C8">
        <v>262</v>
      </c>
      <c r="D8">
        <v>270</v>
      </c>
      <c r="E8">
        <v>8</v>
      </c>
      <c r="F8">
        <v>0</v>
      </c>
      <c r="G8" s="14">
        <v>0</v>
      </c>
      <c r="H8" s="12">
        <f t="shared" si="1"/>
        <v>1</v>
      </c>
      <c r="I8">
        <f t="shared" si="2"/>
        <v>16</v>
      </c>
      <c r="J8" t="str">
        <f>VLOOKUP(B8,enums!$A$3:$B$17,2)</f>
        <v>eFN_STACK_CONFIG</v>
      </c>
      <c r="K8" t="str">
        <f t="shared" si="0"/>
        <v>Yes</v>
      </c>
    </row>
    <row r="9" spans="1:12" x14ac:dyDescent="0.25">
      <c r="A9">
        <v>1</v>
      </c>
      <c r="B9">
        <v>9</v>
      </c>
      <c r="C9">
        <v>278</v>
      </c>
      <c r="D9">
        <v>286</v>
      </c>
      <c r="E9">
        <v>8</v>
      </c>
      <c r="F9">
        <v>0</v>
      </c>
      <c r="G9" s="14">
        <v>0</v>
      </c>
      <c r="H9" s="12">
        <f t="shared" si="1"/>
        <v>1</v>
      </c>
      <c r="I9">
        <f t="shared" si="2"/>
        <v>16</v>
      </c>
      <c r="J9" t="str">
        <f>VLOOKUP(B9,enums!$A$3:$B$17,2)</f>
        <v>eFN_REG_STATUS</v>
      </c>
      <c r="K9" t="str">
        <f t="shared" si="0"/>
        <v>Yes</v>
      </c>
    </row>
    <row r="10" spans="1:12" x14ac:dyDescent="0.25">
      <c r="A10">
        <v>1</v>
      </c>
      <c r="B10">
        <v>13</v>
      </c>
      <c r="C10">
        <v>294</v>
      </c>
      <c r="D10">
        <v>302</v>
      </c>
      <c r="E10">
        <v>1024</v>
      </c>
      <c r="F10">
        <v>0</v>
      </c>
      <c r="G10" s="14">
        <v>0</v>
      </c>
      <c r="H10" s="12">
        <f t="shared" si="1"/>
        <v>1</v>
      </c>
      <c r="I10">
        <f t="shared" si="2"/>
        <v>1032</v>
      </c>
      <c r="J10" t="str">
        <f>VLOOKUP(B10,enums!$A$3:$B$17,2)</f>
        <v xml:space="preserve">  eFN_RADIO_PATCH</v>
      </c>
      <c r="K10" t="str">
        <f t="shared" si="0"/>
        <v>Yes</v>
      </c>
    </row>
    <row r="11" spans="1:12" x14ac:dyDescent="0.25">
      <c r="A11">
        <v>3</v>
      </c>
      <c r="B11">
        <v>3</v>
      </c>
      <c r="C11">
        <v>0</v>
      </c>
      <c r="D11">
        <v>8</v>
      </c>
      <c r="E11">
        <v>268</v>
      </c>
      <c r="F11">
        <v>0</v>
      </c>
      <c r="G11" s="14">
        <v>0</v>
      </c>
      <c r="H11" s="12">
        <f t="shared" si="1"/>
        <v>3</v>
      </c>
      <c r="I11">
        <f t="shared" si="2"/>
        <v>276</v>
      </c>
      <c r="J11" t="str">
        <f>VLOOKUP(B11,enums!$A$3:$B$17,2)</f>
        <v>eFN_PHY_CACHED</v>
      </c>
      <c r="K11" t="str">
        <f t="shared" si="0"/>
        <v>Yes</v>
      </c>
    </row>
    <row r="12" spans="1:12" x14ac:dyDescent="0.25">
      <c r="A12">
        <v>3</v>
      </c>
      <c r="B12">
        <v>5</v>
      </c>
      <c r="C12">
        <v>276</v>
      </c>
      <c r="D12">
        <v>284</v>
      </c>
      <c r="E12">
        <v>44</v>
      </c>
      <c r="F12">
        <v>0</v>
      </c>
      <c r="G12" s="14">
        <v>0</v>
      </c>
      <c r="H12" s="12">
        <f t="shared" si="1"/>
        <v>3</v>
      </c>
      <c r="I12">
        <f t="shared" si="2"/>
        <v>52</v>
      </c>
      <c r="J12" t="str">
        <f>VLOOKUP(B12,enums!$A$3:$B$17,2)</f>
        <v>eFN_MAC_CACHED</v>
      </c>
      <c r="K12" t="str">
        <f t="shared" si="0"/>
        <v>Yes</v>
      </c>
    </row>
    <row r="13" spans="1:12" x14ac:dyDescent="0.25">
      <c r="A13">
        <v>3</v>
      </c>
      <c r="B13">
        <v>7</v>
      </c>
      <c r="C13">
        <v>328</v>
      </c>
      <c r="D13">
        <v>336</v>
      </c>
      <c r="E13">
        <v>72</v>
      </c>
      <c r="F13">
        <v>0</v>
      </c>
      <c r="G13" s="14">
        <v>0</v>
      </c>
      <c r="H13" s="12">
        <f t="shared" si="1"/>
        <v>3</v>
      </c>
      <c r="I13">
        <f t="shared" si="2"/>
        <v>80</v>
      </c>
      <c r="J13" t="str">
        <f>VLOOKUP(B13,enums!$A$3:$B$17,2)</f>
        <v>eFN_STACK_CACHED</v>
      </c>
      <c r="K13" t="str">
        <f t="shared" si="0"/>
        <v>Yes</v>
      </c>
    </row>
    <row r="14" spans="1:12" x14ac:dyDescent="0.25">
      <c r="A14">
        <v>3</v>
      </c>
      <c r="B14">
        <v>2</v>
      </c>
      <c r="C14">
        <v>408</v>
      </c>
      <c r="D14">
        <v>416</v>
      </c>
      <c r="E14">
        <v>40</v>
      </c>
      <c r="F14">
        <v>0</v>
      </c>
      <c r="G14" s="14">
        <v>0</v>
      </c>
      <c r="H14" s="12">
        <f t="shared" si="1"/>
        <v>3</v>
      </c>
      <c r="I14">
        <f t="shared" si="2"/>
        <v>48</v>
      </c>
      <c r="J14" t="str">
        <f>VLOOKUP(B14,enums!$A$3:$B$17,2)</f>
        <v>eFN_PWR</v>
      </c>
      <c r="K14" t="str">
        <f t="shared" si="0"/>
        <v>Yes</v>
      </c>
    </row>
    <row r="15" spans="1:12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 s="14">
        <v>0</v>
      </c>
      <c r="H15" s="12">
        <f t="shared" si="1"/>
        <v>0</v>
      </c>
      <c r="I15">
        <f t="shared" si="2"/>
        <v>0</v>
      </c>
      <c r="J15" t="str">
        <f>VLOOKUP(B15,enums!$A$3:$B$17,2)</f>
        <v>eFN_DST</v>
      </c>
      <c r="K15" t="str">
        <f t="shared" si="0"/>
        <v>No</v>
      </c>
    </row>
    <row r="16" spans="1:12" x14ac:dyDescent="0.25">
      <c r="A16">
        <v>0</v>
      </c>
      <c r="B16">
        <v>12</v>
      </c>
      <c r="C16">
        <v>0</v>
      </c>
      <c r="D16">
        <v>0</v>
      </c>
      <c r="E16">
        <v>0</v>
      </c>
      <c r="F16">
        <v>0</v>
      </c>
      <c r="G16" s="14">
        <v>0</v>
      </c>
      <c r="H16" s="12">
        <f t="shared" si="1"/>
        <v>0</v>
      </c>
      <c r="I16">
        <f t="shared" si="2"/>
        <v>0</v>
      </c>
      <c r="J16" t="str">
        <f>VLOOKUP(B16,enums!$A$3:$B$17,2)</f>
        <v>eFN_SECURITY</v>
      </c>
      <c r="K16" t="str">
        <f t="shared" si="0"/>
        <v>No</v>
      </c>
    </row>
    <row r="17" spans="1:12" x14ac:dyDescent="0.25">
      <c r="A17">
        <v>0</v>
      </c>
      <c r="B17" s="18">
        <v>14</v>
      </c>
      <c r="C17">
        <v>0</v>
      </c>
      <c r="D17">
        <v>0</v>
      </c>
      <c r="E17">
        <v>0</v>
      </c>
      <c r="F17">
        <v>0</v>
      </c>
      <c r="G17" s="14">
        <v>0</v>
      </c>
      <c r="H17" s="12">
        <f t="shared" si="1"/>
        <v>0</v>
      </c>
      <c r="I17">
        <f t="shared" si="2"/>
        <v>0</v>
      </c>
      <c r="J17" t="str">
        <f>VLOOKUP(B17,enums!$A$3:$B$17,2)</f>
        <v>eFN_MACU</v>
      </c>
      <c r="K17" t="str">
        <f t="shared" si="0"/>
        <v>No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s="14">
        <v>0</v>
      </c>
      <c r="H18" s="12">
        <f t="shared" si="1"/>
        <v>0</v>
      </c>
      <c r="I18">
        <f t="shared" si="2"/>
        <v>0</v>
      </c>
      <c r="J18" t="str">
        <f>VLOOKUP(B18,enums!$A$3:$B$17,2)</f>
        <v>N/A(FileHeader)</v>
      </c>
      <c r="K18" t="s">
        <v>145</v>
      </c>
    </row>
    <row r="19" spans="1:12" x14ac:dyDescent="0.25">
      <c r="A19" s="7" t="s">
        <v>184</v>
      </c>
    </row>
    <row r="21" spans="1:12" x14ac:dyDescent="0.25">
      <c r="A21" s="7" t="s">
        <v>199</v>
      </c>
    </row>
    <row r="22" spans="1:12" x14ac:dyDescent="0.25">
      <c r="A22" s="7" t="s">
        <v>197</v>
      </c>
    </row>
    <row r="23" spans="1:12" x14ac:dyDescent="0.25">
      <c r="B23" s="3" t="s">
        <v>6</v>
      </c>
      <c r="C23" s="3" t="s">
        <v>0</v>
      </c>
      <c r="D23" s="3" t="s">
        <v>1</v>
      </c>
      <c r="E23" s="3" t="s">
        <v>2</v>
      </c>
      <c r="F23" s="3" t="s">
        <v>3</v>
      </c>
      <c r="G23" s="3" t="s">
        <v>4</v>
      </c>
      <c r="H23" s="3" t="s">
        <v>5</v>
      </c>
      <c r="I23" s="3"/>
      <c r="J23" s="3"/>
      <c r="K23" s="3"/>
      <c r="L23" s="3"/>
    </row>
    <row r="24" spans="1:12" x14ac:dyDescent="0.25">
      <c r="A24" t="s">
        <v>186</v>
      </c>
      <c r="B24">
        <v>1</v>
      </c>
      <c r="C24">
        <v>10</v>
      </c>
      <c r="D24">
        <v>0</v>
      </c>
      <c r="E24">
        <v>8</v>
      </c>
      <c r="F24">
        <v>8</v>
      </c>
      <c r="G24">
        <v>0</v>
      </c>
      <c r="H24">
        <v>0</v>
      </c>
    </row>
    <row r="25" spans="1:12" x14ac:dyDescent="0.25">
      <c r="A25" t="s">
        <v>187</v>
      </c>
      <c r="B25">
        <v>1</v>
      </c>
      <c r="C25">
        <v>11</v>
      </c>
      <c r="D25">
        <v>16</v>
      </c>
      <c r="E25">
        <v>24</v>
      </c>
      <c r="F25">
        <v>4</v>
      </c>
      <c r="G25">
        <v>0</v>
      </c>
      <c r="H25">
        <v>0</v>
      </c>
    </row>
    <row r="26" spans="1:12" x14ac:dyDescent="0.25">
      <c r="A26" t="s">
        <v>188</v>
      </c>
      <c r="B26">
        <v>1</v>
      </c>
      <c r="C26">
        <v>4</v>
      </c>
      <c r="D26">
        <v>28</v>
      </c>
      <c r="E26">
        <v>36</v>
      </c>
      <c r="F26">
        <v>150</v>
      </c>
      <c r="G26">
        <v>0</v>
      </c>
      <c r="H26">
        <v>0</v>
      </c>
    </row>
    <row r="27" spans="1:12" x14ac:dyDescent="0.25">
      <c r="A27" t="s">
        <v>189</v>
      </c>
      <c r="B27">
        <v>1</v>
      </c>
      <c r="C27">
        <v>6</v>
      </c>
      <c r="D27">
        <v>186</v>
      </c>
      <c r="E27">
        <v>194</v>
      </c>
      <c r="F27">
        <v>68</v>
      </c>
      <c r="G27">
        <v>0</v>
      </c>
      <c r="H27">
        <v>0</v>
      </c>
    </row>
    <row r="28" spans="1:12" x14ac:dyDescent="0.25">
      <c r="A28" t="s">
        <v>190</v>
      </c>
      <c r="B28">
        <v>1</v>
      </c>
      <c r="C28">
        <v>8</v>
      </c>
      <c r="D28">
        <v>262</v>
      </c>
      <c r="E28">
        <v>270</v>
      </c>
      <c r="F28">
        <v>8</v>
      </c>
      <c r="G28">
        <v>0</v>
      </c>
      <c r="H28">
        <v>0</v>
      </c>
    </row>
    <row r="29" spans="1:12" x14ac:dyDescent="0.25">
      <c r="A29" t="s">
        <v>191</v>
      </c>
      <c r="B29">
        <v>1</v>
      </c>
      <c r="C29">
        <v>9</v>
      </c>
      <c r="D29">
        <v>278</v>
      </c>
      <c r="E29">
        <v>286</v>
      </c>
      <c r="F29">
        <v>8</v>
      </c>
      <c r="G29">
        <v>0</v>
      </c>
      <c r="H29">
        <v>0</v>
      </c>
    </row>
    <row r="30" spans="1:12" x14ac:dyDescent="0.25">
      <c r="A30" t="s">
        <v>192</v>
      </c>
      <c r="B30">
        <v>1</v>
      </c>
      <c r="C30">
        <v>13</v>
      </c>
      <c r="D30">
        <v>294</v>
      </c>
      <c r="E30">
        <v>302</v>
      </c>
      <c r="F30">
        <v>1024</v>
      </c>
      <c r="G30">
        <v>0</v>
      </c>
      <c r="H30">
        <v>0</v>
      </c>
    </row>
    <row r="31" spans="1:12" x14ac:dyDescent="0.25">
      <c r="A31" t="s">
        <v>193</v>
      </c>
      <c r="B31">
        <v>3</v>
      </c>
      <c r="C31">
        <v>3</v>
      </c>
      <c r="D31">
        <v>0</v>
      </c>
      <c r="E31">
        <v>8</v>
      </c>
      <c r="F31">
        <v>268</v>
      </c>
      <c r="G31">
        <v>0</v>
      </c>
      <c r="H31">
        <v>0</v>
      </c>
    </row>
    <row r="32" spans="1:12" x14ac:dyDescent="0.25">
      <c r="A32" t="s">
        <v>194</v>
      </c>
      <c r="B32">
        <v>3</v>
      </c>
      <c r="C32">
        <v>5</v>
      </c>
      <c r="D32">
        <v>276</v>
      </c>
      <c r="E32">
        <v>284</v>
      </c>
      <c r="F32">
        <v>44</v>
      </c>
      <c r="G32">
        <v>0</v>
      </c>
      <c r="H32">
        <v>0</v>
      </c>
    </row>
    <row r="33" spans="1:8" x14ac:dyDescent="0.25">
      <c r="A33" t="s">
        <v>195</v>
      </c>
      <c r="B33">
        <v>3</v>
      </c>
      <c r="C33">
        <v>7</v>
      </c>
      <c r="D33">
        <v>328</v>
      </c>
      <c r="E33">
        <v>336</v>
      </c>
      <c r="F33">
        <v>72</v>
      </c>
      <c r="G33">
        <v>0</v>
      </c>
      <c r="H33">
        <v>0</v>
      </c>
    </row>
    <row r="34" spans="1:8" x14ac:dyDescent="0.25">
      <c r="A34" t="s">
        <v>196</v>
      </c>
      <c r="B34">
        <v>3</v>
      </c>
      <c r="C34">
        <v>2</v>
      </c>
      <c r="D34">
        <v>408</v>
      </c>
      <c r="E34">
        <v>416</v>
      </c>
      <c r="F34">
        <v>40</v>
      </c>
      <c r="G34">
        <v>0</v>
      </c>
      <c r="H34">
        <v>0</v>
      </c>
    </row>
  </sheetData>
  <sortState ref="B62:H85">
    <sortCondition ref="C62:C85"/>
  </sortState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8CF76E9E-746C-4F1C-ABBF-50D34BC592AA}">
            <xm:f>'from file'!A4</xm:f>
            <x14:dxf>
              <fill>
                <patternFill>
                  <bgColor rgb="FFFF0000"/>
                </patternFill>
              </fill>
            </x14:dxf>
          </x14:cfRule>
          <xm:sqref>A4:G18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68"/>
  <sheetViews>
    <sheetView zoomScaleNormal="100" workbookViewId="0"/>
  </sheetViews>
  <sheetFormatPr defaultRowHeight="15" x14ac:dyDescent="0.25"/>
  <cols>
    <col min="1" max="1" width="3.85546875" bestFit="1" customWidth="1"/>
    <col min="2" max="2" width="6.28515625" bestFit="1" customWidth="1"/>
    <col min="3" max="3" width="6.140625" bestFit="1" customWidth="1"/>
    <col min="4" max="4" width="4" bestFit="1" customWidth="1"/>
    <col min="5" max="5" width="7.5703125" bestFit="1" customWidth="1"/>
    <col min="6" max="6" width="7.42578125" bestFit="1" customWidth="1"/>
    <col min="7" max="8" width="8.42578125" bestFit="1" customWidth="1"/>
    <col min="9" max="9" width="8.7109375" bestFit="1" customWidth="1"/>
    <col min="10" max="10" width="7.42578125" bestFit="1" customWidth="1"/>
    <col min="11" max="11" width="6" bestFit="1" customWidth="1"/>
    <col min="12" max="12" width="5" bestFit="1" customWidth="1"/>
    <col min="13" max="13" width="13.7109375" bestFit="1" customWidth="1"/>
    <col min="15" max="15" width="3.85546875" customWidth="1"/>
    <col min="16" max="16" width="6.28515625" bestFit="1" customWidth="1"/>
    <col min="17" max="17" width="5" bestFit="1" customWidth="1"/>
    <col min="18" max="18" width="4" bestFit="1" customWidth="1"/>
    <col min="19" max="19" width="7.5703125" bestFit="1" customWidth="1"/>
    <col min="20" max="20" width="7.42578125" bestFit="1" customWidth="1"/>
    <col min="21" max="21" width="6" bestFit="1" customWidth="1"/>
    <col min="22" max="22" width="5.5703125" bestFit="1" customWidth="1"/>
    <col min="23" max="23" width="8.7109375" bestFit="1" customWidth="1"/>
    <col min="24" max="24" width="7.42578125" bestFit="1" customWidth="1"/>
    <col min="25" max="25" width="6" bestFit="1" customWidth="1"/>
    <col min="26" max="26" width="5.5703125" bestFit="1" customWidth="1"/>
  </cols>
  <sheetData>
    <row r="2" spans="1:26" x14ac:dyDescent="0.25">
      <c r="A2" s="7" t="s">
        <v>198</v>
      </c>
    </row>
    <row r="3" spans="1:26" x14ac:dyDescent="0.25">
      <c r="F3" s="20" t="s">
        <v>96</v>
      </c>
      <c r="G3" s="20"/>
      <c r="H3" s="20"/>
      <c r="J3" s="20" t="s">
        <v>136</v>
      </c>
      <c r="K3" s="20"/>
      <c r="L3" s="20"/>
    </row>
    <row r="4" spans="1:26" ht="15.75" thickBot="1" x14ac:dyDescent="0.3">
      <c r="A4" s="8" t="s">
        <v>114</v>
      </c>
      <c r="B4" s="8" t="s">
        <v>147</v>
      </c>
      <c r="C4" s="8" t="s">
        <v>148</v>
      </c>
      <c r="D4" s="13" t="s">
        <v>95</v>
      </c>
      <c r="E4" s="8" t="s">
        <v>140</v>
      </c>
      <c r="F4" s="8" t="s">
        <v>97</v>
      </c>
      <c r="G4" s="8" t="s">
        <v>98</v>
      </c>
      <c r="H4" s="8" t="s">
        <v>139</v>
      </c>
      <c r="I4" s="8" t="s">
        <v>138</v>
      </c>
      <c r="J4" s="8" t="s">
        <v>97</v>
      </c>
      <c r="K4" s="8" t="s">
        <v>98</v>
      </c>
      <c r="L4" s="8" t="s">
        <v>139</v>
      </c>
      <c r="M4" s="8" t="s">
        <v>149</v>
      </c>
    </row>
    <row r="5" spans="1:26" ht="15.75" thickTop="1" x14ac:dyDescent="0.25">
      <c r="A5">
        <v>0</v>
      </c>
      <c r="B5">
        <v>0</v>
      </c>
      <c r="C5">
        <v>8</v>
      </c>
      <c r="D5" s="14">
        <v>1</v>
      </c>
      <c r="E5" t="str">
        <f>VLOOKUP(A5,'from file'!$B$4:$K$18,10,FALSE)</f>
        <v>ea. file</v>
      </c>
      <c r="M5" t="s">
        <v>122</v>
      </c>
    </row>
    <row r="6" spans="1:26" x14ac:dyDescent="0.25">
      <c r="A6">
        <v>0</v>
      </c>
      <c r="B6">
        <v>0</v>
      </c>
      <c r="C6">
        <v>2</v>
      </c>
      <c r="D6" s="14">
        <v>1</v>
      </c>
      <c r="E6" t="str">
        <f>VLOOKUP(A6,'from file'!$B$4:$K$18,10,FALSE)</f>
        <v>ea. file</v>
      </c>
      <c r="M6" t="s">
        <v>118</v>
      </c>
    </row>
    <row r="7" spans="1:26" x14ac:dyDescent="0.25">
      <c r="A7">
        <v>0</v>
      </c>
      <c r="B7">
        <v>2</v>
      </c>
      <c r="C7">
        <v>2</v>
      </c>
      <c r="D7" s="14">
        <v>1</v>
      </c>
      <c r="E7" t="str">
        <f>VLOOKUP(A7,'from file'!$B$4:$K$18,10,FALSE)</f>
        <v>ea. file</v>
      </c>
      <c r="M7" t="s">
        <v>119</v>
      </c>
      <c r="O7" s="7" t="s">
        <v>217</v>
      </c>
    </row>
    <row r="8" spans="1:26" x14ac:dyDescent="0.25">
      <c r="A8">
        <v>0</v>
      </c>
      <c r="B8">
        <v>4</v>
      </c>
      <c r="C8">
        <v>2</v>
      </c>
      <c r="D8" s="14">
        <v>1</v>
      </c>
      <c r="E8" t="str">
        <f>VLOOKUP(A8,'from file'!$B$4:$K$18,10,FALSE)</f>
        <v>ea. file</v>
      </c>
      <c r="M8" t="s">
        <v>120</v>
      </c>
      <c r="T8" s="20" t="s">
        <v>96</v>
      </c>
      <c r="U8" s="20"/>
      <c r="V8" s="20"/>
      <c r="X8" s="20" t="s">
        <v>136</v>
      </c>
      <c r="Y8" s="20"/>
      <c r="Z8" s="20"/>
    </row>
    <row r="9" spans="1:26" ht="15.75" thickBot="1" x14ac:dyDescent="0.3">
      <c r="A9">
        <v>0</v>
      </c>
      <c r="B9">
        <v>6</v>
      </c>
      <c r="C9">
        <v>2</v>
      </c>
      <c r="D9" s="14">
        <v>1</v>
      </c>
      <c r="E9" t="str">
        <f>VLOOKUP(A9,'from file'!$B$4:$K$18,10,FALSE)</f>
        <v>ea. file</v>
      </c>
      <c r="M9" t="s">
        <v>121</v>
      </c>
      <c r="O9" s="8" t="s">
        <v>114</v>
      </c>
      <c r="P9" s="8" t="s">
        <v>147</v>
      </c>
      <c r="Q9" s="8" t="s">
        <v>148</v>
      </c>
      <c r="R9" s="13" t="s">
        <v>95</v>
      </c>
      <c r="S9" s="8" t="s">
        <v>140</v>
      </c>
      <c r="T9" s="8" t="s">
        <v>97</v>
      </c>
      <c r="U9" s="8" t="s">
        <v>98</v>
      </c>
      <c r="V9" s="8" t="s">
        <v>139</v>
      </c>
      <c r="W9" s="8" t="s">
        <v>138</v>
      </c>
      <c r="X9" s="8" t="s">
        <v>97</v>
      </c>
      <c r="Y9" s="8" t="s">
        <v>98</v>
      </c>
      <c r="Z9" s="8" t="s">
        <v>139</v>
      </c>
    </row>
    <row r="10" spans="1:26" ht="15.75" thickTop="1" x14ac:dyDescent="0.25">
      <c r="A10">
        <v>1</v>
      </c>
      <c r="B10">
        <v>0</v>
      </c>
      <c r="C10">
        <v>4</v>
      </c>
      <c r="D10">
        <v>1</v>
      </c>
      <c r="E10" t="str">
        <f>VLOOKUP(A10,'from file'!$B$4:$K$18,10,FALSE)</f>
        <v>No</v>
      </c>
      <c r="F10" t="e">
        <f>IF(B10=0,G10-$C$5,"")</f>
        <v>#N/A</v>
      </c>
      <c r="G10" t="e">
        <f>VLOOKUP(VLOOKUP(A10,'from file'!$B$4:$K$18,7,FALSE),'from part'!$A$4:$N$17,8)+VLOOKUP(A10,'from file'!$B$4:$K$18,3,FALSE)+B10</f>
        <v>#N/A</v>
      </c>
      <c r="H10" t="e">
        <f>DEC2HEX(G10,4)</f>
        <v>#N/A</v>
      </c>
      <c r="I10">
        <f>VLOOKUP(A10,'from file'!$B$4:$K$18,7,FALSE)</f>
        <v>0</v>
      </c>
      <c r="J10" t="e">
        <f>IF(B10=0,K10-$C$5,"")</f>
        <v>#N/A</v>
      </c>
      <c r="K10" t="e">
        <f>VLOOKUP(VLOOKUP(A10,'from file'!$B$4:$K$18,7,FALSE),'from part'!$A$4:$N$17,14)+VLOOKUP(A10,'from file'!$B$4:$K$18,3,FALSE)+B10</f>
        <v>#N/A</v>
      </c>
      <c r="L10" t="e">
        <f>DEC2HEX(K10,4)</f>
        <v>#N/A</v>
      </c>
      <c r="O10">
        <v>10</v>
      </c>
      <c r="P10">
        <v>0</v>
      </c>
      <c r="Q10">
        <v>2</v>
      </c>
      <c r="R10" s="14">
        <v>1</v>
      </c>
      <c r="S10" t="s">
        <v>8</v>
      </c>
      <c r="T10">
        <v>0</v>
      </c>
      <c r="U10">
        <v>8</v>
      </c>
      <c r="V10" t="s">
        <v>155</v>
      </c>
      <c r="W10">
        <v>1</v>
      </c>
      <c r="X10">
        <v>0</v>
      </c>
      <c r="Y10">
        <v>8</v>
      </c>
      <c r="Z10" t="s">
        <v>155</v>
      </c>
    </row>
    <row r="11" spans="1:26" x14ac:dyDescent="0.25">
      <c r="A11">
        <v>1</v>
      </c>
      <c r="B11">
        <v>4</v>
      </c>
      <c r="C11">
        <v>4</v>
      </c>
      <c r="D11">
        <v>1</v>
      </c>
      <c r="E11" t="str">
        <f>VLOOKUP(A11,'from file'!$B$4:$K$18,10,FALSE)</f>
        <v>No</v>
      </c>
      <c r="F11" t="str">
        <f t="shared" ref="F11:F74" si="0">IF(B11=0,G11-$C$5,"")</f>
        <v/>
      </c>
      <c r="G11" t="e">
        <f>VLOOKUP(VLOOKUP(A11,'from file'!$B$4:$K$18,7,FALSE),'from part'!$A$4:$N$17,8)+VLOOKUP(A11,'from file'!$B$4:$K$18,3,FALSE)+B11</f>
        <v>#N/A</v>
      </c>
      <c r="H11" t="e">
        <f t="shared" ref="H11:H74" si="1">DEC2HEX(G11,4)</f>
        <v>#N/A</v>
      </c>
      <c r="I11">
        <f>VLOOKUP(A11,'from file'!$B$4:$K$18,7,FALSE)</f>
        <v>0</v>
      </c>
      <c r="J11" t="str">
        <f t="shared" ref="J11:J19" si="2">IF(B11=0,K11-$C$5,"")</f>
        <v/>
      </c>
      <c r="K11" t="e">
        <f>VLOOKUP(VLOOKUP(A11,'from file'!$B$4:$K$18,7,FALSE),'from part'!$A$4:$N$17,14)+VLOOKUP(A11,'from file'!$B$4:$K$18,3,FALSE)+B11</f>
        <v>#N/A</v>
      </c>
      <c r="L11" t="e">
        <f t="shared" ref="L11:L74" si="3">DEC2HEX(K11,4)</f>
        <v>#N/A</v>
      </c>
      <c r="O11">
        <v>10</v>
      </c>
      <c r="P11">
        <v>2</v>
      </c>
      <c r="Q11">
        <v>2</v>
      </c>
      <c r="R11" s="14">
        <v>1</v>
      </c>
      <c r="S11" t="s">
        <v>8</v>
      </c>
      <c r="T11" t="s">
        <v>150</v>
      </c>
      <c r="U11">
        <v>10</v>
      </c>
      <c r="V11" t="s">
        <v>156</v>
      </c>
      <c r="W11">
        <v>1</v>
      </c>
      <c r="X11" t="s">
        <v>150</v>
      </c>
      <c r="Y11">
        <v>10</v>
      </c>
      <c r="Z11" t="s">
        <v>156</v>
      </c>
    </row>
    <row r="12" spans="1:26" x14ac:dyDescent="0.25">
      <c r="A12">
        <v>1</v>
      </c>
      <c r="B12">
        <v>8</v>
      </c>
      <c r="C12">
        <v>1</v>
      </c>
      <c r="D12">
        <v>1</v>
      </c>
      <c r="E12" t="str">
        <f>VLOOKUP(A12,'from file'!$B$4:$K$18,10,FALSE)</f>
        <v>No</v>
      </c>
      <c r="F12" t="str">
        <f t="shared" si="0"/>
        <v/>
      </c>
      <c r="G12" t="e">
        <f>VLOOKUP(VLOOKUP(A12,'from file'!$B$4:$K$18,7,FALSE),'from part'!$A$4:$N$17,8)+VLOOKUP(A12,'from file'!$B$4:$K$18,3,FALSE)+B12</f>
        <v>#N/A</v>
      </c>
      <c r="H12" t="e">
        <f t="shared" si="1"/>
        <v>#N/A</v>
      </c>
      <c r="I12">
        <f>VLOOKUP(A12,'from file'!$B$4:$K$18,7,FALSE)</f>
        <v>0</v>
      </c>
      <c r="J12" t="str">
        <f t="shared" si="2"/>
        <v/>
      </c>
      <c r="K12" t="e">
        <f>VLOOKUP(VLOOKUP(A12,'from file'!$B$4:$K$18,7,FALSE),'from part'!$A$4:$N$17,14)+VLOOKUP(A12,'from file'!$B$4:$K$18,3,FALSE)+B12</f>
        <v>#N/A</v>
      </c>
      <c r="L12" t="e">
        <f t="shared" si="3"/>
        <v>#N/A</v>
      </c>
      <c r="O12">
        <v>10</v>
      </c>
      <c r="P12">
        <v>4</v>
      </c>
      <c r="Q12">
        <v>2</v>
      </c>
      <c r="R12" s="14">
        <v>1</v>
      </c>
      <c r="S12" t="s">
        <v>8</v>
      </c>
      <c r="T12" t="s">
        <v>150</v>
      </c>
      <c r="U12">
        <v>12</v>
      </c>
      <c r="V12" t="s">
        <v>385</v>
      </c>
      <c r="W12">
        <v>1</v>
      </c>
      <c r="X12" t="s">
        <v>150</v>
      </c>
      <c r="Y12">
        <v>12</v>
      </c>
      <c r="Z12" t="s">
        <v>385</v>
      </c>
    </row>
    <row r="13" spans="1:26" x14ac:dyDescent="0.25">
      <c r="A13">
        <v>1</v>
      </c>
      <c r="B13">
        <v>10</v>
      </c>
      <c r="C13">
        <v>2</v>
      </c>
      <c r="D13">
        <v>1</v>
      </c>
      <c r="E13" t="str">
        <f>VLOOKUP(A13,'from file'!$B$4:$K$18,10,FALSE)</f>
        <v>No</v>
      </c>
      <c r="F13" t="str">
        <f t="shared" si="0"/>
        <v/>
      </c>
      <c r="G13" t="e">
        <f>VLOOKUP(VLOOKUP(A13,'from file'!$B$4:$K$18,7,FALSE),'from part'!$A$4:$N$17,8)+VLOOKUP(A13,'from file'!$B$4:$K$18,3,FALSE)+B13</f>
        <v>#N/A</v>
      </c>
      <c r="H13" t="e">
        <f t="shared" si="1"/>
        <v>#N/A</v>
      </c>
      <c r="I13">
        <f>VLOOKUP(A13,'from file'!$B$4:$K$18,7,FALSE)</f>
        <v>0</v>
      </c>
      <c r="J13" t="str">
        <f t="shared" si="2"/>
        <v/>
      </c>
      <c r="K13" t="e">
        <f>VLOOKUP(VLOOKUP(A13,'from file'!$B$4:$K$18,7,FALSE),'from part'!$A$4:$N$17,14)+VLOOKUP(A13,'from file'!$B$4:$K$18,3,FALSE)+B13</f>
        <v>#N/A</v>
      </c>
      <c r="L13" t="e">
        <f t="shared" si="3"/>
        <v>#N/A</v>
      </c>
      <c r="O13">
        <v>10</v>
      </c>
      <c r="P13">
        <v>6</v>
      </c>
      <c r="Q13">
        <v>2</v>
      </c>
      <c r="R13" s="14">
        <v>1</v>
      </c>
      <c r="S13" t="s">
        <v>8</v>
      </c>
      <c r="T13" t="s">
        <v>150</v>
      </c>
      <c r="U13">
        <v>14</v>
      </c>
      <c r="V13" t="s">
        <v>386</v>
      </c>
      <c r="W13">
        <v>1</v>
      </c>
      <c r="X13" t="s">
        <v>150</v>
      </c>
      <c r="Y13">
        <v>14</v>
      </c>
      <c r="Z13" t="s">
        <v>386</v>
      </c>
    </row>
    <row r="14" spans="1:26" x14ac:dyDescent="0.25">
      <c r="A14">
        <v>1</v>
      </c>
      <c r="B14">
        <v>12</v>
      </c>
      <c r="C14">
        <v>5</v>
      </c>
      <c r="D14">
        <v>2</v>
      </c>
      <c r="E14" t="str">
        <f>VLOOKUP(A14,'from file'!$B$4:$K$18,10,FALSE)</f>
        <v>No</v>
      </c>
      <c r="F14" t="str">
        <f t="shared" si="0"/>
        <v/>
      </c>
      <c r="G14" t="e">
        <f>VLOOKUP(VLOOKUP(A14,'from file'!$B$4:$K$18,7,FALSE),'from part'!$A$4:$N$17,8)+VLOOKUP(A14,'from file'!$B$4:$K$18,3,FALSE)+B14</f>
        <v>#N/A</v>
      </c>
      <c r="H14" t="e">
        <f t="shared" si="1"/>
        <v>#N/A</v>
      </c>
      <c r="I14">
        <f>VLOOKUP(A14,'from file'!$B$4:$K$18,7,FALSE)</f>
        <v>0</v>
      </c>
      <c r="J14" t="str">
        <f t="shared" si="2"/>
        <v/>
      </c>
      <c r="K14" t="e">
        <f>VLOOKUP(VLOOKUP(A14,'from file'!$B$4:$K$18,7,FALSE),'from part'!$A$4:$N$17,14)+VLOOKUP(A14,'from file'!$B$4:$K$18,3,FALSE)+B14</f>
        <v>#N/A</v>
      </c>
      <c r="L14" t="e">
        <f t="shared" si="3"/>
        <v>#N/A</v>
      </c>
      <c r="O14">
        <v>11</v>
      </c>
      <c r="P14">
        <v>0</v>
      </c>
      <c r="Q14">
        <v>2</v>
      </c>
      <c r="R14" s="14">
        <v>1</v>
      </c>
      <c r="S14" t="s">
        <v>8</v>
      </c>
      <c r="T14">
        <v>16</v>
      </c>
      <c r="U14">
        <v>24</v>
      </c>
      <c r="V14" t="s">
        <v>157</v>
      </c>
      <c r="W14">
        <v>1</v>
      </c>
      <c r="X14">
        <v>16</v>
      </c>
      <c r="Y14">
        <v>24</v>
      </c>
      <c r="Z14" t="s">
        <v>157</v>
      </c>
    </row>
    <row r="15" spans="1:26" x14ac:dyDescent="0.25">
      <c r="A15">
        <v>1</v>
      </c>
      <c r="B15">
        <v>12</v>
      </c>
      <c r="C15">
        <v>1</v>
      </c>
      <c r="D15">
        <v>1</v>
      </c>
      <c r="E15" t="str">
        <f>VLOOKUP(A15,'from file'!$B$4:$K$18,10,FALSE)</f>
        <v>No</v>
      </c>
      <c r="F15" t="str">
        <f t="shared" si="0"/>
        <v/>
      </c>
      <c r="G15" t="e">
        <f>VLOOKUP(VLOOKUP(A15,'from file'!$B$4:$K$18,7,FALSE),'from part'!$A$4:$N$17,8)+VLOOKUP(A15,'from file'!$B$4:$K$18,3,FALSE)+B15</f>
        <v>#N/A</v>
      </c>
      <c r="H15" t="e">
        <f t="shared" si="1"/>
        <v>#N/A</v>
      </c>
      <c r="I15">
        <f>VLOOKUP(A15,'from file'!$B$4:$K$18,7,FALSE)</f>
        <v>0</v>
      </c>
      <c r="J15" t="str">
        <f t="shared" si="2"/>
        <v/>
      </c>
      <c r="K15" t="e">
        <f>VLOOKUP(VLOOKUP(A15,'from file'!$B$4:$K$18,7,FALSE),'from part'!$A$4:$N$17,14)+VLOOKUP(A15,'from file'!$B$4:$K$18,3,FALSE)+B15</f>
        <v>#N/A</v>
      </c>
      <c r="L15" t="e">
        <f t="shared" si="3"/>
        <v>#N/A</v>
      </c>
      <c r="O15">
        <v>11</v>
      </c>
      <c r="P15">
        <v>2</v>
      </c>
      <c r="Q15">
        <v>1</v>
      </c>
      <c r="R15" s="14">
        <v>1</v>
      </c>
      <c r="S15" t="s">
        <v>8</v>
      </c>
      <c r="T15" t="s">
        <v>150</v>
      </c>
      <c r="U15">
        <v>26</v>
      </c>
      <c r="V15" t="s">
        <v>387</v>
      </c>
      <c r="W15">
        <v>1</v>
      </c>
      <c r="X15" t="s">
        <v>150</v>
      </c>
      <c r="Y15">
        <v>26</v>
      </c>
      <c r="Z15" t="s">
        <v>387</v>
      </c>
    </row>
    <row r="16" spans="1:26" x14ac:dyDescent="0.25">
      <c r="A16">
        <v>1</v>
      </c>
      <c r="B16">
        <v>13</v>
      </c>
      <c r="C16">
        <v>1</v>
      </c>
      <c r="D16">
        <v>1</v>
      </c>
      <c r="E16" t="str">
        <f>VLOOKUP(A16,'from file'!$B$4:$K$18,10,FALSE)</f>
        <v>No</v>
      </c>
      <c r="F16" t="str">
        <f t="shared" si="0"/>
        <v/>
      </c>
      <c r="G16" t="e">
        <f>VLOOKUP(VLOOKUP(A16,'from file'!$B$4:$K$18,7,FALSE),'from part'!$A$4:$N$17,8)+VLOOKUP(A16,'from file'!$B$4:$K$18,3,FALSE)+B16</f>
        <v>#N/A</v>
      </c>
      <c r="H16" t="e">
        <f t="shared" si="1"/>
        <v>#N/A</v>
      </c>
      <c r="I16">
        <f>VLOOKUP(A16,'from file'!$B$4:$K$18,7,FALSE)</f>
        <v>0</v>
      </c>
      <c r="J16" t="str">
        <f t="shared" si="2"/>
        <v/>
      </c>
      <c r="K16" t="e">
        <f>VLOOKUP(VLOOKUP(A16,'from file'!$B$4:$K$18,7,FALSE),'from part'!$A$4:$N$17,14)+VLOOKUP(A16,'from file'!$B$4:$K$18,3,FALSE)+B16</f>
        <v>#N/A</v>
      </c>
      <c r="L16" t="e">
        <f t="shared" si="3"/>
        <v>#N/A</v>
      </c>
      <c r="O16">
        <v>11</v>
      </c>
      <c r="P16">
        <v>3</v>
      </c>
      <c r="Q16">
        <v>1</v>
      </c>
      <c r="R16" s="14">
        <v>1</v>
      </c>
      <c r="S16" t="s">
        <v>8</v>
      </c>
      <c r="T16" t="s">
        <v>150</v>
      </c>
      <c r="U16">
        <v>27</v>
      </c>
      <c r="V16" t="s">
        <v>388</v>
      </c>
      <c r="W16">
        <v>1</v>
      </c>
      <c r="X16" t="s">
        <v>150</v>
      </c>
      <c r="Y16">
        <v>27</v>
      </c>
      <c r="Z16" t="s">
        <v>388</v>
      </c>
    </row>
    <row r="17" spans="1:26" x14ac:dyDescent="0.25">
      <c r="A17">
        <v>1</v>
      </c>
      <c r="B17">
        <v>14</v>
      </c>
      <c r="C17">
        <v>1</v>
      </c>
      <c r="D17">
        <v>1</v>
      </c>
      <c r="E17" t="str">
        <f>VLOOKUP(A17,'from file'!$B$4:$K$18,10,FALSE)</f>
        <v>No</v>
      </c>
      <c r="F17" t="str">
        <f t="shared" si="0"/>
        <v/>
      </c>
      <c r="G17" t="e">
        <f>VLOOKUP(VLOOKUP(A17,'from file'!$B$4:$K$18,7,FALSE),'from part'!$A$4:$N$17,8)+VLOOKUP(A17,'from file'!$B$4:$K$18,3,FALSE)+B17</f>
        <v>#N/A</v>
      </c>
      <c r="H17" t="e">
        <f t="shared" si="1"/>
        <v>#N/A</v>
      </c>
      <c r="I17">
        <f>VLOOKUP(A17,'from file'!$B$4:$K$18,7,FALSE)</f>
        <v>0</v>
      </c>
      <c r="J17" t="str">
        <f t="shared" si="2"/>
        <v/>
      </c>
      <c r="K17" t="e">
        <f>VLOOKUP(VLOOKUP(A17,'from file'!$B$4:$K$18,7,FALSE),'from part'!$A$4:$N$17,14)+VLOOKUP(A17,'from file'!$B$4:$K$18,3,FALSE)+B17</f>
        <v>#N/A</v>
      </c>
      <c r="L17" t="e">
        <f t="shared" si="3"/>
        <v>#N/A</v>
      </c>
      <c r="O17">
        <v>4</v>
      </c>
      <c r="P17">
        <v>0</v>
      </c>
      <c r="Q17">
        <v>2</v>
      </c>
      <c r="R17" s="14">
        <v>1</v>
      </c>
      <c r="S17" t="s">
        <v>8</v>
      </c>
      <c r="T17">
        <v>28</v>
      </c>
      <c r="U17">
        <v>36</v>
      </c>
      <c r="V17" t="s">
        <v>151</v>
      </c>
      <c r="W17">
        <v>1</v>
      </c>
      <c r="X17">
        <v>28</v>
      </c>
      <c r="Y17">
        <v>36</v>
      </c>
      <c r="Z17" t="s">
        <v>151</v>
      </c>
    </row>
    <row r="18" spans="1:26" x14ac:dyDescent="0.25">
      <c r="A18">
        <v>1</v>
      </c>
      <c r="B18">
        <v>15</v>
      </c>
      <c r="C18">
        <v>1</v>
      </c>
      <c r="D18">
        <v>1</v>
      </c>
      <c r="E18" t="str">
        <f>VLOOKUP(A18,'from file'!$B$4:$K$18,10,FALSE)</f>
        <v>No</v>
      </c>
      <c r="F18" t="str">
        <f t="shared" si="0"/>
        <v/>
      </c>
      <c r="G18" t="e">
        <f>VLOOKUP(VLOOKUP(A18,'from file'!$B$4:$K$18,7,FALSE),'from part'!$A$4:$N$17,8)+VLOOKUP(A18,'from file'!$B$4:$K$18,3,FALSE)+B18</f>
        <v>#N/A</v>
      </c>
      <c r="H18" t="e">
        <f t="shared" si="1"/>
        <v>#N/A</v>
      </c>
      <c r="I18">
        <f>VLOOKUP(A18,'from file'!$B$4:$K$18,7,FALSE)</f>
        <v>0</v>
      </c>
      <c r="J18" t="str">
        <f t="shared" si="2"/>
        <v/>
      </c>
      <c r="K18" t="e">
        <f>VLOOKUP(VLOOKUP(A18,'from file'!$B$4:$K$18,7,FALSE),'from part'!$A$4:$N$17,14)+VLOOKUP(A18,'from file'!$B$4:$K$18,3,FALSE)+B18</f>
        <v>#N/A</v>
      </c>
      <c r="L18" t="e">
        <f t="shared" si="3"/>
        <v>#N/A</v>
      </c>
      <c r="O18">
        <v>4</v>
      </c>
      <c r="P18">
        <v>2</v>
      </c>
      <c r="Q18">
        <v>1</v>
      </c>
      <c r="R18" s="14">
        <v>1</v>
      </c>
      <c r="S18" t="s">
        <v>8</v>
      </c>
      <c r="T18" t="s">
        <v>150</v>
      </c>
      <c r="U18">
        <v>38</v>
      </c>
      <c r="V18" t="s">
        <v>298</v>
      </c>
      <c r="W18">
        <v>1</v>
      </c>
      <c r="X18" t="s">
        <v>150</v>
      </c>
      <c r="Y18">
        <v>38</v>
      </c>
      <c r="Z18" t="s">
        <v>298</v>
      </c>
    </row>
    <row r="19" spans="1:26" x14ac:dyDescent="0.25">
      <c r="A19">
        <v>1</v>
      </c>
      <c r="B19">
        <v>16</v>
      </c>
      <c r="C19">
        <v>1</v>
      </c>
      <c r="D19">
        <v>1</v>
      </c>
      <c r="E19" t="str">
        <f>VLOOKUP(A19,'from file'!$B$4:$K$18,10,FALSE)</f>
        <v>No</v>
      </c>
      <c r="F19" t="str">
        <f t="shared" si="0"/>
        <v/>
      </c>
      <c r="G19" t="e">
        <f>VLOOKUP(VLOOKUP(A19,'from file'!$B$4:$K$18,7,FALSE),'from part'!$A$4:$N$17,8)+VLOOKUP(A19,'from file'!$B$4:$K$18,3,FALSE)+B19</f>
        <v>#N/A</v>
      </c>
      <c r="H19" t="e">
        <f t="shared" si="1"/>
        <v>#N/A</v>
      </c>
      <c r="I19">
        <f>VLOOKUP(A19,'from file'!$B$4:$K$18,7,FALSE)</f>
        <v>0</v>
      </c>
      <c r="J19" t="str">
        <f t="shared" si="2"/>
        <v/>
      </c>
      <c r="K19" t="e">
        <f>VLOOKUP(VLOOKUP(A19,'from file'!$B$4:$K$18,7,FALSE),'from part'!$A$4:$N$17,14)+VLOOKUP(A19,'from file'!$B$4:$K$18,3,FALSE)+B19</f>
        <v>#N/A</v>
      </c>
      <c r="L19" t="e">
        <f t="shared" si="3"/>
        <v>#N/A</v>
      </c>
      <c r="O19">
        <v>4</v>
      </c>
      <c r="P19">
        <v>3</v>
      </c>
      <c r="Q19">
        <v>1</v>
      </c>
      <c r="R19" s="14">
        <v>1</v>
      </c>
      <c r="S19" t="s">
        <v>8</v>
      </c>
      <c r="T19" t="s">
        <v>150</v>
      </c>
      <c r="U19">
        <v>39</v>
      </c>
      <c r="V19" t="s">
        <v>299</v>
      </c>
      <c r="W19">
        <v>1</v>
      </c>
      <c r="X19" t="s">
        <v>150</v>
      </c>
      <c r="Y19">
        <v>39</v>
      </c>
      <c r="Z19" t="s">
        <v>299</v>
      </c>
    </row>
    <row r="20" spans="1:26" x14ac:dyDescent="0.25">
      <c r="A20">
        <v>2</v>
      </c>
      <c r="B20">
        <v>0</v>
      </c>
      <c r="C20">
        <v>2</v>
      </c>
      <c r="D20">
        <v>1</v>
      </c>
      <c r="E20" t="str">
        <f>VLOOKUP(A20,'from file'!$B$4:$K$18,10,FALSE)</f>
        <v>Yes</v>
      </c>
      <c r="F20">
        <f t="shared" si="0"/>
        <v>24984</v>
      </c>
      <c r="G20">
        <f>VLOOKUP(VLOOKUP(A20,'from file'!$B$4:$K$18,7,FALSE),'from part'!$A$4:$N$17,8)+VLOOKUP(A20,'from file'!$B$4:$K$18,3,FALSE)+B20</f>
        <v>24992</v>
      </c>
      <c r="H20" t="str">
        <f t="shared" si="1"/>
        <v>61A0</v>
      </c>
      <c r="I20">
        <f>VLOOKUP(A20,'from file'!$B$4:$K$18,7,FALSE)</f>
        <v>3</v>
      </c>
      <c r="J20">
        <f>IF(B20=0,K20-$C$5,"")</f>
        <v>10646</v>
      </c>
      <c r="K20">
        <f>VLOOKUP(VLOOKUP(A20,'from file'!$B$4:$K$18,7,FALSE),'from part'!$A$4:$N$17,14)+VLOOKUP(A20,'from file'!$B$4:$K$18,3,FALSE)+B20</f>
        <v>10654</v>
      </c>
      <c r="L20" t="str">
        <f t="shared" si="3"/>
        <v>299E</v>
      </c>
      <c r="O20">
        <v>4</v>
      </c>
      <c r="P20">
        <v>4</v>
      </c>
      <c r="Q20">
        <v>2</v>
      </c>
      <c r="R20" s="14">
        <v>9</v>
      </c>
      <c r="S20" t="s">
        <v>8</v>
      </c>
      <c r="T20" t="s">
        <v>150</v>
      </c>
      <c r="U20">
        <v>40</v>
      </c>
      <c r="V20" t="s">
        <v>152</v>
      </c>
      <c r="W20">
        <v>1</v>
      </c>
      <c r="X20" t="s">
        <v>150</v>
      </c>
      <c r="Y20">
        <v>40</v>
      </c>
      <c r="Z20" t="s">
        <v>152</v>
      </c>
    </row>
    <row r="21" spans="1:26" x14ac:dyDescent="0.25">
      <c r="A21">
        <v>2</v>
      </c>
      <c r="B21">
        <v>2</v>
      </c>
      <c r="C21">
        <v>2</v>
      </c>
      <c r="D21">
        <v>1</v>
      </c>
      <c r="E21" t="str">
        <f>VLOOKUP(A21,'from file'!$B$4:$K$18,10,FALSE)</f>
        <v>Yes</v>
      </c>
      <c r="F21" t="str">
        <f t="shared" si="0"/>
        <v/>
      </c>
      <c r="G21">
        <f>VLOOKUP(VLOOKUP(A21,'from file'!$B$4:$K$18,7,FALSE),'from part'!$A$4:$N$17,8)+VLOOKUP(A21,'from file'!$B$4:$K$18,3,FALSE)+B21</f>
        <v>24994</v>
      </c>
      <c r="H21" t="str">
        <f t="shared" si="1"/>
        <v>61A2</v>
      </c>
      <c r="I21">
        <f>VLOOKUP(A21,'from file'!$B$4:$K$18,7,FALSE)</f>
        <v>3</v>
      </c>
      <c r="J21" t="str">
        <f t="shared" ref="J21:J29" si="4">IF(B21=0,K21-$C$5,"")</f>
        <v/>
      </c>
      <c r="K21">
        <f>VLOOKUP(VLOOKUP(A21,'from file'!$B$4:$K$18,7,FALSE),'from part'!$A$4:$N$17,14)+VLOOKUP(A21,'from file'!$B$4:$K$18,3,FALSE)+B21</f>
        <v>10656</v>
      </c>
      <c r="L21" t="str">
        <f t="shared" si="3"/>
        <v>29A0</v>
      </c>
      <c r="O21">
        <v>4</v>
      </c>
      <c r="P21">
        <v>22</v>
      </c>
      <c r="Q21">
        <v>2</v>
      </c>
      <c r="R21" s="14">
        <v>32</v>
      </c>
      <c r="S21" t="s">
        <v>8</v>
      </c>
      <c r="T21" t="s">
        <v>150</v>
      </c>
      <c r="U21">
        <v>58</v>
      </c>
      <c r="V21" t="s">
        <v>300</v>
      </c>
      <c r="W21">
        <v>1</v>
      </c>
      <c r="X21" t="s">
        <v>150</v>
      </c>
      <c r="Y21">
        <v>58</v>
      </c>
      <c r="Z21" t="s">
        <v>300</v>
      </c>
    </row>
    <row r="22" spans="1:26" x14ac:dyDescent="0.25">
      <c r="A22">
        <v>2</v>
      </c>
      <c r="B22">
        <v>4</v>
      </c>
      <c r="C22">
        <v>2</v>
      </c>
      <c r="D22">
        <v>1</v>
      </c>
      <c r="E22" t="str">
        <f>VLOOKUP(A22,'from file'!$B$4:$K$18,10,FALSE)</f>
        <v>Yes</v>
      </c>
      <c r="F22" t="str">
        <f t="shared" si="0"/>
        <v/>
      </c>
      <c r="G22">
        <f>VLOOKUP(VLOOKUP(A22,'from file'!$B$4:$K$18,7,FALSE),'from part'!$A$4:$N$17,8)+VLOOKUP(A22,'from file'!$B$4:$K$18,3,FALSE)+B22</f>
        <v>24996</v>
      </c>
      <c r="H22" t="str">
        <f t="shared" si="1"/>
        <v>61A4</v>
      </c>
      <c r="I22">
        <f>VLOOKUP(A22,'from file'!$B$4:$K$18,7,FALSE)</f>
        <v>3</v>
      </c>
      <c r="J22" t="str">
        <f t="shared" si="4"/>
        <v/>
      </c>
      <c r="K22">
        <f>VLOOKUP(VLOOKUP(A22,'from file'!$B$4:$K$18,7,FALSE),'from part'!$A$4:$N$17,14)+VLOOKUP(A22,'from file'!$B$4:$K$18,3,FALSE)+B22</f>
        <v>10658</v>
      </c>
      <c r="L22" t="str">
        <f t="shared" si="3"/>
        <v>29A2</v>
      </c>
      <c r="O22">
        <v>4</v>
      </c>
      <c r="P22">
        <v>86</v>
      </c>
      <c r="Q22">
        <v>2</v>
      </c>
      <c r="R22" s="14">
        <v>32</v>
      </c>
      <c r="S22" t="s">
        <v>8</v>
      </c>
      <c r="T22" t="s">
        <v>150</v>
      </c>
      <c r="U22">
        <v>122</v>
      </c>
      <c r="V22" t="s">
        <v>301</v>
      </c>
      <c r="W22">
        <v>1</v>
      </c>
      <c r="X22" t="s">
        <v>150</v>
      </c>
      <c r="Y22">
        <v>122</v>
      </c>
      <c r="Z22" t="s">
        <v>301</v>
      </c>
    </row>
    <row r="23" spans="1:26" x14ac:dyDescent="0.25">
      <c r="A23">
        <v>2</v>
      </c>
      <c r="B23">
        <v>6</v>
      </c>
      <c r="C23">
        <v>2</v>
      </c>
      <c r="D23">
        <v>1</v>
      </c>
      <c r="E23" t="str">
        <f>VLOOKUP(A23,'from file'!$B$4:$K$18,10,FALSE)</f>
        <v>Yes</v>
      </c>
      <c r="F23" t="str">
        <f t="shared" si="0"/>
        <v/>
      </c>
      <c r="G23">
        <f>VLOOKUP(VLOOKUP(A23,'from file'!$B$4:$K$18,7,FALSE),'from part'!$A$4:$N$17,8)+VLOOKUP(A23,'from file'!$B$4:$K$18,3,FALSE)+B23</f>
        <v>24998</v>
      </c>
      <c r="H23" t="str">
        <f t="shared" si="1"/>
        <v>61A6</v>
      </c>
      <c r="I23">
        <f>VLOOKUP(A23,'from file'!$B$4:$K$18,7,FALSE)</f>
        <v>3</v>
      </c>
      <c r="J23" t="str">
        <f t="shared" si="4"/>
        <v/>
      </c>
      <c r="K23">
        <f>VLOOKUP(VLOOKUP(A23,'from file'!$B$4:$K$18,7,FALSE),'from part'!$A$4:$N$17,14)+VLOOKUP(A23,'from file'!$B$4:$K$18,3,FALSE)+B23</f>
        <v>10660</v>
      </c>
      <c r="L23" t="str">
        <f t="shared" si="3"/>
        <v>29A4</v>
      </c>
      <c r="O23">
        <v>6</v>
      </c>
      <c r="P23">
        <v>0</v>
      </c>
      <c r="Q23">
        <v>2</v>
      </c>
      <c r="R23" s="14">
        <v>1</v>
      </c>
      <c r="S23" t="s">
        <v>8</v>
      </c>
      <c r="T23">
        <v>186</v>
      </c>
      <c r="U23">
        <v>194</v>
      </c>
      <c r="V23" t="s">
        <v>324</v>
      </c>
      <c r="W23">
        <v>1</v>
      </c>
      <c r="X23">
        <v>186</v>
      </c>
      <c r="Y23">
        <v>194</v>
      </c>
      <c r="Z23" t="s">
        <v>324</v>
      </c>
    </row>
    <row r="24" spans="1:26" x14ac:dyDescent="0.25">
      <c r="A24">
        <v>2</v>
      </c>
      <c r="B24">
        <v>8</v>
      </c>
      <c r="C24">
        <v>2</v>
      </c>
      <c r="D24">
        <v>1</v>
      </c>
      <c r="E24" t="str">
        <f>VLOOKUP(A24,'from file'!$B$4:$K$18,10,FALSE)</f>
        <v>Yes</v>
      </c>
      <c r="F24" t="str">
        <f t="shared" si="0"/>
        <v/>
      </c>
      <c r="G24">
        <f>VLOOKUP(VLOOKUP(A24,'from file'!$B$4:$K$18,7,FALSE),'from part'!$A$4:$N$17,8)+VLOOKUP(A24,'from file'!$B$4:$K$18,3,FALSE)+B24</f>
        <v>25000</v>
      </c>
      <c r="H24" t="str">
        <f t="shared" si="1"/>
        <v>61A8</v>
      </c>
      <c r="I24">
        <f>VLOOKUP(A24,'from file'!$B$4:$K$18,7,FALSE)</f>
        <v>3</v>
      </c>
      <c r="J24" t="str">
        <f t="shared" si="4"/>
        <v/>
      </c>
      <c r="K24">
        <f>VLOOKUP(VLOOKUP(A24,'from file'!$B$4:$K$18,7,FALSE),'from part'!$A$4:$N$17,14)+VLOOKUP(A24,'from file'!$B$4:$K$18,3,FALSE)+B24</f>
        <v>10662</v>
      </c>
      <c r="L24" t="str">
        <f t="shared" si="3"/>
        <v>29A6</v>
      </c>
      <c r="O24">
        <v>6</v>
      </c>
      <c r="P24">
        <v>2</v>
      </c>
      <c r="Q24">
        <v>1</v>
      </c>
      <c r="R24" s="14">
        <v>1</v>
      </c>
      <c r="S24" t="s">
        <v>8</v>
      </c>
      <c r="T24" t="s">
        <v>150</v>
      </c>
      <c r="U24">
        <v>196</v>
      </c>
      <c r="V24" t="s">
        <v>325</v>
      </c>
      <c r="W24">
        <v>1</v>
      </c>
      <c r="X24" t="s">
        <v>150</v>
      </c>
      <c r="Y24">
        <v>196</v>
      </c>
      <c r="Z24" t="s">
        <v>325</v>
      </c>
    </row>
    <row r="25" spans="1:26" x14ac:dyDescent="0.25">
      <c r="A25">
        <v>2</v>
      </c>
      <c r="B25">
        <v>10</v>
      </c>
      <c r="C25">
        <v>2</v>
      </c>
      <c r="D25">
        <v>1</v>
      </c>
      <c r="E25" t="str">
        <f>VLOOKUP(A25,'from file'!$B$4:$K$18,10,FALSE)</f>
        <v>Yes</v>
      </c>
      <c r="F25" t="str">
        <f t="shared" si="0"/>
        <v/>
      </c>
      <c r="G25">
        <f>VLOOKUP(VLOOKUP(A25,'from file'!$B$4:$K$18,7,FALSE),'from part'!$A$4:$N$17,8)+VLOOKUP(A25,'from file'!$B$4:$K$18,3,FALSE)+B25</f>
        <v>25002</v>
      </c>
      <c r="H25" t="str">
        <f t="shared" si="1"/>
        <v>61AA</v>
      </c>
      <c r="I25">
        <f>VLOOKUP(A25,'from file'!$B$4:$K$18,7,FALSE)</f>
        <v>3</v>
      </c>
      <c r="J25" t="str">
        <f t="shared" si="4"/>
        <v/>
      </c>
      <c r="K25">
        <f>VLOOKUP(VLOOKUP(A25,'from file'!$B$4:$K$18,7,FALSE),'from part'!$A$4:$N$17,14)+VLOOKUP(A25,'from file'!$B$4:$K$18,3,FALSE)+B25</f>
        <v>10664</v>
      </c>
      <c r="L25" t="str">
        <f t="shared" si="3"/>
        <v>29A8</v>
      </c>
      <c r="O25">
        <v>6</v>
      </c>
      <c r="P25">
        <v>3</v>
      </c>
      <c r="Q25">
        <v>1</v>
      </c>
      <c r="R25" s="14">
        <v>9</v>
      </c>
      <c r="S25" t="s">
        <v>8</v>
      </c>
      <c r="T25" t="s">
        <v>150</v>
      </c>
      <c r="U25">
        <v>197</v>
      </c>
      <c r="V25" t="s">
        <v>326</v>
      </c>
      <c r="W25">
        <v>1</v>
      </c>
      <c r="X25" t="s">
        <v>150</v>
      </c>
      <c r="Y25">
        <v>197</v>
      </c>
      <c r="Z25" t="s">
        <v>326</v>
      </c>
    </row>
    <row r="26" spans="1:26" x14ac:dyDescent="0.25">
      <c r="A26">
        <v>2</v>
      </c>
      <c r="B26">
        <v>12</v>
      </c>
      <c r="C26">
        <v>2</v>
      </c>
      <c r="D26">
        <v>1</v>
      </c>
      <c r="E26" t="str">
        <f>VLOOKUP(A26,'from file'!$B$4:$K$18,10,FALSE)</f>
        <v>Yes</v>
      </c>
      <c r="F26" t="str">
        <f t="shared" si="0"/>
        <v/>
      </c>
      <c r="G26">
        <f>VLOOKUP(VLOOKUP(A26,'from file'!$B$4:$K$18,7,FALSE),'from part'!$A$4:$N$17,8)+VLOOKUP(A26,'from file'!$B$4:$K$18,3,FALSE)+B26</f>
        <v>25004</v>
      </c>
      <c r="H26" t="str">
        <f t="shared" si="1"/>
        <v>61AC</v>
      </c>
      <c r="I26">
        <f>VLOOKUP(A26,'from file'!$B$4:$K$18,7,FALSE)</f>
        <v>3</v>
      </c>
      <c r="J26" t="str">
        <f t="shared" si="4"/>
        <v/>
      </c>
      <c r="K26">
        <f>VLOOKUP(VLOOKUP(A26,'from file'!$B$4:$K$18,7,FALSE),'from part'!$A$4:$N$17,14)+VLOOKUP(A26,'from file'!$B$4:$K$18,3,FALSE)+B26</f>
        <v>10666</v>
      </c>
      <c r="L26" t="str">
        <f t="shared" si="3"/>
        <v>29AA</v>
      </c>
      <c r="O26">
        <v>6</v>
      </c>
      <c r="P26">
        <v>12</v>
      </c>
      <c r="Q26">
        <v>1</v>
      </c>
      <c r="R26" s="14">
        <v>1</v>
      </c>
      <c r="S26" t="s">
        <v>8</v>
      </c>
      <c r="T26" t="s">
        <v>150</v>
      </c>
      <c r="U26">
        <v>206</v>
      </c>
      <c r="V26" t="s">
        <v>327</v>
      </c>
      <c r="W26">
        <v>1</v>
      </c>
      <c r="X26" t="s">
        <v>150</v>
      </c>
      <c r="Y26">
        <v>206</v>
      </c>
      <c r="Z26" t="s">
        <v>327</v>
      </c>
    </row>
    <row r="27" spans="1:26" x14ac:dyDescent="0.25">
      <c r="A27">
        <v>2</v>
      </c>
      <c r="B27">
        <v>14</v>
      </c>
      <c r="C27">
        <v>2</v>
      </c>
      <c r="D27">
        <v>1</v>
      </c>
      <c r="E27" t="str">
        <f>VLOOKUP(A27,'from file'!$B$4:$K$18,10,FALSE)</f>
        <v>Yes</v>
      </c>
      <c r="F27" t="str">
        <f t="shared" si="0"/>
        <v/>
      </c>
      <c r="G27">
        <f>VLOOKUP(VLOOKUP(A27,'from file'!$B$4:$K$18,7,FALSE),'from part'!$A$4:$N$17,8)+VLOOKUP(A27,'from file'!$B$4:$K$18,3,FALSE)+B27</f>
        <v>25006</v>
      </c>
      <c r="H27" t="str">
        <f t="shared" si="1"/>
        <v>61AE</v>
      </c>
      <c r="I27">
        <f>VLOOKUP(A27,'from file'!$B$4:$K$18,7,FALSE)</f>
        <v>3</v>
      </c>
      <c r="J27" t="str">
        <f t="shared" si="4"/>
        <v/>
      </c>
      <c r="K27">
        <f>VLOOKUP(VLOOKUP(A27,'from file'!$B$4:$K$18,7,FALSE),'from part'!$A$4:$N$17,14)+VLOOKUP(A27,'from file'!$B$4:$K$18,3,FALSE)+B27</f>
        <v>10668</v>
      </c>
      <c r="L27" t="str">
        <f t="shared" si="3"/>
        <v>29AC</v>
      </c>
      <c r="O27">
        <v>6</v>
      </c>
      <c r="P27">
        <v>13</v>
      </c>
      <c r="Q27">
        <v>1</v>
      </c>
      <c r="R27" s="14">
        <v>5</v>
      </c>
      <c r="S27" t="s">
        <v>8</v>
      </c>
      <c r="T27" t="s">
        <v>150</v>
      </c>
      <c r="U27">
        <v>207</v>
      </c>
      <c r="V27" t="s">
        <v>328</v>
      </c>
      <c r="W27">
        <v>1</v>
      </c>
      <c r="X27" t="s">
        <v>150</v>
      </c>
      <c r="Y27">
        <v>207</v>
      </c>
      <c r="Z27" t="s">
        <v>328</v>
      </c>
    </row>
    <row r="28" spans="1:26" x14ac:dyDescent="0.25">
      <c r="A28">
        <v>2</v>
      </c>
      <c r="B28">
        <v>16</v>
      </c>
      <c r="C28">
        <v>2</v>
      </c>
      <c r="D28">
        <v>1</v>
      </c>
      <c r="E28" t="str">
        <f>VLOOKUP(A28,'from file'!$B$4:$K$18,10,FALSE)</f>
        <v>Yes</v>
      </c>
      <c r="F28" t="str">
        <f t="shared" si="0"/>
        <v/>
      </c>
      <c r="G28">
        <f>VLOOKUP(VLOOKUP(A28,'from file'!$B$4:$K$18,7,FALSE),'from part'!$A$4:$N$17,8)+VLOOKUP(A28,'from file'!$B$4:$K$18,3,FALSE)+B28</f>
        <v>25008</v>
      </c>
      <c r="H28" t="str">
        <f t="shared" si="1"/>
        <v>61B0</v>
      </c>
      <c r="I28">
        <f>VLOOKUP(A28,'from file'!$B$4:$K$18,7,FALSE)</f>
        <v>3</v>
      </c>
      <c r="J28" t="str">
        <f t="shared" si="4"/>
        <v/>
      </c>
      <c r="K28">
        <f>VLOOKUP(VLOOKUP(A28,'from file'!$B$4:$K$18,7,FALSE),'from part'!$A$4:$N$17,14)+VLOOKUP(A28,'from file'!$B$4:$K$18,3,FALSE)+B28</f>
        <v>10670</v>
      </c>
      <c r="L28" t="str">
        <f t="shared" si="3"/>
        <v>29AE</v>
      </c>
      <c r="O28">
        <v>6</v>
      </c>
      <c r="P28">
        <v>18</v>
      </c>
      <c r="Q28">
        <v>1</v>
      </c>
      <c r="R28" s="14">
        <v>1</v>
      </c>
      <c r="S28" t="s">
        <v>8</v>
      </c>
      <c r="T28" t="s">
        <v>150</v>
      </c>
      <c r="U28">
        <v>212</v>
      </c>
      <c r="V28" t="s">
        <v>329</v>
      </c>
      <c r="W28">
        <v>1</v>
      </c>
      <c r="X28" t="s">
        <v>150</v>
      </c>
      <c r="Y28">
        <v>212</v>
      </c>
      <c r="Z28" t="s">
        <v>329</v>
      </c>
    </row>
    <row r="29" spans="1:26" x14ac:dyDescent="0.25">
      <c r="A29">
        <v>2</v>
      </c>
      <c r="B29">
        <v>18</v>
      </c>
      <c r="C29">
        <v>2</v>
      </c>
      <c r="D29">
        <v>1</v>
      </c>
      <c r="E29" t="str">
        <f>VLOOKUP(A29,'from file'!$B$4:$K$18,10,FALSE)</f>
        <v>Yes</v>
      </c>
      <c r="F29" t="str">
        <f t="shared" si="0"/>
        <v/>
      </c>
      <c r="G29">
        <f>VLOOKUP(VLOOKUP(A29,'from file'!$B$4:$K$18,7,FALSE),'from part'!$A$4:$N$17,8)+VLOOKUP(A29,'from file'!$B$4:$K$18,3,FALSE)+B29</f>
        <v>25010</v>
      </c>
      <c r="H29" t="str">
        <f t="shared" si="1"/>
        <v>61B2</v>
      </c>
      <c r="I29">
        <f>VLOOKUP(A29,'from file'!$B$4:$K$18,7,FALSE)</f>
        <v>3</v>
      </c>
      <c r="J29" t="str">
        <f t="shared" si="4"/>
        <v/>
      </c>
      <c r="K29">
        <f>VLOOKUP(VLOOKUP(A29,'from file'!$B$4:$K$18,7,FALSE),'from part'!$A$4:$N$17,14)+VLOOKUP(A29,'from file'!$B$4:$K$18,3,FALSE)+B29</f>
        <v>10672</v>
      </c>
      <c r="L29" t="str">
        <f t="shared" si="3"/>
        <v>29B0</v>
      </c>
      <c r="O29">
        <v>6</v>
      </c>
      <c r="P29">
        <v>20</v>
      </c>
      <c r="Q29">
        <v>2</v>
      </c>
      <c r="R29" s="14">
        <v>1</v>
      </c>
      <c r="S29" t="s">
        <v>8</v>
      </c>
      <c r="T29" t="s">
        <v>150</v>
      </c>
      <c r="U29">
        <v>214</v>
      </c>
      <c r="V29" t="s">
        <v>330</v>
      </c>
      <c r="W29">
        <v>1</v>
      </c>
      <c r="X29" t="s">
        <v>150</v>
      </c>
      <c r="Y29">
        <v>214</v>
      </c>
      <c r="Z29" t="s">
        <v>330</v>
      </c>
    </row>
    <row r="30" spans="1:26" x14ac:dyDescent="0.25">
      <c r="A30">
        <v>2</v>
      </c>
      <c r="B30">
        <v>20</v>
      </c>
      <c r="C30">
        <v>2</v>
      </c>
      <c r="D30">
        <v>1</v>
      </c>
      <c r="E30" t="str">
        <f>VLOOKUP(A30,'from file'!$B$4:$K$18,10,FALSE)</f>
        <v>Yes</v>
      </c>
      <c r="F30" t="str">
        <f t="shared" si="0"/>
        <v/>
      </c>
      <c r="G30">
        <f>VLOOKUP(VLOOKUP(A30,'from file'!$B$4:$K$18,7,FALSE),'from part'!$A$4:$N$17,8)+VLOOKUP(A30,'from file'!$B$4:$K$18,3,FALSE)+B30</f>
        <v>25012</v>
      </c>
      <c r="H30" t="str">
        <f t="shared" si="1"/>
        <v>61B4</v>
      </c>
      <c r="I30">
        <f>VLOOKUP(A30,'from file'!$B$4:$K$18,7,FALSE)</f>
        <v>3</v>
      </c>
      <c r="J30" t="str">
        <f t="shared" ref="J30:J93" si="5">IF(B30=0,K30-$C$5,"")</f>
        <v/>
      </c>
      <c r="K30">
        <f>VLOOKUP(VLOOKUP(A30,'from file'!$B$4:$K$18,7,FALSE),'from part'!$A$4:$N$17,14)+VLOOKUP(A30,'from file'!$B$4:$K$18,3,FALSE)+B30</f>
        <v>10674</v>
      </c>
      <c r="L30" t="str">
        <f t="shared" si="3"/>
        <v>29B2</v>
      </c>
      <c r="O30">
        <v>6</v>
      </c>
      <c r="P30">
        <v>22</v>
      </c>
      <c r="Q30">
        <v>2</v>
      </c>
      <c r="R30" s="14">
        <v>1</v>
      </c>
      <c r="S30" t="s">
        <v>8</v>
      </c>
      <c r="T30" t="s">
        <v>150</v>
      </c>
      <c r="U30">
        <v>216</v>
      </c>
      <c r="V30" t="s">
        <v>331</v>
      </c>
      <c r="W30">
        <v>1</v>
      </c>
      <c r="X30" t="s">
        <v>150</v>
      </c>
      <c r="Y30">
        <v>216</v>
      </c>
      <c r="Z30" t="s">
        <v>331</v>
      </c>
    </row>
    <row r="31" spans="1:26" x14ac:dyDescent="0.25">
      <c r="A31">
        <v>2</v>
      </c>
      <c r="B31">
        <v>22</v>
      </c>
      <c r="C31">
        <v>2</v>
      </c>
      <c r="D31">
        <v>1</v>
      </c>
      <c r="E31" t="str">
        <f>VLOOKUP(A31,'from file'!$B$4:$K$18,10,FALSE)</f>
        <v>Yes</v>
      </c>
      <c r="F31" t="str">
        <f t="shared" si="0"/>
        <v/>
      </c>
      <c r="G31">
        <f>VLOOKUP(VLOOKUP(A31,'from file'!$B$4:$K$18,7,FALSE),'from part'!$A$4:$N$17,8)+VLOOKUP(A31,'from file'!$B$4:$K$18,3,FALSE)+B31</f>
        <v>25014</v>
      </c>
      <c r="H31" t="str">
        <f t="shared" si="1"/>
        <v>61B6</v>
      </c>
      <c r="I31">
        <f>VLOOKUP(A31,'from file'!$B$4:$K$18,7,FALSE)</f>
        <v>3</v>
      </c>
      <c r="J31" t="str">
        <f t="shared" si="5"/>
        <v/>
      </c>
      <c r="K31">
        <f>VLOOKUP(VLOOKUP(A31,'from file'!$B$4:$K$18,7,FALSE),'from part'!$A$4:$N$17,14)+VLOOKUP(A31,'from file'!$B$4:$K$18,3,FALSE)+B31</f>
        <v>10676</v>
      </c>
      <c r="L31" t="str">
        <f t="shared" si="3"/>
        <v>29B4</v>
      </c>
      <c r="O31">
        <v>6</v>
      </c>
      <c r="P31">
        <v>24</v>
      </c>
      <c r="Q31">
        <v>1</v>
      </c>
      <c r="R31" s="14">
        <v>1</v>
      </c>
      <c r="S31" t="s">
        <v>8</v>
      </c>
      <c r="T31" t="s">
        <v>150</v>
      </c>
      <c r="U31">
        <v>218</v>
      </c>
      <c r="V31" t="s">
        <v>332</v>
      </c>
      <c r="W31">
        <v>1</v>
      </c>
      <c r="X31" t="s">
        <v>150</v>
      </c>
      <c r="Y31">
        <v>218</v>
      </c>
      <c r="Z31" t="s">
        <v>332</v>
      </c>
    </row>
    <row r="32" spans="1:26" x14ac:dyDescent="0.25">
      <c r="A32">
        <v>2</v>
      </c>
      <c r="B32">
        <v>24</v>
      </c>
      <c r="C32">
        <v>8</v>
      </c>
      <c r="D32">
        <v>1</v>
      </c>
      <c r="E32" t="str">
        <f>VLOOKUP(A32,'from file'!$B$4:$K$18,10,FALSE)</f>
        <v>Yes</v>
      </c>
      <c r="F32" t="str">
        <f t="shared" si="0"/>
        <v/>
      </c>
      <c r="G32">
        <f>VLOOKUP(VLOOKUP(A32,'from file'!$B$4:$K$18,7,FALSE),'from part'!$A$4:$N$17,8)+VLOOKUP(A32,'from file'!$B$4:$K$18,3,FALSE)+B32</f>
        <v>25016</v>
      </c>
      <c r="H32" t="str">
        <f t="shared" si="1"/>
        <v>61B8</v>
      </c>
      <c r="I32">
        <f>VLOOKUP(A32,'from file'!$B$4:$K$18,7,FALSE)</f>
        <v>3</v>
      </c>
      <c r="J32" t="str">
        <f t="shared" si="5"/>
        <v/>
      </c>
      <c r="K32">
        <f>VLOOKUP(VLOOKUP(A32,'from file'!$B$4:$K$18,7,FALSE),'from part'!$A$4:$N$17,14)+VLOOKUP(A32,'from file'!$B$4:$K$18,3,FALSE)+B32</f>
        <v>10678</v>
      </c>
      <c r="L32" t="str">
        <f t="shared" si="3"/>
        <v>29B6</v>
      </c>
      <c r="O32">
        <v>6</v>
      </c>
      <c r="P32">
        <v>26</v>
      </c>
      <c r="Q32">
        <v>2</v>
      </c>
      <c r="R32" s="14">
        <v>1</v>
      </c>
      <c r="S32" t="s">
        <v>8</v>
      </c>
      <c r="T32" t="s">
        <v>150</v>
      </c>
      <c r="U32">
        <v>220</v>
      </c>
      <c r="V32" t="s">
        <v>333</v>
      </c>
      <c r="W32">
        <v>1</v>
      </c>
      <c r="X32" t="s">
        <v>150</v>
      </c>
      <c r="Y32">
        <v>220</v>
      </c>
      <c r="Z32" t="s">
        <v>333</v>
      </c>
    </row>
    <row r="33" spans="1:26" x14ac:dyDescent="0.25">
      <c r="A33">
        <v>2</v>
      </c>
      <c r="B33">
        <v>32</v>
      </c>
      <c r="C33">
        <v>8</v>
      </c>
      <c r="D33">
        <v>1</v>
      </c>
      <c r="E33" t="str">
        <f>VLOOKUP(A33,'from file'!$B$4:$K$18,10,FALSE)</f>
        <v>Yes</v>
      </c>
      <c r="F33" t="str">
        <f t="shared" si="0"/>
        <v/>
      </c>
      <c r="G33">
        <f>VLOOKUP(VLOOKUP(A33,'from file'!$B$4:$K$18,7,FALSE),'from part'!$A$4:$N$17,8)+VLOOKUP(A33,'from file'!$B$4:$K$18,3,FALSE)+B33</f>
        <v>25024</v>
      </c>
      <c r="H33" t="str">
        <f t="shared" si="1"/>
        <v>61C0</v>
      </c>
      <c r="I33">
        <f>VLOOKUP(A33,'from file'!$B$4:$K$18,7,FALSE)</f>
        <v>3</v>
      </c>
      <c r="J33" t="str">
        <f t="shared" si="5"/>
        <v/>
      </c>
      <c r="K33">
        <f>VLOOKUP(VLOOKUP(A33,'from file'!$B$4:$K$18,7,FALSE),'from part'!$A$4:$N$17,14)+VLOOKUP(A33,'from file'!$B$4:$K$18,3,FALSE)+B33</f>
        <v>10686</v>
      </c>
      <c r="L33" t="str">
        <f t="shared" si="3"/>
        <v>29BE</v>
      </c>
      <c r="O33">
        <v>6</v>
      </c>
      <c r="P33">
        <v>28</v>
      </c>
      <c r="Q33">
        <v>2</v>
      </c>
      <c r="R33" s="14">
        <v>1</v>
      </c>
      <c r="S33" t="s">
        <v>8</v>
      </c>
      <c r="T33" t="s">
        <v>150</v>
      </c>
      <c r="U33">
        <v>222</v>
      </c>
      <c r="V33" t="s">
        <v>334</v>
      </c>
      <c r="W33">
        <v>1</v>
      </c>
      <c r="X33" t="s">
        <v>150</v>
      </c>
      <c r="Y33">
        <v>222</v>
      </c>
      <c r="Z33" t="s">
        <v>334</v>
      </c>
    </row>
    <row r="34" spans="1:26" x14ac:dyDescent="0.25">
      <c r="A34">
        <v>3</v>
      </c>
      <c r="B34">
        <v>0</v>
      </c>
      <c r="C34">
        <v>8</v>
      </c>
      <c r="D34">
        <v>1</v>
      </c>
      <c r="E34" t="str">
        <f>VLOOKUP(A34,'from file'!$B$4:$K$18,10,FALSE)</f>
        <v>Yes</v>
      </c>
      <c r="F34">
        <f t="shared" si="0"/>
        <v>24576</v>
      </c>
      <c r="G34">
        <f>VLOOKUP(VLOOKUP(A34,'from file'!$B$4:$K$18,7,FALSE),'from part'!$A$4:$N$17,8)+VLOOKUP(A34,'from file'!$B$4:$K$18,3,FALSE)+B34</f>
        <v>24584</v>
      </c>
      <c r="H34" t="str">
        <f t="shared" si="1"/>
        <v>6008</v>
      </c>
      <c r="I34">
        <f>VLOOKUP(A34,'from file'!$B$4:$K$18,7,FALSE)</f>
        <v>3</v>
      </c>
      <c r="J34">
        <f t="shared" si="5"/>
        <v>10238</v>
      </c>
      <c r="K34">
        <f>VLOOKUP(VLOOKUP(A34,'from file'!$B$4:$K$18,7,FALSE),'from part'!$A$4:$N$17,14)+VLOOKUP(A34,'from file'!$B$4:$K$18,3,FALSE)+B34</f>
        <v>10246</v>
      </c>
      <c r="L34" t="str">
        <f t="shared" si="3"/>
        <v>2806</v>
      </c>
      <c r="O34">
        <v>6</v>
      </c>
      <c r="P34">
        <v>32</v>
      </c>
      <c r="Q34">
        <v>4</v>
      </c>
      <c r="R34" s="14">
        <v>1</v>
      </c>
      <c r="S34" t="s">
        <v>8</v>
      </c>
      <c r="T34" t="s">
        <v>150</v>
      </c>
      <c r="U34">
        <v>226</v>
      </c>
      <c r="V34" t="s">
        <v>335</v>
      </c>
      <c r="W34">
        <v>1</v>
      </c>
      <c r="X34" t="s">
        <v>150</v>
      </c>
      <c r="Y34">
        <v>226</v>
      </c>
      <c r="Z34" t="s">
        <v>335</v>
      </c>
    </row>
    <row r="35" spans="1:26" x14ac:dyDescent="0.25">
      <c r="A35">
        <v>3</v>
      </c>
      <c r="B35">
        <v>0</v>
      </c>
      <c r="C35">
        <v>4</v>
      </c>
      <c r="D35">
        <v>1</v>
      </c>
      <c r="E35" t="str">
        <f>VLOOKUP(A35,'from file'!$B$4:$K$18,10,FALSE)</f>
        <v>Yes</v>
      </c>
      <c r="F35">
        <f t="shared" si="0"/>
        <v>24576</v>
      </c>
      <c r="G35">
        <f>VLOOKUP(VLOOKUP(A35,'from file'!$B$4:$K$18,7,FALSE),'from part'!$A$4:$N$17,8)+VLOOKUP(A35,'from file'!$B$4:$K$18,3,FALSE)+B35</f>
        <v>24584</v>
      </c>
      <c r="H35" t="str">
        <f t="shared" si="1"/>
        <v>6008</v>
      </c>
      <c r="I35">
        <f>VLOOKUP(A35,'from file'!$B$4:$K$18,7,FALSE)</f>
        <v>3</v>
      </c>
      <c r="J35">
        <f t="shared" si="5"/>
        <v>10238</v>
      </c>
      <c r="K35">
        <f>VLOOKUP(VLOOKUP(A35,'from file'!$B$4:$K$18,7,FALSE),'from part'!$A$4:$N$17,14)+VLOOKUP(A35,'from file'!$B$4:$K$18,3,FALSE)+B35</f>
        <v>10246</v>
      </c>
      <c r="L35" t="str">
        <f t="shared" si="3"/>
        <v>2806</v>
      </c>
      <c r="O35">
        <v>6</v>
      </c>
      <c r="P35">
        <v>36</v>
      </c>
      <c r="Q35">
        <v>1</v>
      </c>
      <c r="R35" s="14">
        <v>1</v>
      </c>
      <c r="S35" t="s">
        <v>8</v>
      </c>
      <c r="T35" t="s">
        <v>150</v>
      </c>
      <c r="U35">
        <v>230</v>
      </c>
      <c r="V35" t="s">
        <v>336</v>
      </c>
      <c r="W35">
        <v>1</v>
      </c>
      <c r="X35" t="s">
        <v>150</v>
      </c>
      <c r="Y35">
        <v>230</v>
      </c>
      <c r="Z35" t="s">
        <v>336</v>
      </c>
    </row>
    <row r="36" spans="1:26" x14ac:dyDescent="0.25">
      <c r="A36">
        <v>3</v>
      </c>
      <c r="B36">
        <v>4</v>
      </c>
      <c r="C36">
        <v>4</v>
      </c>
      <c r="D36">
        <v>1</v>
      </c>
      <c r="E36" t="str">
        <f>VLOOKUP(A36,'from file'!$B$4:$K$18,10,FALSE)</f>
        <v>Yes</v>
      </c>
      <c r="F36" t="str">
        <f t="shared" si="0"/>
        <v/>
      </c>
      <c r="G36">
        <f>VLOOKUP(VLOOKUP(A36,'from file'!$B$4:$K$18,7,FALSE),'from part'!$A$4:$N$17,8)+VLOOKUP(A36,'from file'!$B$4:$K$18,3,FALSE)+B36</f>
        <v>24588</v>
      </c>
      <c r="H36" t="str">
        <f t="shared" si="1"/>
        <v>600C</v>
      </c>
      <c r="I36">
        <f>VLOOKUP(A36,'from file'!$B$4:$K$18,7,FALSE)</f>
        <v>3</v>
      </c>
      <c r="J36" t="str">
        <f t="shared" si="5"/>
        <v/>
      </c>
      <c r="K36">
        <f>VLOOKUP(VLOOKUP(A36,'from file'!$B$4:$K$18,7,FALSE),'from part'!$A$4:$N$17,14)+VLOOKUP(A36,'from file'!$B$4:$K$18,3,FALSE)+B36</f>
        <v>10250</v>
      </c>
      <c r="L36" t="str">
        <f t="shared" si="3"/>
        <v>280A</v>
      </c>
      <c r="O36">
        <v>6</v>
      </c>
      <c r="P36">
        <v>38</v>
      </c>
      <c r="Q36">
        <v>2</v>
      </c>
      <c r="R36" s="14">
        <v>1</v>
      </c>
      <c r="S36" t="s">
        <v>8</v>
      </c>
      <c r="T36" t="s">
        <v>150</v>
      </c>
      <c r="U36">
        <v>232</v>
      </c>
      <c r="V36" t="s">
        <v>337</v>
      </c>
      <c r="W36">
        <v>1</v>
      </c>
      <c r="X36" t="s">
        <v>150</v>
      </c>
      <c r="Y36">
        <v>232</v>
      </c>
      <c r="Z36" t="s">
        <v>337</v>
      </c>
    </row>
    <row r="37" spans="1:26" x14ac:dyDescent="0.25">
      <c r="A37">
        <v>3</v>
      </c>
      <c r="B37">
        <v>8</v>
      </c>
      <c r="C37">
        <v>2</v>
      </c>
      <c r="D37">
        <v>1</v>
      </c>
      <c r="E37" t="str">
        <f>VLOOKUP(A37,'from file'!$B$4:$K$18,10,FALSE)</f>
        <v>Yes</v>
      </c>
      <c r="F37" t="str">
        <f t="shared" si="0"/>
        <v/>
      </c>
      <c r="G37">
        <f>VLOOKUP(VLOOKUP(A37,'from file'!$B$4:$K$18,7,FALSE),'from part'!$A$4:$N$17,8)+VLOOKUP(A37,'from file'!$B$4:$K$18,3,FALSE)+B37</f>
        <v>24592</v>
      </c>
      <c r="H37" t="str">
        <f t="shared" si="1"/>
        <v>6010</v>
      </c>
      <c r="I37">
        <f>VLOOKUP(A37,'from file'!$B$4:$K$18,7,FALSE)</f>
        <v>3</v>
      </c>
      <c r="J37" t="str">
        <f t="shared" si="5"/>
        <v/>
      </c>
      <c r="K37">
        <f>VLOOKUP(VLOOKUP(A37,'from file'!$B$4:$K$18,7,FALSE),'from part'!$A$4:$N$17,14)+VLOOKUP(A37,'from file'!$B$4:$K$18,3,FALSE)+B37</f>
        <v>10254</v>
      </c>
      <c r="L37" t="str">
        <f t="shared" si="3"/>
        <v>280E</v>
      </c>
      <c r="O37">
        <v>6</v>
      </c>
      <c r="P37">
        <v>40</v>
      </c>
      <c r="Q37">
        <v>1</v>
      </c>
      <c r="R37" s="14">
        <v>1</v>
      </c>
      <c r="S37" t="s">
        <v>8</v>
      </c>
      <c r="T37" t="s">
        <v>150</v>
      </c>
      <c r="U37">
        <v>234</v>
      </c>
      <c r="V37" t="s">
        <v>338</v>
      </c>
      <c r="W37">
        <v>1</v>
      </c>
      <c r="X37" t="s">
        <v>150</v>
      </c>
      <c r="Y37">
        <v>234</v>
      </c>
      <c r="Z37" t="s">
        <v>338</v>
      </c>
    </row>
    <row r="38" spans="1:26" x14ac:dyDescent="0.25">
      <c r="A38">
        <v>3</v>
      </c>
      <c r="B38">
        <v>12</v>
      </c>
      <c r="C38">
        <v>4</v>
      </c>
      <c r="D38">
        <v>9</v>
      </c>
      <c r="E38" t="str">
        <f>VLOOKUP(A38,'from file'!$B$4:$K$18,10,FALSE)</f>
        <v>Yes</v>
      </c>
      <c r="F38" t="str">
        <f t="shared" si="0"/>
        <v/>
      </c>
      <c r="G38">
        <f>VLOOKUP(VLOOKUP(A38,'from file'!$B$4:$K$18,7,FALSE),'from part'!$A$4:$N$17,8)+VLOOKUP(A38,'from file'!$B$4:$K$18,3,FALSE)+B38</f>
        <v>24596</v>
      </c>
      <c r="H38" t="str">
        <f t="shared" si="1"/>
        <v>6014</v>
      </c>
      <c r="I38">
        <f>VLOOKUP(A38,'from file'!$B$4:$K$18,7,FALSE)</f>
        <v>3</v>
      </c>
      <c r="J38" t="str">
        <f t="shared" si="5"/>
        <v/>
      </c>
      <c r="K38">
        <f>VLOOKUP(VLOOKUP(A38,'from file'!$B$4:$K$18,7,FALSE),'from part'!$A$4:$N$17,14)+VLOOKUP(A38,'from file'!$B$4:$K$18,3,FALSE)+B38</f>
        <v>10258</v>
      </c>
      <c r="L38" t="str">
        <f t="shared" si="3"/>
        <v>2812</v>
      </c>
      <c r="O38">
        <v>6</v>
      </c>
      <c r="P38">
        <v>41</v>
      </c>
      <c r="Q38">
        <v>1</v>
      </c>
      <c r="R38" s="14">
        <v>1</v>
      </c>
      <c r="S38" t="s">
        <v>8</v>
      </c>
      <c r="T38" t="s">
        <v>150</v>
      </c>
      <c r="U38">
        <v>235</v>
      </c>
      <c r="V38" t="s">
        <v>339</v>
      </c>
      <c r="W38">
        <v>1</v>
      </c>
      <c r="X38" t="s">
        <v>150</v>
      </c>
      <c r="Y38">
        <v>235</v>
      </c>
      <c r="Z38" t="s">
        <v>339</v>
      </c>
    </row>
    <row r="39" spans="1:26" x14ac:dyDescent="0.25">
      <c r="A39">
        <v>3</v>
      </c>
      <c r="B39">
        <v>48</v>
      </c>
      <c r="C39">
        <v>4</v>
      </c>
      <c r="D39">
        <v>9</v>
      </c>
      <c r="E39" t="str">
        <f>VLOOKUP(A39,'from file'!$B$4:$K$18,10,FALSE)</f>
        <v>Yes</v>
      </c>
      <c r="F39" t="str">
        <f t="shared" si="0"/>
        <v/>
      </c>
      <c r="G39">
        <f>VLOOKUP(VLOOKUP(A39,'from file'!$B$4:$K$18,7,FALSE),'from part'!$A$4:$N$17,8)+VLOOKUP(A39,'from file'!$B$4:$K$18,3,FALSE)+B39</f>
        <v>24632</v>
      </c>
      <c r="H39" t="str">
        <f t="shared" si="1"/>
        <v>6038</v>
      </c>
      <c r="I39">
        <f>VLOOKUP(A39,'from file'!$B$4:$K$18,7,FALSE)</f>
        <v>3</v>
      </c>
      <c r="J39" t="str">
        <f t="shared" si="5"/>
        <v/>
      </c>
      <c r="K39">
        <f>VLOOKUP(VLOOKUP(A39,'from file'!$B$4:$K$18,7,FALSE),'from part'!$A$4:$N$17,14)+VLOOKUP(A39,'from file'!$B$4:$K$18,3,FALSE)+B39</f>
        <v>10294</v>
      </c>
      <c r="L39" t="str">
        <f t="shared" si="3"/>
        <v>2836</v>
      </c>
      <c r="O39">
        <v>6</v>
      </c>
      <c r="P39">
        <v>42</v>
      </c>
      <c r="Q39">
        <v>1</v>
      </c>
      <c r="R39" s="14">
        <v>1</v>
      </c>
      <c r="S39" t="s">
        <v>8</v>
      </c>
      <c r="T39" t="s">
        <v>150</v>
      </c>
      <c r="U39">
        <v>236</v>
      </c>
      <c r="V39" t="s">
        <v>340</v>
      </c>
      <c r="W39">
        <v>1</v>
      </c>
      <c r="X39" t="s">
        <v>150</v>
      </c>
      <c r="Y39">
        <v>236</v>
      </c>
      <c r="Z39" t="s">
        <v>340</v>
      </c>
    </row>
    <row r="40" spans="1:26" x14ac:dyDescent="0.25">
      <c r="A40">
        <v>3</v>
      </c>
      <c r="B40">
        <v>84</v>
      </c>
      <c r="C40">
        <v>4</v>
      </c>
      <c r="D40">
        <v>9</v>
      </c>
      <c r="E40" t="str">
        <f>VLOOKUP(A40,'from file'!$B$4:$K$18,10,FALSE)</f>
        <v>Yes</v>
      </c>
      <c r="F40" t="str">
        <f t="shared" si="0"/>
        <v/>
      </c>
      <c r="G40">
        <f>VLOOKUP(VLOOKUP(A40,'from file'!$B$4:$K$18,7,FALSE),'from part'!$A$4:$N$17,8)+VLOOKUP(A40,'from file'!$B$4:$K$18,3,FALSE)+B40</f>
        <v>24668</v>
      </c>
      <c r="H40" t="str">
        <f t="shared" si="1"/>
        <v>605C</v>
      </c>
      <c r="I40">
        <f>VLOOKUP(A40,'from file'!$B$4:$K$18,7,FALSE)</f>
        <v>3</v>
      </c>
      <c r="J40" t="str">
        <f t="shared" si="5"/>
        <v/>
      </c>
      <c r="K40">
        <f>VLOOKUP(VLOOKUP(A40,'from file'!$B$4:$K$18,7,FALSE),'from part'!$A$4:$N$17,14)+VLOOKUP(A40,'from file'!$B$4:$K$18,3,FALSE)+B40</f>
        <v>10330</v>
      </c>
      <c r="L40" t="str">
        <f t="shared" si="3"/>
        <v>285A</v>
      </c>
      <c r="O40">
        <v>6</v>
      </c>
      <c r="P40">
        <v>44</v>
      </c>
      <c r="Q40">
        <v>1</v>
      </c>
      <c r="R40" s="14">
        <v>1</v>
      </c>
      <c r="S40" t="s">
        <v>8</v>
      </c>
      <c r="T40" t="s">
        <v>150</v>
      </c>
      <c r="U40">
        <v>238</v>
      </c>
      <c r="V40" t="s">
        <v>341</v>
      </c>
      <c r="W40">
        <v>1</v>
      </c>
      <c r="X40" t="s">
        <v>150</v>
      </c>
      <c r="Y40">
        <v>238</v>
      </c>
      <c r="Z40" t="s">
        <v>341</v>
      </c>
    </row>
    <row r="41" spans="1:26" x14ac:dyDescent="0.25">
      <c r="A41">
        <v>3</v>
      </c>
      <c r="B41">
        <v>120</v>
      </c>
      <c r="C41">
        <v>4</v>
      </c>
      <c r="D41">
        <v>1</v>
      </c>
      <c r="E41" t="str">
        <f>VLOOKUP(A41,'from file'!$B$4:$K$18,10,FALSE)</f>
        <v>Yes</v>
      </c>
      <c r="F41" t="str">
        <f t="shared" si="0"/>
        <v/>
      </c>
      <c r="G41">
        <f>VLOOKUP(VLOOKUP(A41,'from file'!$B$4:$K$18,7,FALSE),'from part'!$A$4:$N$17,8)+VLOOKUP(A41,'from file'!$B$4:$K$18,3,FALSE)+B41</f>
        <v>24704</v>
      </c>
      <c r="H41" t="str">
        <f t="shared" si="1"/>
        <v>6080</v>
      </c>
      <c r="I41">
        <f>VLOOKUP(A41,'from file'!$B$4:$K$18,7,FALSE)</f>
        <v>3</v>
      </c>
      <c r="J41" t="str">
        <f t="shared" si="5"/>
        <v/>
      </c>
      <c r="K41">
        <f>VLOOKUP(VLOOKUP(A41,'from file'!$B$4:$K$18,7,FALSE),'from part'!$A$4:$N$17,14)+VLOOKUP(A41,'from file'!$B$4:$K$18,3,FALSE)+B41</f>
        <v>10366</v>
      </c>
      <c r="L41" t="str">
        <f t="shared" si="3"/>
        <v>287E</v>
      </c>
      <c r="O41">
        <v>6</v>
      </c>
      <c r="P41">
        <v>45</v>
      </c>
      <c r="Q41">
        <v>1</v>
      </c>
      <c r="R41" s="14">
        <v>1</v>
      </c>
      <c r="S41" t="s">
        <v>8</v>
      </c>
      <c r="T41" t="s">
        <v>150</v>
      </c>
      <c r="U41">
        <v>239</v>
      </c>
      <c r="V41" t="s">
        <v>342</v>
      </c>
      <c r="W41">
        <v>1</v>
      </c>
      <c r="X41" t="s">
        <v>150</v>
      </c>
      <c r="Y41">
        <v>239</v>
      </c>
      <c r="Z41" t="s">
        <v>342</v>
      </c>
    </row>
    <row r="42" spans="1:26" x14ac:dyDescent="0.25">
      <c r="A42">
        <v>3</v>
      </c>
      <c r="B42">
        <v>124</v>
      </c>
      <c r="C42">
        <v>4</v>
      </c>
      <c r="D42">
        <v>9</v>
      </c>
      <c r="E42" t="str">
        <f>VLOOKUP(A42,'from file'!$B$4:$K$18,10,FALSE)</f>
        <v>Yes</v>
      </c>
      <c r="F42" t="str">
        <f t="shared" si="0"/>
        <v/>
      </c>
      <c r="G42">
        <f>VLOOKUP(VLOOKUP(A42,'from file'!$B$4:$K$18,7,FALSE),'from part'!$A$4:$N$17,8)+VLOOKUP(A42,'from file'!$B$4:$K$18,3,FALSE)+B42</f>
        <v>24708</v>
      </c>
      <c r="H42" t="str">
        <f t="shared" si="1"/>
        <v>6084</v>
      </c>
      <c r="I42">
        <f>VLOOKUP(A42,'from file'!$B$4:$K$18,7,FALSE)</f>
        <v>3</v>
      </c>
      <c r="J42" t="str">
        <f t="shared" si="5"/>
        <v/>
      </c>
      <c r="K42">
        <f>VLOOKUP(VLOOKUP(A42,'from file'!$B$4:$K$18,7,FALSE),'from part'!$A$4:$N$17,14)+VLOOKUP(A42,'from file'!$B$4:$K$18,3,FALSE)+B42</f>
        <v>10370</v>
      </c>
      <c r="L42" t="str">
        <f t="shared" si="3"/>
        <v>2882</v>
      </c>
      <c r="O42">
        <v>6</v>
      </c>
      <c r="P42">
        <v>46</v>
      </c>
      <c r="Q42">
        <v>2</v>
      </c>
      <c r="R42" s="14">
        <v>1</v>
      </c>
      <c r="S42" t="s">
        <v>8</v>
      </c>
      <c r="T42" t="s">
        <v>150</v>
      </c>
      <c r="U42">
        <v>240</v>
      </c>
      <c r="V42" t="s">
        <v>343</v>
      </c>
      <c r="W42">
        <v>1</v>
      </c>
      <c r="X42" t="s">
        <v>150</v>
      </c>
      <c r="Y42">
        <v>240</v>
      </c>
      <c r="Z42" t="s">
        <v>343</v>
      </c>
    </row>
    <row r="43" spans="1:26" x14ac:dyDescent="0.25">
      <c r="A43">
        <v>3</v>
      </c>
      <c r="B43">
        <v>160</v>
      </c>
      <c r="C43">
        <v>4</v>
      </c>
      <c r="D43">
        <v>9</v>
      </c>
      <c r="E43" t="str">
        <f>VLOOKUP(A43,'from file'!$B$4:$K$18,10,FALSE)</f>
        <v>Yes</v>
      </c>
      <c r="F43" t="str">
        <f t="shared" si="0"/>
        <v/>
      </c>
      <c r="G43">
        <f>VLOOKUP(VLOOKUP(A43,'from file'!$B$4:$K$18,7,FALSE),'from part'!$A$4:$N$17,8)+VLOOKUP(A43,'from file'!$B$4:$K$18,3,FALSE)+B43</f>
        <v>24744</v>
      </c>
      <c r="H43" t="str">
        <f t="shared" si="1"/>
        <v>60A8</v>
      </c>
      <c r="I43">
        <f>VLOOKUP(A43,'from file'!$B$4:$K$18,7,FALSE)</f>
        <v>3</v>
      </c>
      <c r="J43" t="str">
        <f t="shared" si="5"/>
        <v/>
      </c>
      <c r="K43">
        <f>VLOOKUP(VLOOKUP(A43,'from file'!$B$4:$K$18,7,FALSE),'from part'!$A$4:$N$17,14)+VLOOKUP(A43,'from file'!$B$4:$K$18,3,FALSE)+B43</f>
        <v>10406</v>
      </c>
      <c r="L43" t="str">
        <f t="shared" si="3"/>
        <v>28A6</v>
      </c>
      <c r="O43">
        <v>6</v>
      </c>
      <c r="P43">
        <v>48</v>
      </c>
      <c r="Q43">
        <v>4</v>
      </c>
      <c r="R43" s="14">
        <v>1</v>
      </c>
      <c r="S43" t="s">
        <v>8</v>
      </c>
      <c r="T43" t="s">
        <v>150</v>
      </c>
      <c r="U43">
        <v>242</v>
      </c>
      <c r="V43" t="s">
        <v>344</v>
      </c>
      <c r="W43">
        <v>1</v>
      </c>
      <c r="X43" t="s">
        <v>150</v>
      </c>
      <c r="Y43">
        <v>242</v>
      </c>
      <c r="Z43" t="s">
        <v>344</v>
      </c>
    </row>
    <row r="44" spans="1:26" x14ac:dyDescent="0.25">
      <c r="A44">
        <v>3</v>
      </c>
      <c r="B44">
        <v>196</v>
      </c>
      <c r="C44">
        <v>4</v>
      </c>
      <c r="D44">
        <v>9</v>
      </c>
      <c r="E44" t="str">
        <f>VLOOKUP(A44,'from file'!$B$4:$K$18,10,FALSE)</f>
        <v>Yes</v>
      </c>
      <c r="F44" t="str">
        <f t="shared" si="0"/>
        <v/>
      </c>
      <c r="G44">
        <f>VLOOKUP(VLOOKUP(A44,'from file'!$B$4:$K$18,7,FALSE),'from part'!$A$4:$N$17,8)+VLOOKUP(A44,'from file'!$B$4:$K$18,3,FALSE)+B44</f>
        <v>24780</v>
      </c>
      <c r="H44" t="str">
        <f t="shared" si="1"/>
        <v>60CC</v>
      </c>
      <c r="I44">
        <f>VLOOKUP(A44,'from file'!$B$4:$K$18,7,FALSE)</f>
        <v>3</v>
      </c>
      <c r="J44" t="str">
        <f t="shared" si="5"/>
        <v/>
      </c>
      <c r="K44">
        <f>VLOOKUP(VLOOKUP(A44,'from file'!$B$4:$K$18,7,FALSE),'from part'!$A$4:$N$17,14)+VLOOKUP(A44,'from file'!$B$4:$K$18,3,FALSE)+B44</f>
        <v>10442</v>
      </c>
      <c r="L44" t="str">
        <f t="shared" si="3"/>
        <v>28CA</v>
      </c>
      <c r="O44">
        <v>6</v>
      </c>
      <c r="P44">
        <v>52</v>
      </c>
      <c r="Q44">
        <v>4</v>
      </c>
      <c r="R44" s="14">
        <v>1</v>
      </c>
      <c r="S44" t="s">
        <v>8</v>
      </c>
      <c r="T44" t="s">
        <v>150</v>
      </c>
      <c r="U44">
        <v>246</v>
      </c>
      <c r="V44" t="s">
        <v>345</v>
      </c>
      <c r="W44">
        <v>1</v>
      </c>
      <c r="X44" t="s">
        <v>150</v>
      </c>
      <c r="Y44">
        <v>246</v>
      </c>
      <c r="Z44" t="s">
        <v>345</v>
      </c>
    </row>
    <row r="45" spans="1:26" x14ac:dyDescent="0.25">
      <c r="A45">
        <v>3</v>
      </c>
      <c r="B45">
        <v>232</v>
      </c>
      <c r="C45">
        <v>4</v>
      </c>
      <c r="D45">
        <v>9</v>
      </c>
      <c r="E45" t="str">
        <f>VLOOKUP(A45,'from file'!$B$4:$K$18,10,FALSE)</f>
        <v>Yes</v>
      </c>
      <c r="F45" t="str">
        <f t="shared" si="0"/>
        <v/>
      </c>
      <c r="G45">
        <f>VLOOKUP(VLOOKUP(A45,'from file'!$B$4:$K$18,7,FALSE),'from part'!$A$4:$N$17,8)+VLOOKUP(A45,'from file'!$B$4:$K$18,3,FALSE)+B45</f>
        <v>24816</v>
      </c>
      <c r="H45" t="str">
        <f t="shared" si="1"/>
        <v>60F0</v>
      </c>
      <c r="I45">
        <f>VLOOKUP(A45,'from file'!$B$4:$K$18,7,FALSE)</f>
        <v>3</v>
      </c>
      <c r="J45" t="str">
        <f t="shared" si="5"/>
        <v/>
      </c>
      <c r="K45">
        <f>VLOOKUP(VLOOKUP(A45,'from file'!$B$4:$K$18,7,FALSE),'from part'!$A$4:$N$17,14)+VLOOKUP(A45,'from file'!$B$4:$K$18,3,FALSE)+B45</f>
        <v>10478</v>
      </c>
      <c r="L45" t="str">
        <f t="shared" si="3"/>
        <v>28EE</v>
      </c>
      <c r="O45">
        <v>6</v>
      </c>
      <c r="P45">
        <v>56</v>
      </c>
      <c r="Q45">
        <v>2</v>
      </c>
      <c r="R45" s="14">
        <v>1</v>
      </c>
      <c r="S45" t="s">
        <v>8</v>
      </c>
      <c r="T45" t="s">
        <v>150</v>
      </c>
      <c r="U45">
        <v>250</v>
      </c>
      <c r="V45" t="s">
        <v>346</v>
      </c>
      <c r="W45">
        <v>1</v>
      </c>
      <c r="X45" t="s">
        <v>150</v>
      </c>
      <c r="Y45">
        <v>250</v>
      </c>
      <c r="Z45" t="s">
        <v>346</v>
      </c>
    </row>
    <row r="46" spans="1:26" x14ac:dyDescent="0.25">
      <c r="A46">
        <v>4</v>
      </c>
      <c r="B46">
        <v>0</v>
      </c>
      <c r="C46">
        <v>2</v>
      </c>
      <c r="D46">
        <v>1</v>
      </c>
      <c r="E46" t="str">
        <f>VLOOKUP(A46,'from file'!$B$4:$K$18,10,FALSE)</f>
        <v>Yes</v>
      </c>
      <c r="F46">
        <f t="shared" si="0"/>
        <v>28</v>
      </c>
      <c r="G46">
        <f>VLOOKUP(VLOOKUP(A46,'from file'!$B$4:$K$18,7,FALSE),'from part'!$A$4:$N$17,8)+VLOOKUP(A46,'from file'!$B$4:$K$18,3,FALSE)+B46</f>
        <v>36</v>
      </c>
      <c r="H46" t="str">
        <f t="shared" si="1"/>
        <v>0024</v>
      </c>
      <c r="I46">
        <f>VLOOKUP(A46,'from file'!$B$4:$K$18,7,FALSE)</f>
        <v>1</v>
      </c>
      <c r="J46">
        <f t="shared" si="5"/>
        <v>28</v>
      </c>
      <c r="K46">
        <f>VLOOKUP(VLOOKUP(A46,'from file'!$B$4:$K$18,7,FALSE),'from part'!$A$4:$N$17,14)+VLOOKUP(A46,'from file'!$B$4:$K$18,3,FALSE)+B46</f>
        <v>36</v>
      </c>
      <c r="L46" t="str">
        <f t="shared" si="3"/>
        <v>0024</v>
      </c>
      <c r="O46">
        <v>6</v>
      </c>
      <c r="P46">
        <v>60</v>
      </c>
      <c r="Q46">
        <v>8</v>
      </c>
      <c r="R46" s="14">
        <v>1</v>
      </c>
      <c r="S46" t="s">
        <v>8</v>
      </c>
      <c r="T46" t="s">
        <v>150</v>
      </c>
      <c r="U46">
        <v>254</v>
      </c>
      <c r="V46" t="s">
        <v>347</v>
      </c>
      <c r="W46">
        <v>1</v>
      </c>
      <c r="X46" t="s">
        <v>150</v>
      </c>
      <c r="Y46">
        <v>254</v>
      </c>
      <c r="Z46" t="s">
        <v>347</v>
      </c>
    </row>
    <row r="47" spans="1:26" x14ac:dyDescent="0.25">
      <c r="A47">
        <v>4</v>
      </c>
      <c r="B47">
        <v>2</v>
      </c>
      <c r="C47">
        <v>1</v>
      </c>
      <c r="D47">
        <v>1</v>
      </c>
      <c r="E47" t="str">
        <f>VLOOKUP(A47,'from file'!$B$4:$K$18,10,FALSE)</f>
        <v>Yes</v>
      </c>
      <c r="F47" t="str">
        <f t="shared" si="0"/>
        <v/>
      </c>
      <c r="G47">
        <f>VLOOKUP(VLOOKUP(A47,'from file'!$B$4:$K$18,7,FALSE),'from part'!$A$4:$N$17,8)+VLOOKUP(A47,'from file'!$B$4:$K$18,3,FALSE)+B47</f>
        <v>38</v>
      </c>
      <c r="H47" t="str">
        <f t="shared" si="1"/>
        <v>0026</v>
      </c>
      <c r="I47">
        <f>VLOOKUP(A47,'from file'!$B$4:$K$18,7,FALSE)</f>
        <v>1</v>
      </c>
      <c r="J47" t="str">
        <f t="shared" si="5"/>
        <v/>
      </c>
      <c r="K47">
        <f>VLOOKUP(VLOOKUP(A47,'from file'!$B$4:$K$18,7,FALSE),'from part'!$A$4:$N$17,14)+VLOOKUP(A47,'from file'!$B$4:$K$18,3,FALSE)+B47</f>
        <v>38</v>
      </c>
      <c r="L47" t="str">
        <f t="shared" si="3"/>
        <v>0026</v>
      </c>
      <c r="O47">
        <v>6</v>
      </c>
      <c r="P47">
        <v>60</v>
      </c>
      <c r="Q47">
        <v>4</v>
      </c>
      <c r="R47" s="14">
        <v>1</v>
      </c>
      <c r="S47" t="s">
        <v>8</v>
      </c>
      <c r="T47" t="s">
        <v>150</v>
      </c>
      <c r="U47">
        <v>254</v>
      </c>
      <c r="V47" t="s">
        <v>347</v>
      </c>
      <c r="W47">
        <v>1</v>
      </c>
      <c r="X47" t="s">
        <v>150</v>
      </c>
      <c r="Y47">
        <v>254</v>
      </c>
      <c r="Z47" t="s">
        <v>347</v>
      </c>
    </row>
    <row r="48" spans="1:26" x14ac:dyDescent="0.25">
      <c r="A48">
        <v>4</v>
      </c>
      <c r="B48">
        <v>3</v>
      </c>
      <c r="C48">
        <v>1</v>
      </c>
      <c r="D48">
        <v>1</v>
      </c>
      <c r="E48" t="str">
        <f>VLOOKUP(A48,'from file'!$B$4:$K$18,10,FALSE)</f>
        <v>Yes</v>
      </c>
      <c r="F48" t="str">
        <f t="shared" si="0"/>
        <v/>
      </c>
      <c r="G48">
        <f>VLOOKUP(VLOOKUP(A48,'from file'!$B$4:$K$18,7,FALSE),'from part'!$A$4:$N$17,8)+VLOOKUP(A48,'from file'!$B$4:$K$18,3,FALSE)+B48</f>
        <v>39</v>
      </c>
      <c r="H48" t="str">
        <f t="shared" si="1"/>
        <v>0027</v>
      </c>
      <c r="I48">
        <f>VLOOKUP(A48,'from file'!$B$4:$K$18,7,FALSE)</f>
        <v>1</v>
      </c>
      <c r="J48" t="str">
        <f t="shared" si="5"/>
        <v/>
      </c>
      <c r="K48">
        <f>VLOOKUP(VLOOKUP(A48,'from file'!$B$4:$K$18,7,FALSE),'from part'!$A$4:$N$17,14)+VLOOKUP(A48,'from file'!$B$4:$K$18,3,FALSE)+B48</f>
        <v>39</v>
      </c>
      <c r="L48" t="str">
        <f t="shared" si="3"/>
        <v>0027</v>
      </c>
      <c r="O48">
        <v>6</v>
      </c>
      <c r="P48">
        <v>64</v>
      </c>
      <c r="Q48">
        <v>4</v>
      </c>
      <c r="R48" s="14">
        <v>1</v>
      </c>
      <c r="S48" t="s">
        <v>8</v>
      </c>
      <c r="T48" t="s">
        <v>150</v>
      </c>
      <c r="U48">
        <v>258</v>
      </c>
      <c r="V48" t="s">
        <v>348</v>
      </c>
      <c r="W48">
        <v>1</v>
      </c>
      <c r="X48" t="s">
        <v>150</v>
      </c>
      <c r="Y48">
        <v>258</v>
      </c>
      <c r="Z48" t="s">
        <v>348</v>
      </c>
    </row>
    <row r="49" spans="1:26" x14ac:dyDescent="0.25">
      <c r="A49">
        <v>4</v>
      </c>
      <c r="B49">
        <v>4</v>
      </c>
      <c r="C49">
        <v>2</v>
      </c>
      <c r="D49">
        <v>9</v>
      </c>
      <c r="E49" t="str">
        <f>VLOOKUP(A49,'from file'!$B$4:$K$18,10,FALSE)</f>
        <v>Yes</v>
      </c>
      <c r="F49" t="str">
        <f t="shared" si="0"/>
        <v/>
      </c>
      <c r="G49">
        <f>VLOOKUP(VLOOKUP(A49,'from file'!$B$4:$K$18,7,FALSE),'from part'!$A$4:$N$17,8)+VLOOKUP(A49,'from file'!$B$4:$K$18,3,FALSE)+B49</f>
        <v>40</v>
      </c>
      <c r="H49" t="str">
        <f t="shared" si="1"/>
        <v>0028</v>
      </c>
      <c r="I49">
        <f>VLOOKUP(A49,'from file'!$B$4:$K$18,7,FALSE)</f>
        <v>1</v>
      </c>
      <c r="J49" t="str">
        <f t="shared" si="5"/>
        <v/>
      </c>
      <c r="K49">
        <f>VLOOKUP(VLOOKUP(A49,'from file'!$B$4:$K$18,7,FALSE),'from part'!$A$4:$N$17,14)+VLOOKUP(A49,'from file'!$B$4:$K$18,3,FALSE)+B49</f>
        <v>40</v>
      </c>
      <c r="L49" t="str">
        <f t="shared" si="3"/>
        <v>0028</v>
      </c>
      <c r="O49">
        <v>8</v>
      </c>
      <c r="P49">
        <v>0</v>
      </c>
      <c r="Q49">
        <v>1</v>
      </c>
      <c r="R49" s="14">
        <v>1</v>
      </c>
      <c r="S49" t="s">
        <v>8</v>
      </c>
      <c r="T49">
        <v>262</v>
      </c>
      <c r="U49">
        <v>270</v>
      </c>
      <c r="V49" t="s">
        <v>375</v>
      </c>
      <c r="W49">
        <v>1</v>
      </c>
      <c r="X49">
        <v>262</v>
      </c>
      <c r="Y49">
        <v>270</v>
      </c>
      <c r="Z49" t="s">
        <v>375</v>
      </c>
    </row>
    <row r="50" spans="1:26" x14ac:dyDescent="0.25">
      <c r="A50">
        <v>4</v>
      </c>
      <c r="B50">
        <v>22</v>
      </c>
      <c r="C50">
        <v>2</v>
      </c>
      <c r="D50">
        <v>32</v>
      </c>
      <c r="E50" t="str">
        <f>VLOOKUP(A50,'from file'!$B$4:$K$18,10,FALSE)</f>
        <v>Yes</v>
      </c>
      <c r="F50" t="str">
        <f t="shared" si="0"/>
        <v/>
      </c>
      <c r="G50">
        <f>VLOOKUP(VLOOKUP(A50,'from file'!$B$4:$K$18,7,FALSE),'from part'!$A$4:$N$17,8)+VLOOKUP(A50,'from file'!$B$4:$K$18,3,FALSE)+B50</f>
        <v>58</v>
      </c>
      <c r="H50" t="str">
        <f t="shared" si="1"/>
        <v>003A</v>
      </c>
      <c r="I50">
        <f>VLOOKUP(A50,'from file'!$B$4:$K$18,7,FALSE)</f>
        <v>1</v>
      </c>
      <c r="J50" t="str">
        <f t="shared" si="5"/>
        <v/>
      </c>
      <c r="K50">
        <f>VLOOKUP(VLOOKUP(A50,'from file'!$B$4:$K$18,7,FALSE),'from part'!$A$4:$N$17,14)+VLOOKUP(A50,'from file'!$B$4:$K$18,3,FALSE)+B50</f>
        <v>58</v>
      </c>
      <c r="L50" t="str">
        <f t="shared" si="3"/>
        <v>003A</v>
      </c>
      <c r="O50">
        <v>8</v>
      </c>
      <c r="P50">
        <v>1</v>
      </c>
      <c r="Q50">
        <v>1</v>
      </c>
      <c r="R50" s="14">
        <v>1</v>
      </c>
      <c r="S50" t="s">
        <v>8</v>
      </c>
      <c r="T50" t="s">
        <v>150</v>
      </c>
      <c r="U50">
        <v>271</v>
      </c>
      <c r="V50" t="s">
        <v>376</v>
      </c>
      <c r="W50">
        <v>1</v>
      </c>
      <c r="X50" t="s">
        <v>150</v>
      </c>
      <c r="Y50">
        <v>271</v>
      </c>
      <c r="Z50" t="s">
        <v>376</v>
      </c>
    </row>
    <row r="51" spans="1:26" x14ac:dyDescent="0.25">
      <c r="A51">
        <v>4</v>
      </c>
      <c r="B51">
        <v>86</v>
      </c>
      <c r="C51">
        <v>2</v>
      </c>
      <c r="D51">
        <v>32</v>
      </c>
      <c r="E51" t="str">
        <f>VLOOKUP(A51,'from file'!$B$4:$K$18,10,FALSE)</f>
        <v>Yes</v>
      </c>
      <c r="F51" t="str">
        <f t="shared" si="0"/>
        <v/>
      </c>
      <c r="G51">
        <f>VLOOKUP(VLOOKUP(A51,'from file'!$B$4:$K$18,7,FALSE),'from part'!$A$4:$N$17,8)+VLOOKUP(A51,'from file'!$B$4:$K$18,3,FALSE)+B51</f>
        <v>122</v>
      </c>
      <c r="H51" t="str">
        <f t="shared" si="1"/>
        <v>007A</v>
      </c>
      <c r="I51">
        <f>VLOOKUP(A51,'from file'!$B$4:$K$18,7,FALSE)</f>
        <v>1</v>
      </c>
      <c r="J51" t="str">
        <f t="shared" si="5"/>
        <v/>
      </c>
      <c r="K51">
        <f>VLOOKUP(VLOOKUP(A51,'from file'!$B$4:$K$18,7,FALSE),'from part'!$A$4:$N$17,14)+VLOOKUP(A51,'from file'!$B$4:$K$18,3,FALSE)+B51</f>
        <v>122</v>
      </c>
      <c r="L51" t="str">
        <f t="shared" si="3"/>
        <v>007A</v>
      </c>
      <c r="O51">
        <v>8</v>
      </c>
      <c r="P51">
        <v>2</v>
      </c>
      <c r="Q51">
        <v>1</v>
      </c>
      <c r="R51" s="14">
        <v>1</v>
      </c>
      <c r="S51" t="s">
        <v>8</v>
      </c>
      <c r="T51" t="s">
        <v>150</v>
      </c>
      <c r="U51">
        <v>272</v>
      </c>
      <c r="V51" t="s">
        <v>377</v>
      </c>
      <c r="W51">
        <v>1</v>
      </c>
      <c r="X51" t="s">
        <v>150</v>
      </c>
      <c r="Y51">
        <v>272</v>
      </c>
      <c r="Z51" t="s">
        <v>377</v>
      </c>
    </row>
    <row r="52" spans="1:26" x14ac:dyDescent="0.25">
      <c r="A52">
        <v>5</v>
      </c>
      <c r="B52">
        <v>0</v>
      </c>
      <c r="C52">
        <v>4</v>
      </c>
      <c r="D52">
        <v>1</v>
      </c>
      <c r="E52" t="str">
        <f>VLOOKUP(A52,'from file'!$B$4:$K$18,10,FALSE)</f>
        <v>Yes</v>
      </c>
      <c r="F52">
        <f t="shared" si="0"/>
        <v>24852</v>
      </c>
      <c r="G52">
        <f>VLOOKUP(VLOOKUP(A52,'from file'!$B$4:$K$18,7,FALSE),'from part'!$A$4:$N$17,8)+VLOOKUP(A52,'from file'!$B$4:$K$18,3,FALSE)+B52</f>
        <v>24860</v>
      </c>
      <c r="H52" t="str">
        <f t="shared" si="1"/>
        <v>611C</v>
      </c>
      <c r="I52">
        <f>VLOOKUP(A52,'from file'!$B$4:$K$18,7,FALSE)</f>
        <v>3</v>
      </c>
      <c r="J52">
        <f t="shared" si="5"/>
        <v>10514</v>
      </c>
      <c r="K52">
        <f>VLOOKUP(VLOOKUP(A52,'from file'!$B$4:$K$18,7,FALSE),'from part'!$A$4:$N$17,14)+VLOOKUP(A52,'from file'!$B$4:$K$18,3,FALSE)+B52</f>
        <v>10522</v>
      </c>
      <c r="L52" t="str">
        <f t="shared" si="3"/>
        <v>291A</v>
      </c>
      <c r="O52">
        <v>8</v>
      </c>
      <c r="P52">
        <v>3</v>
      </c>
      <c r="Q52">
        <v>1</v>
      </c>
      <c r="R52" s="14">
        <v>1</v>
      </c>
      <c r="S52" t="s">
        <v>8</v>
      </c>
      <c r="T52" t="s">
        <v>150</v>
      </c>
      <c r="U52">
        <v>273</v>
      </c>
      <c r="V52" t="s">
        <v>378</v>
      </c>
      <c r="W52">
        <v>1</v>
      </c>
      <c r="X52" t="s">
        <v>150</v>
      </c>
      <c r="Y52">
        <v>273</v>
      </c>
      <c r="Z52" t="s">
        <v>378</v>
      </c>
    </row>
    <row r="53" spans="1:26" x14ac:dyDescent="0.25">
      <c r="A53">
        <v>5</v>
      </c>
      <c r="B53">
        <v>4</v>
      </c>
      <c r="C53">
        <v>4</v>
      </c>
      <c r="D53">
        <v>1</v>
      </c>
      <c r="E53" t="str">
        <f>VLOOKUP(A53,'from file'!$B$4:$K$18,10,FALSE)</f>
        <v>Yes</v>
      </c>
      <c r="F53" t="str">
        <f t="shared" si="0"/>
        <v/>
      </c>
      <c r="G53">
        <f>VLOOKUP(VLOOKUP(A53,'from file'!$B$4:$K$18,7,FALSE),'from part'!$A$4:$N$17,8)+VLOOKUP(A53,'from file'!$B$4:$K$18,3,FALSE)+B53</f>
        <v>24864</v>
      </c>
      <c r="H53" t="str">
        <f t="shared" si="1"/>
        <v>6120</v>
      </c>
      <c r="I53">
        <f>VLOOKUP(A53,'from file'!$B$4:$K$18,7,FALSE)</f>
        <v>3</v>
      </c>
      <c r="J53" t="str">
        <f t="shared" si="5"/>
        <v/>
      </c>
      <c r="K53">
        <f>VLOOKUP(VLOOKUP(A53,'from file'!$B$4:$K$18,7,FALSE),'from part'!$A$4:$N$17,14)+VLOOKUP(A53,'from file'!$B$4:$K$18,3,FALSE)+B53</f>
        <v>10526</v>
      </c>
      <c r="L53" t="str">
        <f t="shared" si="3"/>
        <v>291E</v>
      </c>
      <c r="O53">
        <v>8</v>
      </c>
      <c r="P53">
        <v>4</v>
      </c>
      <c r="Q53">
        <v>2</v>
      </c>
      <c r="R53" s="14">
        <v>1</v>
      </c>
      <c r="S53" t="s">
        <v>8</v>
      </c>
      <c r="T53" t="s">
        <v>150</v>
      </c>
      <c r="U53">
        <v>274</v>
      </c>
      <c r="V53" t="s">
        <v>379</v>
      </c>
      <c r="W53">
        <v>1</v>
      </c>
      <c r="X53" t="s">
        <v>150</v>
      </c>
      <c r="Y53">
        <v>274</v>
      </c>
      <c r="Z53" t="s">
        <v>379</v>
      </c>
    </row>
    <row r="54" spans="1:26" x14ac:dyDescent="0.25">
      <c r="A54">
        <v>5</v>
      </c>
      <c r="B54">
        <v>8</v>
      </c>
      <c r="C54">
        <v>4</v>
      </c>
      <c r="D54">
        <v>1</v>
      </c>
      <c r="E54" t="str">
        <f>VLOOKUP(A54,'from file'!$B$4:$K$18,10,FALSE)</f>
        <v>Yes</v>
      </c>
      <c r="F54" t="str">
        <f t="shared" si="0"/>
        <v/>
      </c>
      <c r="G54">
        <f>VLOOKUP(VLOOKUP(A54,'from file'!$B$4:$K$18,7,FALSE),'from part'!$A$4:$N$17,8)+VLOOKUP(A54,'from file'!$B$4:$K$18,3,FALSE)+B54</f>
        <v>24868</v>
      </c>
      <c r="H54" t="str">
        <f t="shared" si="1"/>
        <v>6124</v>
      </c>
      <c r="I54">
        <f>VLOOKUP(A54,'from file'!$B$4:$K$18,7,FALSE)</f>
        <v>3</v>
      </c>
      <c r="J54" t="str">
        <f t="shared" si="5"/>
        <v/>
      </c>
      <c r="K54">
        <f>VLOOKUP(VLOOKUP(A54,'from file'!$B$4:$K$18,7,FALSE),'from part'!$A$4:$N$17,14)+VLOOKUP(A54,'from file'!$B$4:$K$18,3,FALSE)+B54</f>
        <v>10530</v>
      </c>
      <c r="L54" t="str">
        <f t="shared" si="3"/>
        <v>2922</v>
      </c>
      <c r="O54">
        <v>8</v>
      </c>
      <c r="P54">
        <v>6</v>
      </c>
      <c r="Q54">
        <v>1</v>
      </c>
      <c r="R54" s="14">
        <v>1</v>
      </c>
      <c r="S54" t="s">
        <v>8</v>
      </c>
      <c r="T54" t="s">
        <v>150</v>
      </c>
      <c r="U54">
        <v>276</v>
      </c>
      <c r="V54" t="s">
        <v>380</v>
      </c>
      <c r="W54">
        <v>1</v>
      </c>
      <c r="X54" t="s">
        <v>150</v>
      </c>
      <c r="Y54">
        <v>276</v>
      </c>
      <c r="Z54" t="s">
        <v>380</v>
      </c>
    </row>
    <row r="55" spans="1:26" x14ac:dyDescent="0.25">
      <c r="A55">
        <v>5</v>
      </c>
      <c r="B55">
        <v>12</v>
      </c>
      <c r="C55">
        <v>4</v>
      </c>
      <c r="D55">
        <v>1</v>
      </c>
      <c r="E55" t="str">
        <f>VLOOKUP(A55,'from file'!$B$4:$K$18,10,FALSE)</f>
        <v>Yes</v>
      </c>
      <c r="F55" t="str">
        <f t="shared" si="0"/>
        <v/>
      </c>
      <c r="G55">
        <f>VLOOKUP(VLOOKUP(A55,'from file'!$B$4:$K$18,7,FALSE),'from part'!$A$4:$N$17,8)+VLOOKUP(A55,'from file'!$B$4:$K$18,3,FALSE)+B55</f>
        <v>24872</v>
      </c>
      <c r="H55" t="str">
        <f t="shared" si="1"/>
        <v>6128</v>
      </c>
      <c r="I55">
        <f>VLOOKUP(A55,'from file'!$B$4:$K$18,7,FALSE)</f>
        <v>3</v>
      </c>
      <c r="J55" t="str">
        <f t="shared" si="5"/>
        <v/>
      </c>
      <c r="K55">
        <f>VLOOKUP(VLOOKUP(A55,'from file'!$B$4:$K$18,7,FALSE),'from part'!$A$4:$N$17,14)+VLOOKUP(A55,'from file'!$B$4:$K$18,3,FALSE)+B55</f>
        <v>10534</v>
      </c>
      <c r="L55" t="str">
        <f t="shared" si="3"/>
        <v>2926</v>
      </c>
      <c r="O55">
        <v>9</v>
      </c>
      <c r="P55">
        <v>0</v>
      </c>
      <c r="Q55">
        <v>1</v>
      </c>
      <c r="R55" s="14">
        <v>1</v>
      </c>
      <c r="S55" t="s">
        <v>8</v>
      </c>
      <c r="T55">
        <v>278</v>
      </c>
      <c r="U55">
        <v>286</v>
      </c>
      <c r="V55" t="s">
        <v>381</v>
      </c>
      <c r="W55">
        <v>1</v>
      </c>
      <c r="X55">
        <v>278</v>
      </c>
      <c r="Y55">
        <v>286</v>
      </c>
      <c r="Z55" t="s">
        <v>381</v>
      </c>
    </row>
    <row r="56" spans="1:26" x14ac:dyDescent="0.25">
      <c r="A56">
        <v>5</v>
      </c>
      <c r="B56">
        <v>16</v>
      </c>
      <c r="C56">
        <v>4</v>
      </c>
      <c r="D56">
        <v>1</v>
      </c>
      <c r="E56" t="str">
        <f>VLOOKUP(A56,'from file'!$B$4:$K$18,10,FALSE)</f>
        <v>Yes</v>
      </c>
      <c r="F56" t="str">
        <f t="shared" si="0"/>
        <v/>
      </c>
      <c r="G56">
        <f>VLOOKUP(VLOOKUP(A56,'from file'!$B$4:$K$18,7,FALSE),'from part'!$A$4:$N$17,8)+VLOOKUP(A56,'from file'!$B$4:$K$18,3,FALSE)+B56</f>
        <v>24876</v>
      </c>
      <c r="H56" t="str">
        <f t="shared" si="1"/>
        <v>612C</v>
      </c>
      <c r="I56">
        <f>VLOOKUP(A56,'from file'!$B$4:$K$18,7,FALSE)</f>
        <v>3</v>
      </c>
      <c r="J56" t="str">
        <f t="shared" si="5"/>
        <v/>
      </c>
      <c r="K56">
        <f>VLOOKUP(VLOOKUP(A56,'from file'!$B$4:$K$18,7,FALSE),'from part'!$A$4:$N$17,14)+VLOOKUP(A56,'from file'!$B$4:$K$18,3,FALSE)+B56</f>
        <v>10538</v>
      </c>
      <c r="L56" t="str">
        <f t="shared" si="3"/>
        <v>292A</v>
      </c>
      <c r="O56">
        <v>9</v>
      </c>
      <c r="P56">
        <v>1</v>
      </c>
      <c r="Q56">
        <v>1</v>
      </c>
      <c r="R56" s="14">
        <v>1</v>
      </c>
      <c r="S56" t="s">
        <v>8</v>
      </c>
      <c r="T56" t="s">
        <v>150</v>
      </c>
      <c r="U56">
        <v>287</v>
      </c>
      <c r="V56" t="s">
        <v>382</v>
      </c>
      <c r="W56">
        <v>1</v>
      </c>
      <c r="X56" t="s">
        <v>150</v>
      </c>
      <c r="Y56">
        <v>287</v>
      </c>
      <c r="Z56" t="s">
        <v>382</v>
      </c>
    </row>
    <row r="57" spans="1:26" x14ac:dyDescent="0.25">
      <c r="A57">
        <v>5</v>
      </c>
      <c r="B57">
        <v>20</v>
      </c>
      <c r="C57">
        <v>4</v>
      </c>
      <c r="D57">
        <v>1</v>
      </c>
      <c r="E57" t="str">
        <f>VLOOKUP(A57,'from file'!$B$4:$K$18,10,FALSE)</f>
        <v>Yes</v>
      </c>
      <c r="F57" t="str">
        <f t="shared" si="0"/>
        <v/>
      </c>
      <c r="G57">
        <f>VLOOKUP(VLOOKUP(A57,'from file'!$B$4:$K$18,7,FALSE),'from part'!$A$4:$N$17,8)+VLOOKUP(A57,'from file'!$B$4:$K$18,3,FALSE)+B57</f>
        <v>24880</v>
      </c>
      <c r="H57" t="str">
        <f t="shared" si="1"/>
        <v>6130</v>
      </c>
      <c r="I57">
        <f>VLOOKUP(A57,'from file'!$B$4:$K$18,7,FALSE)</f>
        <v>3</v>
      </c>
      <c r="J57" t="str">
        <f t="shared" si="5"/>
        <v/>
      </c>
      <c r="K57">
        <f>VLOOKUP(VLOOKUP(A57,'from file'!$B$4:$K$18,7,FALSE),'from part'!$A$4:$N$17,14)+VLOOKUP(A57,'from file'!$B$4:$K$18,3,FALSE)+B57</f>
        <v>10542</v>
      </c>
      <c r="L57" t="str">
        <f t="shared" si="3"/>
        <v>292E</v>
      </c>
      <c r="O57">
        <v>9</v>
      </c>
      <c r="P57">
        <v>2</v>
      </c>
      <c r="Q57">
        <v>2</v>
      </c>
      <c r="R57" s="14">
        <v>1</v>
      </c>
      <c r="S57" t="s">
        <v>8</v>
      </c>
      <c r="T57" t="s">
        <v>150</v>
      </c>
      <c r="U57">
        <v>288</v>
      </c>
      <c r="V57" t="s">
        <v>383</v>
      </c>
      <c r="W57">
        <v>1</v>
      </c>
      <c r="X57" t="s">
        <v>150</v>
      </c>
      <c r="Y57">
        <v>288</v>
      </c>
      <c r="Z57" t="s">
        <v>383</v>
      </c>
    </row>
    <row r="58" spans="1:26" x14ac:dyDescent="0.25">
      <c r="A58">
        <v>5</v>
      </c>
      <c r="B58">
        <v>24</v>
      </c>
      <c r="C58">
        <v>4</v>
      </c>
      <c r="D58">
        <v>1</v>
      </c>
      <c r="E58" t="str">
        <f>VLOOKUP(A58,'from file'!$B$4:$K$18,10,FALSE)</f>
        <v>Yes</v>
      </c>
      <c r="F58" t="str">
        <f t="shared" si="0"/>
        <v/>
      </c>
      <c r="G58">
        <f>VLOOKUP(VLOOKUP(A58,'from file'!$B$4:$K$18,7,FALSE),'from part'!$A$4:$N$17,8)+VLOOKUP(A58,'from file'!$B$4:$K$18,3,FALSE)+B58</f>
        <v>24884</v>
      </c>
      <c r="H58" t="str">
        <f t="shared" si="1"/>
        <v>6134</v>
      </c>
      <c r="I58">
        <f>VLOOKUP(A58,'from file'!$B$4:$K$18,7,FALSE)</f>
        <v>3</v>
      </c>
      <c r="J58" t="str">
        <f t="shared" si="5"/>
        <v/>
      </c>
      <c r="K58">
        <f>VLOOKUP(VLOOKUP(A58,'from file'!$B$4:$K$18,7,FALSE),'from part'!$A$4:$N$17,14)+VLOOKUP(A58,'from file'!$B$4:$K$18,3,FALSE)+B58</f>
        <v>10546</v>
      </c>
      <c r="L58" t="str">
        <f t="shared" si="3"/>
        <v>2932</v>
      </c>
      <c r="O58">
        <v>9</v>
      </c>
      <c r="P58">
        <v>4</v>
      </c>
      <c r="Q58">
        <v>4</v>
      </c>
      <c r="R58" s="14">
        <v>1</v>
      </c>
      <c r="S58" t="s">
        <v>8</v>
      </c>
      <c r="T58" t="s">
        <v>150</v>
      </c>
      <c r="U58">
        <v>290</v>
      </c>
      <c r="V58" t="s">
        <v>384</v>
      </c>
      <c r="W58">
        <v>1</v>
      </c>
      <c r="X58" t="s">
        <v>150</v>
      </c>
      <c r="Y58">
        <v>290</v>
      </c>
      <c r="Z58" t="s">
        <v>384</v>
      </c>
    </row>
    <row r="59" spans="1:26" x14ac:dyDescent="0.25">
      <c r="A59">
        <v>5</v>
      </c>
      <c r="B59">
        <v>28</v>
      </c>
      <c r="C59">
        <v>4</v>
      </c>
      <c r="D59">
        <v>1</v>
      </c>
      <c r="E59" t="str">
        <f>VLOOKUP(A59,'from file'!$B$4:$K$18,10,FALSE)</f>
        <v>Yes</v>
      </c>
      <c r="F59" t="str">
        <f t="shared" si="0"/>
        <v/>
      </c>
      <c r="G59">
        <f>VLOOKUP(VLOOKUP(A59,'from file'!$B$4:$K$18,7,FALSE),'from part'!$A$4:$N$17,8)+VLOOKUP(A59,'from file'!$B$4:$K$18,3,FALSE)+B59</f>
        <v>24888</v>
      </c>
      <c r="H59" t="str">
        <f t="shared" si="1"/>
        <v>6138</v>
      </c>
      <c r="I59">
        <f>VLOOKUP(A59,'from file'!$B$4:$K$18,7,FALSE)</f>
        <v>3</v>
      </c>
      <c r="J59" t="str">
        <f t="shared" si="5"/>
        <v/>
      </c>
      <c r="K59">
        <f>VLOOKUP(VLOOKUP(A59,'from file'!$B$4:$K$18,7,FALSE),'from part'!$A$4:$N$17,14)+VLOOKUP(A59,'from file'!$B$4:$K$18,3,FALSE)+B59</f>
        <v>10550</v>
      </c>
      <c r="L59" t="str">
        <f t="shared" si="3"/>
        <v>2936</v>
      </c>
      <c r="O59">
        <v>13</v>
      </c>
      <c r="P59">
        <v>0</v>
      </c>
      <c r="Q59">
        <v>1024</v>
      </c>
      <c r="R59" s="14">
        <v>1</v>
      </c>
      <c r="S59" t="s">
        <v>8</v>
      </c>
      <c r="T59">
        <v>294</v>
      </c>
      <c r="U59">
        <v>302</v>
      </c>
      <c r="V59" t="s">
        <v>389</v>
      </c>
      <c r="W59">
        <v>1</v>
      </c>
      <c r="X59">
        <v>294</v>
      </c>
      <c r="Y59">
        <v>302</v>
      </c>
      <c r="Z59" t="s">
        <v>389</v>
      </c>
    </row>
    <row r="60" spans="1:26" x14ac:dyDescent="0.25">
      <c r="A60">
        <v>5</v>
      </c>
      <c r="B60">
        <v>32</v>
      </c>
      <c r="C60">
        <v>4</v>
      </c>
      <c r="D60">
        <v>1</v>
      </c>
      <c r="E60" t="str">
        <f>VLOOKUP(A60,'from file'!$B$4:$K$18,10,FALSE)</f>
        <v>Yes</v>
      </c>
      <c r="F60" t="str">
        <f t="shared" si="0"/>
        <v/>
      </c>
      <c r="G60">
        <f>VLOOKUP(VLOOKUP(A60,'from file'!$B$4:$K$18,7,FALSE),'from part'!$A$4:$N$17,8)+VLOOKUP(A60,'from file'!$B$4:$K$18,3,FALSE)+B60</f>
        <v>24892</v>
      </c>
      <c r="H60" t="str">
        <f t="shared" si="1"/>
        <v>613C</v>
      </c>
      <c r="I60">
        <f>VLOOKUP(A60,'from file'!$B$4:$K$18,7,FALSE)</f>
        <v>3</v>
      </c>
      <c r="J60" t="str">
        <f t="shared" si="5"/>
        <v/>
      </c>
      <c r="K60">
        <f>VLOOKUP(VLOOKUP(A60,'from file'!$B$4:$K$18,7,FALSE),'from part'!$A$4:$N$17,14)+VLOOKUP(A60,'from file'!$B$4:$K$18,3,FALSE)+B60</f>
        <v>10554</v>
      </c>
      <c r="L60" t="str">
        <f t="shared" si="3"/>
        <v>293A</v>
      </c>
      <c r="O60">
        <v>3</v>
      </c>
      <c r="P60">
        <v>0</v>
      </c>
      <c r="Q60">
        <v>8</v>
      </c>
      <c r="R60" s="14">
        <v>1</v>
      </c>
      <c r="S60" t="s">
        <v>8</v>
      </c>
      <c r="T60">
        <v>24576</v>
      </c>
      <c r="U60">
        <v>24584</v>
      </c>
      <c r="V60" t="s">
        <v>153</v>
      </c>
      <c r="W60">
        <v>3</v>
      </c>
      <c r="X60">
        <v>10240</v>
      </c>
      <c r="Y60">
        <v>10248</v>
      </c>
      <c r="Z60" t="s">
        <v>154</v>
      </c>
    </row>
    <row r="61" spans="1:26" x14ac:dyDescent="0.25">
      <c r="A61">
        <v>5</v>
      </c>
      <c r="B61">
        <v>36</v>
      </c>
      <c r="C61">
        <v>4</v>
      </c>
      <c r="D61">
        <v>1</v>
      </c>
      <c r="E61" t="str">
        <f>VLOOKUP(A61,'from file'!$B$4:$K$18,10,FALSE)</f>
        <v>Yes</v>
      </c>
      <c r="F61" t="str">
        <f t="shared" si="0"/>
        <v/>
      </c>
      <c r="G61">
        <f>VLOOKUP(VLOOKUP(A61,'from file'!$B$4:$K$18,7,FALSE),'from part'!$A$4:$N$17,8)+VLOOKUP(A61,'from file'!$B$4:$K$18,3,FALSE)+B61</f>
        <v>24896</v>
      </c>
      <c r="H61" t="str">
        <f t="shared" si="1"/>
        <v>6140</v>
      </c>
      <c r="I61">
        <f>VLOOKUP(A61,'from file'!$B$4:$K$18,7,FALSE)</f>
        <v>3</v>
      </c>
      <c r="J61" t="str">
        <f t="shared" si="5"/>
        <v/>
      </c>
      <c r="K61">
        <f>VLOOKUP(VLOOKUP(A61,'from file'!$B$4:$K$18,7,FALSE),'from part'!$A$4:$N$17,14)+VLOOKUP(A61,'from file'!$B$4:$K$18,3,FALSE)+B61</f>
        <v>10558</v>
      </c>
      <c r="L61" t="str">
        <f t="shared" si="3"/>
        <v>293E</v>
      </c>
      <c r="O61">
        <v>3</v>
      </c>
      <c r="P61">
        <v>0</v>
      </c>
      <c r="Q61">
        <v>4</v>
      </c>
      <c r="R61" s="14">
        <v>1</v>
      </c>
      <c r="S61" t="s">
        <v>8</v>
      </c>
      <c r="T61">
        <v>24576</v>
      </c>
      <c r="U61">
        <v>24584</v>
      </c>
      <c r="V61" t="s">
        <v>153</v>
      </c>
      <c r="W61">
        <v>3</v>
      </c>
      <c r="X61">
        <v>10240</v>
      </c>
      <c r="Y61">
        <v>10248</v>
      </c>
      <c r="Z61" t="s">
        <v>154</v>
      </c>
    </row>
    <row r="62" spans="1:26" x14ac:dyDescent="0.25">
      <c r="A62">
        <v>5</v>
      </c>
      <c r="B62">
        <v>40</v>
      </c>
      <c r="C62">
        <v>1</v>
      </c>
      <c r="D62">
        <v>1</v>
      </c>
      <c r="E62" t="str">
        <f>VLOOKUP(A62,'from file'!$B$4:$K$18,10,FALSE)</f>
        <v>Yes</v>
      </c>
      <c r="F62" t="str">
        <f t="shared" si="0"/>
        <v/>
      </c>
      <c r="G62">
        <f>VLOOKUP(VLOOKUP(A62,'from file'!$B$4:$K$18,7,FALSE),'from part'!$A$4:$N$17,8)+VLOOKUP(A62,'from file'!$B$4:$K$18,3,FALSE)+B62</f>
        <v>24900</v>
      </c>
      <c r="H62" t="str">
        <f t="shared" si="1"/>
        <v>6144</v>
      </c>
      <c r="I62">
        <f>VLOOKUP(A62,'from file'!$B$4:$K$18,7,FALSE)</f>
        <v>3</v>
      </c>
      <c r="J62" t="str">
        <f t="shared" si="5"/>
        <v/>
      </c>
      <c r="K62">
        <f>VLOOKUP(VLOOKUP(A62,'from file'!$B$4:$K$18,7,FALSE),'from part'!$A$4:$N$17,14)+VLOOKUP(A62,'from file'!$B$4:$K$18,3,FALSE)+B62</f>
        <v>10562</v>
      </c>
      <c r="L62" t="str">
        <f t="shared" si="3"/>
        <v>2942</v>
      </c>
      <c r="O62">
        <v>3</v>
      </c>
      <c r="P62">
        <v>4</v>
      </c>
      <c r="Q62">
        <v>4</v>
      </c>
      <c r="R62" s="14">
        <v>1</v>
      </c>
      <c r="S62" t="s">
        <v>8</v>
      </c>
      <c r="T62" t="s">
        <v>150</v>
      </c>
      <c r="U62">
        <v>24588</v>
      </c>
      <c r="V62" t="s">
        <v>278</v>
      </c>
      <c r="W62">
        <v>3</v>
      </c>
      <c r="X62" t="s">
        <v>150</v>
      </c>
      <c r="Y62">
        <v>10252</v>
      </c>
      <c r="Z62" t="s">
        <v>279</v>
      </c>
    </row>
    <row r="63" spans="1:26" x14ac:dyDescent="0.25">
      <c r="A63">
        <v>6</v>
      </c>
      <c r="B63">
        <v>0</v>
      </c>
      <c r="C63">
        <v>2</v>
      </c>
      <c r="D63">
        <v>1</v>
      </c>
      <c r="E63" t="str">
        <f>VLOOKUP(A63,'from file'!$B$4:$K$18,10,FALSE)</f>
        <v>Yes</v>
      </c>
      <c r="F63">
        <f t="shared" si="0"/>
        <v>186</v>
      </c>
      <c r="G63">
        <f>VLOOKUP(VLOOKUP(A63,'from file'!$B$4:$K$18,7,FALSE),'from part'!$A$4:$N$17,8)+VLOOKUP(A63,'from file'!$B$4:$K$18,3,FALSE)+B63</f>
        <v>194</v>
      </c>
      <c r="H63" t="str">
        <f t="shared" si="1"/>
        <v>00C2</v>
      </c>
      <c r="I63">
        <f>VLOOKUP(A63,'from file'!$B$4:$K$18,7,FALSE)</f>
        <v>1</v>
      </c>
      <c r="J63">
        <f t="shared" si="5"/>
        <v>186</v>
      </c>
      <c r="K63">
        <f>VLOOKUP(VLOOKUP(A63,'from file'!$B$4:$K$18,7,FALSE),'from part'!$A$4:$N$17,14)+VLOOKUP(A63,'from file'!$B$4:$K$18,3,FALSE)+B63</f>
        <v>194</v>
      </c>
      <c r="L63" t="str">
        <f t="shared" si="3"/>
        <v>00C2</v>
      </c>
      <c r="O63">
        <v>3</v>
      </c>
      <c r="P63">
        <v>8</v>
      </c>
      <c r="Q63">
        <v>2</v>
      </c>
      <c r="R63" s="14">
        <v>1</v>
      </c>
      <c r="S63" t="s">
        <v>8</v>
      </c>
      <c r="T63" t="s">
        <v>150</v>
      </c>
      <c r="U63">
        <v>24592</v>
      </c>
      <c r="V63" t="s">
        <v>280</v>
      </c>
      <c r="W63">
        <v>3</v>
      </c>
      <c r="X63" t="s">
        <v>150</v>
      </c>
      <c r="Y63">
        <v>10256</v>
      </c>
      <c r="Z63" t="s">
        <v>281</v>
      </c>
    </row>
    <row r="64" spans="1:26" x14ac:dyDescent="0.25">
      <c r="A64">
        <v>6</v>
      </c>
      <c r="B64">
        <v>2</v>
      </c>
      <c r="C64">
        <v>1</v>
      </c>
      <c r="D64">
        <v>1</v>
      </c>
      <c r="E64" t="str">
        <f>VLOOKUP(A64,'from file'!$B$4:$K$18,10,FALSE)</f>
        <v>Yes</v>
      </c>
      <c r="F64" t="str">
        <f t="shared" si="0"/>
        <v/>
      </c>
      <c r="G64">
        <f>VLOOKUP(VLOOKUP(A64,'from file'!$B$4:$K$18,7,FALSE),'from part'!$A$4:$N$17,8)+VLOOKUP(A64,'from file'!$B$4:$K$18,3,FALSE)+B64</f>
        <v>196</v>
      </c>
      <c r="H64" t="str">
        <f t="shared" si="1"/>
        <v>00C4</v>
      </c>
      <c r="I64">
        <f>VLOOKUP(A64,'from file'!$B$4:$K$18,7,FALSE)</f>
        <v>1</v>
      </c>
      <c r="J64" t="str">
        <f t="shared" si="5"/>
        <v/>
      </c>
      <c r="K64">
        <f>VLOOKUP(VLOOKUP(A64,'from file'!$B$4:$K$18,7,FALSE),'from part'!$A$4:$N$17,14)+VLOOKUP(A64,'from file'!$B$4:$K$18,3,FALSE)+B64</f>
        <v>196</v>
      </c>
      <c r="L64" t="str">
        <f t="shared" si="3"/>
        <v>00C4</v>
      </c>
      <c r="O64">
        <v>3</v>
      </c>
      <c r="P64">
        <v>12</v>
      </c>
      <c r="Q64">
        <v>4</v>
      </c>
      <c r="R64" s="14">
        <v>9</v>
      </c>
      <c r="S64" t="s">
        <v>8</v>
      </c>
      <c r="T64" t="s">
        <v>150</v>
      </c>
      <c r="U64">
        <v>24596</v>
      </c>
      <c r="V64" t="s">
        <v>282</v>
      </c>
      <c r="W64">
        <v>3</v>
      </c>
      <c r="X64" t="s">
        <v>150</v>
      </c>
      <c r="Y64">
        <v>10260</v>
      </c>
      <c r="Z64" t="s">
        <v>283</v>
      </c>
    </row>
    <row r="65" spans="1:26" x14ac:dyDescent="0.25">
      <c r="A65">
        <v>6</v>
      </c>
      <c r="B65">
        <v>3</v>
      </c>
      <c r="C65">
        <v>1</v>
      </c>
      <c r="D65">
        <v>9</v>
      </c>
      <c r="E65" t="str">
        <f>VLOOKUP(A65,'from file'!$B$4:$K$18,10,FALSE)</f>
        <v>Yes</v>
      </c>
      <c r="F65" t="str">
        <f t="shared" si="0"/>
        <v/>
      </c>
      <c r="G65">
        <f>VLOOKUP(VLOOKUP(A65,'from file'!$B$4:$K$18,7,FALSE),'from part'!$A$4:$N$17,8)+VLOOKUP(A65,'from file'!$B$4:$K$18,3,FALSE)+B65</f>
        <v>197</v>
      </c>
      <c r="H65" t="str">
        <f t="shared" si="1"/>
        <v>00C5</v>
      </c>
      <c r="I65">
        <f>VLOOKUP(A65,'from file'!$B$4:$K$18,7,FALSE)</f>
        <v>1</v>
      </c>
      <c r="J65" t="str">
        <f t="shared" si="5"/>
        <v/>
      </c>
      <c r="K65">
        <f>VLOOKUP(VLOOKUP(A65,'from file'!$B$4:$K$18,7,FALSE),'from part'!$A$4:$N$17,14)+VLOOKUP(A65,'from file'!$B$4:$K$18,3,FALSE)+B65</f>
        <v>197</v>
      </c>
      <c r="L65" t="str">
        <f t="shared" si="3"/>
        <v>00C5</v>
      </c>
      <c r="O65">
        <v>3</v>
      </c>
      <c r="P65">
        <v>48</v>
      </c>
      <c r="Q65">
        <v>4</v>
      </c>
      <c r="R65" s="14">
        <v>9</v>
      </c>
      <c r="S65" t="s">
        <v>8</v>
      </c>
      <c r="T65" t="s">
        <v>150</v>
      </c>
      <c r="U65">
        <v>24632</v>
      </c>
      <c r="V65" t="s">
        <v>284</v>
      </c>
      <c r="W65">
        <v>3</v>
      </c>
      <c r="X65" t="s">
        <v>150</v>
      </c>
      <c r="Y65">
        <v>10296</v>
      </c>
      <c r="Z65" t="s">
        <v>285</v>
      </c>
    </row>
    <row r="66" spans="1:26" x14ac:dyDescent="0.25">
      <c r="A66">
        <v>6</v>
      </c>
      <c r="B66">
        <v>12</v>
      </c>
      <c r="C66">
        <v>1</v>
      </c>
      <c r="D66">
        <v>1</v>
      </c>
      <c r="E66" t="str">
        <f>VLOOKUP(A66,'from file'!$B$4:$K$18,10,FALSE)</f>
        <v>Yes</v>
      </c>
      <c r="F66" t="str">
        <f t="shared" si="0"/>
        <v/>
      </c>
      <c r="G66">
        <f>VLOOKUP(VLOOKUP(A66,'from file'!$B$4:$K$18,7,FALSE),'from part'!$A$4:$N$17,8)+VLOOKUP(A66,'from file'!$B$4:$K$18,3,FALSE)+B66</f>
        <v>206</v>
      </c>
      <c r="H66" t="str">
        <f t="shared" si="1"/>
        <v>00CE</v>
      </c>
      <c r="I66">
        <f>VLOOKUP(A66,'from file'!$B$4:$K$18,7,FALSE)</f>
        <v>1</v>
      </c>
      <c r="J66" t="str">
        <f t="shared" si="5"/>
        <v/>
      </c>
      <c r="K66">
        <f>VLOOKUP(VLOOKUP(A66,'from file'!$B$4:$K$18,7,FALSE),'from part'!$A$4:$N$17,14)+VLOOKUP(A66,'from file'!$B$4:$K$18,3,FALSE)+B66</f>
        <v>206</v>
      </c>
      <c r="L66" t="str">
        <f t="shared" si="3"/>
        <v>00CE</v>
      </c>
      <c r="O66">
        <v>3</v>
      </c>
      <c r="P66">
        <v>84</v>
      </c>
      <c r="Q66">
        <v>4</v>
      </c>
      <c r="R66" s="14">
        <v>9</v>
      </c>
      <c r="S66" t="s">
        <v>8</v>
      </c>
      <c r="T66" t="s">
        <v>150</v>
      </c>
      <c r="U66">
        <v>24668</v>
      </c>
      <c r="V66" t="s">
        <v>286</v>
      </c>
      <c r="W66">
        <v>3</v>
      </c>
      <c r="X66" t="s">
        <v>150</v>
      </c>
      <c r="Y66">
        <v>10332</v>
      </c>
      <c r="Z66" t="s">
        <v>287</v>
      </c>
    </row>
    <row r="67" spans="1:26" x14ac:dyDescent="0.25">
      <c r="A67">
        <v>6</v>
      </c>
      <c r="B67">
        <v>13</v>
      </c>
      <c r="C67">
        <v>1</v>
      </c>
      <c r="D67">
        <v>5</v>
      </c>
      <c r="E67" t="str">
        <f>VLOOKUP(A67,'from file'!$B$4:$K$18,10,FALSE)</f>
        <v>Yes</v>
      </c>
      <c r="F67" t="str">
        <f t="shared" si="0"/>
        <v/>
      </c>
      <c r="G67">
        <f>VLOOKUP(VLOOKUP(A67,'from file'!$B$4:$K$18,7,FALSE),'from part'!$A$4:$N$17,8)+VLOOKUP(A67,'from file'!$B$4:$K$18,3,FALSE)+B67</f>
        <v>207</v>
      </c>
      <c r="H67" t="str">
        <f t="shared" si="1"/>
        <v>00CF</v>
      </c>
      <c r="I67">
        <f>VLOOKUP(A67,'from file'!$B$4:$K$18,7,FALSE)</f>
        <v>1</v>
      </c>
      <c r="J67" t="str">
        <f t="shared" si="5"/>
        <v/>
      </c>
      <c r="K67">
        <f>VLOOKUP(VLOOKUP(A67,'from file'!$B$4:$K$18,7,FALSE),'from part'!$A$4:$N$17,14)+VLOOKUP(A67,'from file'!$B$4:$K$18,3,FALSE)+B67</f>
        <v>207</v>
      </c>
      <c r="L67" t="str">
        <f t="shared" si="3"/>
        <v>00CF</v>
      </c>
      <c r="O67">
        <v>3</v>
      </c>
      <c r="P67">
        <v>120</v>
      </c>
      <c r="Q67">
        <v>4</v>
      </c>
      <c r="R67" s="14">
        <v>1</v>
      </c>
      <c r="S67" t="s">
        <v>8</v>
      </c>
      <c r="T67" t="s">
        <v>150</v>
      </c>
      <c r="U67">
        <v>24704</v>
      </c>
      <c r="V67" t="s">
        <v>288</v>
      </c>
      <c r="W67">
        <v>3</v>
      </c>
      <c r="X67" t="s">
        <v>150</v>
      </c>
      <c r="Y67">
        <v>10368</v>
      </c>
      <c r="Z67" t="s">
        <v>289</v>
      </c>
    </row>
    <row r="68" spans="1:26" x14ac:dyDescent="0.25">
      <c r="A68">
        <v>6</v>
      </c>
      <c r="B68">
        <v>18</v>
      </c>
      <c r="C68">
        <v>1</v>
      </c>
      <c r="D68">
        <v>1</v>
      </c>
      <c r="E68" t="str">
        <f>VLOOKUP(A68,'from file'!$B$4:$K$18,10,FALSE)</f>
        <v>Yes</v>
      </c>
      <c r="F68" t="str">
        <f t="shared" si="0"/>
        <v/>
      </c>
      <c r="G68">
        <f>VLOOKUP(VLOOKUP(A68,'from file'!$B$4:$K$18,7,FALSE),'from part'!$A$4:$N$17,8)+VLOOKUP(A68,'from file'!$B$4:$K$18,3,FALSE)+B68</f>
        <v>212</v>
      </c>
      <c r="H68" t="str">
        <f t="shared" si="1"/>
        <v>00D4</v>
      </c>
      <c r="I68">
        <f>VLOOKUP(A68,'from file'!$B$4:$K$18,7,FALSE)</f>
        <v>1</v>
      </c>
      <c r="J68" t="str">
        <f t="shared" si="5"/>
        <v/>
      </c>
      <c r="K68">
        <f>VLOOKUP(VLOOKUP(A68,'from file'!$B$4:$K$18,7,FALSE),'from part'!$A$4:$N$17,14)+VLOOKUP(A68,'from file'!$B$4:$K$18,3,FALSE)+B68</f>
        <v>212</v>
      </c>
      <c r="L68" t="str">
        <f t="shared" si="3"/>
        <v>00D4</v>
      </c>
      <c r="O68">
        <v>3</v>
      </c>
      <c r="P68">
        <v>124</v>
      </c>
      <c r="Q68">
        <v>4</v>
      </c>
      <c r="R68" s="14">
        <v>9</v>
      </c>
      <c r="S68" t="s">
        <v>8</v>
      </c>
      <c r="T68" t="s">
        <v>150</v>
      </c>
      <c r="U68">
        <v>24708</v>
      </c>
      <c r="V68" t="s">
        <v>290</v>
      </c>
      <c r="W68">
        <v>3</v>
      </c>
      <c r="X68" t="s">
        <v>150</v>
      </c>
      <c r="Y68">
        <v>10372</v>
      </c>
      <c r="Z68" t="s">
        <v>291</v>
      </c>
    </row>
    <row r="69" spans="1:26" x14ac:dyDescent="0.25">
      <c r="A69">
        <v>6</v>
      </c>
      <c r="B69">
        <v>20</v>
      </c>
      <c r="C69">
        <v>2</v>
      </c>
      <c r="D69">
        <v>1</v>
      </c>
      <c r="E69" t="str">
        <f>VLOOKUP(A69,'from file'!$B$4:$K$18,10,FALSE)</f>
        <v>Yes</v>
      </c>
      <c r="F69" t="str">
        <f t="shared" si="0"/>
        <v/>
      </c>
      <c r="G69">
        <f>VLOOKUP(VLOOKUP(A69,'from file'!$B$4:$K$18,7,FALSE),'from part'!$A$4:$N$17,8)+VLOOKUP(A69,'from file'!$B$4:$K$18,3,FALSE)+B69</f>
        <v>214</v>
      </c>
      <c r="H69" t="str">
        <f t="shared" si="1"/>
        <v>00D6</v>
      </c>
      <c r="I69">
        <f>VLOOKUP(A69,'from file'!$B$4:$K$18,7,FALSE)</f>
        <v>1</v>
      </c>
      <c r="J69" t="str">
        <f t="shared" si="5"/>
        <v/>
      </c>
      <c r="K69">
        <f>VLOOKUP(VLOOKUP(A69,'from file'!$B$4:$K$18,7,FALSE),'from part'!$A$4:$N$17,14)+VLOOKUP(A69,'from file'!$B$4:$K$18,3,FALSE)+B69</f>
        <v>214</v>
      </c>
      <c r="L69" t="str">
        <f t="shared" si="3"/>
        <v>00D6</v>
      </c>
      <c r="O69">
        <v>3</v>
      </c>
      <c r="P69">
        <v>160</v>
      </c>
      <c r="Q69">
        <v>4</v>
      </c>
      <c r="R69" s="14">
        <v>9</v>
      </c>
      <c r="S69" t="s">
        <v>8</v>
      </c>
      <c r="T69" t="s">
        <v>150</v>
      </c>
      <c r="U69">
        <v>24744</v>
      </c>
      <c r="V69" t="s">
        <v>292</v>
      </c>
      <c r="W69">
        <v>3</v>
      </c>
      <c r="X69" t="s">
        <v>150</v>
      </c>
      <c r="Y69">
        <v>10408</v>
      </c>
      <c r="Z69" t="s">
        <v>293</v>
      </c>
    </row>
    <row r="70" spans="1:26" x14ac:dyDescent="0.25">
      <c r="A70">
        <v>6</v>
      </c>
      <c r="B70">
        <v>22</v>
      </c>
      <c r="C70">
        <v>2</v>
      </c>
      <c r="D70">
        <v>1</v>
      </c>
      <c r="E70" t="str">
        <f>VLOOKUP(A70,'from file'!$B$4:$K$18,10,FALSE)</f>
        <v>Yes</v>
      </c>
      <c r="F70" t="str">
        <f t="shared" si="0"/>
        <v/>
      </c>
      <c r="G70">
        <f>VLOOKUP(VLOOKUP(A70,'from file'!$B$4:$K$18,7,FALSE),'from part'!$A$4:$N$17,8)+VLOOKUP(A70,'from file'!$B$4:$K$18,3,FALSE)+B70</f>
        <v>216</v>
      </c>
      <c r="H70" t="str">
        <f t="shared" si="1"/>
        <v>00D8</v>
      </c>
      <c r="I70">
        <f>VLOOKUP(A70,'from file'!$B$4:$K$18,7,FALSE)</f>
        <v>1</v>
      </c>
      <c r="J70" t="str">
        <f t="shared" si="5"/>
        <v/>
      </c>
      <c r="K70">
        <f>VLOOKUP(VLOOKUP(A70,'from file'!$B$4:$K$18,7,FALSE),'from part'!$A$4:$N$17,14)+VLOOKUP(A70,'from file'!$B$4:$K$18,3,FALSE)+B70</f>
        <v>216</v>
      </c>
      <c r="L70" t="str">
        <f t="shared" si="3"/>
        <v>00D8</v>
      </c>
      <c r="O70">
        <v>3</v>
      </c>
      <c r="P70">
        <v>196</v>
      </c>
      <c r="Q70">
        <v>4</v>
      </c>
      <c r="R70" s="14">
        <v>9</v>
      </c>
      <c r="S70" t="s">
        <v>8</v>
      </c>
      <c r="T70" t="s">
        <v>150</v>
      </c>
      <c r="U70">
        <v>24780</v>
      </c>
      <c r="V70" t="s">
        <v>294</v>
      </c>
      <c r="W70">
        <v>3</v>
      </c>
      <c r="X70" t="s">
        <v>150</v>
      </c>
      <c r="Y70">
        <v>10444</v>
      </c>
      <c r="Z70" t="s">
        <v>295</v>
      </c>
    </row>
    <row r="71" spans="1:26" x14ac:dyDescent="0.25">
      <c r="A71">
        <v>6</v>
      </c>
      <c r="B71">
        <v>24</v>
      </c>
      <c r="C71">
        <v>1</v>
      </c>
      <c r="D71">
        <v>1</v>
      </c>
      <c r="E71" t="str">
        <f>VLOOKUP(A71,'from file'!$B$4:$K$18,10,FALSE)</f>
        <v>Yes</v>
      </c>
      <c r="F71" t="str">
        <f t="shared" si="0"/>
        <v/>
      </c>
      <c r="G71">
        <f>VLOOKUP(VLOOKUP(A71,'from file'!$B$4:$K$18,7,FALSE),'from part'!$A$4:$N$17,8)+VLOOKUP(A71,'from file'!$B$4:$K$18,3,FALSE)+B71</f>
        <v>218</v>
      </c>
      <c r="H71" t="str">
        <f t="shared" si="1"/>
        <v>00DA</v>
      </c>
      <c r="I71">
        <f>VLOOKUP(A71,'from file'!$B$4:$K$18,7,FALSE)</f>
        <v>1</v>
      </c>
      <c r="J71" t="str">
        <f t="shared" si="5"/>
        <v/>
      </c>
      <c r="K71">
        <f>VLOOKUP(VLOOKUP(A71,'from file'!$B$4:$K$18,7,FALSE),'from part'!$A$4:$N$17,14)+VLOOKUP(A71,'from file'!$B$4:$K$18,3,FALSE)+B71</f>
        <v>218</v>
      </c>
      <c r="L71" t="str">
        <f t="shared" si="3"/>
        <v>00DA</v>
      </c>
      <c r="O71">
        <v>3</v>
      </c>
      <c r="P71">
        <v>232</v>
      </c>
      <c r="Q71">
        <v>4</v>
      </c>
      <c r="R71" s="14">
        <v>9</v>
      </c>
      <c r="S71" t="s">
        <v>8</v>
      </c>
      <c r="T71" t="s">
        <v>150</v>
      </c>
      <c r="U71">
        <v>24816</v>
      </c>
      <c r="V71" t="s">
        <v>296</v>
      </c>
      <c r="W71">
        <v>3</v>
      </c>
      <c r="X71" t="s">
        <v>150</v>
      </c>
      <c r="Y71">
        <v>10480</v>
      </c>
      <c r="Z71" t="s">
        <v>297</v>
      </c>
    </row>
    <row r="72" spans="1:26" x14ac:dyDescent="0.25">
      <c r="A72">
        <v>6</v>
      </c>
      <c r="B72">
        <v>26</v>
      </c>
      <c r="C72">
        <v>2</v>
      </c>
      <c r="D72">
        <v>1</v>
      </c>
      <c r="E72" t="str">
        <f>VLOOKUP(A72,'from file'!$B$4:$K$18,10,FALSE)</f>
        <v>Yes</v>
      </c>
      <c r="F72" t="str">
        <f t="shared" si="0"/>
        <v/>
      </c>
      <c r="G72">
        <f>VLOOKUP(VLOOKUP(A72,'from file'!$B$4:$K$18,7,FALSE),'from part'!$A$4:$N$17,8)+VLOOKUP(A72,'from file'!$B$4:$K$18,3,FALSE)+B72</f>
        <v>220</v>
      </c>
      <c r="H72" t="str">
        <f t="shared" si="1"/>
        <v>00DC</v>
      </c>
      <c r="I72">
        <f>VLOOKUP(A72,'from file'!$B$4:$K$18,7,FALSE)</f>
        <v>1</v>
      </c>
      <c r="J72" t="str">
        <f t="shared" si="5"/>
        <v/>
      </c>
      <c r="K72">
        <f>VLOOKUP(VLOOKUP(A72,'from file'!$B$4:$K$18,7,FALSE),'from part'!$A$4:$N$17,14)+VLOOKUP(A72,'from file'!$B$4:$K$18,3,FALSE)+B72</f>
        <v>220</v>
      </c>
      <c r="L72" t="str">
        <f t="shared" si="3"/>
        <v>00DC</v>
      </c>
      <c r="O72">
        <v>5</v>
      </c>
      <c r="P72">
        <v>0</v>
      </c>
      <c r="Q72">
        <v>4</v>
      </c>
      <c r="R72" s="14">
        <v>1</v>
      </c>
      <c r="S72" t="s">
        <v>8</v>
      </c>
      <c r="T72">
        <v>24852</v>
      </c>
      <c r="U72">
        <v>24860</v>
      </c>
      <c r="V72" t="s">
        <v>302</v>
      </c>
      <c r="W72">
        <v>3</v>
      </c>
      <c r="X72">
        <v>10516</v>
      </c>
      <c r="Y72">
        <v>10524</v>
      </c>
      <c r="Z72" t="s">
        <v>303</v>
      </c>
    </row>
    <row r="73" spans="1:26" x14ac:dyDescent="0.25">
      <c r="A73">
        <v>6</v>
      </c>
      <c r="B73">
        <v>28</v>
      </c>
      <c r="C73">
        <v>2</v>
      </c>
      <c r="D73">
        <v>1</v>
      </c>
      <c r="E73" t="str">
        <f>VLOOKUP(A73,'from file'!$B$4:$K$18,10,FALSE)</f>
        <v>Yes</v>
      </c>
      <c r="F73" t="str">
        <f t="shared" si="0"/>
        <v/>
      </c>
      <c r="G73">
        <f>VLOOKUP(VLOOKUP(A73,'from file'!$B$4:$K$18,7,FALSE),'from part'!$A$4:$N$17,8)+VLOOKUP(A73,'from file'!$B$4:$K$18,3,FALSE)+B73</f>
        <v>222</v>
      </c>
      <c r="H73" t="str">
        <f t="shared" si="1"/>
        <v>00DE</v>
      </c>
      <c r="I73">
        <f>VLOOKUP(A73,'from file'!$B$4:$K$18,7,FALSE)</f>
        <v>1</v>
      </c>
      <c r="J73" t="str">
        <f t="shared" si="5"/>
        <v/>
      </c>
      <c r="K73">
        <f>VLOOKUP(VLOOKUP(A73,'from file'!$B$4:$K$18,7,FALSE),'from part'!$A$4:$N$17,14)+VLOOKUP(A73,'from file'!$B$4:$K$18,3,FALSE)+B73</f>
        <v>222</v>
      </c>
      <c r="L73" t="str">
        <f t="shared" si="3"/>
        <v>00DE</v>
      </c>
      <c r="O73">
        <v>5</v>
      </c>
      <c r="P73">
        <v>4</v>
      </c>
      <c r="Q73">
        <v>4</v>
      </c>
      <c r="R73" s="14">
        <v>1</v>
      </c>
      <c r="S73" t="s">
        <v>8</v>
      </c>
      <c r="T73" t="s">
        <v>150</v>
      </c>
      <c r="U73">
        <v>24864</v>
      </c>
      <c r="V73" t="s">
        <v>304</v>
      </c>
      <c r="W73">
        <v>3</v>
      </c>
      <c r="X73" t="s">
        <v>150</v>
      </c>
      <c r="Y73">
        <v>10528</v>
      </c>
      <c r="Z73" t="s">
        <v>305</v>
      </c>
    </row>
    <row r="74" spans="1:26" x14ac:dyDescent="0.25">
      <c r="A74">
        <v>6</v>
      </c>
      <c r="B74">
        <v>32</v>
      </c>
      <c r="C74">
        <v>4</v>
      </c>
      <c r="D74">
        <v>1</v>
      </c>
      <c r="E74" t="str">
        <f>VLOOKUP(A74,'from file'!$B$4:$K$18,10,FALSE)</f>
        <v>Yes</v>
      </c>
      <c r="F74" t="str">
        <f t="shared" si="0"/>
        <v/>
      </c>
      <c r="G74">
        <f>VLOOKUP(VLOOKUP(A74,'from file'!$B$4:$K$18,7,FALSE),'from part'!$A$4:$N$17,8)+VLOOKUP(A74,'from file'!$B$4:$K$18,3,FALSE)+B74</f>
        <v>226</v>
      </c>
      <c r="H74" t="str">
        <f t="shared" si="1"/>
        <v>00E2</v>
      </c>
      <c r="I74">
        <f>VLOOKUP(A74,'from file'!$B$4:$K$18,7,FALSE)</f>
        <v>1</v>
      </c>
      <c r="J74" t="str">
        <f t="shared" si="5"/>
        <v/>
      </c>
      <c r="K74">
        <f>VLOOKUP(VLOOKUP(A74,'from file'!$B$4:$K$18,7,FALSE),'from part'!$A$4:$N$17,14)+VLOOKUP(A74,'from file'!$B$4:$K$18,3,FALSE)+B74</f>
        <v>226</v>
      </c>
      <c r="L74" t="str">
        <f t="shared" si="3"/>
        <v>00E2</v>
      </c>
      <c r="O74">
        <v>5</v>
      </c>
      <c r="P74">
        <v>8</v>
      </c>
      <c r="Q74">
        <v>4</v>
      </c>
      <c r="R74" s="14">
        <v>1</v>
      </c>
      <c r="S74" t="s">
        <v>8</v>
      </c>
      <c r="T74" t="s">
        <v>150</v>
      </c>
      <c r="U74">
        <v>24868</v>
      </c>
      <c r="V74" t="s">
        <v>306</v>
      </c>
      <c r="W74">
        <v>3</v>
      </c>
      <c r="X74" t="s">
        <v>150</v>
      </c>
      <c r="Y74">
        <v>10532</v>
      </c>
      <c r="Z74" t="s">
        <v>307</v>
      </c>
    </row>
    <row r="75" spans="1:26" x14ac:dyDescent="0.25">
      <c r="A75">
        <v>6</v>
      </c>
      <c r="B75">
        <v>36</v>
      </c>
      <c r="C75">
        <v>1</v>
      </c>
      <c r="D75">
        <v>1</v>
      </c>
      <c r="E75" t="str">
        <f>VLOOKUP(A75,'from file'!$B$4:$K$18,10,FALSE)</f>
        <v>Yes</v>
      </c>
      <c r="F75" t="str">
        <f t="shared" ref="F75:F120" si="6">IF(B75=0,G75-$C$5,"")</f>
        <v/>
      </c>
      <c r="G75">
        <f>VLOOKUP(VLOOKUP(A75,'from file'!$B$4:$K$18,7,FALSE),'from part'!$A$4:$N$17,8)+VLOOKUP(A75,'from file'!$B$4:$K$18,3,FALSE)+B75</f>
        <v>230</v>
      </c>
      <c r="H75" t="str">
        <f t="shared" ref="H75:H120" si="7">DEC2HEX(G75,4)</f>
        <v>00E6</v>
      </c>
      <c r="I75">
        <f>VLOOKUP(A75,'from file'!$B$4:$K$18,7,FALSE)</f>
        <v>1</v>
      </c>
      <c r="J75" t="str">
        <f t="shared" si="5"/>
        <v/>
      </c>
      <c r="K75">
        <f>VLOOKUP(VLOOKUP(A75,'from file'!$B$4:$K$18,7,FALSE),'from part'!$A$4:$N$17,14)+VLOOKUP(A75,'from file'!$B$4:$K$18,3,FALSE)+B75</f>
        <v>230</v>
      </c>
      <c r="L75" t="str">
        <f t="shared" ref="L75:L120" si="8">DEC2HEX(K75,4)</f>
        <v>00E6</v>
      </c>
      <c r="O75">
        <v>5</v>
      </c>
      <c r="P75">
        <v>12</v>
      </c>
      <c r="Q75">
        <v>4</v>
      </c>
      <c r="R75" s="14">
        <v>1</v>
      </c>
      <c r="S75" t="s">
        <v>8</v>
      </c>
      <c r="T75" t="s">
        <v>150</v>
      </c>
      <c r="U75">
        <v>24872</v>
      </c>
      <c r="V75" t="s">
        <v>308</v>
      </c>
      <c r="W75">
        <v>3</v>
      </c>
      <c r="X75" t="s">
        <v>150</v>
      </c>
      <c r="Y75">
        <v>10536</v>
      </c>
      <c r="Z75" t="s">
        <v>309</v>
      </c>
    </row>
    <row r="76" spans="1:26" x14ac:dyDescent="0.25">
      <c r="A76">
        <v>6</v>
      </c>
      <c r="B76">
        <v>38</v>
      </c>
      <c r="C76">
        <v>2</v>
      </c>
      <c r="D76">
        <v>1</v>
      </c>
      <c r="E76" t="str">
        <f>VLOOKUP(A76,'from file'!$B$4:$K$18,10,FALSE)</f>
        <v>Yes</v>
      </c>
      <c r="F76" t="str">
        <f t="shared" si="6"/>
        <v/>
      </c>
      <c r="G76">
        <f>VLOOKUP(VLOOKUP(A76,'from file'!$B$4:$K$18,7,FALSE),'from part'!$A$4:$N$17,8)+VLOOKUP(A76,'from file'!$B$4:$K$18,3,FALSE)+B76</f>
        <v>232</v>
      </c>
      <c r="H76" t="str">
        <f t="shared" si="7"/>
        <v>00E8</v>
      </c>
      <c r="I76">
        <f>VLOOKUP(A76,'from file'!$B$4:$K$18,7,FALSE)</f>
        <v>1</v>
      </c>
      <c r="J76" t="str">
        <f t="shared" si="5"/>
        <v/>
      </c>
      <c r="K76">
        <f>VLOOKUP(VLOOKUP(A76,'from file'!$B$4:$K$18,7,FALSE),'from part'!$A$4:$N$17,14)+VLOOKUP(A76,'from file'!$B$4:$K$18,3,FALSE)+B76</f>
        <v>232</v>
      </c>
      <c r="L76" t="str">
        <f t="shared" si="8"/>
        <v>00E8</v>
      </c>
      <c r="O76">
        <v>5</v>
      </c>
      <c r="P76">
        <v>16</v>
      </c>
      <c r="Q76">
        <v>4</v>
      </c>
      <c r="R76" s="14">
        <v>1</v>
      </c>
      <c r="S76" t="s">
        <v>8</v>
      </c>
      <c r="T76" t="s">
        <v>150</v>
      </c>
      <c r="U76">
        <v>24876</v>
      </c>
      <c r="V76" t="s">
        <v>310</v>
      </c>
      <c r="W76">
        <v>3</v>
      </c>
      <c r="X76" t="s">
        <v>150</v>
      </c>
      <c r="Y76">
        <v>10540</v>
      </c>
      <c r="Z76" t="s">
        <v>311</v>
      </c>
    </row>
    <row r="77" spans="1:26" x14ac:dyDescent="0.25">
      <c r="A77">
        <v>6</v>
      </c>
      <c r="B77">
        <v>40</v>
      </c>
      <c r="C77">
        <v>1</v>
      </c>
      <c r="D77">
        <v>1</v>
      </c>
      <c r="E77" t="str">
        <f>VLOOKUP(A77,'from file'!$B$4:$K$18,10,FALSE)</f>
        <v>Yes</v>
      </c>
      <c r="F77" t="str">
        <f t="shared" si="6"/>
        <v/>
      </c>
      <c r="G77">
        <f>VLOOKUP(VLOOKUP(A77,'from file'!$B$4:$K$18,7,FALSE),'from part'!$A$4:$N$17,8)+VLOOKUP(A77,'from file'!$B$4:$K$18,3,FALSE)+B77</f>
        <v>234</v>
      </c>
      <c r="H77" t="str">
        <f t="shared" si="7"/>
        <v>00EA</v>
      </c>
      <c r="I77">
        <f>VLOOKUP(A77,'from file'!$B$4:$K$18,7,FALSE)</f>
        <v>1</v>
      </c>
      <c r="J77" t="str">
        <f t="shared" si="5"/>
        <v/>
      </c>
      <c r="K77">
        <f>VLOOKUP(VLOOKUP(A77,'from file'!$B$4:$K$18,7,FALSE),'from part'!$A$4:$N$17,14)+VLOOKUP(A77,'from file'!$B$4:$K$18,3,FALSE)+B77</f>
        <v>234</v>
      </c>
      <c r="L77" t="str">
        <f t="shared" si="8"/>
        <v>00EA</v>
      </c>
      <c r="O77">
        <v>5</v>
      </c>
      <c r="P77">
        <v>20</v>
      </c>
      <c r="Q77">
        <v>4</v>
      </c>
      <c r="R77" s="14">
        <v>1</v>
      </c>
      <c r="S77" t="s">
        <v>8</v>
      </c>
      <c r="T77" t="s">
        <v>150</v>
      </c>
      <c r="U77">
        <v>24880</v>
      </c>
      <c r="V77" t="s">
        <v>312</v>
      </c>
      <c r="W77">
        <v>3</v>
      </c>
      <c r="X77" t="s">
        <v>150</v>
      </c>
      <c r="Y77">
        <v>10544</v>
      </c>
      <c r="Z77" t="s">
        <v>313</v>
      </c>
    </row>
    <row r="78" spans="1:26" x14ac:dyDescent="0.25">
      <c r="A78">
        <v>6</v>
      </c>
      <c r="B78">
        <v>41</v>
      </c>
      <c r="C78">
        <v>1</v>
      </c>
      <c r="D78">
        <v>1</v>
      </c>
      <c r="E78" t="str">
        <f>VLOOKUP(A78,'from file'!$B$4:$K$18,10,FALSE)</f>
        <v>Yes</v>
      </c>
      <c r="F78" t="str">
        <f t="shared" si="6"/>
        <v/>
      </c>
      <c r="G78">
        <f>VLOOKUP(VLOOKUP(A78,'from file'!$B$4:$K$18,7,FALSE),'from part'!$A$4:$N$17,8)+VLOOKUP(A78,'from file'!$B$4:$K$18,3,FALSE)+B78</f>
        <v>235</v>
      </c>
      <c r="H78" t="str">
        <f t="shared" si="7"/>
        <v>00EB</v>
      </c>
      <c r="I78">
        <f>VLOOKUP(A78,'from file'!$B$4:$K$18,7,FALSE)</f>
        <v>1</v>
      </c>
      <c r="J78" t="str">
        <f t="shared" si="5"/>
        <v/>
      </c>
      <c r="K78">
        <f>VLOOKUP(VLOOKUP(A78,'from file'!$B$4:$K$18,7,FALSE),'from part'!$A$4:$N$17,14)+VLOOKUP(A78,'from file'!$B$4:$K$18,3,FALSE)+B78</f>
        <v>235</v>
      </c>
      <c r="L78" t="str">
        <f t="shared" si="8"/>
        <v>00EB</v>
      </c>
      <c r="O78">
        <v>5</v>
      </c>
      <c r="P78">
        <v>24</v>
      </c>
      <c r="Q78">
        <v>4</v>
      </c>
      <c r="R78" s="14">
        <v>1</v>
      </c>
      <c r="S78" t="s">
        <v>8</v>
      </c>
      <c r="T78" t="s">
        <v>150</v>
      </c>
      <c r="U78">
        <v>24884</v>
      </c>
      <c r="V78" t="s">
        <v>314</v>
      </c>
      <c r="W78">
        <v>3</v>
      </c>
      <c r="X78" t="s">
        <v>150</v>
      </c>
      <c r="Y78">
        <v>10548</v>
      </c>
      <c r="Z78" t="s">
        <v>315</v>
      </c>
    </row>
    <row r="79" spans="1:26" x14ac:dyDescent="0.25">
      <c r="A79">
        <v>6</v>
      </c>
      <c r="B79">
        <v>42</v>
      </c>
      <c r="C79">
        <v>1</v>
      </c>
      <c r="D79">
        <v>1</v>
      </c>
      <c r="E79" t="str">
        <f>VLOOKUP(A79,'from file'!$B$4:$K$18,10,FALSE)</f>
        <v>Yes</v>
      </c>
      <c r="F79" t="str">
        <f t="shared" si="6"/>
        <v/>
      </c>
      <c r="G79">
        <f>VLOOKUP(VLOOKUP(A79,'from file'!$B$4:$K$18,7,FALSE),'from part'!$A$4:$N$17,8)+VLOOKUP(A79,'from file'!$B$4:$K$18,3,FALSE)+B79</f>
        <v>236</v>
      </c>
      <c r="H79" t="str">
        <f t="shared" si="7"/>
        <v>00EC</v>
      </c>
      <c r="I79">
        <f>VLOOKUP(A79,'from file'!$B$4:$K$18,7,FALSE)</f>
        <v>1</v>
      </c>
      <c r="J79" t="str">
        <f t="shared" si="5"/>
        <v/>
      </c>
      <c r="K79">
        <f>VLOOKUP(VLOOKUP(A79,'from file'!$B$4:$K$18,7,FALSE),'from part'!$A$4:$N$17,14)+VLOOKUP(A79,'from file'!$B$4:$K$18,3,FALSE)+B79</f>
        <v>236</v>
      </c>
      <c r="L79" t="str">
        <f t="shared" si="8"/>
        <v>00EC</v>
      </c>
      <c r="O79">
        <v>5</v>
      </c>
      <c r="P79">
        <v>28</v>
      </c>
      <c r="Q79">
        <v>4</v>
      </c>
      <c r="R79" s="14">
        <v>1</v>
      </c>
      <c r="S79" t="s">
        <v>8</v>
      </c>
      <c r="T79" t="s">
        <v>150</v>
      </c>
      <c r="U79">
        <v>24888</v>
      </c>
      <c r="V79" t="s">
        <v>316</v>
      </c>
      <c r="W79">
        <v>3</v>
      </c>
      <c r="X79" t="s">
        <v>150</v>
      </c>
      <c r="Y79">
        <v>10552</v>
      </c>
      <c r="Z79" t="s">
        <v>317</v>
      </c>
    </row>
    <row r="80" spans="1:26" x14ac:dyDescent="0.25">
      <c r="A80">
        <v>6</v>
      </c>
      <c r="B80">
        <v>44</v>
      </c>
      <c r="C80">
        <v>1</v>
      </c>
      <c r="D80">
        <v>1</v>
      </c>
      <c r="E80" t="str">
        <f>VLOOKUP(A80,'from file'!$B$4:$K$18,10,FALSE)</f>
        <v>Yes</v>
      </c>
      <c r="F80" t="str">
        <f t="shared" si="6"/>
        <v/>
      </c>
      <c r="G80">
        <f>VLOOKUP(VLOOKUP(A80,'from file'!$B$4:$K$18,7,FALSE),'from part'!$A$4:$N$17,8)+VLOOKUP(A80,'from file'!$B$4:$K$18,3,FALSE)+B80</f>
        <v>238</v>
      </c>
      <c r="H80" t="str">
        <f t="shared" si="7"/>
        <v>00EE</v>
      </c>
      <c r="I80">
        <f>VLOOKUP(A80,'from file'!$B$4:$K$18,7,FALSE)</f>
        <v>1</v>
      </c>
      <c r="J80" t="str">
        <f t="shared" si="5"/>
        <v/>
      </c>
      <c r="K80">
        <f>VLOOKUP(VLOOKUP(A80,'from file'!$B$4:$K$18,7,FALSE),'from part'!$A$4:$N$17,14)+VLOOKUP(A80,'from file'!$B$4:$K$18,3,FALSE)+B80</f>
        <v>238</v>
      </c>
      <c r="L80" t="str">
        <f t="shared" si="8"/>
        <v>00EE</v>
      </c>
      <c r="O80">
        <v>5</v>
      </c>
      <c r="P80">
        <v>32</v>
      </c>
      <c r="Q80">
        <v>4</v>
      </c>
      <c r="R80" s="14">
        <v>1</v>
      </c>
      <c r="S80" t="s">
        <v>8</v>
      </c>
      <c r="T80" t="s">
        <v>150</v>
      </c>
      <c r="U80">
        <v>24892</v>
      </c>
      <c r="V80" t="s">
        <v>318</v>
      </c>
      <c r="W80">
        <v>3</v>
      </c>
      <c r="X80" t="s">
        <v>150</v>
      </c>
      <c r="Y80">
        <v>10556</v>
      </c>
      <c r="Z80" t="s">
        <v>319</v>
      </c>
    </row>
    <row r="81" spans="1:26" x14ac:dyDescent="0.25">
      <c r="A81">
        <v>6</v>
      </c>
      <c r="B81">
        <v>45</v>
      </c>
      <c r="C81">
        <v>1</v>
      </c>
      <c r="D81">
        <v>1</v>
      </c>
      <c r="E81" t="str">
        <f>VLOOKUP(A81,'from file'!$B$4:$K$18,10,FALSE)</f>
        <v>Yes</v>
      </c>
      <c r="F81" t="str">
        <f t="shared" si="6"/>
        <v/>
      </c>
      <c r="G81">
        <f>VLOOKUP(VLOOKUP(A81,'from file'!$B$4:$K$18,7,FALSE),'from part'!$A$4:$N$17,8)+VLOOKUP(A81,'from file'!$B$4:$K$18,3,FALSE)+B81</f>
        <v>239</v>
      </c>
      <c r="H81" t="str">
        <f t="shared" si="7"/>
        <v>00EF</v>
      </c>
      <c r="I81">
        <f>VLOOKUP(A81,'from file'!$B$4:$K$18,7,FALSE)</f>
        <v>1</v>
      </c>
      <c r="J81" t="str">
        <f t="shared" si="5"/>
        <v/>
      </c>
      <c r="K81">
        <f>VLOOKUP(VLOOKUP(A81,'from file'!$B$4:$K$18,7,FALSE),'from part'!$A$4:$N$17,14)+VLOOKUP(A81,'from file'!$B$4:$K$18,3,FALSE)+B81</f>
        <v>239</v>
      </c>
      <c r="L81" t="str">
        <f t="shared" si="8"/>
        <v>00EF</v>
      </c>
      <c r="O81">
        <v>5</v>
      </c>
      <c r="P81">
        <v>36</v>
      </c>
      <c r="Q81">
        <v>4</v>
      </c>
      <c r="R81" s="14">
        <v>1</v>
      </c>
      <c r="S81" t="s">
        <v>8</v>
      </c>
      <c r="T81" t="s">
        <v>150</v>
      </c>
      <c r="U81">
        <v>24896</v>
      </c>
      <c r="V81" t="s">
        <v>320</v>
      </c>
      <c r="W81">
        <v>3</v>
      </c>
      <c r="X81" t="s">
        <v>150</v>
      </c>
      <c r="Y81">
        <v>10560</v>
      </c>
      <c r="Z81" t="s">
        <v>321</v>
      </c>
    </row>
    <row r="82" spans="1:26" x14ac:dyDescent="0.25">
      <c r="A82">
        <v>6</v>
      </c>
      <c r="B82">
        <v>46</v>
      </c>
      <c r="C82">
        <v>2</v>
      </c>
      <c r="D82">
        <v>1</v>
      </c>
      <c r="E82" t="str">
        <f>VLOOKUP(A82,'from file'!$B$4:$K$18,10,FALSE)</f>
        <v>Yes</v>
      </c>
      <c r="F82" t="str">
        <f t="shared" si="6"/>
        <v/>
      </c>
      <c r="G82">
        <f>VLOOKUP(VLOOKUP(A82,'from file'!$B$4:$K$18,7,FALSE),'from part'!$A$4:$N$17,8)+VLOOKUP(A82,'from file'!$B$4:$K$18,3,FALSE)+B82</f>
        <v>240</v>
      </c>
      <c r="H82" t="str">
        <f t="shared" si="7"/>
        <v>00F0</v>
      </c>
      <c r="I82">
        <f>VLOOKUP(A82,'from file'!$B$4:$K$18,7,FALSE)</f>
        <v>1</v>
      </c>
      <c r="J82" t="str">
        <f t="shared" si="5"/>
        <v/>
      </c>
      <c r="K82">
        <f>VLOOKUP(VLOOKUP(A82,'from file'!$B$4:$K$18,7,FALSE),'from part'!$A$4:$N$17,14)+VLOOKUP(A82,'from file'!$B$4:$K$18,3,FALSE)+B82</f>
        <v>240</v>
      </c>
      <c r="L82" t="str">
        <f t="shared" si="8"/>
        <v>00F0</v>
      </c>
      <c r="O82">
        <v>5</v>
      </c>
      <c r="P82">
        <v>40</v>
      </c>
      <c r="Q82">
        <v>1</v>
      </c>
      <c r="R82" s="14">
        <v>1</v>
      </c>
      <c r="S82" t="s">
        <v>8</v>
      </c>
      <c r="T82" t="s">
        <v>150</v>
      </c>
      <c r="U82">
        <v>24900</v>
      </c>
      <c r="V82" t="s">
        <v>322</v>
      </c>
      <c r="W82">
        <v>3</v>
      </c>
      <c r="X82" t="s">
        <v>150</v>
      </c>
      <c r="Y82">
        <v>10564</v>
      </c>
      <c r="Z82" t="s">
        <v>323</v>
      </c>
    </row>
    <row r="83" spans="1:26" x14ac:dyDescent="0.25">
      <c r="A83">
        <v>6</v>
      </c>
      <c r="B83">
        <v>48</v>
      </c>
      <c r="C83">
        <v>4</v>
      </c>
      <c r="D83">
        <v>1</v>
      </c>
      <c r="E83" t="str">
        <f>VLOOKUP(A83,'from file'!$B$4:$K$18,10,FALSE)</f>
        <v>Yes</v>
      </c>
      <c r="F83" t="str">
        <f t="shared" si="6"/>
        <v/>
      </c>
      <c r="G83">
        <f>VLOOKUP(VLOOKUP(A83,'from file'!$B$4:$K$18,7,FALSE),'from part'!$A$4:$N$17,8)+VLOOKUP(A83,'from file'!$B$4:$K$18,3,FALSE)+B83</f>
        <v>242</v>
      </c>
      <c r="H83" t="str">
        <f t="shared" si="7"/>
        <v>00F2</v>
      </c>
      <c r="I83">
        <f>VLOOKUP(A83,'from file'!$B$4:$K$18,7,FALSE)</f>
        <v>1</v>
      </c>
      <c r="J83" t="str">
        <f t="shared" si="5"/>
        <v/>
      </c>
      <c r="K83">
        <f>VLOOKUP(VLOOKUP(A83,'from file'!$B$4:$K$18,7,FALSE),'from part'!$A$4:$N$17,14)+VLOOKUP(A83,'from file'!$B$4:$K$18,3,FALSE)+B83</f>
        <v>242</v>
      </c>
      <c r="L83" t="str">
        <f t="shared" si="8"/>
        <v>00F2</v>
      </c>
      <c r="O83">
        <v>7</v>
      </c>
      <c r="P83">
        <v>0</v>
      </c>
      <c r="Q83">
        <v>4</v>
      </c>
      <c r="R83" s="14">
        <v>1</v>
      </c>
      <c r="S83" t="s">
        <v>8</v>
      </c>
      <c r="T83">
        <v>24904</v>
      </c>
      <c r="U83">
        <v>24912</v>
      </c>
      <c r="V83" t="s">
        <v>349</v>
      </c>
      <c r="W83">
        <v>3</v>
      </c>
      <c r="X83">
        <v>10568</v>
      </c>
      <c r="Y83">
        <v>10576</v>
      </c>
      <c r="Z83" t="s">
        <v>350</v>
      </c>
    </row>
    <row r="84" spans="1:26" x14ac:dyDescent="0.25">
      <c r="A84">
        <v>6</v>
      </c>
      <c r="B84">
        <v>52</v>
      </c>
      <c r="C84">
        <v>4</v>
      </c>
      <c r="D84">
        <v>1</v>
      </c>
      <c r="E84" t="str">
        <f>VLOOKUP(A84,'from file'!$B$4:$K$18,10,FALSE)</f>
        <v>Yes</v>
      </c>
      <c r="F84" t="str">
        <f t="shared" si="6"/>
        <v/>
      </c>
      <c r="G84">
        <f>VLOOKUP(VLOOKUP(A84,'from file'!$B$4:$K$18,7,FALSE),'from part'!$A$4:$N$17,8)+VLOOKUP(A84,'from file'!$B$4:$K$18,3,FALSE)+B84</f>
        <v>246</v>
      </c>
      <c r="H84" t="str">
        <f t="shared" si="7"/>
        <v>00F6</v>
      </c>
      <c r="I84">
        <f>VLOOKUP(A84,'from file'!$B$4:$K$18,7,FALSE)</f>
        <v>1</v>
      </c>
      <c r="J84" t="str">
        <f t="shared" si="5"/>
        <v/>
      </c>
      <c r="K84">
        <f>VLOOKUP(VLOOKUP(A84,'from file'!$B$4:$K$18,7,FALSE),'from part'!$A$4:$N$17,14)+VLOOKUP(A84,'from file'!$B$4:$K$18,3,FALSE)+B84</f>
        <v>246</v>
      </c>
      <c r="L84" t="str">
        <f t="shared" si="8"/>
        <v>00F6</v>
      </c>
      <c r="O84">
        <v>7</v>
      </c>
      <c r="P84">
        <v>4</v>
      </c>
      <c r="Q84">
        <v>4</v>
      </c>
      <c r="R84" s="14">
        <v>2</v>
      </c>
      <c r="S84" t="s">
        <v>8</v>
      </c>
      <c r="T84" t="s">
        <v>150</v>
      </c>
      <c r="U84">
        <v>24916</v>
      </c>
      <c r="V84" t="s">
        <v>351</v>
      </c>
      <c r="W84">
        <v>3</v>
      </c>
      <c r="X84" t="s">
        <v>150</v>
      </c>
      <c r="Y84">
        <v>10580</v>
      </c>
      <c r="Z84" t="s">
        <v>352</v>
      </c>
    </row>
    <row r="85" spans="1:26" x14ac:dyDescent="0.25">
      <c r="A85">
        <v>6</v>
      </c>
      <c r="B85">
        <v>56</v>
      </c>
      <c r="C85">
        <v>2</v>
      </c>
      <c r="D85">
        <v>1</v>
      </c>
      <c r="E85" t="str">
        <f>VLOOKUP(A85,'from file'!$B$4:$K$18,10,FALSE)</f>
        <v>Yes</v>
      </c>
      <c r="F85" t="str">
        <f t="shared" si="6"/>
        <v/>
      </c>
      <c r="G85">
        <f>VLOOKUP(VLOOKUP(A85,'from file'!$B$4:$K$18,7,FALSE),'from part'!$A$4:$N$17,8)+VLOOKUP(A85,'from file'!$B$4:$K$18,3,FALSE)+B85</f>
        <v>250</v>
      </c>
      <c r="H85" t="str">
        <f t="shared" si="7"/>
        <v>00FA</v>
      </c>
      <c r="I85">
        <f>VLOOKUP(A85,'from file'!$B$4:$K$18,7,FALSE)</f>
        <v>1</v>
      </c>
      <c r="J85" t="str">
        <f t="shared" si="5"/>
        <v/>
      </c>
      <c r="K85">
        <f>VLOOKUP(VLOOKUP(A85,'from file'!$B$4:$K$18,7,FALSE),'from part'!$A$4:$N$17,14)+VLOOKUP(A85,'from file'!$B$4:$K$18,3,FALSE)+B85</f>
        <v>250</v>
      </c>
      <c r="L85" t="str">
        <f t="shared" si="8"/>
        <v>00FA</v>
      </c>
      <c r="O85">
        <v>7</v>
      </c>
      <c r="P85">
        <v>12</v>
      </c>
      <c r="Q85">
        <v>4</v>
      </c>
      <c r="R85" s="14">
        <v>1</v>
      </c>
      <c r="S85" t="s">
        <v>8</v>
      </c>
      <c r="T85" t="s">
        <v>150</v>
      </c>
      <c r="U85">
        <v>24924</v>
      </c>
      <c r="V85" t="s">
        <v>353</v>
      </c>
      <c r="W85">
        <v>3</v>
      </c>
      <c r="X85" t="s">
        <v>150</v>
      </c>
      <c r="Y85">
        <v>10588</v>
      </c>
      <c r="Z85" t="s">
        <v>354</v>
      </c>
    </row>
    <row r="86" spans="1:26" x14ac:dyDescent="0.25">
      <c r="A86">
        <v>6</v>
      </c>
      <c r="B86">
        <v>60</v>
      </c>
      <c r="C86">
        <v>8</v>
      </c>
      <c r="D86">
        <v>1</v>
      </c>
      <c r="E86" t="str">
        <f>VLOOKUP(A86,'from file'!$B$4:$K$18,10,FALSE)</f>
        <v>Yes</v>
      </c>
      <c r="F86" t="str">
        <f t="shared" si="6"/>
        <v/>
      </c>
      <c r="G86">
        <f>VLOOKUP(VLOOKUP(A86,'from file'!$B$4:$K$18,7,FALSE),'from part'!$A$4:$N$17,8)+VLOOKUP(A86,'from file'!$B$4:$K$18,3,FALSE)+B86</f>
        <v>254</v>
      </c>
      <c r="H86" t="str">
        <f t="shared" si="7"/>
        <v>00FE</v>
      </c>
      <c r="I86">
        <f>VLOOKUP(A86,'from file'!$B$4:$K$18,7,FALSE)</f>
        <v>1</v>
      </c>
      <c r="J86" t="str">
        <f t="shared" si="5"/>
        <v/>
      </c>
      <c r="K86">
        <f>VLOOKUP(VLOOKUP(A86,'from file'!$B$4:$K$18,7,FALSE),'from part'!$A$4:$N$17,14)+VLOOKUP(A86,'from file'!$B$4:$K$18,3,FALSE)+B86</f>
        <v>254</v>
      </c>
      <c r="L86" t="str">
        <f t="shared" si="8"/>
        <v>00FE</v>
      </c>
      <c r="O86">
        <v>7</v>
      </c>
      <c r="P86">
        <v>16</v>
      </c>
      <c r="Q86">
        <v>4</v>
      </c>
      <c r="R86" s="14">
        <v>2</v>
      </c>
      <c r="S86" t="s">
        <v>8</v>
      </c>
      <c r="T86" t="s">
        <v>150</v>
      </c>
      <c r="U86">
        <v>24928</v>
      </c>
      <c r="V86" t="s">
        <v>355</v>
      </c>
      <c r="W86">
        <v>3</v>
      </c>
      <c r="X86" t="s">
        <v>150</v>
      </c>
      <c r="Y86">
        <v>10592</v>
      </c>
      <c r="Z86" t="s">
        <v>356</v>
      </c>
    </row>
    <row r="87" spans="1:26" x14ac:dyDescent="0.25">
      <c r="A87">
        <v>6</v>
      </c>
      <c r="B87">
        <v>60</v>
      </c>
      <c r="C87">
        <v>4</v>
      </c>
      <c r="D87">
        <v>1</v>
      </c>
      <c r="E87" t="str">
        <f>VLOOKUP(A87,'from file'!$B$4:$K$18,10,FALSE)</f>
        <v>Yes</v>
      </c>
      <c r="F87" t="str">
        <f t="shared" si="6"/>
        <v/>
      </c>
      <c r="G87">
        <f>VLOOKUP(VLOOKUP(A87,'from file'!$B$4:$K$18,7,FALSE),'from part'!$A$4:$N$17,8)+VLOOKUP(A87,'from file'!$B$4:$K$18,3,FALSE)+B87</f>
        <v>254</v>
      </c>
      <c r="H87" t="str">
        <f t="shared" si="7"/>
        <v>00FE</v>
      </c>
      <c r="I87">
        <f>VLOOKUP(A87,'from file'!$B$4:$K$18,7,FALSE)</f>
        <v>1</v>
      </c>
      <c r="J87" t="str">
        <f t="shared" si="5"/>
        <v/>
      </c>
      <c r="K87">
        <f>VLOOKUP(VLOOKUP(A87,'from file'!$B$4:$K$18,7,FALSE),'from part'!$A$4:$N$17,14)+VLOOKUP(A87,'from file'!$B$4:$K$18,3,FALSE)+B87</f>
        <v>254</v>
      </c>
      <c r="L87" t="str">
        <f t="shared" si="8"/>
        <v>00FE</v>
      </c>
      <c r="O87">
        <v>7</v>
      </c>
      <c r="P87">
        <v>24</v>
      </c>
      <c r="Q87">
        <v>4</v>
      </c>
      <c r="R87" s="14">
        <v>1</v>
      </c>
      <c r="S87" t="s">
        <v>8</v>
      </c>
      <c r="T87" t="s">
        <v>150</v>
      </c>
      <c r="U87">
        <v>24936</v>
      </c>
      <c r="V87" t="s">
        <v>357</v>
      </c>
      <c r="W87">
        <v>3</v>
      </c>
      <c r="X87" t="s">
        <v>150</v>
      </c>
      <c r="Y87">
        <v>10600</v>
      </c>
      <c r="Z87" t="s">
        <v>358</v>
      </c>
    </row>
    <row r="88" spans="1:26" x14ac:dyDescent="0.25">
      <c r="A88">
        <v>6</v>
      </c>
      <c r="B88">
        <v>64</v>
      </c>
      <c r="C88">
        <v>4</v>
      </c>
      <c r="D88">
        <v>1</v>
      </c>
      <c r="E88" t="str">
        <f>VLOOKUP(A88,'from file'!$B$4:$K$18,10,FALSE)</f>
        <v>Yes</v>
      </c>
      <c r="F88" t="str">
        <f t="shared" si="6"/>
        <v/>
      </c>
      <c r="G88">
        <f>VLOOKUP(VLOOKUP(A88,'from file'!$B$4:$K$18,7,FALSE),'from part'!$A$4:$N$17,8)+VLOOKUP(A88,'from file'!$B$4:$K$18,3,FALSE)+B88</f>
        <v>258</v>
      </c>
      <c r="H88" t="str">
        <f t="shared" si="7"/>
        <v>0102</v>
      </c>
      <c r="I88">
        <f>VLOOKUP(A88,'from file'!$B$4:$K$18,7,FALSE)</f>
        <v>1</v>
      </c>
      <c r="J88" t="str">
        <f t="shared" si="5"/>
        <v/>
      </c>
      <c r="K88">
        <f>VLOOKUP(VLOOKUP(A88,'from file'!$B$4:$K$18,7,FALSE),'from part'!$A$4:$N$17,14)+VLOOKUP(A88,'from file'!$B$4:$K$18,3,FALSE)+B88</f>
        <v>258</v>
      </c>
      <c r="L88" t="str">
        <f t="shared" si="8"/>
        <v>0102</v>
      </c>
      <c r="O88">
        <v>7</v>
      </c>
      <c r="P88">
        <v>28</v>
      </c>
      <c r="Q88">
        <v>4</v>
      </c>
      <c r="R88" s="14">
        <v>2</v>
      </c>
      <c r="S88" t="s">
        <v>8</v>
      </c>
      <c r="T88" t="s">
        <v>150</v>
      </c>
      <c r="U88">
        <v>24940</v>
      </c>
      <c r="V88" t="s">
        <v>359</v>
      </c>
      <c r="W88">
        <v>3</v>
      </c>
      <c r="X88" t="s">
        <v>150</v>
      </c>
      <c r="Y88">
        <v>10604</v>
      </c>
      <c r="Z88" t="s">
        <v>360</v>
      </c>
    </row>
    <row r="89" spans="1:26" x14ac:dyDescent="0.25">
      <c r="A89">
        <v>7</v>
      </c>
      <c r="B89">
        <v>0</v>
      </c>
      <c r="C89">
        <v>4</v>
      </c>
      <c r="D89">
        <v>1</v>
      </c>
      <c r="E89" t="str">
        <f>VLOOKUP(A89,'from file'!$B$4:$K$18,10,FALSE)</f>
        <v>Yes</v>
      </c>
      <c r="F89">
        <f t="shared" si="6"/>
        <v>24904</v>
      </c>
      <c r="G89">
        <f>VLOOKUP(VLOOKUP(A89,'from file'!$B$4:$K$18,7,FALSE),'from part'!$A$4:$N$17,8)+VLOOKUP(A89,'from file'!$B$4:$K$18,3,FALSE)+B89</f>
        <v>24912</v>
      </c>
      <c r="H89" t="str">
        <f t="shared" si="7"/>
        <v>6150</v>
      </c>
      <c r="I89">
        <f>VLOOKUP(A89,'from file'!$B$4:$K$18,7,FALSE)</f>
        <v>3</v>
      </c>
      <c r="J89">
        <f t="shared" si="5"/>
        <v>10566</v>
      </c>
      <c r="K89">
        <f>VLOOKUP(VLOOKUP(A89,'from file'!$B$4:$K$18,7,FALSE),'from part'!$A$4:$N$17,14)+VLOOKUP(A89,'from file'!$B$4:$K$18,3,FALSE)+B89</f>
        <v>10574</v>
      </c>
      <c r="L89" t="str">
        <f t="shared" si="8"/>
        <v>294E</v>
      </c>
      <c r="O89">
        <v>7</v>
      </c>
      <c r="P89">
        <v>36</v>
      </c>
      <c r="Q89">
        <v>8</v>
      </c>
      <c r="R89" s="14">
        <v>1</v>
      </c>
      <c r="S89" t="s">
        <v>8</v>
      </c>
      <c r="T89" t="s">
        <v>150</v>
      </c>
      <c r="U89">
        <v>24948</v>
      </c>
      <c r="V89" t="s">
        <v>361</v>
      </c>
      <c r="W89">
        <v>3</v>
      </c>
      <c r="X89" t="s">
        <v>150</v>
      </c>
      <c r="Y89">
        <v>10612</v>
      </c>
      <c r="Z89" t="s">
        <v>362</v>
      </c>
    </row>
    <row r="90" spans="1:26" x14ac:dyDescent="0.25">
      <c r="A90">
        <v>7</v>
      </c>
      <c r="B90">
        <v>4</v>
      </c>
      <c r="C90">
        <v>4</v>
      </c>
      <c r="D90">
        <v>2</v>
      </c>
      <c r="E90" t="str">
        <f>VLOOKUP(A90,'from file'!$B$4:$K$18,10,FALSE)</f>
        <v>Yes</v>
      </c>
      <c r="F90" t="str">
        <f t="shared" si="6"/>
        <v/>
      </c>
      <c r="G90">
        <f>VLOOKUP(VLOOKUP(A90,'from file'!$B$4:$K$18,7,FALSE),'from part'!$A$4:$N$17,8)+VLOOKUP(A90,'from file'!$B$4:$K$18,3,FALSE)+B90</f>
        <v>24916</v>
      </c>
      <c r="H90" t="str">
        <f t="shared" si="7"/>
        <v>6154</v>
      </c>
      <c r="I90">
        <f>VLOOKUP(A90,'from file'!$B$4:$K$18,7,FALSE)</f>
        <v>3</v>
      </c>
      <c r="J90" t="str">
        <f t="shared" si="5"/>
        <v/>
      </c>
      <c r="K90">
        <f>VLOOKUP(VLOOKUP(A90,'from file'!$B$4:$K$18,7,FALSE),'from part'!$A$4:$N$17,14)+VLOOKUP(A90,'from file'!$B$4:$K$18,3,FALSE)+B90</f>
        <v>10578</v>
      </c>
      <c r="L90" t="str">
        <f t="shared" si="8"/>
        <v>2952</v>
      </c>
      <c r="O90">
        <v>7</v>
      </c>
      <c r="P90">
        <v>36</v>
      </c>
      <c r="Q90">
        <v>4</v>
      </c>
      <c r="R90" s="14">
        <v>1</v>
      </c>
      <c r="S90" t="s">
        <v>8</v>
      </c>
      <c r="T90" t="s">
        <v>150</v>
      </c>
      <c r="U90">
        <v>24948</v>
      </c>
      <c r="V90" t="s">
        <v>361</v>
      </c>
      <c r="W90">
        <v>3</v>
      </c>
      <c r="X90" t="s">
        <v>150</v>
      </c>
      <c r="Y90">
        <v>10612</v>
      </c>
      <c r="Z90" t="s">
        <v>362</v>
      </c>
    </row>
    <row r="91" spans="1:26" x14ac:dyDescent="0.25">
      <c r="A91">
        <v>7</v>
      </c>
      <c r="B91">
        <v>12</v>
      </c>
      <c r="C91">
        <v>4</v>
      </c>
      <c r="D91">
        <v>1</v>
      </c>
      <c r="E91" t="str">
        <f>VLOOKUP(A91,'from file'!$B$4:$K$18,10,FALSE)</f>
        <v>Yes</v>
      </c>
      <c r="F91" t="str">
        <f t="shared" si="6"/>
        <v/>
      </c>
      <c r="G91">
        <f>VLOOKUP(VLOOKUP(A91,'from file'!$B$4:$K$18,7,FALSE),'from part'!$A$4:$N$17,8)+VLOOKUP(A91,'from file'!$B$4:$K$18,3,FALSE)+B91</f>
        <v>24924</v>
      </c>
      <c r="H91" t="str">
        <f t="shared" si="7"/>
        <v>615C</v>
      </c>
      <c r="I91">
        <f>VLOOKUP(A91,'from file'!$B$4:$K$18,7,FALSE)</f>
        <v>3</v>
      </c>
      <c r="J91" t="str">
        <f t="shared" si="5"/>
        <v/>
      </c>
      <c r="K91">
        <f>VLOOKUP(VLOOKUP(A91,'from file'!$B$4:$K$18,7,FALSE),'from part'!$A$4:$N$17,14)+VLOOKUP(A91,'from file'!$B$4:$K$18,3,FALSE)+B91</f>
        <v>10586</v>
      </c>
      <c r="L91" t="str">
        <f t="shared" si="8"/>
        <v>295A</v>
      </c>
      <c r="O91">
        <v>7</v>
      </c>
      <c r="P91">
        <v>40</v>
      </c>
      <c r="Q91">
        <v>4</v>
      </c>
      <c r="R91" s="14">
        <v>1</v>
      </c>
      <c r="S91" t="s">
        <v>8</v>
      </c>
      <c r="T91" t="s">
        <v>150</v>
      </c>
      <c r="U91">
        <v>24952</v>
      </c>
      <c r="V91" t="s">
        <v>363</v>
      </c>
      <c r="W91">
        <v>3</v>
      </c>
      <c r="X91" t="s">
        <v>150</v>
      </c>
      <c r="Y91">
        <v>10616</v>
      </c>
      <c r="Z91" t="s">
        <v>364</v>
      </c>
    </row>
    <row r="92" spans="1:26" x14ac:dyDescent="0.25">
      <c r="A92">
        <v>7</v>
      </c>
      <c r="B92">
        <v>16</v>
      </c>
      <c r="C92">
        <v>4</v>
      </c>
      <c r="D92">
        <v>2</v>
      </c>
      <c r="E92" t="str">
        <f>VLOOKUP(A92,'from file'!$B$4:$K$18,10,FALSE)</f>
        <v>Yes</v>
      </c>
      <c r="F92" t="str">
        <f t="shared" si="6"/>
        <v/>
      </c>
      <c r="G92">
        <f>VLOOKUP(VLOOKUP(A92,'from file'!$B$4:$K$18,7,FALSE),'from part'!$A$4:$N$17,8)+VLOOKUP(A92,'from file'!$B$4:$K$18,3,FALSE)+B92</f>
        <v>24928</v>
      </c>
      <c r="H92" t="str">
        <f t="shared" si="7"/>
        <v>6160</v>
      </c>
      <c r="I92">
        <f>VLOOKUP(A92,'from file'!$B$4:$K$18,7,FALSE)</f>
        <v>3</v>
      </c>
      <c r="J92" t="str">
        <f t="shared" si="5"/>
        <v/>
      </c>
      <c r="K92">
        <f>VLOOKUP(VLOOKUP(A92,'from file'!$B$4:$K$18,7,FALSE),'from part'!$A$4:$N$17,14)+VLOOKUP(A92,'from file'!$B$4:$K$18,3,FALSE)+B92</f>
        <v>10590</v>
      </c>
      <c r="L92" t="str">
        <f t="shared" si="8"/>
        <v>295E</v>
      </c>
      <c r="O92">
        <v>7</v>
      </c>
      <c r="P92">
        <v>44</v>
      </c>
      <c r="Q92">
        <v>4</v>
      </c>
      <c r="R92" s="14">
        <v>1</v>
      </c>
      <c r="S92" t="s">
        <v>8</v>
      </c>
      <c r="T92" t="s">
        <v>150</v>
      </c>
      <c r="U92">
        <v>24956</v>
      </c>
      <c r="V92" t="s">
        <v>365</v>
      </c>
      <c r="W92">
        <v>3</v>
      </c>
      <c r="X92" t="s">
        <v>150</v>
      </c>
      <c r="Y92">
        <v>10620</v>
      </c>
      <c r="Z92" t="s">
        <v>366</v>
      </c>
    </row>
    <row r="93" spans="1:26" x14ac:dyDescent="0.25">
      <c r="A93">
        <v>7</v>
      </c>
      <c r="B93">
        <v>24</v>
      </c>
      <c r="C93">
        <v>4</v>
      </c>
      <c r="D93">
        <v>1</v>
      </c>
      <c r="E93" t="str">
        <f>VLOOKUP(A93,'from file'!$B$4:$K$18,10,FALSE)</f>
        <v>Yes</v>
      </c>
      <c r="F93" t="str">
        <f t="shared" si="6"/>
        <v/>
      </c>
      <c r="G93">
        <f>VLOOKUP(VLOOKUP(A93,'from file'!$B$4:$K$18,7,FALSE),'from part'!$A$4:$N$17,8)+VLOOKUP(A93,'from file'!$B$4:$K$18,3,FALSE)+B93</f>
        <v>24936</v>
      </c>
      <c r="H93" t="str">
        <f t="shared" si="7"/>
        <v>6168</v>
      </c>
      <c r="I93">
        <f>VLOOKUP(A93,'from file'!$B$4:$K$18,7,FALSE)</f>
        <v>3</v>
      </c>
      <c r="J93" t="str">
        <f t="shared" si="5"/>
        <v/>
      </c>
      <c r="K93">
        <f>VLOOKUP(VLOOKUP(A93,'from file'!$B$4:$K$18,7,FALSE),'from part'!$A$4:$N$17,14)+VLOOKUP(A93,'from file'!$B$4:$K$18,3,FALSE)+B93</f>
        <v>10598</v>
      </c>
      <c r="L93" t="str">
        <f t="shared" si="8"/>
        <v>2966</v>
      </c>
      <c r="O93">
        <v>7</v>
      </c>
      <c r="P93">
        <v>48</v>
      </c>
      <c r="Q93">
        <v>4</v>
      </c>
      <c r="R93" s="14">
        <v>2</v>
      </c>
      <c r="S93" t="s">
        <v>8</v>
      </c>
      <c r="T93" t="s">
        <v>150</v>
      </c>
      <c r="U93">
        <v>24960</v>
      </c>
      <c r="V93" t="s">
        <v>367</v>
      </c>
      <c r="W93">
        <v>3</v>
      </c>
      <c r="X93" t="s">
        <v>150</v>
      </c>
      <c r="Y93">
        <v>10624</v>
      </c>
      <c r="Z93" t="s">
        <v>368</v>
      </c>
    </row>
    <row r="94" spans="1:26" x14ac:dyDescent="0.25">
      <c r="A94">
        <v>7</v>
      </c>
      <c r="B94">
        <v>28</v>
      </c>
      <c r="C94">
        <v>4</v>
      </c>
      <c r="D94">
        <v>2</v>
      </c>
      <c r="E94" t="str">
        <f>VLOOKUP(A94,'from file'!$B$4:$K$18,10,FALSE)</f>
        <v>Yes</v>
      </c>
      <c r="F94" t="str">
        <f t="shared" si="6"/>
        <v/>
      </c>
      <c r="G94">
        <f>VLOOKUP(VLOOKUP(A94,'from file'!$B$4:$K$18,7,FALSE),'from part'!$A$4:$N$17,8)+VLOOKUP(A94,'from file'!$B$4:$K$18,3,FALSE)+B94</f>
        <v>24940</v>
      </c>
      <c r="H94" t="str">
        <f t="shared" si="7"/>
        <v>616C</v>
      </c>
      <c r="I94">
        <f>VLOOKUP(A94,'from file'!$B$4:$K$18,7,FALSE)</f>
        <v>3</v>
      </c>
      <c r="J94" t="str">
        <f t="shared" ref="J94:J120" si="9">IF(B94=0,K94-$C$5,"")</f>
        <v/>
      </c>
      <c r="K94">
        <f>VLOOKUP(VLOOKUP(A94,'from file'!$B$4:$K$18,7,FALSE),'from part'!$A$4:$N$17,14)+VLOOKUP(A94,'from file'!$B$4:$K$18,3,FALSE)+B94</f>
        <v>10602</v>
      </c>
      <c r="L94" t="str">
        <f t="shared" si="8"/>
        <v>296A</v>
      </c>
      <c r="O94">
        <v>7</v>
      </c>
      <c r="P94">
        <v>56</v>
      </c>
      <c r="Q94">
        <v>4</v>
      </c>
      <c r="R94" s="14">
        <v>1</v>
      </c>
      <c r="S94" t="s">
        <v>8</v>
      </c>
      <c r="T94" t="s">
        <v>150</v>
      </c>
      <c r="U94">
        <v>24968</v>
      </c>
      <c r="V94" t="s">
        <v>369</v>
      </c>
      <c r="W94">
        <v>3</v>
      </c>
      <c r="X94" t="s">
        <v>150</v>
      </c>
      <c r="Y94">
        <v>10632</v>
      </c>
      <c r="Z94" t="s">
        <v>370</v>
      </c>
    </row>
    <row r="95" spans="1:26" x14ac:dyDescent="0.25">
      <c r="A95">
        <v>7</v>
      </c>
      <c r="B95">
        <v>36</v>
      </c>
      <c r="C95">
        <v>8</v>
      </c>
      <c r="D95">
        <v>1</v>
      </c>
      <c r="E95" t="str">
        <f>VLOOKUP(A95,'from file'!$B$4:$K$18,10,FALSE)</f>
        <v>Yes</v>
      </c>
      <c r="F95" t="str">
        <f t="shared" si="6"/>
        <v/>
      </c>
      <c r="G95">
        <f>VLOOKUP(VLOOKUP(A95,'from file'!$B$4:$K$18,7,FALSE),'from part'!$A$4:$N$17,8)+VLOOKUP(A95,'from file'!$B$4:$K$18,3,FALSE)+B95</f>
        <v>24948</v>
      </c>
      <c r="H95" t="str">
        <f t="shared" si="7"/>
        <v>6174</v>
      </c>
      <c r="I95">
        <f>VLOOKUP(A95,'from file'!$B$4:$K$18,7,FALSE)</f>
        <v>3</v>
      </c>
      <c r="J95" t="str">
        <f t="shared" si="9"/>
        <v/>
      </c>
      <c r="K95">
        <f>VLOOKUP(VLOOKUP(A95,'from file'!$B$4:$K$18,7,FALSE),'from part'!$A$4:$N$17,14)+VLOOKUP(A95,'from file'!$B$4:$K$18,3,FALSE)+B95</f>
        <v>10610</v>
      </c>
      <c r="L95" t="str">
        <f t="shared" si="8"/>
        <v>2972</v>
      </c>
      <c r="O95">
        <v>7</v>
      </c>
      <c r="P95">
        <v>60</v>
      </c>
      <c r="Q95">
        <v>4</v>
      </c>
      <c r="R95" s="14">
        <v>2</v>
      </c>
      <c r="S95" t="s">
        <v>8</v>
      </c>
      <c r="T95" t="s">
        <v>150</v>
      </c>
      <c r="U95">
        <v>24972</v>
      </c>
      <c r="V95" t="s">
        <v>371</v>
      </c>
      <c r="W95">
        <v>3</v>
      </c>
      <c r="X95" t="s">
        <v>150</v>
      </c>
      <c r="Y95">
        <v>10636</v>
      </c>
      <c r="Z95" t="s">
        <v>372</v>
      </c>
    </row>
    <row r="96" spans="1:26" x14ac:dyDescent="0.25">
      <c r="A96">
        <v>7</v>
      </c>
      <c r="B96">
        <v>36</v>
      </c>
      <c r="C96">
        <v>4</v>
      </c>
      <c r="D96">
        <v>1</v>
      </c>
      <c r="E96" t="str">
        <f>VLOOKUP(A96,'from file'!$B$4:$K$18,10,FALSE)</f>
        <v>Yes</v>
      </c>
      <c r="F96" t="str">
        <f t="shared" si="6"/>
        <v/>
      </c>
      <c r="G96">
        <f>VLOOKUP(VLOOKUP(A96,'from file'!$B$4:$K$18,7,FALSE),'from part'!$A$4:$N$17,8)+VLOOKUP(A96,'from file'!$B$4:$K$18,3,FALSE)+B96</f>
        <v>24948</v>
      </c>
      <c r="H96" t="str">
        <f t="shared" si="7"/>
        <v>6174</v>
      </c>
      <c r="I96">
        <f>VLOOKUP(A96,'from file'!$B$4:$K$18,7,FALSE)</f>
        <v>3</v>
      </c>
      <c r="J96" t="str">
        <f t="shared" si="9"/>
        <v/>
      </c>
      <c r="K96">
        <f>VLOOKUP(VLOOKUP(A96,'from file'!$B$4:$K$18,7,FALSE),'from part'!$A$4:$N$17,14)+VLOOKUP(A96,'from file'!$B$4:$K$18,3,FALSE)+B96</f>
        <v>10610</v>
      </c>
      <c r="L96" t="str">
        <f t="shared" si="8"/>
        <v>2972</v>
      </c>
      <c r="O96">
        <v>7</v>
      </c>
      <c r="P96">
        <v>68</v>
      </c>
      <c r="Q96">
        <v>4</v>
      </c>
      <c r="R96" s="14">
        <v>1</v>
      </c>
      <c r="S96" t="s">
        <v>8</v>
      </c>
      <c r="T96" t="s">
        <v>150</v>
      </c>
      <c r="U96">
        <v>24980</v>
      </c>
      <c r="V96" t="s">
        <v>373</v>
      </c>
      <c r="W96">
        <v>3</v>
      </c>
      <c r="X96" t="s">
        <v>150</v>
      </c>
      <c r="Y96">
        <v>10644</v>
      </c>
      <c r="Z96" t="s">
        <v>374</v>
      </c>
    </row>
    <row r="97" spans="1:26" x14ac:dyDescent="0.25">
      <c r="A97">
        <v>7</v>
      </c>
      <c r="B97">
        <v>40</v>
      </c>
      <c r="C97">
        <v>4</v>
      </c>
      <c r="D97">
        <v>1</v>
      </c>
      <c r="E97" t="str">
        <f>VLOOKUP(A97,'from file'!$B$4:$K$18,10,FALSE)</f>
        <v>Yes</v>
      </c>
      <c r="F97" t="str">
        <f t="shared" si="6"/>
        <v/>
      </c>
      <c r="G97">
        <f>VLOOKUP(VLOOKUP(A97,'from file'!$B$4:$K$18,7,FALSE),'from part'!$A$4:$N$17,8)+VLOOKUP(A97,'from file'!$B$4:$K$18,3,FALSE)+B97</f>
        <v>24952</v>
      </c>
      <c r="H97" t="str">
        <f t="shared" si="7"/>
        <v>6178</v>
      </c>
      <c r="I97">
        <f>VLOOKUP(A97,'from file'!$B$4:$K$18,7,FALSE)</f>
        <v>3</v>
      </c>
      <c r="J97" t="str">
        <f t="shared" si="9"/>
        <v/>
      </c>
      <c r="K97">
        <f>VLOOKUP(VLOOKUP(A97,'from file'!$B$4:$K$18,7,FALSE),'from part'!$A$4:$N$17,14)+VLOOKUP(A97,'from file'!$B$4:$K$18,3,FALSE)+B97</f>
        <v>10614</v>
      </c>
      <c r="L97" t="str">
        <f t="shared" si="8"/>
        <v>2976</v>
      </c>
      <c r="O97">
        <v>2</v>
      </c>
      <c r="P97">
        <v>0</v>
      </c>
      <c r="Q97">
        <v>2</v>
      </c>
      <c r="R97" s="14">
        <v>1</v>
      </c>
      <c r="S97" t="s">
        <v>8</v>
      </c>
      <c r="T97">
        <v>24984</v>
      </c>
      <c r="U97">
        <v>24992</v>
      </c>
      <c r="V97" t="s">
        <v>250</v>
      </c>
      <c r="W97">
        <v>3</v>
      </c>
      <c r="X97">
        <v>10648</v>
      </c>
      <c r="Y97">
        <v>10656</v>
      </c>
      <c r="Z97" t="s">
        <v>251</v>
      </c>
    </row>
    <row r="98" spans="1:26" x14ac:dyDescent="0.25">
      <c r="A98">
        <v>7</v>
      </c>
      <c r="B98">
        <v>44</v>
      </c>
      <c r="C98">
        <v>4</v>
      </c>
      <c r="D98">
        <v>1</v>
      </c>
      <c r="E98" t="str">
        <f>VLOOKUP(A98,'from file'!$B$4:$K$18,10,FALSE)</f>
        <v>Yes</v>
      </c>
      <c r="F98" t="str">
        <f t="shared" si="6"/>
        <v/>
      </c>
      <c r="G98">
        <f>VLOOKUP(VLOOKUP(A98,'from file'!$B$4:$K$18,7,FALSE),'from part'!$A$4:$N$17,8)+VLOOKUP(A98,'from file'!$B$4:$K$18,3,FALSE)+B98</f>
        <v>24956</v>
      </c>
      <c r="H98" t="str">
        <f t="shared" si="7"/>
        <v>617C</v>
      </c>
      <c r="I98">
        <f>VLOOKUP(A98,'from file'!$B$4:$K$18,7,FALSE)</f>
        <v>3</v>
      </c>
      <c r="J98" t="str">
        <f t="shared" si="9"/>
        <v/>
      </c>
      <c r="K98">
        <f>VLOOKUP(VLOOKUP(A98,'from file'!$B$4:$K$18,7,FALSE),'from part'!$A$4:$N$17,14)+VLOOKUP(A98,'from file'!$B$4:$K$18,3,FALSE)+B98</f>
        <v>10618</v>
      </c>
      <c r="L98" t="str">
        <f t="shared" si="8"/>
        <v>297A</v>
      </c>
      <c r="O98">
        <v>2</v>
      </c>
      <c r="P98">
        <v>2</v>
      </c>
      <c r="Q98">
        <v>2</v>
      </c>
      <c r="R98" s="14">
        <v>1</v>
      </c>
      <c r="S98" t="s">
        <v>8</v>
      </c>
      <c r="T98" t="s">
        <v>150</v>
      </c>
      <c r="U98">
        <v>24994</v>
      </c>
      <c r="V98" t="s">
        <v>252</v>
      </c>
      <c r="W98">
        <v>3</v>
      </c>
      <c r="X98" t="s">
        <v>150</v>
      </c>
      <c r="Y98">
        <v>10658</v>
      </c>
      <c r="Z98" t="s">
        <v>253</v>
      </c>
    </row>
    <row r="99" spans="1:26" x14ac:dyDescent="0.25">
      <c r="A99">
        <v>7</v>
      </c>
      <c r="B99">
        <v>48</v>
      </c>
      <c r="C99">
        <v>4</v>
      </c>
      <c r="D99">
        <v>2</v>
      </c>
      <c r="E99" t="str">
        <f>VLOOKUP(A99,'from file'!$B$4:$K$18,10,FALSE)</f>
        <v>Yes</v>
      </c>
      <c r="F99" t="str">
        <f t="shared" si="6"/>
        <v/>
      </c>
      <c r="G99">
        <f>VLOOKUP(VLOOKUP(A99,'from file'!$B$4:$K$18,7,FALSE),'from part'!$A$4:$N$17,8)+VLOOKUP(A99,'from file'!$B$4:$K$18,3,FALSE)+B99</f>
        <v>24960</v>
      </c>
      <c r="H99" t="str">
        <f t="shared" si="7"/>
        <v>6180</v>
      </c>
      <c r="I99">
        <f>VLOOKUP(A99,'from file'!$B$4:$K$18,7,FALSE)</f>
        <v>3</v>
      </c>
      <c r="J99" t="str">
        <f t="shared" si="9"/>
        <v/>
      </c>
      <c r="K99">
        <f>VLOOKUP(VLOOKUP(A99,'from file'!$B$4:$K$18,7,FALSE),'from part'!$A$4:$N$17,14)+VLOOKUP(A99,'from file'!$B$4:$K$18,3,FALSE)+B99</f>
        <v>10622</v>
      </c>
      <c r="L99" t="str">
        <f t="shared" si="8"/>
        <v>297E</v>
      </c>
      <c r="O99">
        <v>2</v>
      </c>
      <c r="P99">
        <v>4</v>
      </c>
      <c r="Q99">
        <v>2</v>
      </c>
      <c r="R99" s="14">
        <v>1</v>
      </c>
      <c r="S99" t="s">
        <v>8</v>
      </c>
      <c r="T99" t="s">
        <v>150</v>
      </c>
      <c r="U99">
        <v>24996</v>
      </c>
      <c r="V99" t="s">
        <v>254</v>
      </c>
      <c r="W99">
        <v>3</v>
      </c>
      <c r="X99" t="s">
        <v>150</v>
      </c>
      <c r="Y99">
        <v>10660</v>
      </c>
      <c r="Z99" t="s">
        <v>255</v>
      </c>
    </row>
    <row r="100" spans="1:26" x14ac:dyDescent="0.25">
      <c r="A100">
        <v>7</v>
      </c>
      <c r="B100">
        <v>56</v>
      </c>
      <c r="C100">
        <v>4</v>
      </c>
      <c r="D100">
        <v>1</v>
      </c>
      <c r="E100" t="str">
        <f>VLOOKUP(A100,'from file'!$B$4:$K$18,10,FALSE)</f>
        <v>Yes</v>
      </c>
      <c r="F100" t="str">
        <f t="shared" si="6"/>
        <v/>
      </c>
      <c r="G100">
        <f>VLOOKUP(VLOOKUP(A100,'from file'!$B$4:$K$18,7,FALSE),'from part'!$A$4:$N$17,8)+VLOOKUP(A100,'from file'!$B$4:$K$18,3,FALSE)+B100</f>
        <v>24968</v>
      </c>
      <c r="H100" t="str">
        <f t="shared" si="7"/>
        <v>6188</v>
      </c>
      <c r="I100">
        <f>VLOOKUP(A100,'from file'!$B$4:$K$18,7,FALSE)</f>
        <v>3</v>
      </c>
      <c r="J100" t="str">
        <f t="shared" si="9"/>
        <v/>
      </c>
      <c r="K100">
        <f>VLOOKUP(VLOOKUP(A100,'from file'!$B$4:$K$18,7,FALSE),'from part'!$A$4:$N$17,14)+VLOOKUP(A100,'from file'!$B$4:$K$18,3,FALSE)+B100</f>
        <v>10630</v>
      </c>
      <c r="L100" t="str">
        <f t="shared" si="8"/>
        <v>2986</v>
      </c>
      <c r="O100">
        <v>2</v>
      </c>
      <c r="P100">
        <v>6</v>
      </c>
      <c r="Q100">
        <v>2</v>
      </c>
      <c r="R100" s="14">
        <v>1</v>
      </c>
      <c r="S100" t="s">
        <v>8</v>
      </c>
      <c r="T100" t="s">
        <v>150</v>
      </c>
      <c r="U100">
        <v>24998</v>
      </c>
      <c r="V100" t="s">
        <v>256</v>
      </c>
      <c r="W100">
        <v>3</v>
      </c>
      <c r="X100" t="s">
        <v>150</v>
      </c>
      <c r="Y100">
        <v>10662</v>
      </c>
      <c r="Z100" t="s">
        <v>257</v>
      </c>
    </row>
    <row r="101" spans="1:26" x14ac:dyDescent="0.25">
      <c r="A101">
        <v>7</v>
      </c>
      <c r="B101">
        <v>60</v>
      </c>
      <c r="C101">
        <v>4</v>
      </c>
      <c r="D101">
        <v>2</v>
      </c>
      <c r="E101" t="str">
        <f>VLOOKUP(A101,'from file'!$B$4:$K$18,10,FALSE)</f>
        <v>Yes</v>
      </c>
      <c r="F101" t="str">
        <f t="shared" si="6"/>
        <v/>
      </c>
      <c r="G101">
        <f>VLOOKUP(VLOOKUP(A101,'from file'!$B$4:$K$18,7,FALSE),'from part'!$A$4:$N$17,8)+VLOOKUP(A101,'from file'!$B$4:$K$18,3,FALSE)+B101</f>
        <v>24972</v>
      </c>
      <c r="H101" t="str">
        <f t="shared" si="7"/>
        <v>618C</v>
      </c>
      <c r="I101">
        <f>VLOOKUP(A101,'from file'!$B$4:$K$18,7,FALSE)</f>
        <v>3</v>
      </c>
      <c r="J101" t="str">
        <f t="shared" si="9"/>
        <v/>
      </c>
      <c r="K101">
        <f>VLOOKUP(VLOOKUP(A101,'from file'!$B$4:$K$18,7,FALSE),'from part'!$A$4:$N$17,14)+VLOOKUP(A101,'from file'!$B$4:$K$18,3,FALSE)+B101</f>
        <v>10634</v>
      </c>
      <c r="L101" t="str">
        <f t="shared" si="8"/>
        <v>298A</v>
      </c>
      <c r="O101">
        <v>2</v>
      </c>
      <c r="P101">
        <v>8</v>
      </c>
      <c r="Q101">
        <v>2</v>
      </c>
      <c r="R101" s="14">
        <v>1</v>
      </c>
      <c r="S101" t="s">
        <v>8</v>
      </c>
      <c r="T101" t="s">
        <v>150</v>
      </c>
      <c r="U101">
        <v>25000</v>
      </c>
      <c r="V101" t="s">
        <v>258</v>
      </c>
      <c r="W101">
        <v>3</v>
      </c>
      <c r="X101" t="s">
        <v>150</v>
      </c>
      <c r="Y101">
        <v>10664</v>
      </c>
      <c r="Z101" t="s">
        <v>259</v>
      </c>
    </row>
    <row r="102" spans="1:26" x14ac:dyDescent="0.25">
      <c r="A102">
        <v>7</v>
      </c>
      <c r="B102">
        <v>68</v>
      </c>
      <c r="C102">
        <v>4</v>
      </c>
      <c r="D102">
        <v>1</v>
      </c>
      <c r="E102" t="str">
        <f>VLOOKUP(A102,'from file'!$B$4:$K$18,10,FALSE)</f>
        <v>Yes</v>
      </c>
      <c r="F102" t="str">
        <f t="shared" si="6"/>
        <v/>
      </c>
      <c r="G102">
        <f>VLOOKUP(VLOOKUP(A102,'from file'!$B$4:$K$18,7,FALSE),'from part'!$A$4:$N$17,8)+VLOOKUP(A102,'from file'!$B$4:$K$18,3,FALSE)+B102</f>
        <v>24980</v>
      </c>
      <c r="H102" t="str">
        <f t="shared" si="7"/>
        <v>6194</v>
      </c>
      <c r="I102">
        <f>VLOOKUP(A102,'from file'!$B$4:$K$18,7,FALSE)</f>
        <v>3</v>
      </c>
      <c r="J102" t="str">
        <f t="shared" si="9"/>
        <v/>
      </c>
      <c r="K102">
        <f>VLOOKUP(VLOOKUP(A102,'from file'!$B$4:$K$18,7,FALSE),'from part'!$A$4:$N$17,14)+VLOOKUP(A102,'from file'!$B$4:$K$18,3,FALSE)+B102</f>
        <v>10642</v>
      </c>
      <c r="L102" t="str">
        <f t="shared" si="8"/>
        <v>2992</v>
      </c>
      <c r="O102">
        <v>2</v>
      </c>
      <c r="P102">
        <v>10</v>
      </c>
      <c r="Q102">
        <v>2</v>
      </c>
      <c r="R102" s="14">
        <v>1</v>
      </c>
      <c r="S102" t="s">
        <v>8</v>
      </c>
      <c r="T102" t="s">
        <v>150</v>
      </c>
      <c r="U102">
        <v>25002</v>
      </c>
      <c r="V102" t="s">
        <v>260</v>
      </c>
      <c r="W102">
        <v>3</v>
      </c>
      <c r="X102" t="s">
        <v>150</v>
      </c>
      <c r="Y102">
        <v>10666</v>
      </c>
      <c r="Z102" t="s">
        <v>261</v>
      </c>
    </row>
    <row r="103" spans="1:26" x14ac:dyDescent="0.25">
      <c r="A103">
        <v>8</v>
      </c>
      <c r="B103">
        <v>0</v>
      </c>
      <c r="C103">
        <v>1</v>
      </c>
      <c r="D103">
        <v>1</v>
      </c>
      <c r="E103" t="str">
        <f>VLOOKUP(A103,'from file'!$B$4:$K$18,10,FALSE)</f>
        <v>Yes</v>
      </c>
      <c r="F103">
        <f t="shared" si="6"/>
        <v>262</v>
      </c>
      <c r="G103">
        <f>VLOOKUP(VLOOKUP(A103,'from file'!$B$4:$K$18,7,FALSE),'from part'!$A$4:$N$17,8)+VLOOKUP(A103,'from file'!$B$4:$K$18,3,FALSE)+B103</f>
        <v>270</v>
      </c>
      <c r="H103" t="str">
        <f t="shared" si="7"/>
        <v>010E</v>
      </c>
      <c r="I103">
        <f>VLOOKUP(A103,'from file'!$B$4:$K$18,7,FALSE)</f>
        <v>1</v>
      </c>
      <c r="J103">
        <f t="shared" si="9"/>
        <v>262</v>
      </c>
      <c r="K103">
        <f>VLOOKUP(VLOOKUP(A103,'from file'!$B$4:$K$18,7,FALSE),'from part'!$A$4:$N$17,14)+VLOOKUP(A103,'from file'!$B$4:$K$18,3,FALSE)+B103</f>
        <v>270</v>
      </c>
      <c r="L103" t="str">
        <f t="shared" si="8"/>
        <v>010E</v>
      </c>
      <c r="O103">
        <v>2</v>
      </c>
      <c r="P103">
        <v>12</v>
      </c>
      <c r="Q103">
        <v>2</v>
      </c>
      <c r="R103" s="14">
        <v>1</v>
      </c>
      <c r="S103" t="s">
        <v>8</v>
      </c>
      <c r="T103" t="s">
        <v>150</v>
      </c>
      <c r="U103">
        <v>25004</v>
      </c>
      <c r="V103" t="s">
        <v>262</v>
      </c>
      <c r="W103">
        <v>3</v>
      </c>
      <c r="X103" t="s">
        <v>150</v>
      </c>
      <c r="Y103">
        <v>10668</v>
      </c>
      <c r="Z103" t="s">
        <v>263</v>
      </c>
    </row>
    <row r="104" spans="1:26" x14ac:dyDescent="0.25">
      <c r="A104">
        <v>8</v>
      </c>
      <c r="B104">
        <v>1</v>
      </c>
      <c r="C104">
        <v>1</v>
      </c>
      <c r="D104">
        <v>1</v>
      </c>
      <c r="E104" t="str">
        <f>VLOOKUP(A104,'from file'!$B$4:$K$18,10,FALSE)</f>
        <v>Yes</v>
      </c>
      <c r="F104" t="str">
        <f t="shared" si="6"/>
        <v/>
      </c>
      <c r="G104">
        <f>VLOOKUP(VLOOKUP(A104,'from file'!$B$4:$K$18,7,FALSE),'from part'!$A$4:$N$17,8)+VLOOKUP(A104,'from file'!$B$4:$K$18,3,FALSE)+B104</f>
        <v>271</v>
      </c>
      <c r="H104" t="str">
        <f t="shared" si="7"/>
        <v>010F</v>
      </c>
      <c r="I104">
        <f>VLOOKUP(A104,'from file'!$B$4:$K$18,7,FALSE)</f>
        <v>1</v>
      </c>
      <c r="J104" t="str">
        <f t="shared" si="9"/>
        <v/>
      </c>
      <c r="K104">
        <f>VLOOKUP(VLOOKUP(A104,'from file'!$B$4:$K$18,7,FALSE),'from part'!$A$4:$N$17,14)+VLOOKUP(A104,'from file'!$B$4:$K$18,3,FALSE)+B104</f>
        <v>271</v>
      </c>
      <c r="L104" t="str">
        <f t="shared" si="8"/>
        <v>010F</v>
      </c>
      <c r="O104">
        <v>2</v>
      </c>
      <c r="P104">
        <v>14</v>
      </c>
      <c r="Q104">
        <v>2</v>
      </c>
      <c r="R104" s="14">
        <v>1</v>
      </c>
      <c r="S104" t="s">
        <v>8</v>
      </c>
      <c r="T104" t="s">
        <v>150</v>
      </c>
      <c r="U104">
        <v>25006</v>
      </c>
      <c r="V104" t="s">
        <v>264</v>
      </c>
      <c r="W104">
        <v>3</v>
      </c>
      <c r="X104" t="s">
        <v>150</v>
      </c>
      <c r="Y104">
        <v>10670</v>
      </c>
      <c r="Z104" t="s">
        <v>265</v>
      </c>
    </row>
    <row r="105" spans="1:26" x14ac:dyDescent="0.25">
      <c r="A105">
        <v>8</v>
      </c>
      <c r="B105">
        <v>2</v>
      </c>
      <c r="C105">
        <v>1</v>
      </c>
      <c r="D105">
        <v>1</v>
      </c>
      <c r="E105" t="str">
        <f>VLOOKUP(A105,'from file'!$B$4:$K$18,10,FALSE)</f>
        <v>Yes</v>
      </c>
      <c r="F105" t="str">
        <f t="shared" si="6"/>
        <v/>
      </c>
      <c r="G105">
        <f>VLOOKUP(VLOOKUP(A105,'from file'!$B$4:$K$18,7,FALSE),'from part'!$A$4:$N$17,8)+VLOOKUP(A105,'from file'!$B$4:$K$18,3,FALSE)+B105</f>
        <v>272</v>
      </c>
      <c r="H105" t="str">
        <f t="shared" si="7"/>
        <v>0110</v>
      </c>
      <c r="I105">
        <f>VLOOKUP(A105,'from file'!$B$4:$K$18,7,FALSE)</f>
        <v>1</v>
      </c>
      <c r="J105" t="str">
        <f t="shared" si="9"/>
        <v/>
      </c>
      <c r="K105">
        <f>VLOOKUP(VLOOKUP(A105,'from file'!$B$4:$K$18,7,FALSE),'from part'!$A$4:$N$17,14)+VLOOKUP(A105,'from file'!$B$4:$K$18,3,FALSE)+B105</f>
        <v>272</v>
      </c>
      <c r="L105" t="str">
        <f t="shared" si="8"/>
        <v>0110</v>
      </c>
      <c r="O105">
        <v>2</v>
      </c>
      <c r="P105">
        <v>16</v>
      </c>
      <c r="Q105">
        <v>2</v>
      </c>
      <c r="R105" s="14">
        <v>1</v>
      </c>
      <c r="S105" t="s">
        <v>8</v>
      </c>
      <c r="T105" t="s">
        <v>150</v>
      </c>
      <c r="U105">
        <v>25008</v>
      </c>
      <c r="V105" t="s">
        <v>266</v>
      </c>
      <c r="W105">
        <v>3</v>
      </c>
      <c r="X105" t="s">
        <v>150</v>
      </c>
      <c r="Y105">
        <v>10672</v>
      </c>
      <c r="Z105" t="s">
        <v>267</v>
      </c>
    </row>
    <row r="106" spans="1:26" x14ac:dyDescent="0.25">
      <c r="A106">
        <v>8</v>
      </c>
      <c r="B106">
        <v>3</v>
      </c>
      <c r="C106">
        <v>1</v>
      </c>
      <c r="D106">
        <v>1</v>
      </c>
      <c r="E106" t="str">
        <f>VLOOKUP(A106,'from file'!$B$4:$K$18,10,FALSE)</f>
        <v>Yes</v>
      </c>
      <c r="F106" t="str">
        <f t="shared" si="6"/>
        <v/>
      </c>
      <c r="G106">
        <f>VLOOKUP(VLOOKUP(A106,'from file'!$B$4:$K$18,7,FALSE),'from part'!$A$4:$N$17,8)+VLOOKUP(A106,'from file'!$B$4:$K$18,3,FALSE)+B106</f>
        <v>273</v>
      </c>
      <c r="H106" t="str">
        <f t="shared" si="7"/>
        <v>0111</v>
      </c>
      <c r="I106">
        <f>VLOOKUP(A106,'from file'!$B$4:$K$18,7,FALSE)</f>
        <v>1</v>
      </c>
      <c r="J106" t="str">
        <f t="shared" si="9"/>
        <v/>
      </c>
      <c r="K106">
        <f>VLOOKUP(VLOOKUP(A106,'from file'!$B$4:$K$18,7,FALSE),'from part'!$A$4:$N$17,14)+VLOOKUP(A106,'from file'!$B$4:$K$18,3,FALSE)+B106</f>
        <v>273</v>
      </c>
      <c r="L106" t="str">
        <f t="shared" si="8"/>
        <v>0111</v>
      </c>
      <c r="O106">
        <v>2</v>
      </c>
      <c r="P106">
        <v>18</v>
      </c>
      <c r="Q106">
        <v>2</v>
      </c>
      <c r="R106" s="14">
        <v>1</v>
      </c>
      <c r="S106" t="s">
        <v>8</v>
      </c>
      <c r="T106" t="s">
        <v>150</v>
      </c>
      <c r="U106">
        <v>25010</v>
      </c>
      <c r="V106" t="s">
        <v>268</v>
      </c>
      <c r="W106">
        <v>3</v>
      </c>
      <c r="X106" t="s">
        <v>150</v>
      </c>
      <c r="Y106">
        <v>10674</v>
      </c>
      <c r="Z106" t="s">
        <v>269</v>
      </c>
    </row>
    <row r="107" spans="1:26" x14ac:dyDescent="0.25">
      <c r="A107">
        <v>8</v>
      </c>
      <c r="B107">
        <v>4</v>
      </c>
      <c r="C107">
        <v>2</v>
      </c>
      <c r="D107">
        <v>1</v>
      </c>
      <c r="E107" t="str">
        <f>VLOOKUP(A107,'from file'!$B$4:$K$18,10,FALSE)</f>
        <v>Yes</v>
      </c>
      <c r="F107" t="str">
        <f t="shared" si="6"/>
        <v/>
      </c>
      <c r="G107">
        <f>VLOOKUP(VLOOKUP(A107,'from file'!$B$4:$K$18,7,FALSE),'from part'!$A$4:$N$17,8)+VLOOKUP(A107,'from file'!$B$4:$K$18,3,FALSE)+B107</f>
        <v>274</v>
      </c>
      <c r="H107" t="str">
        <f t="shared" si="7"/>
        <v>0112</v>
      </c>
      <c r="I107">
        <f>VLOOKUP(A107,'from file'!$B$4:$K$18,7,FALSE)</f>
        <v>1</v>
      </c>
      <c r="J107" t="str">
        <f t="shared" si="9"/>
        <v/>
      </c>
      <c r="K107">
        <f>VLOOKUP(VLOOKUP(A107,'from file'!$B$4:$K$18,7,FALSE),'from part'!$A$4:$N$17,14)+VLOOKUP(A107,'from file'!$B$4:$K$18,3,FALSE)+B107</f>
        <v>274</v>
      </c>
      <c r="L107" t="str">
        <f t="shared" si="8"/>
        <v>0112</v>
      </c>
      <c r="O107">
        <v>2</v>
      </c>
      <c r="P107">
        <v>20</v>
      </c>
      <c r="Q107">
        <v>2</v>
      </c>
      <c r="R107" s="14">
        <v>1</v>
      </c>
      <c r="S107" t="s">
        <v>8</v>
      </c>
      <c r="T107" t="s">
        <v>150</v>
      </c>
      <c r="U107">
        <v>25012</v>
      </c>
      <c r="V107" t="s">
        <v>270</v>
      </c>
      <c r="W107">
        <v>3</v>
      </c>
      <c r="X107" t="s">
        <v>150</v>
      </c>
      <c r="Y107">
        <v>10676</v>
      </c>
      <c r="Z107" t="s">
        <v>271</v>
      </c>
    </row>
    <row r="108" spans="1:26" x14ac:dyDescent="0.25">
      <c r="A108">
        <v>8</v>
      </c>
      <c r="B108">
        <v>6</v>
      </c>
      <c r="C108">
        <v>1</v>
      </c>
      <c r="D108">
        <v>1</v>
      </c>
      <c r="E108" t="str">
        <f>VLOOKUP(A108,'from file'!$B$4:$K$18,10,FALSE)</f>
        <v>Yes</v>
      </c>
      <c r="F108" t="str">
        <f t="shared" si="6"/>
        <v/>
      </c>
      <c r="G108">
        <f>VLOOKUP(VLOOKUP(A108,'from file'!$B$4:$K$18,7,FALSE),'from part'!$A$4:$N$17,8)+VLOOKUP(A108,'from file'!$B$4:$K$18,3,FALSE)+B108</f>
        <v>276</v>
      </c>
      <c r="H108" t="str">
        <f t="shared" si="7"/>
        <v>0114</v>
      </c>
      <c r="I108">
        <f>VLOOKUP(A108,'from file'!$B$4:$K$18,7,FALSE)</f>
        <v>1</v>
      </c>
      <c r="J108" t="str">
        <f t="shared" si="9"/>
        <v/>
      </c>
      <c r="K108">
        <f>VLOOKUP(VLOOKUP(A108,'from file'!$B$4:$K$18,7,FALSE),'from part'!$A$4:$N$17,14)+VLOOKUP(A108,'from file'!$B$4:$K$18,3,FALSE)+B108</f>
        <v>276</v>
      </c>
      <c r="L108" t="str">
        <f t="shared" si="8"/>
        <v>0114</v>
      </c>
      <c r="O108">
        <v>2</v>
      </c>
      <c r="P108">
        <v>22</v>
      </c>
      <c r="Q108">
        <v>2</v>
      </c>
      <c r="R108" s="14">
        <v>1</v>
      </c>
      <c r="S108" t="s">
        <v>8</v>
      </c>
      <c r="T108" t="s">
        <v>150</v>
      </c>
      <c r="U108">
        <v>25014</v>
      </c>
      <c r="V108" t="s">
        <v>272</v>
      </c>
      <c r="W108">
        <v>3</v>
      </c>
      <c r="X108" t="s">
        <v>150</v>
      </c>
      <c r="Y108">
        <v>10678</v>
      </c>
      <c r="Z108" t="s">
        <v>273</v>
      </c>
    </row>
    <row r="109" spans="1:26" x14ac:dyDescent="0.25">
      <c r="A109">
        <v>9</v>
      </c>
      <c r="B109">
        <v>0</v>
      </c>
      <c r="C109">
        <v>1</v>
      </c>
      <c r="D109">
        <v>1</v>
      </c>
      <c r="E109" t="str">
        <f>VLOOKUP(A109,'from file'!$B$4:$K$18,10,FALSE)</f>
        <v>Yes</v>
      </c>
      <c r="F109">
        <f t="shared" si="6"/>
        <v>278</v>
      </c>
      <c r="G109">
        <f>VLOOKUP(VLOOKUP(A109,'from file'!$B$4:$K$18,7,FALSE),'from part'!$A$4:$N$17,8)+VLOOKUP(A109,'from file'!$B$4:$K$18,3,FALSE)+B109</f>
        <v>286</v>
      </c>
      <c r="H109" t="str">
        <f t="shared" si="7"/>
        <v>011E</v>
      </c>
      <c r="I109">
        <f>VLOOKUP(A109,'from file'!$B$4:$K$18,7,FALSE)</f>
        <v>1</v>
      </c>
      <c r="J109">
        <f t="shared" si="9"/>
        <v>278</v>
      </c>
      <c r="K109">
        <f>VLOOKUP(VLOOKUP(A109,'from file'!$B$4:$K$18,7,FALSE),'from part'!$A$4:$N$17,14)+VLOOKUP(A109,'from file'!$B$4:$K$18,3,FALSE)+B109</f>
        <v>286</v>
      </c>
      <c r="L109" t="str">
        <f t="shared" si="8"/>
        <v>011E</v>
      </c>
      <c r="O109">
        <v>2</v>
      </c>
      <c r="P109">
        <v>24</v>
      </c>
      <c r="Q109">
        <v>8</v>
      </c>
      <c r="R109" s="14">
        <v>1</v>
      </c>
      <c r="S109" t="s">
        <v>8</v>
      </c>
      <c r="T109" t="s">
        <v>150</v>
      </c>
      <c r="U109">
        <v>25016</v>
      </c>
      <c r="V109" t="s">
        <v>274</v>
      </c>
      <c r="W109">
        <v>3</v>
      </c>
      <c r="X109" t="s">
        <v>150</v>
      </c>
      <c r="Y109">
        <v>10680</v>
      </c>
      <c r="Z109" t="s">
        <v>275</v>
      </c>
    </row>
    <row r="110" spans="1:26" x14ac:dyDescent="0.25">
      <c r="A110">
        <v>9</v>
      </c>
      <c r="B110">
        <v>1</v>
      </c>
      <c r="C110">
        <v>1</v>
      </c>
      <c r="D110">
        <v>1</v>
      </c>
      <c r="E110" t="str">
        <f>VLOOKUP(A110,'from file'!$B$4:$K$18,10,FALSE)</f>
        <v>Yes</v>
      </c>
      <c r="F110" t="str">
        <f t="shared" si="6"/>
        <v/>
      </c>
      <c r="G110">
        <f>VLOOKUP(VLOOKUP(A110,'from file'!$B$4:$K$18,7,FALSE),'from part'!$A$4:$N$17,8)+VLOOKUP(A110,'from file'!$B$4:$K$18,3,FALSE)+B110</f>
        <v>287</v>
      </c>
      <c r="H110" t="str">
        <f t="shared" si="7"/>
        <v>011F</v>
      </c>
      <c r="I110">
        <f>VLOOKUP(A110,'from file'!$B$4:$K$18,7,FALSE)</f>
        <v>1</v>
      </c>
      <c r="J110" t="str">
        <f t="shared" si="9"/>
        <v/>
      </c>
      <c r="K110">
        <f>VLOOKUP(VLOOKUP(A110,'from file'!$B$4:$K$18,7,FALSE),'from part'!$A$4:$N$17,14)+VLOOKUP(A110,'from file'!$B$4:$K$18,3,FALSE)+B110</f>
        <v>287</v>
      </c>
      <c r="L110" t="str">
        <f t="shared" si="8"/>
        <v>011F</v>
      </c>
      <c r="O110">
        <v>2</v>
      </c>
      <c r="P110">
        <v>32</v>
      </c>
      <c r="Q110">
        <v>8</v>
      </c>
      <c r="R110" s="14">
        <v>1</v>
      </c>
      <c r="S110" t="s">
        <v>8</v>
      </c>
      <c r="T110" t="s">
        <v>150</v>
      </c>
      <c r="U110">
        <v>25024</v>
      </c>
      <c r="V110" t="s">
        <v>276</v>
      </c>
      <c r="W110">
        <v>3</v>
      </c>
      <c r="X110" t="s">
        <v>150</v>
      </c>
      <c r="Y110">
        <v>10688</v>
      </c>
      <c r="Z110" t="s">
        <v>277</v>
      </c>
    </row>
    <row r="111" spans="1:26" x14ac:dyDescent="0.25">
      <c r="A111">
        <v>9</v>
      </c>
      <c r="B111">
        <v>2</v>
      </c>
      <c r="C111">
        <v>2</v>
      </c>
      <c r="D111">
        <v>1</v>
      </c>
      <c r="E111" t="str">
        <f>VLOOKUP(A111,'from file'!$B$4:$K$18,10,FALSE)</f>
        <v>Yes</v>
      </c>
      <c r="F111" t="str">
        <f t="shared" si="6"/>
        <v/>
      </c>
      <c r="G111">
        <f>VLOOKUP(VLOOKUP(A111,'from file'!$B$4:$K$18,7,FALSE),'from part'!$A$4:$N$17,8)+VLOOKUP(A111,'from file'!$B$4:$K$18,3,FALSE)+B111</f>
        <v>288</v>
      </c>
      <c r="H111" t="str">
        <f t="shared" si="7"/>
        <v>0120</v>
      </c>
      <c r="I111">
        <f>VLOOKUP(A111,'from file'!$B$4:$K$18,7,FALSE)</f>
        <v>1</v>
      </c>
      <c r="J111" t="str">
        <f t="shared" si="9"/>
        <v/>
      </c>
      <c r="K111">
        <f>VLOOKUP(VLOOKUP(A111,'from file'!$B$4:$K$18,7,FALSE),'from part'!$A$4:$N$17,14)+VLOOKUP(A111,'from file'!$B$4:$K$18,3,FALSE)+B111</f>
        <v>288</v>
      </c>
      <c r="L111" t="str">
        <f t="shared" si="8"/>
        <v>0120</v>
      </c>
      <c r="O111">
        <v>1</v>
      </c>
      <c r="P111">
        <v>0</v>
      </c>
      <c r="Q111">
        <v>4</v>
      </c>
      <c r="R111" s="14">
        <v>1</v>
      </c>
      <c r="S111" t="s">
        <v>10</v>
      </c>
      <c r="T111" t="e">
        <v>#N/A</v>
      </c>
      <c r="U111" t="e">
        <v>#N/A</v>
      </c>
      <c r="V111" t="e">
        <v>#N/A</v>
      </c>
      <c r="W111">
        <v>0</v>
      </c>
      <c r="X111" t="e">
        <v>#N/A</v>
      </c>
      <c r="Y111" t="e">
        <v>#N/A</v>
      </c>
      <c r="Z111" t="e">
        <v>#N/A</v>
      </c>
    </row>
    <row r="112" spans="1:26" x14ac:dyDescent="0.25">
      <c r="A112">
        <v>9</v>
      </c>
      <c r="B112">
        <v>4</v>
      </c>
      <c r="C112">
        <v>4</v>
      </c>
      <c r="D112">
        <v>1</v>
      </c>
      <c r="E112" t="str">
        <f>VLOOKUP(A112,'from file'!$B$4:$K$18,10,FALSE)</f>
        <v>Yes</v>
      </c>
      <c r="F112" t="str">
        <f t="shared" si="6"/>
        <v/>
      </c>
      <c r="G112">
        <f>VLOOKUP(VLOOKUP(A112,'from file'!$B$4:$K$18,7,FALSE),'from part'!$A$4:$N$17,8)+VLOOKUP(A112,'from file'!$B$4:$K$18,3,FALSE)+B112</f>
        <v>290</v>
      </c>
      <c r="H112" t="str">
        <f t="shared" si="7"/>
        <v>0122</v>
      </c>
      <c r="I112">
        <f>VLOOKUP(A112,'from file'!$B$4:$K$18,7,FALSE)</f>
        <v>1</v>
      </c>
      <c r="J112" t="str">
        <f t="shared" si="9"/>
        <v/>
      </c>
      <c r="K112">
        <f>VLOOKUP(VLOOKUP(A112,'from file'!$B$4:$K$18,7,FALSE),'from part'!$A$4:$N$17,14)+VLOOKUP(A112,'from file'!$B$4:$K$18,3,FALSE)+B112</f>
        <v>290</v>
      </c>
      <c r="L112" t="str">
        <f t="shared" si="8"/>
        <v>0122</v>
      </c>
      <c r="O112">
        <v>1</v>
      </c>
      <c r="P112">
        <v>4</v>
      </c>
      <c r="Q112">
        <v>4</v>
      </c>
      <c r="R112" s="14">
        <v>1</v>
      </c>
      <c r="S112" t="s">
        <v>10</v>
      </c>
      <c r="T112" t="s">
        <v>150</v>
      </c>
      <c r="U112" t="e">
        <v>#N/A</v>
      </c>
      <c r="V112" t="e">
        <v>#N/A</v>
      </c>
      <c r="W112">
        <v>0</v>
      </c>
      <c r="X112" t="s">
        <v>150</v>
      </c>
      <c r="Y112" t="e">
        <v>#N/A</v>
      </c>
      <c r="Z112" t="e">
        <v>#N/A</v>
      </c>
    </row>
    <row r="113" spans="1:26" x14ac:dyDescent="0.25">
      <c r="A113">
        <v>10</v>
      </c>
      <c r="B113">
        <v>0</v>
      </c>
      <c r="C113">
        <v>2</v>
      </c>
      <c r="D113">
        <v>1</v>
      </c>
      <c r="E113" t="str">
        <f>VLOOKUP(A113,'from file'!$B$4:$K$18,10,FALSE)</f>
        <v>Yes</v>
      </c>
      <c r="F113">
        <f t="shared" si="6"/>
        <v>0</v>
      </c>
      <c r="G113">
        <f>VLOOKUP(VLOOKUP(A113,'from file'!$B$4:$K$18,7,FALSE),'from part'!$A$4:$N$17,8)+VLOOKUP(A113,'from file'!$B$4:$K$18,3,FALSE)+B113</f>
        <v>8</v>
      </c>
      <c r="H113" t="str">
        <f t="shared" si="7"/>
        <v>0008</v>
      </c>
      <c r="I113">
        <f>VLOOKUP(A113,'from file'!$B$4:$K$18,7,FALSE)</f>
        <v>1</v>
      </c>
      <c r="J113">
        <f t="shared" si="9"/>
        <v>0</v>
      </c>
      <c r="K113">
        <f>VLOOKUP(VLOOKUP(A113,'from file'!$B$4:$K$18,7,FALSE),'from part'!$A$4:$N$17,14)+VLOOKUP(A113,'from file'!$B$4:$K$18,3,FALSE)+B113</f>
        <v>8</v>
      </c>
      <c r="L113" t="str">
        <f t="shared" si="8"/>
        <v>0008</v>
      </c>
      <c r="O113">
        <v>1</v>
      </c>
      <c r="P113">
        <v>8</v>
      </c>
      <c r="Q113">
        <v>1</v>
      </c>
      <c r="R113" s="14">
        <v>1</v>
      </c>
      <c r="S113" t="s">
        <v>10</v>
      </c>
      <c r="T113" t="s">
        <v>150</v>
      </c>
      <c r="U113" t="e">
        <v>#N/A</v>
      </c>
      <c r="V113" t="e">
        <v>#N/A</v>
      </c>
      <c r="W113">
        <v>0</v>
      </c>
      <c r="X113" t="s">
        <v>150</v>
      </c>
      <c r="Y113" t="e">
        <v>#N/A</v>
      </c>
      <c r="Z113" t="e">
        <v>#N/A</v>
      </c>
    </row>
    <row r="114" spans="1:26" x14ac:dyDescent="0.25">
      <c r="A114">
        <v>10</v>
      </c>
      <c r="B114">
        <v>2</v>
      </c>
      <c r="C114">
        <v>2</v>
      </c>
      <c r="D114">
        <v>1</v>
      </c>
      <c r="E114" t="str">
        <f>VLOOKUP(A114,'from file'!$B$4:$K$18,10,FALSE)</f>
        <v>Yes</v>
      </c>
      <c r="F114" t="str">
        <f t="shared" si="6"/>
        <v/>
      </c>
      <c r="G114">
        <f>VLOOKUP(VLOOKUP(A114,'from file'!$B$4:$K$18,7,FALSE),'from part'!$A$4:$N$17,8)+VLOOKUP(A114,'from file'!$B$4:$K$18,3,FALSE)+B114</f>
        <v>10</v>
      </c>
      <c r="H114" t="str">
        <f t="shared" si="7"/>
        <v>000A</v>
      </c>
      <c r="I114">
        <f>VLOOKUP(A114,'from file'!$B$4:$K$18,7,FALSE)</f>
        <v>1</v>
      </c>
      <c r="J114" t="str">
        <f t="shared" si="9"/>
        <v/>
      </c>
      <c r="K114">
        <f>VLOOKUP(VLOOKUP(A114,'from file'!$B$4:$K$18,7,FALSE),'from part'!$A$4:$N$17,14)+VLOOKUP(A114,'from file'!$B$4:$K$18,3,FALSE)+B114</f>
        <v>10</v>
      </c>
      <c r="L114" t="str">
        <f t="shared" si="8"/>
        <v>000A</v>
      </c>
      <c r="O114">
        <v>1</v>
      </c>
      <c r="P114">
        <v>10</v>
      </c>
      <c r="Q114">
        <v>2</v>
      </c>
      <c r="R114" s="14">
        <v>1</v>
      </c>
      <c r="S114" t="s">
        <v>10</v>
      </c>
      <c r="T114" t="s">
        <v>150</v>
      </c>
      <c r="U114" t="e">
        <v>#N/A</v>
      </c>
      <c r="V114" t="e">
        <v>#N/A</v>
      </c>
      <c r="W114">
        <v>0</v>
      </c>
      <c r="X114" t="s">
        <v>150</v>
      </c>
      <c r="Y114" t="e">
        <v>#N/A</v>
      </c>
      <c r="Z114" t="e">
        <v>#N/A</v>
      </c>
    </row>
    <row r="115" spans="1:26" x14ac:dyDescent="0.25">
      <c r="A115">
        <v>10</v>
      </c>
      <c r="B115">
        <v>4</v>
      </c>
      <c r="C115">
        <v>2</v>
      </c>
      <c r="D115">
        <v>1</v>
      </c>
      <c r="E115" t="str">
        <f>VLOOKUP(A115,'from file'!$B$4:$K$18,10,FALSE)</f>
        <v>Yes</v>
      </c>
      <c r="F115" t="str">
        <f t="shared" si="6"/>
        <v/>
      </c>
      <c r="G115">
        <f>VLOOKUP(VLOOKUP(A115,'from file'!$B$4:$K$18,7,FALSE),'from part'!$A$4:$N$17,8)+VLOOKUP(A115,'from file'!$B$4:$K$18,3,FALSE)+B115</f>
        <v>12</v>
      </c>
      <c r="H115" t="str">
        <f t="shared" si="7"/>
        <v>000C</v>
      </c>
      <c r="I115">
        <f>VLOOKUP(A115,'from file'!$B$4:$K$18,7,FALSE)</f>
        <v>1</v>
      </c>
      <c r="J115" t="str">
        <f t="shared" si="9"/>
        <v/>
      </c>
      <c r="K115">
        <f>VLOOKUP(VLOOKUP(A115,'from file'!$B$4:$K$18,7,FALSE),'from part'!$A$4:$N$17,14)+VLOOKUP(A115,'from file'!$B$4:$K$18,3,FALSE)+B115</f>
        <v>12</v>
      </c>
      <c r="L115" t="str">
        <f t="shared" si="8"/>
        <v>000C</v>
      </c>
      <c r="O115">
        <v>1</v>
      </c>
      <c r="P115">
        <v>12</v>
      </c>
      <c r="Q115">
        <v>5</v>
      </c>
      <c r="R115" s="14">
        <v>2</v>
      </c>
      <c r="S115" t="s">
        <v>10</v>
      </c>
      <c r="T115" t="s">
        <v>150</v>
      </c>
      <c r="U115" t="e">
        <v>#N/A</v>
      </c>
      <c r="V115" t="e">
        <v>#N/A</v>
      </c>
      <c r="W115">
        <v>0</v>
      </c>
      <c r="X115" t="s">
        <v>150</v>
      </c>
      <c r="Y115" t="e">
        <v>#N/A</v>
      </c>
      <c r="Z115" t="e">
        <v>#N/A</v>
      </c>
    </row>
    <row r="116" spans="1:26" x14ac:dyDescent="0.25">
      <c r="A116">
        <v>10</v>
      </c>
      <c r="B116">
        <v>6</v>
      </c>
      <c r="C116">
        <v>2</v>
      </c>
      <c r="D116">
        <v>1</v>
      </c>
      <c r="E116" t="str">
        <f>VLOOKUP(A116,'from file'!$B$4:$K$18,10,FALSE)</f>
        <v>Yes</v>
      </c>
      <c r="F116" t="str">
        <f t="shared" si="6"/>
        <v/>
      </c>
      <c r="G116">
        <f>VLOOKUP(VLOOKUP(A116,'from file'!$B$4:$K$18,7,FALSE),'from part'!$A$4:$N$17,8)+VLOOKUP(A116,'from file'!$B$4:$K$18,3,FALSE)+B116</f>
        <v>14</v>
      </c>
      <c r="H116" t="str">
        <f t="shared" si="7"/>
        <v>000E</v>
      </c>
      <c r="I116">
        <f>VLOOKUP(A116,'from file'!$B$4:$K$18,7,FALSE)</f>
        <v>1</v>
      </c>
      <c r="J116" t="str">
        <f t="shared" si="9"/>
        <v/>
      </c>
      <c r="K116">
        <f>VLOOKUP(VLOOKUP(A116,'from file'!$B$4:$K$18,7,FALSE),'from part'!$A$4:$N$17,14)+VLOOKUP(A116,'from file'!$B$4:$K$18,3,FALSE)+B116</f>
        <v>14</v>
      </c>
      <c r="L116" t="str">
        <f t="shared" si="8"/>
        <v>000E</v>
      </c>
      <c r="O116">
        <v>1</v>
      </c>
      <c r="P116">
        <v>12</v>
      </c>
      <c r="Q116">
        <v>1</v>
      </c>
      <c r="R116" s="14">
        <v>1</v>
      </c>
      <c r="S116" t="s">
        <v>10</v>
      </c>
      <c r="T116" t="s">
        <v>150</v>
      </c>
      <c r="U116" t="e">
        <v>#N/A</v>
      </c>
      <c r="V116" t="e">
        <v>#N/A</v>
      </c>
      <c r="W116">
        <v>0</v>
      </c>
      <c r="X116" t="s">
        <v>150</v>
      </c>
      <c r="Y116" t="e">
        <v>#N/A</v>
      </c>
      <c r="Z116" t="e">
        <v>#N/A</v>
      </c>
    </row>
    <row r="117" spans="1:26" x14ac:dyDescent="0.25">
      <c r="A117">
        <v>11</v>
      </c>
      <c r="B117">
        <v>0</v>
      </c>
      <c r="C117">
        <v>2</v>
      </c>
      <c r="D117">
        <v>1</v>
      </c>
      <c r="E117" t="str">
        <f>VLOOKUP(A117,'from file'!$B$4:$K$18,10,FALSE)</f>
        <v>Yes</v>
      </c>
      <c r="F117">
        <f t="shared" si="6"/>
        <v>16</v>
      </c>
      <c r="G117">
        <f>VLOOKUP(VLOOKUP(A117,'from file'!$B$4:$K$18,7,FALSE),'from part'!$A$4:$N$17,8)+VLOOKUP(A117,'from file'!$B$4:$K$18,3,FALSE)+B117</f>
        <v>24</v>
      </c>
      <c r="H117" t="str">
        <f t="shared" si="7"/>
        <v>0018</v>
      </c>
      <c r="I117">
        <f>VLOOKUP(A117,'from file'!$B$4:$K$18,7,FALSE)</f>
        <v>1</v>
      </c>
      <c r="J117">
        <f t="shared" si="9"/>
        <v>16</v>
      </c>
      <c r="K117">
        <f>VLOOKUP(VLOOKUP(A117,'from file'!$B$4:$K$18,7,FALSE),'from part'!$A$4:$N$17,14)+VLOOKUP(A117,'from file'!$B$4:$K$18,3,FALSE)+B117</f>
        <v>24</v>
      </c>
      <c r="L117" t="str">
        <f t="shared" si="8"/>
        <v>0018</v>
      </c>
      <c r="O117">
        <v>1</v>
      </c>
      <c r="P117">
        <v>13</v>
      </c>
      <c r="Q117">
        <v>1</v>
      </c>
      <c r="R117" s="14">
        <v>1</v>
      </c>
      <c r="S117" t="s">
        <v>10</v>
      </c>
      <c r="T117" t="s">
        <v>150</v>
      </c>
      <c r="U117" t="e">
        <v>#N/A</v>
      </c>
      <c r="V117" t="e">
        <v>#N/A</v>
      </c>
      <c r="W117">
        <v>0</v>
      </c>
      <c r="X117" t="s">
        <v>150</v>
      </c>
      <c r="Y117" t="e">
        <v>#N/A</v>
      </c>
      <c r="Z117" t="e">
        <v>#N/A</v>
      </c>
    </row>
    <row r="118" spans="1:26" x14ac:dyDescent="0.25">
      <c r="A118">
        <v>11</v>
      </c>
      <c r="B118">
        <v>2</v>
      </c>
      <c r="C118">
        <v>1</v>
      </c>
      <c r="D118">
        <v>1</v>
      </c>
      <c r="E118" t="str">
        <f>VLOOKUP(A118,'from file'!$B$4:$K$18,10,FALSE)</f>
        <v>Yes</v>
      </c>
      <c r="F118" t="str">
        <f t="shared" si="6"/>
        <v/>
      </c>
      <c r="G118">
        <f>VLOOKUP(VLOOKUP(A118,'from file'!$B$4:$K$18,7,FALSE),'from part'!$A$4:$N$17,8)+VLOOKUP(A118,'from file'!$B$4:$K$18,3,FALSE)+B118</f>
        <v>26</v>
      </c>
      <c r="H118" t="str">
        <f t="shared" si="7"/>
        <v>001A</v>
      </c>
      <c r="I118">
        <f>VLOOKUP(A118,'from file'!$B$4:$K$18,7,FALSE)</f>
        <v>1</v>
      </c>
      <c r="J118" t="str">
        <f t="shared" si="9"/>
        <v/>
      </c>
      <c r="K118">
        <f>VLOOKUP(VLOOKUP(A118,'from file'!$B$4:$K$18,7,FALSE),'from part'!$A$4:$N$17,14)+VLOOKUP(A118,'from file'!$B$4:$K$18,3,FALSE)+B118</f>
        <v>26</v>
      </c>
      <c r="L118" t="str">
        <f t="shared" si="8"/>
        <v>001A</v>
      </c>
      <c r="O118">
        <v>1</v>
      </c>
      <c r="P118">
        <v>14</v>
      </c>
      <c r="Q118">
        <v>1</v>
      </c>
      <c r="R118" s="14">
        <v>1</v>
      </c>
      <c r="S118" t="s">
        <v>10</v>
      </c>
      <c r="T118" t="s">
        <v>150</v>
      </c>
      <c r="U118" t="e">
        <v>#N/A</v>
      </c>
      <c r="V118" t="e">
        <v>#N/A</v>
      </c>
      <c r="W118">
        <v>0</v>
      </c>
      <c r="X118" t="s">
        <v>150</v>
      </c>
      <c r="Y118" t="e">
        <v>#N/A</v>
      </c>
      <c r="Z118" t="e">
        <v>#N/A</v>
      </c>
    </row>
    <row r="119" spans="1:26" x14ac:dyDescent="0.25">
      <c r="A119">
        <v>11</v>
      </c>
      <c r="B119">
        <v>3</v>
      </c>
      <c r="C119">
        <v>1</v>
      </c>
      <c r="D119">
        <v>1</v>
      </c>
      <c r="E119" t="str">
        <f>VLOOKUP(A119,'from file'!$B$4:$K$18,10,FALSE)</f>
        <v>Yes</v>
      </c>
      <c r="F119" t="str">
        <f t="shared" si="6"/>
        <v/>
      </c>
      <c r="G119">
        <f>VLOOKUP(VLOOKUP(A119,'from file'!$B$4:$K$18,7,FALSE),'from part'!$A$4:$N$17,8)+VLOOKUP(A119,'from file'!$B$4:$K$18,3,FALSE)+B119</f>
        <v>27</v>
      </c>
      <c r="H119" t="str">
        <f t="shared" si="7"/>
        <v>001B</v>
      </c>
      <c r="I119">
        <f>VLOOKUP(A119,'from file'!$B$4:$K$18,7,FALSE)</f>
        <v>1</v>
      </c>
      <c r="J119" t="str">
        <f t="shared" si="9"/>
        <v/>
      </c>
      <c r="K119">
        <f>VLOOKUP(VLOOKUP(A119,'from file'!$B$4:$K$18,7,FALSE),'from part'!$A$4:$N$17,14)+VLOOKUP(A119,'from file'!$B$4:$K$18,3,FALSE)+B119</f>
        <v>27</v>
      </c>
      <c r="L119" t="str">
        <f t="shared" si="8"/>
        <v>001B</v>
      </c>
      <c r="O119">
        <v>1</v>
      </c>
      <c r="P119">
        <v>15</v>
      </c>
      <c r="Q119">
        <v>1</v>
      </c>
      <c r="R119" s="14">
        <v>1</v>
      </c>
      <c r="S119" t="s">
        <v>10</v>
      </c>
      <c r="T119" t="s">
        <v>150</v>
      </c>
      <c r="U119" t="e">
        <v>#N/A</v>
      </c>
      <c r="V119" t="e">
        <v>#N/A</v>
      </c>
      <c r="W119">
        <v>0</v>
      </c>
      <c r="X119" t="s">
        <v>150</v>
      </c>
      <c r="Y119" t="e">
        <v>#N/A</v>
      </c>
      <c r="Z119" t="e">
        <v>#N/A</v>
      </c>
    </row>
    <row r="120" spans="1:26" x14ac:dyDescent="0.25">
      <c r="A120">
        <v>13</v>
      </c>
      <c r="B120">
        <v>0</v>
      </c>
      <c r="C120">
        <v>1024</v>
      </c>
      <c r="D120">
        <v>1</v>
      </c>
      <c r="E120" t="str">
        <f>VLOOKUP(A120,'from file'!$B$4:$K$18,10,FALSE)</f>
        <v>Yes</v>
      </c>
      <c r="F120">
        <f t="shared" si="6"/>
        <v>294</v>
      </c>
      <c r="G120">
        <f>VLOOKUP(VLOOKUP(A120,'from file'!$B$4:$K$18,7,FALSE),'from part'!$A$4:$N$17,8)+VLOOKUP(A120,'from file'!$B$4:$K$18,3,FALSE)+B120</f>
        <v>302</v>
      </c>
      <c r="H120" t="str">
        <f t="shared" si="7"/>
        <v>012E</v>
      </c>
      <c r="I120">
        <f>VLOOKUP(A120,'from file'!$B$4:$K$18,7,FALSE)</f>
        <v>1</v>
      </c>
      <c r="J120">
        <f t="shared" si="9"/>
        <v>294</v>
      </c>
      <c r="K120">
        <f>VLOOKUP(VLOOKUP(A120,'from file'!$B$4:$K$18,7,FALSE),'from part'!$A$4:$N$17,14)+VLOOKUP(A120,'from file'!$B$4:$K$18,3,FALSE)+B120</f>
        <v>302</v>
      </c>
      <c r="L120" t="str">
        <f t="shared" si="8"/>
        <v>012E</v>
      </c>
      <c r="O120">
        <v>1</v>
      </c>
      <c r="P120">
        <v>16</v>
      </c>
      <c r="Q120">
        <v>1</v>
      </c>
      <c r="R120" s="14">
        <v>1</v>
      </c>
      <c r="S120" t="s">
        <v>10</v>
      </c>
      <c r="T120" t="s">
        <v>150</v>
      </c>
      <c r="U120" t="e">
        <v>#N/A</v>
      </c>
      <c r="V120" t="e">
        <v>#N/A</v>
      </c>
      <c r="W120">
        <v>0</v>
      </c>
      <c r="X120" t="s">
        <v>150</v>
      </c>
      <c r="Y120" t="e">
        <v>#N/A</v>
      </c>
      <c r="Z120" t="e">
        <v>#N/A</v>
      </c>
    </row>
    <row r="150" spans="1:4" x14ac:dyDescent="0.25">
      <c r="A150" t="s">
        <v>245</v>
      </c>
      <c r="B150">
        <v>0</v>
      </c>
      <c r="C150">
        <v>8</v>
      </c>
    </row>
    <row r="151" spans="1:4" x14ac:dyDescent="0.25">
      <c r="A151" t="s">
        <v>246</v>
      </c>
      <c r="B151">
        <v>0</v>
      </c>
      <c r="C151">
        <v>2</v>
      </c>
    </row>
    <row r="152" spans="1:4" x14ac:dyDescent="0.25">
      <c r="A152" t="s">
        <v>247</v>
      </c>
      <c r="B152">
        <v>2</v>
      </c>
      <c r="C152">
        <v>2</v>
      </c>
    </row>
    <row r="153" spans="1:4" x14ac:dyDescent="0.25">
      <c r="A153" t="s">
        <v>248</v>
      </c>
      <c r="B153">
        <v>4</v>
      </c>
      <c r="C153">
        <v>2</v>
      </c>
    </row>
    <row r="154" spans="1:4" x14ac:dyDescent="0.25">
      <c r="A154" t="s">
        <v>249</v>
      </c>
      <c r="B154">
        <v>6</v>
      </c>
      <c r="C154">
        <v>2</v>
      </c>
    </row>
    <row r="156" spans="1:4" x14ac:dyDescent="0.25">
      <c r="A156" s="7" t="s">
        <v>201</v>
      </c>
    </row>
    <row r="157" spans="1:4" x14ac:dyDescent="0.25">
      <c r="A157" t="s">
        <v>114</v>
      </c>
      <c r="B157" t="s">
        <v>242</v>
      </c>
      <c r="C157" t="s">
        <v>243</v>
      </c>
      <c r="D157" t="s">
        <v>244</v>
      </c>
    </row>
    <row r="158" spans="1:4" x14ac:dyDescent="0.25">
      <c r="A158">
        <v>1</v>
      </c>
      <c r="B158">
        <v>0</v>
      </c>
      <c r="C158">
        <v>4</v>
      </c>
      <c r="D158">
        <v>1</v>
      </c>
    </row>
    <row r="159" spans="1:4" x14ac:dyDescent="0.25">
      <c r="A159">
        <v>1</v>
      </c>
      <c r="B159">
        <v>4</v>
      </c>
      <c r="C159">
        <v>4</v>
      </c>
      <c r="D159">
        <v>1</v>
      </c>
    </row>
    <row r="160" spans="1:4" x14ac:dyDescent="0.25">
      <c r="A160">
        <v>1</v>
      </c>
      <c r="B160">
        <v>8</v>
      </c>
      <c r="C160">
        <v>1</v>
      </c>
      <c r="D160">
        <v>1</v>
      </c>
    </row>
    <row r="161" spans="1:4" x14ac:dyDescent="0.25">
      <c r="A161">
        <v>1</v>
      </c>
      <c r="B161">
        <v>10</v>
      </c>
      <c r="C161">
        <v>2</v>
      </c>
      <c r="D161">
        <v>1</v>
      </c>
    </row>
    <row r="162" spans="1:4" x14ac:dyDescent="0.25">
      <c r="A162">
        <v>1</v>
      </c>
      <c r="B162">
        <v>12</v>
      </c>
      <c r="C162">
        <v>5</v>
      </c>
      <c r="D162">
        <v>2</v>
      </c>
    </row>
    <row r="163" spans="1:4" x14ac:dyDescent="0.25">
      <c r="A163">
        <v>1</v>
      </c>
      <c r="B163">
        <v>12</v>
      </c>
      <c r="C163">
        <v>1</v>
      </c>
      <c r="D163">
        <v>1</v>
      </c>
    </row>
    <row r="164" spans="1:4" x14ac:dyDescent="0.25">
      <c r="A164">
        <v>1</v>
      </c>
      <c r="B164">
        <v>13</v>
      </c>
      <c r="C164">
        <v>1</v>
      </c>
      <c r="D164">
        <v>1</v>
      </c>
    </row>
    <row r="165" spans="1:4" x14ac:dyDescent="0.25">
      <c r="A165">
        <v>1</v>
      </c>
      <c r="B165">
        <v>14</v>
      </c>
      <c r="C165">
        <v>1</v>
      </c>
      <c r="D165">
        <v>1</v>
      </c>
    </row>
    <row r="166" spans="1:4" x14ac:dyDescent="0.25">
      <c r="A166">
        <v>1</v>
      </c>
      <c r="B166">
        <v>15</v>
      </c>
      <c r="C166">
        <v>1</v>
      </c>
      <c r="D166">
        <v>1</v>
      </c>
    </row>
    <row r="167" spans="1:4" x14ac:dyDescent="0.25">
      <c r="A167">
        <v>1</v>
      </c>
      <c r="B167">
        <v>16</v>
      </c>
      <c r="C167">
        <v>1</v>
      </c>
      <c r="D167">
        <v>1</v>
      </c>
    </row>
    <row r="168" spans="1:4" x14ac:dyDescent="0.25">
      <c r="A168">
        <v>2</v>
      </c>
      <c r="B168">
        <v>0</v>
      </c>
      <c r="C168">
        <v>2</v>
      </c>
      <c r="D168">
        <v>1</v>
      </c>
    </row>
    <row r="169" spans="1:4" x14ac:dyDescent="0.25">
      <c r="A169">
        <v>2</v>
      </c>
      <c r="B169">
        <v>2</v>
      </c>
      <c r="C169">
        <v>2</v>
      </c>
      <c r="D169">
        <v>1</v>
      </c>
    </row>
    <row r="170" spans="1:4" x14ac:dyDescent="0.25">
      <c r="A170">
        <v>2</v>
      </c>
      <c r="B170">
        <v>4</v>
      </c>
      <c r="C170">
        <v>2</v>
      </c>
      <c r="D170">
        <v>1</v>
      </c>
    </row>
    <row r="171" spans="1:4" x14ac:dyDescent="0.25">
      <c r="A171">
        <v>2</v>
      </c>
      <c r="B171">
        <v>6</v>
      </c>
      <c r="C171">
        <v>2</v>
      </c>
      <c r="D171">
        <v>1</v>
      </c>
    </row>
    <row r="172" spans="1:4" x14ac:dyDescent="0.25">
      <c r="A172">
        <v>2</v>
      </c>
      <c r="B172">
        <v>8</v>
      </c>
      <c r="C172">
        <v>2</v>
      </c>
      <c r="D172">
        <v>1</v>
      </c>
    </row>
    <row r="173" spans="1:4" x14ac:dyDescent="0.25">
      <c r="A173">
        <v>2</v>
      </c>
      <c r="B173">
        <v>10</v>
      </c>
      <c r="C173">
        <v>2</v>
      </c>
      <c r="D173">
        <v>1</v>
      </c>
    </row>
    <row r="174" spans="1:4" x14ac:dyDescent="0.25">
      <c r="A174">
        <v>2</v>
      </c>
      <c r="B174">
        <v>12</v>
      </c>
      <c r="C174">
        <v>2</v>
      </c>
      <c r="D174">
        <v>1</v>
      </c>
    </row>
    <row r="175" spans="1:4" x14ac:dyDescent="0.25">
      <c r="A175">
        <v>2</v>
      </c>
      <c r="B175">
        <v>14</v>
      </c>
      <c r="C175">
        <v>2</v>
      </c>
      <c r="D175">
        <v>1</v>
      </c>
    </row>
    <row r="176" spans="1:4" x14ac:dyDescent="0.25">
      <c r="A176">
        <v>2</v>
      </c>
      <c r="B176">
        <v>16</v>
      </c>
      <c r="C176">
        <v>2</v>
      </c>
      <c r="D176">
        <v>1</v>
      </c>
    </row>
    <row r="177" spans="1:4" x14ac:dyDescent="0.25">
      <c r="A177">
        <v>2</v>
      </c>
      <c r="B177">
        <v>18</v>
      </c>
      <c r="C177">
        <v>2</v>
      </c>
      <c r="D177">
        <v>1</v>
      </c>
    </row>
    <row r="178" spans="1:4" x14ac:dyDescent="0.25">
      <c r="A178">
        <v>2</v>
      </c>
      <c r="B178">
        <v>20</v>
      </c>
      <c r="C178">
        <v>2</v>
      </c>
      <c r="D178">
        <v>1</v>
      </c>
    </row>
    <row r="179" spans="1:4" x14ac:dyDescent="0.25">
      <c r="A179">
        <v>2</v>
      </c>
      <c r="B179">
        <v>22</v>
      </c>
      <c r="C179">
        <v>2</v>
      </c>
      <c r="D179">
        <v>1</v>
      </c>
    </row>
    <row r="180" spans="1:4" x14ac:dyDescent="0.25">
      <c r="A180">
        <v>2</v>
      </c>
      <c r="B180">
        <v>24</v>
      </c>
      <c r="C180">
        <v>8</v>
      </c>
      <c r="D180">
        <v>1</v>
      </c>
    </row>
    <row r="181" spans="1:4" x14ac:dyDescent="0.25">
      <c r="A181">
        <v>2</v>
      </c>
      <c r="B181">
        <v>32</v>
      </c>
      <c r="C181">
        <v>8</v>
      </c>
      <c r="D181">
        <v>1</v>
      </c>
    </row>
    <row r="182" spans="1:4" x14ac:dyDescent="0.25">
      <c r="A182">
        <v>3</v>
      </c>
      <c r="B182">
        <v>0</v>
      </c>
      <c r="C182">
        <v>8</v>
      </c>
      <c r="D182">
        <v>1</v>
      </c>
    </row>
    <row r="183" spans="1:4" x14ac:dyDescent="0.25">
      <c r="A183">
        <v>3</v>
      </c>
      <c r="B183">
        <v>0</v>
      </c>
      <c r="C183">
        <v>4</v>
      </c>
      <c r="D183">
        <v>1</v>
      </c>
    </row>
    <row r="184" spans="1:4" x14ac:dyDescent="0.25">
      <c r="A184">
        <v>3</v>
      </c>
      <c r="B184">
        <v>4</v>
      </c>
      <c r="C184">
        <v>4</v>
      </c>
      <c r="D184">
        <v>1</v>
      </c>
    </row>
    <row r="185" spans="1:4" x14ac:dyDescent="0.25">
      <c r="A185">
        <v>3</v>
      </c>
      <c r="B185">
        <v>8</v>
      </c>
      <c r="C185">
        <v>2</v>
      </c>
      <c r="D185">
        <v>1</v>
      </c>
    </row>
    <row r="186" spans="1:4" x14ac:dyDescent="0.25">
      <c r="A186">
        <v>3</v>
      </c>
      <c r="B186">
        <v>12</v>
      </c>
      <c r="C186">
        <v>4</v>
      </c>
      <c r="D186">
        <v>9</v>
      </c>
    </row>
    <row r="187" spans="1:4" x14ac:dyDescent="0.25">
      <c r="A187">
        <v>3</v>
      </c>
      <c r="B187">
        <v>48</v>
      </c>
      <c r="C187">
        <v>4</v>
      </c>
      <c r="D187">
        <v>9</v>
      </c>
    </row>
    <row r="188" spans="1:4" x14ac:dyDescent="0.25">
      <c r="A188">
        <v>3</v>
      </c>
      <c r="B188">
        <v>84</v>
      </c>
      <c r="C188">
        <v>4</v>
      </c>
      <c r="D188">
        <v>9</v>
      </c>
    </row>
    <row r="189" spans="1:4" x14ac:dyDescent="0.25">
      <c r="A189">
        <v>3</v>
      </c>
      <c r="B189">
        <v>120</v>
      </c>
      <c r="C189">
        <v>4</v>
      </c>
      <c r="D189">
        <v>1</v>
      </c>
    </row>
    <row r="190" spans="1:4" x14ac:dyDescent="0.25">
      <c r="A190">
        <v>3</v>
      </c>
      <c r="B190">
        <v>124</v>
      </c>
      <c r="C190">
        <v>4</v>
      </c>
      <c r="D190">
        <v>9</v>
      </c>
    </row>
    <row r="191" spans="1:4" x14ac:dyDescent="0.25">
      <c r="A191">
        <v>3</v>
      </c>
      <c r="B191">
        <v>160</v>
      </c>
      <c r="C191">
        <v>4</v>
      </c>
      <c r="D191">
        <v>9</v>
      </c>
    </row>
    <row r="192" spans="1:4" x14ac:dyDescent="0.25">
      <c r="A192">
        <v>3</v>
      </c>
      <c r="B192">
        <v>196</v>
      </c>
      <c r="C192">
        <v>4</v>
      </c>
      <c r="D192">
        <v>9</v>
      </c>
    </row>
    <row r="193" spans="1:4" x14ac:dyDescent="0.25">
      <c r="A193">
        <v>3</v>
      </c>
      <c r="B193">
        <v>232</v>
      </c>
      <c r="C193">
        <v>4</v>
      </c>
      <c r="D193">
        <v>9</v>
      </c>
    </row>
    <row r="194" spans="1:4" x14ac:dyDescent="0.25">
      <c r="A194">
        <v>4</v>
      </c>
      <c r="B194">
        <v>0</v>
      </c>
      <c r="C194">
        <v>2</v>
      </c>
      <c r="D194">
        <v>1</v>
      </c>
    </row>
    <row r="195" spans="1:4" x14ac:dyDescent="0.25">
      <c r="A195">
        <v>4</v>
      </c>
      <c r="B195">
        <v>2</v>
      </c>
      <c r="C195">
        <v>1</v>
      </c>
      <c r="D195">
        <v>1</v>
      </c>
    </row>
    <row r="196" spans="1:4" x14ac:dyDescent="0.25">
      <c r="A196">
        <v>4</v>
      </c>
      <c r="B196">
        <v>3</v>
      </c>
      <c r="C196">
        <v>1</v>
      </c>
      <c r="D196">
        <v>1</v>
      </c>
    </row>
    <row r="197" spans="1:4" x14ac:dyDescent="0.25">
      <c r="A197">
        <v>4</v>
      </c>
      <c r="B197">
        <v>4</v>
      </c>
      <c r="C197">
        <v>2</v>
      </c>
      <c r="D197">
        <v>9</v>
      </c>
    </row>
    <row r="198" spans="1:4" x14ac:dyDescent="0.25">
      <c r="A198">
        <v>4</v>
      </c>
      <c r="B198">
        <v>22</v>
      </c>
      <c r="C198">
        <v>2</v>
      </c>
      <c r="D198">
        <v>32</v>
      </c>
    </row>
    <row r="199" spans="1:4" x14ac:dyDescent="0.25">
      <c r="A199">
        <v>4</v>
      </c>
      <c r="B199">
        <v>86</v>
      </c>
      <c r="C199">
        <v>2</v>
      </c>
      <c r="D199">
        <v>32</v>
      </c>
    </row>
    <row r="200" spans="1:4" x14ac:dyDescent="0.25">
      <c r="A200">
        <v>5</v>
      </c>
      <c r="B200">
        <v>0</v>
      </c>
      <c r="C200">
        <v>4</v>
      </c>
      <c r="D200">
        <v>1</v>
      </c>
    </row>
    <row r="201" spans="1:4" x14ac:dyDescent="0.25">
      <c r="A201">
        <v>5</v>
      </c>
      <c r="B201">
        <v>4</v>
      </c>
      <c r="C201">
        <v>4</v>
      </c>
      <c r="D201">
        <v>1</v>
      </c>
    </row>
    <row r="202" spans="1:4" x14ac:dyDescent="0.25">
      <c r="A202">
        <v>5</v>
      </c>
      <c r="B202">
        <v>8</v>
      </c>
      <c r="C202">
        <v>4</v>
      </c>
      <c r="D202">
        <v>1</v>
      </c>
    </row>
    <row r="203" spans="1:4" x14ac:dyDescent="0.25">
      <c r="A203">
        <v>5</v>
      </c>
      <c r="B203">
        <v>12</v>
      </c>
      <c r="C203">
        <v>4</v>
      </c>
      <c r="D203">
        <v>1</v>
      </c>
    </row>
    <row r="204" spans="1:4" x14ac:dyDescent="0.25">
      <c r="A204">
        <v>5</v>
      </c>
      <c r="B204">
        <v>16</v>
      </c>
      <c r="C204">
        <v>4</v>
      </c>
      <c r="D204">
        <v>1</v>
      </c>
    </row>
    <row r="205" spans="1:4" x14ac:dyDescent="0.25">
      <c r="A205">
        <v>5</v>
      </c>
      <c r="B205">
        <v>20</v>
      </c>
      <c r="C205">
        <v>4</v>
      </c>
      <c r="D205">
        <v>1</v>
      </c>
    </row>
    <row r="206" spans="1:4" x14ac:dyDescent="0.25">
      <c r="A206">
        <v>5</v>
      </c>
      <c r="B206">
        <v>24</v>
      </c>
      <c r="C206">
        <v>4</v>
      </c>
      <c r="D206">
        <v>1</v>
      </c>
    </row>
    <row r="207" spans="1:4" x14ac:dyDescent="0.25">
      <c r="A207">
        <v>5</v>
      </c>
      <c r="B207">
        <v>28</v>
      </c>
      <c r="C207">
        <v>4</v>
      </c>
      <c r="D207">
        <v>1</v>
      </c>
    </row>
    <row r="208" spans="1:4" x14ac:dyDescent="0.25">
      <c r="A208">
        <v>5</v>
      </c>
      <c r="B208">
        <v>32</v>
      </c>
      <c r="C208">
        <v>4</v>
      </c>
      <c r="D208">
        <v>1</v>
      </c>
    </row>
    <row r="209" spans="1:4" x14ac:dyDescent="0.25">
      <c r="A209">
        <v>5</v>
      </c>
      <c r="B209">
        <v>36</v>
      </c>
      <c r="C209">
        <v>4</v>
      </c>
      <c r="D209">
        <v>1</v>
      </c>
    </row>
    <row r="210" spans="1:4" x14ac:dyDescent="0.25">
      <c r="A210">
        <v>5</v>
      </c>
      <c r="B210">
        <v>40</v>
      </c>
      <c r="C210">
        <v>1</v>
      </c>
      <c r="D210">
        <v>1</v>
      </c>
    </row>
    <row r="211" spans="1:4" x14ac:dyDescent="0.25">
      <c r="A211">
        <v>6</v>
      </c>
      <c r="B211">
        <v>0</v>
      </c>
      <c r="C211">
        <v>2</v>
      </c>
      <c r="D211">
        <v>1</v>
      </c>
    </row>
    <row r="212" spans="1:4" x14ac:dyDescent="0.25">
      <c r="A212">
        <v>6</v>
      </c>
      <c r="B212">
        <v>2</v>
      </c>
      <c r="C212">
        <v>1</v>
      </c>
      <c r="D212">
        <v>1</v>
      </c>
    </row>
    <row r="213" spans="1:4" x14ac:dyDescent="0.25">
      <c r="A213">
        <v>6</v>
      </c>
      <c r="B213">
        <v>3</v>
      </c>
      <c r="C213">
        <v>1</v>
      </c>
      <c r="D213">
        <v>9</v>
      </c>
    </row>
    <row r="214" spans="1:4" x14ac:dyDescent="0.25">
      <c r="A214">
        <v>6</v>
      </c>
      <c r="B214">
        <v>12</v>
      </c>
      <c r="C214">
        <v>1</v>
      </c>
      <c r="D214">
        <v>1</v>
      </c>
    </row>
    <row r="215" spans="1:4" x14ac:dyDescent="0.25">
      <c r="A215">
        <v>6</v>
      </c>
      <c r="B215">
        <v>13</v>
      </c>
      <c r="C215">
        <v>1</v>
      </c>
      <c r="D215">
        <v>5</v>
      </c>
    </row>
    <row r="216" spans="1:4" x14ac:dyDescent="0.25">
      <c r="A216">
        <v>6</v>
      </c>
      <c r="B216">
        <v>18</v>
      </c>
      <c r="C216">
        <v>1</v>
      </c>
      <c r="D216">
        <v>1</v>
      </c>
    </row>
    <row r="217" spans="1:4" x14ac:dyDescent="0.25">
      <c r="A217">
        <v>6</v>
      </c>
      <c r="B217">
        <v>20</v>
      </c>
      <c r="C217">
        <v>2</v>
      </c>
      <c r="D217">
        <v>1</v>
      </c>
    </row>
    <row r="218" spans="1:4" x14ac:dyDescent="0.25">
      <c r="A218">
        <v>6</v>
      </c>
      <c r="B218">
        <v>22</v>
      </c>
      <c r="C218">
        <v>2</v>
      </c>
      <c r="D218">
        <v>1</v>
      </c>
    </row>
    <row r="219" spans="1:4" x14ac:dyDescent="0.25">
      <c r="A219">
        <v>6</v>
      </c>
      <c r="B219">
        <v>24</v>
      </c>
      <c r="C219">
        <v>1</v>
      </c>
      <c r="D219">
        <v>1</v>
      </c>
    </row>
    <row r="220" spans="1:4" x14ac:dyDescent="0.25">
      <c r="A220">
        <v>6</v>
      </c>
      <c r="B220">
        <v>26</v>
      </c>
      <c r="C220">
        <v>2</v>
      </c>
      <c r="D220">
        <v>1</v>
      </c>
    </row>
    <row r="221" spans="1:4" x14ac:dyDescent="0.25">
      <c r="A221">
        <v>6</v>
      </c>
      <c r="B221">
        <v>28</v>
      </c>
      <c r="C221">
        <v>2</v>
      </c>
      <c r="D221">
        <v>1</v>
      </c>
    </row>
    <row r="222" spans="1:4" x14ac:dyDescent="0.25">
      <c r="A222">
        <v>6</v>
      </c>
      <c r="B222">
        <v>32</v>
      </c>
      <c r="C222">
        <v>4</v>
      </c>
      <c r="D222">
        <v>1</v>
      </c>
    </row>
    <row r="223" spans="1:4" x14ac:dyDescent="0.25">
      <c r="A223">
        <v>6</v>
      </c>
      <c r="B223">
        <v>36</v>
      </c>
      <c r="C223">
        <v>1</v>
      </c>
      <c r="D223">
        <v>1</v>
      </c>
    </row>
    <row r="224" spans="1:4" x14ac:dyDescent="0.25">
      <c r="A224">
        <v>6</v>
      </c>
      <c r="B224">
        <v>38</v>
      </c>
      <c r="C224">
        <v>2</v>
      </c>
      <c r="D224">
        <v>1</v>
      </c>
    </row>
    <row r="225" spans="1:4" x14ac:dyDescent="0.25">
      <c r="A225">
        <v>6</v>
      </c>
      <c r="B225">
        <v>40</v>
      </c>
      <c r="C225">
        <v>1</v>
      </c>
      <c r="D225">
        <v>1</v>
      </c>
    </row>
    <row r="226" spans="1:4" x14ac:dyDescent="0.25">
      <c r="A226">
        <v>6</v>
      </c>
      <c r="B226">
        <v>41</v>
      </c>
      <c r="C226">
        <v>1</v>
      </c>
      <c r="D226">
        <v>1</v>
      </c>
    </row>
    <row r="227" spans="1:4" x14ac:dyDescent="0.25">
      <c r="A227">
        <v>6</v>
      </c>
      <c r="B227">
        <v>42</v>
      </c>
      <c r="C227">
        <v>1</v>
      </c>
      <c r="D227">
        <v>1</v>
      </c>
    </row>
    <row r="228" spans="1:4" x14ac:dyDescent="0.25">
      <c r="A228">
        <v>6</v>
      </c>
      <c r="B228">
        <v>44</v>
      </c>
      <c r="C228">
        <v>1</v>
      </c>
      <c r="D228">
        <v>1</v>
      </c>
    </row>
    <row r="229" spans="1:4" x14ac:dyDescent="0.25">
      <c r="A229">
        <v>6</v>
      </c>
      <c r="B229">
        <v>45</v>
      </c>
      <c r="C229">
        <v>1</v>
      </c>
      <c r="D229">
        <v>1</v>
      </c>
    </row>
    <row r="230" spans="1:4" x14ac:dyDescent="0.25">
      <c r="A230">
        <v>6</v>
      </c>
      <c r="B230">
        <v>46</v>
      </c>
      <c r="C230">
        <v>2</v>
      </c>
      <c r="D230">
        <v>1</v>
      </c>
    </row>
    <row r="231" spans="1:4" x14ac:dyDescent="0.25">
      <c r="A231">
        <v>6</v>
      </c>
      <c r="B231">
        <v>48</v>
      </c>
      <c r="C231">
        <v>4</v>
      </c>
      <c r="D231">
        <v>1</v>
      </c>
    </row>
    <row r="232" spans="1:4" x14ac:dyDescent="0.25">
      <c r="A232">
        <v>6</v>
      </c>
      <c r="B232">
        <v>52</v>
      </c>
      <c r="C232">
        <v>4</v>
      </c>
      <c r="D232">
        <v>1</v>
      </c>
    </row>
    <row r="233" spans="1:4" x14ac:dyDescent="0.25">
      <c r="A233">
        <v>6</v>
      </c>
      <c r="B233">
        <v>56</v>
      </c>
      <c r="C233">
        <v>2</v>
      </c>
      <c r="D233">
        <v>1</v>
      </c>
    </row>
    <row r="234" spans="1:4" x14ac:dyDescent="0.25">
      <c r="A234">
        <v>6</v>
      </c>
      <c r="B234">
        <v>60</v>
      </c>
      <c r="C234">
        <v>8</v>
      </c>
      <c r="D234">
        <v>1</v>
      </c>
    </row>
    <row r="235" spans="1:4" x14ac:dyDescent="0.25">
      <c r="A235">
        <v>6</v>
      </c>
      <c r="B235">
        <v>60</v>
      </c>
      <c r="C235">
        <v>4</v>
      </c>
      <c r="D235">
        <v>1</v>
      </c>
    </row>
    <row r="236" spans="1:4" x14ac:dyDescent="0.25">
      <c r="A236">
        <v>6</v>
      </c>
      <c r="B236">
        <v>64</v>
      </c>
      <c r="C236">
        <v>4</v>
      </c>
      <c r="D236">
        <v>1</v>
      </c>
    </row>
    <row r="237" spans="1:4" x14ac:dyDescent="0.25">
      <c r="A237">
        <v>7</v>
      </c>
      <c r="B237">
        <v>0</v>
      </c>
      <c r="C237">
        <v>4</v>
      </c>
      <c r="D237">
        <v>1</v>
      </c>
    </row>
    <row r="238" spans="1:4" x14ac:dyDescent="0.25">
      <c r="A238">
        <v>7</v>
      </c>
      <c r="B238">
        <v>4</v>
      </c>
      <c r="C238">
        <v>4</v>
      </c>
      <c r="D238">
        <v>2</v>
      </c>
    </row>
    <row r="239" spans="1:4" x14ac:dyDescent="0.25">
      <c r="A239">
        <v>7</v>
      </c>
      <c r="B239">
        <v>12</v>
      </c>
      <c r="C239">
        <v>4</v>
      </c>
      <c r="D239">
        <v>1</v>
      </c>
    </row>
    <row r="240" spans="1:4" x14ac:dyDescent="0.25">
      <c r="A240">
        <v>7</v>
      </c>
      <c r="B240">
        <v>16</v>
      </c>
      <c r="C240">
        <v>4</v>
      </c>
      <c r="D240">
        <v>2</v>
      </c>
    </row>
    <row r="241" spans="1:4" x14ac:dyDescent="0.25">
      <c r="A241">
        <v>7</v>
      </c>
      <c r="B241">
        <v>24</v>
      </c>
      <c r="C241">
        <v>4</v>
      </c>
      <c r="D241">
        <v>1</v>
      </c>
    </row>
    <row r="242" spans="1:4" x14ac:dyDescent="0.25">
      <c r="A242">
        <v>7</v>
      </c>
      <c r="B242">
        <v>28</v>
      </c>
      <c r="C242">
        <v>4</v>
      </c>
      <c r="D242">
        <v>2</v>
      </c>
    </row>
    <row r="243" spans="1:4" x14ac:dyDescent="0.25">
      <c r="A243">
        <v>7</v>
      </c>
      <c r="B243">
        <v>36</v>
      </c>
      <c r="C243">
        <v>8</v>
      </c>
      <c r="D243">
        <v>1</v>
      </c>
    </row>
    <row r="244" spans="1:4" x14ac:dyDescent="0.25">
      <c r="A244">
        <v>7</v>
      </c>
      <c r="B244">
        <v>36</v>
      </c>
      <c r="C244">
        <v>4</v>
      </c>
      <c r="D244">
        <v>1</v>
      </c>
    </row>
    <row r="245" spans="1:4" x14ac:dyDescent="0.25">
      <c r="A245">
        <v>7</v>
      </c>
      <c r="B245">
        <v>40</v>
      </c>
      <c r="C245">
        <v>4</v>
      </c>
      <c r="D245">
        <v>1</v>
      </c>
    </row>
    <row r="246" spans="1:4" x14ac:dyDescent="0.25">
      <c r="A246">
        <v>7</v>
      </c>
      <c r="B246">
        <v>44</v>
      </c>
      <c r="C246">
        <v>4</v>
      </c>
      <c r="D246">
        <v>1</v>
      </c>
    </row>
    <row r="247" spans="1:4" x14ac:dyDescent="0.25">
      <c r="A247">
        <v>7</v>
      </c>
      <c r="B247">
        <v>48</v>
      </c>
      <c r="C247">
        <v>4</v>
      </c>
      <c r="D247">
        <v>2</v>
      </c>
    </row>
    <row r="248" spans="1:4" x14ac:dyDescent="0.25">
      <c r="A248">
        <v>7</v>
      </c>
      <c r="B248">
        <v>56</v>
      </c>
      <c r="C248">
        <v>4</v>
      </c>
      <c r="D248">
        <v>1</v>
      </c>
    </row>
    <row r="249" spans="1:4" x14ac:dyDescent="0.25">
      <c r="A249">
        <v>7</v>
      </c>
      <c r="B249">
        <v>60</v>
      </c>
      <c r="C249">
        <v>4</v>
      </c>
      <c r="D249">
        <v>2</v>
      </c>
    </row>
    <row r="250" spans="1:4" x14ac:dyDescent="0.25">
      <c r="A250">
        <v>7</v>
      </c>
      <c r="B250">
        <v>68</v>
      </c>
      <c r="C250">
        <v>4</v>
      </c>
      <c r="D250">
        <v>1</v>
      </c>
    </row>
    <row r="251" spans="1:4" x14ac:dyDescent="0.25">
      <c r="A251">
        <v>8</v>
      </c>
      <c r="B251">
        <v>0</v>
      </c>
      <c r="C251">
        <v>1</v>
      </c>
      <c r="D251">
        <v>1</v>
      </c>
    </row>
    <row r="252" spans="1:4" x14ac:dyDescent="0.25">
      <c r="A252">
        <v>8</v>
      </c>
      <c r="B252">
        <v>1</v>
      </c>
      <c r="C252">
        <v>1</v>
      </c>
      <c r="D252">
        <v>1</v>
      </c>
    </row>
    <row r="253" spans="1:4" x14ac:dyDescent="0.25">
      <c r="A253">
        <v>8</v>
      </c>
      <c r="B253">
        <v>2</v>
      </c>
      <c r="C253">
        <v>1</v>
      </c>
      <c r="D253">
        <v>1</v>
      </c>
    </row>
    <row r="254" spans="1:4" x14ac:dyDescent="0.25">
      <c r="A254">
        <v>8</v>
      </c>
      <c r="B254">
        <v>3</v>
      </c>
      <c r="C254">
        <v>1</v>
      </c>
      <c r="D254">
        <v>1</v>
      </c>
    </row>
    <row r="255" spans="1:4" x14ac:dyDescent="0.25">
      <c r="A255">
        <v>8</v>
      </c>
      <c r="B255">
        <v>4</v>
      </c>
      <c r="C255">
        <v>2</v>
      </c>
      <c r="D255">
        <v>1</v>
      </c>
    </row>
    <row r="256" spans="1:4" x14ac:dyDescent="0.25">
      <c r="A256">
        <v>8</v>
      </c>
      <c r="B256">
        <v>6</v>
      </c>
      <c r="C256">
        <v>1</v>
      </c>
      <c r="D256">
        <v>1</v>
      </c>
    </row>
    <row r="257" spans="1:4" x14ac:dyDescent="0.25">
      <c r="A257">
        <v>9</v>
      </c>
      <c r="B257">
        <v>0</v>
      </c>
      <c r="C257">
        <v>1</v>
      </c>
      <c r="D257">
        <v>1</v>
      </c>
    </row>
    <row r="258" spans="1:4" x14ac:dyDescent="0.25">
      <c r="A258">
        <v>9</v>
      </c>
      <c r="B258">
        <v>1</v>
      </c>
      <c r="C258">
        <v>1</v>
      </c>
      <c r="D258">
        <v>1</v>
      </c>
    </row>
    <row r="259" spans="1:4" x14ac:dyDescent="0.25">
      <c r="A259">
        <v>9</v>
      </c>
      <c r="B259">
        <v>2</v>
      </c>
      <c r="C259">
        <v>2</v>
      </c>
      <c r="D259">
        <v>1</v>
      </c>
    </row>
    <row r="260" spans="1:4" x14ac:dyDescent="0.25">
      <c r="A260">
        <v>9</v>
      </c>
      <c r="B260">
        <v>4</v>
      </c>
      <c r="C260">
        <v>4</v>
      </c>
      <c r="D260">
        <v>1</v>
      </c>
    </row>
    <row r="261" spans="1:4" x14ac:dyDescent="0.25">
      <c r="A261">
        <v>10</v>
      </c>
      <c r="B261">
        <v>0</v>
      </c>
      <c r="C261">
        <v>2</v>
      </c>
      <c r="D261">
        <v>1</v>
      </c>
    </row>
    <row r="262" spans="1:4" x14ac:dyDescent="0.25">
      <c r="A262">
        <v>10</v>
      </c>
      <c r="B262">
        <v>2</v>
      </c>
      <c r="C262">
        <v>2</v>
      </c>
      <c r="D262">
        <v>1</v>
      </c>
    </row>
    <row r="263" spans="1:4" x14ac:dyDescent="0.25">
      <c r="A263">
        <v>10</v>
      </c>
      <c r="B263">
        <v>4</v>
      </c>
      <c r="C263">
        <v>2</v>
      </c>
      <c r="D263">
        <v>1</v>
      </c>
    </row>
    <row r="264" spans="1:4" x14ac:dyDescent="0.25">
      <c r="A264">
        <v>10</v>
      </c>
      <c r="B264">
        <v>6</v>
      </c>
      <c r="C264">
        <v>2</v>
      </c>
      <c r="D264">
        <v>1</v>
      </c>
    </row>
    <row r="265" spans="1:4" x14ac:dyDescent="0.25">
      <c r="A265">
        <v>11</v>
      </c>
      <c r="B265">
        <v>0</v>
      </c>
      <c r="C265">
        <v>2</v>
      </c>
      <c r="D265">
        <v>1</v>
      </c>
    </row>
    <row r="266" spans="1:4" x14ac:dyDescent="0.25">
      <c r="A266">
        <v>11</v>
      </c>
      <c r="B266">
        <v>2</v>
      </c>
      <c r="C266">
        <v>1</v>
      </c>
      <c r="D266">
        <v>1</v>
      </c>
    </row>
    <row r="267" spans="1:4" x14ac:dyDescent="0.25">
      <c r="A267">
        <v>11</v>
      </c>
      <c r="B267">
        <v>3</v>
      </c>
      <c r="C267">
        <v>1</v>
      </c>
      <c r="D267">
        <v>1</v>
      </c>
    </row>
    <row r="268" spans="1:4" x14ac:dyDescent="0.25">
      <c r="A268">
        <v>13</v>
      </c>
      <c r="B268">
        <v>0</v>
      </c>
      <c r="C268">
        <v>1024</v>
      </c>
      <c r="D268">
        <v>1</v>
      </c>
    </row>
  </sheetData>
  <sortState ref="O10:Z120">
    <sortCondition ref="Y10:Y120"/>
  </sortState>
  <mergeCells count="4">
    <mergeCell ref="F3:H3"/>
    <mergeCell ref="J3:L3"/>
    <mergeCell ref="T8:V8"/>
    <mergeCell ref="X8:Z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61"/>
  <sheetViews>
    <sheetView workbookViewId="0"/>
  </sheetViews>
  <sheetFormatPr defaultRowHeight="15" x14ac:dyDescent="0.25"/>
  <cols>
    <col min="1" max="1" width="3.85546875" bestFit="1" customWidth="1"/>
    <col min="2" max="2" width="6.28515625" bestFit="1" customWidth="1"/>
    <col min="3" max="3" width="5" bestFit="1" customWidth="1"/>
    <col min="4" max="4" width="4" bestFit="1" customWidth="1"/>
    <col min="5" max="5" width="7.5703125" bestFit="1" customWidth="1"/>
    <col min="6" max="6" width="7.42578125" bestFit="1" customWidth="1"/>
    <col min="7" max="7" width="6" bestFit="1" customWidth="1"/>
    <col min="8" max="8" width="5.5703125" bestFit="1" customWidth="1"/>
    <col min="9" max="9" width="8.7109375" bestFit="1" customWidth="1"/>
    <col min="10" max="10" width="7.42578125" bestFit="1" customWidth="1"/>
    <col min="11" max="11" width="6" bestFit="1" customWidth="1"/>
    <col min="12" max="12" width="5.5703125" bestFit="1" customWidth="1"/>
    <col min="13" max="13" width="13.7109375" bestFit="1" customWidth="1"/>
    <col min="15" max="15" width="3.85546875" customWidth="1"/>
    <col min="16" max="16" width="6.28515625" bestFit="1" customWidth="1"/>
    <col min="17" max="17" width="5" bestFit="1" customWidth="1"/>
    <col min="18" max="18" width="4" bestFit="1" customWidth="1"/>
    <col min="19" max="19" width="7.5703125" bestFit="1" customWidth="1"/>
    <col min="20" max="20" width="7.42578125" bestFit="1" customWidth="1"/>
    <col min="21" max="21" width="6" bestFit="1" customWidth="1"/>
    <col min="22" max="22" width="5.5703125" bestFit="1" customWidth="1"/>
    <col min="23" max="23" width="8.7109375" bestFit="1" customWidth="1"/>
    <col min="24" max="24" width="7.42578125" bestFit="1" customWidth="1"/>
    <col min="25" max="25" width="6" bestFit="1" customWidth="1"/>
    <col min="26" max="26" width="5.5703125" bestFit="1" customWidth="1"/>
  </cols>
  <sheetData>
    <row r="2" spans="1:26" x14ac:dyDescent="0.25">
      <c r="A2" s="7" t="s">
        <v>198</v>
      </c>
    </row>
    <row r="3" spans="1:26" x14ac:dyDescent="0.25">
      <c r="F3" s="20" t="s">
        <v>96</v>
      </c>
      <c r="G3" s="20"/>
      <c r="H3" s="20"/>
      <c r="J3" s="20" t="s">
        <v>136</v>
      </c>
      <c r="K3" s="20"/>
      <c r="L3" s="20"/>
    </row>
    <row r="4" spans="1:26" ht="15.75" thickBot="1" x14ac:dyDescent="0.3">
      <c r="A4" s="8" t="s">
        <v>114</v>
      </c>
      <c r="B4" s="8" t="s">
        <v>147</v>
      </c>
      <c r="C4" s="8" t="s">
        <v>148</v>
      </c>
      <c r="D4" s="13" t="s">
        <v>95</v>
      </c>
      <c r="E4" s="8" t="s">
        <v>140</v>
      </c>
      <c r="F4" s="8" t="s">
        <v>97</v>
      </c>
      <c r="G4" s="8" t="s">
        <v>98</v>
      </c>
      <c r="H4" s="8" t="s">
        <v>139</v>
      </c>
      <c r="I4" s="8" t="s">
        <v>138</v>
      </c>
      <c r="J4" s="8" t="s">
        <v>97</v>
      </c>
      <c r="K4" s="8" t="s">
        <v>98</v>
      </c>
      <c r="L4" s="8" t="s">
        <v>139</v>
      </c>
      <c r="M4" s="8" t="s">
        <v>149</v>
      </c>
    </row>
    <row r="5" spans="1:26" ht="15.75" thickTop="1" x14ac:dyDescent="0.25">
      <c r="A5">
        <v>0</v>
      </c>
      <c r="B5">
        <v>0</v>
      </c>
      <c r="C5">
        <v>8</v>
      </c>
      <c r="D5" s="14">
        <v>1</v>
      </c>
      <c r="E5" s="12" t="str">
        <f>VLOOKUP(A5,'to file'!$B$4:$K$18,10,FALSE)</f>
        <v>ea. file</v>
      </c>
      <c r="M5" t="s">
        <v>122</v>
      </c>
    </row>
    <row r="6" spans="1:26" x14ac:dyDescent="0.25">
      <c r="A6">
        <v>0</v>
      </c>
      <c r="B6">
        <v>0</v>
      </c>
      <c r="C6">
        <v>2</v>
      </c>
      <c r="D6" s="14">
        <v>1</v>
      </c>
      <c r="E6" s="12" t="str">
        <f>VLOOKUP(A6,'to file'!$B$4:$K$18,10,FALSE)</f>
        <v>ea. file</v>
      </c>
      <c r="M6" t="s">
        <v>118</v>
      </c>
    </row>
    <row r="7" spans="1:26" x14ac:dyDescent="0.25">
      <c r="A7">
        <v>0</v>
      </c>
      <c r="B7">
        <v>2</v>
      </c>
      <c r="C7">
        <v>2</v>
      </c>
      <c r="D7" s="14">
        <v>1</v>
      </c>
      <c r="E7" s="12" t="str">
        <f>VLOOKUP(A7,'to file'!$B$4:$K$18,10,FALSE)</f>
        <v>ea. file</v>
      </c>
      <c r="M7" t="s">
        <v>119</v>
      </c>
      <c r="O7" s="7" t="s">
        <v>202</v>
      </c>
    </row>
    <row r="8" spans="1:26" x14ac:dyDescent="0.25">
      <c r="A8">
        <v>0</v>
      </c>
      <c r="B8">
        <v>4</v>
      </c>
      <c r="C8">
        <v>2</v>
      </c>
      <c r="D8" s="14">
        <v>1</v>
      </c>
      <c r="E8" s="12" t="str">
        <f>VLOOKUP(A8,'to file'!$B$4:$K$18,10,FALSE)</f>
        <v>ea. file</v>
      </c>
      <c r="M8" t="s">
        <v>120</v>
      </c>
      <c r="O8" s="16" t="s">
        <v>218</v>
      </c>
      <c r="T8" s="20" t="s">
        <v>96</v>
      </c>
      <c r="U8" s="20"/>
      <c r="V8" s="20"/>
      <c r="X8" s="20" t="s">
        <v>136</v>
      </c>
      <c r="Y8" s="20"/>
      <c r="Z8" s="20"/>
    </row>
    <row r="9" spans="1:26" ht="15.75" thickBot="1" x14ac:dyDescent="0.3">
      <c r="A9">
        <v>0</v>
      </c>
      <c r="B9">
        <v>6</v>
      </c>
      <c r="C9">
        <v>2</v>
      </c>
      <c r="D9" s="14">
        <v>1</v>
      </c>
      <c r="E9" s="12" t="str">
        <f>VLOOKUP(A9,'to file'!$B$4:$K$18,10,FALSE)</f>
        <v>ea. file</v>
      </c>
      <c r="M9" t="s">
        <v>121</v>
      </c>
      <c r="O9" s="8" t="s">
        <v>114</v>
      </c>
      <c r="P9" s="8" t="s">
        <v>147</v>
      </c>
      <c r="Q9" s="8" t="s">
        <v>148</v>
      </c>
      <c r="R9" s="13" t="s">
        <v>95</v>
      </c>
      <c r="S9" s="8" t="s">
        <v>140</v>
      </c>
      <c r="T9" s="8" t="s">
        <v>97</v>
      </c>
      <c r="U9" s="8" t="s">
        <v>98</v>
      </c>
      <c r="V9" s="8" t="s">
        <v>139</v>
      </c>
      <c r="W9" s="8" t="s">
        <v>138</v>
      </c>
      <c r="X9" s="8" t="s">
        <v>97</v>
      </c>
      <c r="Y9" s="8" t="s">
        <v>98</v>
      </c>
      <c r="Z9" s="8" t="s">
        <v>139</v>
      </c>
    </row>
    <row r="10" spans="1:26" ht="15.75" thickTop="1" x14ac:dyDescent="0.25">
      <c r="A10">
        <v>1</v>
      </c>
      <c r="B10">
        <v>0</v>
      </c>
      <c r="C10">
        <v>4</v>
      </c>
      <c r="D10" s="14">
        <v>1</v>
      </c>
      <c r="E10" s="12" t="str">
        <f>VLOOKUP(A10,'to file'!$B$4:$K$18,10,FALSE)</f>
        <v>No</v>
      </c>
      <c r="F10" t="e">
        <f>IF(B10=0,G10-$C$5,"")</f>
        <v>#N/A</v>
      </c>
      <c r="G10" t="e">
        <f>VLOOKUP(VLOOKUP(A10,'to file'!$B$4:$K$18,7,FALSE),'to part'!$A$4:$N$17,8)+VLOOKUP(A10,'to file'!$B$4:$K$18,3,FALSE)+B10</f>
        <v>#N/A</v>
      </c>
      <c r="H10" t="e">
        <f>DEC2HEX(G10,4)</f>
        <v>#N/A</v>
      </c>
      <c r="I10">
        <f>VLOOKUP(A10,'to file'!$B$4:$K$18,7,FALSE)</f>
        <v>0</v>
      </c>
      <c r="J10" t="e">
        <f>IF(B10=0,K10-$C$5,"")</f>
        <v>#N/A</v>
      </c>
      <c r="K10" t="e">
        <f>VLOOKUP(VLOOKUP(A10,'to file'!$B$4:$K$18,7,FALSE),'to part'!$A$4:$N$17,14)+VLOOKUP(A10,'to file'!$B$4:$K$18,3,FALSE)+B10</f>
        <v>#N/A</v>
      </c>
      <c r="L10" t="e">
        <f>DEC2HEX(K10,4)</f>
        <v>#N/A</v>
      </c>
      <c r="O10">
        <v>10</v>
      </c>
      <c r="P10">
        <v>0</v>
      </c>
      <c r="Q10">
        <v>2</v>
      </c>
      <c r="R10" s="14">
        <v>1</v>
      </c>
      <c r="S10" s="12" t="s">
        <v>8</v>
      </c>
      <c r="T10">
        <v>0</v>
      </c>
      <c r="U10">
        <v>8</v>
      </c>
      <c r="V10" t="s">
        <v>155</v>
      </c>
      <c r="W10">
        <v>1</v>
      </c>
      <c r="X10">
        <v>0</v>
      </c>
      <c r="Y10">
        <v>8</v>
      </c>
      <c r="Z10" t="s">
        <v>155</v>
      </c>
    </row>
    <row r="11" spans="1:26" x14ac:dyDescent="0.25">
      <c r="A11">
        <v>1</v>
      </c>
      <c r="B11">
        <v>4</v>
      </c>
      <c r="C11">
        <v>4</v>
      </c>
      <c r="D11" s="14">
        <v>1</v>
      </c>
      <c r="E11" s="12" t="str">
        <f>VLOOKUP(A11,'to file'!$B$4:$K$18,10,FALSE)</f>
        <v>No</v>
      </c>
      <c r="F11" t="str">
        <f t="shared" ref="F11:F74" si="0">IF(B11=0,G11-$C$5,"")</f>
        <v/>
      </c>
      <c r="G11" t="e">
        <f>VLOOKUP(VLOOKUP(A11,'to file'!$B$4:$K$18,7,FALSE),'to part'!$A$4:$N$17,8)+VLOOKUP(A11,'to file'!$B$4:$K$18,3,FALSE)+B11</f>
        <v>#N/A</v>
      </c>
      <c r="H11" t="e">
        <f t="shared" ref="H11:H74" si="1">DEC2HEX(G11,4)</f>
        <v>#N/A</v>
      </c>
      <c r="I11">
        <f>VLOOKUP(A11,'to file'!$B$4:$K$18,7,FALSE)</f>
        <v>0</v>
      </c>
      <c r="J11" t="str">
        <f t="shared" ref="J11:J74" si="2">IF(B11=0,K11-$C$5,"")</f>
        <v/>
      </c>
      <c r="K11" t="e">
        <f>VLOOKUP(VLOOKUP(A11,'to file'!$B$4:$K$18,7,FALSE),'to part'!$A$4:$N$17,14)+VLOOKUP(A11,'to file'!$B$4:$K$18,3,FALSE)+B11</f>
        <v>#N/A</v>
      </c>
      <c r="L11" t="e">
        <f t="shared" ref="L11:L74" si="3">DEC2HEX(K11,4)</f>
        <v>#N/A</v>
      </c>
      <c r="O11">
        <v>10</v>
      </c>
      <c r="P11">
        <v>2</v>
      </c>
      <c r="Q11">
        <v>2</v>
      </c>
      <c r="R11" s="14">
        <v>1</v>
      </c>
      <c r="S11" s="12" t="s">
        <v>8</v>
      </c>
      <c r="T11" t="s">
        <v>150</v>
      </c>
      <c r="U11">
        <v>10</v>
      </c>
      <c r="V11" t="s">
        <v>156</v>
      </c>
      <c r="W11">
        <v>1</v>
      </c>
      <c r="X11" t="s">
        <v>150</v>
      </c>
      <c r="Y11">
        <v>10</v>
      </c>
      <c r="Z11" t="s">
        <v>156</v>
      </c>
    </row>
    <row r="12" spans="1:26" x14ac:dyDescent="0.25">
      <c r="A12">
        <v>1</v>
      </c>
      <c r="B12">
        <v>8</v>
      </c>
      <c r="C12">
        <v>1</v>
      </c>
      <c r="D12" s="14">
        <v>1</v>
      </c>
      <c r="E12" s="12" t="str">
        <f>VLOOKUP(A12,'to file'!$B$4:$K$18,10,FALSE)</f>
        <v>No</v>
      </c>
      <c r="F12" t="str">
        <f t="shared" si="0"/>
        <v/>
      </c>
      <c r="G12" t="e">
        <f>VLOOKUP(VLOOKUP(A12,'to file'!$B$4:$K$18,7,FALSE),'to part'!$A$4:$N$17,8)+VLOOKUP(A12,'to file'!$B$4:$K$18,3,FALSE)+B12</f>
        <v>#N/A</v>
      </c>
      <c r="H12" t="e">
        <f t="shared" si="1"/>
        <v>#N/A</v>
      </c>
      <c r="I12">
        <f>VLOOKUP(A12,'to file'!$B$4:$K$18,7,FALSE)</f>
        <v>0</v>
      </c>
      <c r="J12" t="str">
        <f t="shared" si="2"/>
        <v/>
      </c>
      <c r="K12" t="e">
        <f>VLOOKUP(VLOOKUP(A12,'to file'!$B$4:$K$18,7,FALSE),'to part'!$A$4:$N$17,14)+VLOOKUP(A12,'to file'!$B$4:$K$18,3,FALSE)+B12</f>
        <v>#N/A</v>
      </c>
      <c r="L12" t="e">
        <f t="shared" si="3"/>
        <v>#N/A</v>
      </c>
      <c r="O12">
        <v>10</v>
      </c>
      <c r="P12">
        <v>4</v>
      </c>
      <c r="Q12">
        <v>2</v>
      </c>
      <c r="R12" s="14">
        <v>1</v>
      </c>
      <c r="S12" s="12" t="s">
        <v>8</v>
      </c>
      <c r="T12" t="s">
        <v>150</v>
      </c>
      <c r="U12">
        <v>12</v>
      </c>
      <c r="V12" t="s">
        <v>385</v>
      </c>
      <c r="W12">
        <v>1</v>
      </c>
      <c r="X12" t="s">
        <v>150</v>
      </c>
      <c r="Y12">
        <v>12</v>
      </c>
      <c r="Z12" t="s">
        <v>385</v>
      </c>
    </row>
    <row r="13" spans="1:26" x14ac:dyDescent="0.25">
      <c r="A13">
        <v>1</v>
      </c>
      <c r="B13">
        <v>10</v>
      </c>
      <c r="C13">
        <v>2</v>
      </c>
      <c r="D13" s="14">
        <v>1</v>
      </c>
      <c r="E13" s="12" t="str">
        <f>VLOOKUP(A13,'to file'!$B$4:$K$18,10,FALSE)</f>
        <v>No</v>
      </c>
      <c r="F13" t="str">
        <f t="shared" si="0"/>
        <v/>
      </c>
      <c r="G13" t="e">
        <f>VLOOKUP(VLOOKUP(A13,'to file'!$B$4:$K$18,7,FALSE),'to part'!$A$4:$N$17,8)+VLOOKUP(A13,'to file'!$B$4:$K$18,3,FALSE)+B13</f>
        <v>#N/A</v>
      </c>
      <c r="H13" t="e">
        <f t="shared" si="1"/>
        <v>#N/A</v>
      </c>
      <c r="I13">
        <f>VLOOKUP(A13,'to file'!$B$4:$K$18,7,FALSE)</f>
        <v>0</v>
      </c>
      <c r="J13" t="str">
        <f t="shared" si="2"/>
        <v/>
      </c>
      <c r="K13" t="e">
        <f>VLOOKUP(VLOOKUP(A13,'to file'!$B$4:$K$18,7,FALSE),'to part'!$A$4:$N$17,14)+VLOOKUP(A13,'to file'!$B$4:$K$18,3,FALSE)+B13</f>
        <v>#N/A</v>
      </c>
      <c r="L13" t="e">
        <f t="shared" si="3"/>
        <v>#N/A</v>
      </c>
      <c r="O13">
        <v>10</v>
      </c>
      <c r="P13">
        <v>6</v>
      </c>
      <c r="Q13">
        <v>2</v>
      </c>
      <c r="R13" s="14">
        <v>1</v>
      </c>
      <c r="S13" s="12" t="s">
        <v>8</v>
      </c>
      <c r="T13" t="s">
        <v>150</v>
      </c>
      <c r="U13">
        <v>14</v>
      </c>
      <c r="V13" t="s">
        <v>386</v>
      </c>
      <c r="W13">
        <v>1</v>
      </c>
      <c r="X13" t="s">
        <v>150</v>
      </c>
      <c r="Y13">
        <v>14</v>
      </c>
      <c r="Z13" t="s">
        <v>386</v>
      </c>
    </row>
    <row r="14" spans="1:26" x14ac:dyDescent="0.25">
      <c r="A14">
        <v>1</v>
      </c>
      <c r="B14">
        <v>12</v>
      </c>
      <c r="C14">
        <v>5</v>
      </c>
      <c r="D14" s="14">
        <v>2</v>
      </c>
      <c r="E14" s="12" t="str">
        <f>VLOOKUP(A14,'to file'!$B$4:$K$18,10,FALSE)</f>
        <v>No</v>
      </c>
      <c r="F14" t="str">
        <f t="shared" si="0"/>
        <v/>
      </c>
      <c r="G14" t="e">
        <f>VLOOKUP(VLOOKUP(A14,'to file'!$B$4:$K$18,7,FALSE),'to part'!$A$4:$N$17,8)+VLOOKUP(A14,'to file'!$B$4:$K$18,3,FALSE)+B14</f>
        <v>#N/A</v>
      </c>
      <c r="H14" t="e">
        <f t="shared" si="1"/>
        <v>#N/A</v>
      </c>
      <c r="I14">
        <f>VLOOKUP(A14,'to file'!$B$4:$K$18,7,FALSE)</f>
        <v>0</v>
      </c>
      <c r="J14" t="str">
        <f t="shared" si="2"/>
        <v/>
      </c>
      <c r="K14" t="e">
        <f>VLOOKUP(VLOOKUP(A14,'to file'!$B$4:$K$18,7,FALSE),'to part'!$A$4:$N$17,14)+VLOOKUP(A14,'to file'!$B$4:$K$18,3,FALSE)+B14</f>
        <v>#N/A</v>
      </c>
      <c r="L14" t="e">
        <f t="shared" si="3"/>
        <v>#N/A</v>
      </c>
      <c r="O14">
        <v>11</v>
      </c>
      <c r="P14">
        <v>0</v>
      </c>
      <c r="Q14">
        <v>2</v>
      </c>
      <c r="R14" s="14">
        <v>1</v>
      </c>
      <c r="S14" s="12" t="s">
        <v>8</v>
      </c>
      <c r="T14">
        <v>16</v>
      </c>
      <c r="U14">
        <v>24</v>
      </c>
      <c r="V14" t="s">
        <v>157</v>
      </c>
      <c r="W14">
        <v>1</v>
      </c>
      <c r="X14">
        <v>16</v>
      </c>
      <c r="Y14">
        <v>24</v>
      </c>
      <c r="Z14" t="s">
        <v>157</v>
      </c>
    </row>
    <row r="15" spans="1:26" x14ac:dyDescent="0.25">
      <c r="A15">
        <v>1</v>
      </c>
      <c r="B15">
        <v>12</v>
      </c>
      <c r="C15">
        <v>1</v>
      </c>
      <c r="D15" s="14">
        <v>1</v>
      </c>
      <c r="E15" s="12" t="str">
        <f>VLOOKUP(A15,'to file'!$B$4:$K$18,10,FALSE)</f>
        <v>No</v>
      </c>
      <c r="F15" t="str">
        <f t="shared" si="0"/>
        <v/>
      </c>
      <c r="G15" t="e">
        <f>VLOOKUP(VLOOKUP(A15,'to file'!$B$4:$K$18,7,FALSE),'to part'!$A$4:$N$17,8)+VLOOKUP(A15,'to file'!$B$4:$K$18,3,FALSE)+B15</f>
        <v>#N/A</v>
      </c>
      <c r="H15" t="e">
        <f t="shared" si="1"/>
        <v>#N/A</v>
      </c>
      <c r="I15">
        <f>VLOOKUP(A15,'to file'!$B$4:$K$18,7,FALSE)</f>
        <v>0</v>
      </c>
      <c r="J15" t="str">
        <f t="shared" si="2"/>
        <v/>
      </c>
      <c r="K15" t="e">
        <f>VLOOKUP(VLOOKUP(A15,'to file'!$B$4:$K$18,7,FALSE),'to part'!$A$4:$N$17,14)+VLOOKUP(A15,'to file'!$B$4:$K$18,3,FALSE)+B15</f>
        <v>#N/A</v>
      </c>
      <c r="L15" t="e">
        <f t="shared" si="3"/>
        <v>#N/A</v>
      </c>
      <c r="O15">
        <v>11</v>
      </c>
      <c r="P15">
        <v>2</v>
      </c>
      <c r="Q15">
        <v>1</v>
      </c>
      <c r="R15" s="14">
        <v>1</v>
      </c>
      <c r="S15" s="12" t="s">
        <v>8</v>
      </c>
      <c r="T15" t="s">
        <v>150</v>
      </c>
      <c r="U15">
        <v>26</v>
      </c>
      <c r="V15" t="s">
        <v>387</v>
      </c>
      <c r="W15">
        <v>1</v>
      </c>
      <c r="X15" t="s">
        <v>150</v>
      </c>
      <c r="Y15">
        <v>26</v>
      </c>
      <c r="Z15" t="s">
        <v>387</v>
      </c>
    </row>
    <row r="16" spans="1:26" x14ac:dyDescent="0.25">
      <c r="A16">
        <v>1</v>
      </c>
      <c r="B16">
        <v>13</v>
      </c>
      <c r="C16">
        <v>1</v>
      </c>
      <c r="D16" s="14">
        <v>1</v>
      </c>
      <c r="E16" s="12" t="str">
        <f>VLOOKUP(A16,'to file'!$B$4:$K$18,10,FALSE)</f>
        <v>No</v>
      </c>
      <c r="F16" t="str">
        <f t="shared" si="0"/>
        <v/>
      </c>
      <c r="G16" t="e">
        <f>VLOOKUP(VLOOKUP(A16,'to file'!$B$4:$K$18,7,FALSE),'to part'!$A$4:$N$17,8)+VLOOKUP(A16,'to file'!$B$4:$K$18,3,FALSE)+B16</f>
        <v>#N/A</v>
      </c>
      <c r="H16" t="e">
        <f t="shared" si="1"/>
        <v>#N/A</v>
      </c>
      <c r="I16">
        <f>VLOOKUP(A16,'to file'!$B$4:$K$18,7,FALSE)</f>
        <v>0</v>
      </c>
      <c r="J16" t="str">
        <f t="shared" si="2"/>
        <v/>
      </c>
      <c r="K16" t="e">
        <f>VLOOKUP(VLOOKUP(A16,'to file'!$B$4:$K$18,7,FALSE),'to part'!$A$4:$N$17,14)+VLOOKUP(A16,'to file'!$B$4:$K$18,3,FALSE)+B16</f>
        <v>#N/A</v>
      </c>
      <c r="L16" t="e">
        <f t="shared" si="3"/>
        <v>#N/A</v>
      </c>
      <c r="O16">
        <v>11</v>
      </c>
      <c r="P16">
        <v>3</v>
      </c>
      <c r="Q16">
        <v>1</v>
      </c>
      <c r="R16" s="14">
        <v>1</v>
      </c>
      <c r="S16" s="12" t="s">
        <v>8</v>
      </c>
      <c r="T16" t="s">
        <v>150</v>
      </c>
      <c r="U16">
        <v>27</v>
      </c>
      <c r="V16" t="s">
        <v>388</v>
      </c>
      <c r="W16">
        <v>1</v>
      </c>
      <c r="X16" t="s">
        <v>150</v>
      </c>
      <c r="Y16">
        <v>27</v>
      </c>
      <c r="Z16" t="s">
        <v>388</v>
      </c>
    </row>
    <row r="17" spans="1:26" x14ac:dyDescent="0.25">
      <c r="A17">
        <v>1</v>
      </c>
      <c r="B17">
        <v>14</v>
      </c>
      <c r="C17">
        <v>1</v>
      </c>
      <c r="D17" s="14">
        <v>1</v>
      </c>
      <c r="E17" s="12" t="str">
        <f>VLOOKUP(A17,'to file'!$B$4:$K$18,10,FALSE)</f>
        <v>No</v>
      </c>
      <c r="F17" t="str">
        <f t="shared" si="0"/>
        <v/>
      </c>
      <c r="G17" t="e">
        <f>VLOOKUP(VLOOKUP(A17,'to file'!$B$4:$K$18,7,FALSE),'to part'!$A$4:$N$17,8)+VLOOKUP(A17,'to file'!$B$4:$K$18,3,FALSE)+B17</f>
        <v>#N/A</v>
      </c>
      <c r="H17" t="e">
        <f t="shared" si="1"/>
        <v>#N/A</v>
      </c>
      <c r="I17">
        <f>VLOOKUP(A17,'to file'!$B$4:$K$18,7,FALSE)</f>
        <v>0</v>
      </c>
      <c r="J17" t="str">
        <f t="shared" si="2"/>
        <v/>
      </c>
      <c r="K17" t="e">
        <f>VLOOKUP(VLOOKUP(A17,'to file'!$B$4:$K$18,7,FALSE),'to part'!$A$4:$N$17,14)+VLOOKUP(A17,'to file'!$B$4:$K$18,3,FALSE)+B17</f>
        <v>#N/A</v>
      </c>
      <c r="L17" t="e">
        <f t="shared" si="3"/>
        <v>#N/A</v>
      </c>
      <c r="O17">
        <v>4</v>
      </c>
      <c r="P17">
        <v>0</v>
      </c>
      <c r="Q17">
        <v>2</v>
      </c>
      <c r="R17" s="14">
        <v>1</v>
      </c>
      <c r="S17" s="12" t="s">
        <v>8</v>
      </c>
      <c r="T17">
        <v>28</v>
      </c>
      <c r="U17">
        <v>36</v>
      </c>
      <c r="V17" t="s">
        <v>151</v>
      </c>
      <c r="W17">
        <v>1</v>
      </c>
      <c r="X17">
        <v>28</v>
      </c>
      <c r="Y17">
        <v>36</v>
      </c>
      <c r="Z17" t="s">
        <v>151</v>
      </c>
    </row>
    <row r="18" spans="1:26" x14ac:dyDescent="0.25">
      <c r="A18">
        <v>1</v>
      </c>
      <c r="B18">
        <v>15</v>
      </c>
      <c r="C18">
        <v>1</v>
      </c>
      <c r="D18" s="14">
        <v>1</v>
      </c>
      <c r="E18" s="12" t="str">
        <f>VLOOKUP(A18,'to file'!$B$4:$K$18,10,FALSE)</f>
        <v>No</v>
      </c>
      <c r="F18" t="str">
        <f t="shared" si="0"/>
        <v/>
      </c>
      <c r="G18" t="e">
        <f>VLOOKUP(VLOOKUP(A18,'to file'!$B$4:$K$18,7,FALSE),'to part'!$A$4:$N$17,8)+VLOOKUP(A18,'to file'!$B$4:$K$18,3,FALSE)+B18</f>
        <v>#N/A</v>
      </c>
      <c r="H18" t="e">
        <f t="shared" si="1"/>
        <v>#N/A</v>
      </c>
      <c r="I18">
        <f>VLOOKUP(A18,'to file'!$B$4:$K$18,7,FALSE)</f>
        <v>0</v>
      </c>
      <c r="J18" t="str">
        <f t="shared" si="2"/>
        <v/>
      </c>
      <c r="K18" t="e">
        <f>VLOOKUP(VLOOKUP(A18,'to file'!$B$4:$K$18,7,FALSE),'to part'!$A$4:$N$17,14)+VLOOKUP(A18,'to file'!$B$4:$K$18,3,FALSE)+B18</f>
        <v>#N/A</v>
      </c>
      <c r="L18" t="e">
        <f t="shared" si="3"/>
        <v>#N/A</v>
      </c>
      <c r="O18">
        <v>4</v>
      </c>
      <c r="P18">
        <v>2</v>
      </c>
      <c r="Q18">
        <v>1</v>
      </c>
      <c r="R18" s="14">
        <v>1</v>
      </c>
      <c r="S18" s="12" t="s">
        <v>8</v>
      </c>
      <c r="T18" t="s">
        <v>150</v>
      </c>
      <c r="U18">
        <v>38</v>
      </c>
      <c r="V18" t="s">
        <v>298</v>
      </c>
      <c r="W18">
        <v>1</v>
      </c>
      <c r="X18" t="s">
        <v>150</v>
      </c>
      <c r="Y18">
        <v>38</v>
      </c>
      <c r="Z18" t="s">
        <v>298</v>
      </c>
    </row>
    <row r="19" spans="1:26" x14ac:dyDescent="0.25">
      <c r="A19">
        <v>1</v>
      </c>
      <c r="B19">
        <v>16</v>
      </c>
      <c r="C19">
        <v>1</v>
      </c>
      <c r="D19" s="14">
        <v>1</v>
      </c>
      <c r="E19" s="12" t="str">
        <f>VLOOKUP(A19,'to file'!$B$4:$K$18,10,FALSE)</f>
        <v>No</v>
      </c>
      <c r="F19" t="str">
        <f t="shared" si="0"/>
        <v/>
      </c>
      <c r="G19" t="e">
        <f>VLOOKUP(VLOOKUP(A19,'to file'!$B$4:$K$18,7,FALSE),'to part'!$A$4:$N$17,8)+VLOOKUP(A19,'to file'!$B$4:$K$18,3,FALSE)+B19</f>
        <v>#N/A</v>
      </c>
      <c r="H19" t="e">
        <f t="shared" si="1"/>
        <v>#N/A</v>
      </c>
      <c r="I19">
        <f>VLOOKUP(A19,'to file'!$B$4:$K$18,7,FALSE)</f>
        <v>0</v>
      </c>
      <c r="J19" t="str">
        <f t="shared" si="2"/>
        <v/>
      </c>
      <c r="K19" t="e">
        <f>VLOOKUP(VLOOKUP(A19,'to file'!$B$4:$K$18,7,FALSE),'to part'!$A$4:$N$17,14)+VLOOKUP(A19,'to file'!$B$4:$K$18,3,FALSE)+B19</f>
        <v>#N/A</v>
      </c>
      <c r="L19" t="e">
        <f t="shared" si="3"/>
        <v>#N/A</v>
      </c>
      <c r="O19">
        <v>4</v>
      </c>
      <c r="P19">
        <v>3</v>
      </c>
      <c r="Q19">
        <v>1</v>
      </c>
      <c r="R19" s="14">
        <v>1</v>
      </c>
      <c r="S19" s="12" t="s">
        <v>8</v>
      </c>
      <c r="T19" t="s">
        <v>150</v>
      </c>
      <c r="U19">
        <v>39</v>
      </c>
      <c r="V19" t="s">
        <v>299</v>
      </c>
      <c r="W19">
        <v>1</v>
      </c>
      <c r="X19" t="s">
        <v>150</v>
      </c>
      <c r="Y19">
        <v>39</v>
      </c>
      <c r="Z19" t="s">
        <v>299</v>
      </c>
    </row>
    <row r="20" spans="1:26" x14ac:dyDescent="0.25">
      <c r="A20">
        <v>2</v>
      </c>
      <c r="B20">
        <v>0</v>
      </c>
      <c r="C20">
        <v>2</v>
      </c>
      <c r="D20" s="14">
        <v>1</v>
      </c>
      <c r="E20" s="12" t="str">
        <f>VLOOKUP(A20,'to file'!$B$4:$K$18,10,FALSE)</f>
        <v>Yes</v>
      </c>
      <c r="F20">
        <f t="shared" si="0"/>
        <v>24984</v>
      </c>
      <c r="G20">
        <f>VLOOKUP(VLOOKUP(A20,'to file'!$B$4:$K$18,7,FALSE),'to part'!$A$4:$N$17,8)+VLOOKUP(A20,'to file'!$B$4:$K$18,3,FALSE)+B20</f>
        <v>24992</v>
      </c>
      <c r="H20" t="str">
        <f t="shared" si="1"/>
        <v>61A0</v>
      </c>
      <c r="I20">
        <f>VLOOKUP(A20,'to file'!$B$4:$K$18,7,FALSE)</f>
        <v>3</v>
      </c>
      <c r="J20">
        <f t="shared" si="2"/>
        <v>10646</v>
      </c>
      <c r="K20">
        <f>VLOOKUP(VLOOKUP(A20,'to file'!$B$4:$K$18,7,FALSE),'to part'!$A$4:$N$17,14)+VLOOKUP(A20,'to file'!$B$4:$K$18,3,FALSE)+B20</f>
        <v>10654</v>
      </c>
      <c r="L20" t="str">
        <f t="shared" si="3"/>
        <v>299E</v>
      </c>
      <c r="O20">
        <v>4</v>
      </c>
      <c r="P20">
        <v>4</v>
      </c>
      <c r="Q20">
        <v>2</v>
      </c>
      <c r="R20" s="14">
        <v>9</v>
      </c>
      <c r="S20" s="12" t="s">
        <v>8</v>
      </c>
      <c r="T20" t="s">
        <v>150</v>
      </c>
      <c r="U20">
        <v>40</v>
      </c>
      <c r="V20" t="s">
        <v>152</v>
      </c>
      <c r="W20">
        <v>1</v>
      </c>
      <c r="X20" t="s">
        <v>150</v>
      </c>
      <c r="Y20">
        <v>40</v>
      </c>
      <c r="Z20" t="s">
        <v>152</v>
      </c>
    </row>
    <row r="21" spans="1:26" x14ac:dyDescent="0.25">
      <c r="A21">
        <v>2</v>
      </c>
      <c r="B21">
        <v>2</v>
      </c>
      <c r="C21">
        <v>2</v>
      </c>
      <c r="D21" s="14">
        <v>1</v>
      </c>
      <c r="E21" s="12" t="str">
        <f>VLOOKUP(A21,'to file'!$B$4:$K$18,10,FALSE)</f>
        <v>Yes</v>
      </c>
      <c r="F21" t="str">
        <f t="shared" si="0"/>
        <v/>
      </c>
      <c r="G21">
        <f>VLOOKUP(VLOOKUP(A21,'to file'!$B$4:$K$18,7,FALSE),'to part'!$A$4:$N$17,8)+VLOOKUP(A21,'to file'!$B$4:$K$18,3,FALSE)+B21</f>
        <v>24994</v>
      </c>
      <c r="H21" t="str">
        <f t="shared" si="1"/>
        <v>61A2</v>
      </c>
      <c r="I21">
        <f>VLOOKUP(A21,'to file'!$B$4:$K$18,7,FALSE)</f>
        <v>3</v>
      </c>
      <c r="J21" t="str">
        <f t="shared" si="2"/>
        <v/>
      </c>
      <c r="K21">
        <f>VLOOKUP(VLOOKUP(A21,'to file'!$B$4:$K$18,7,FALSE),'to part'!$A$4:$N$17,14)+VLOOKUP(A21,'to file'!$B$4:$K$18,3,FALSE)+B21</f>
        <v>10656</v>
      </c>
      <c r="L21" t="str">
        <f t="shared" si="3"/>
        <v>29A0</v>
      </c>
      <c r="O21">
        <v>4</v>
      </c>
      <c r="P21">
        <v>22</v>
      </c>
      <c r="Q21">
        <v>2</v>
      </c>
      <c r="R21" s="14">
        <v>32</v>
      </c>
      <c r="S21" s="12" t="s">
        <v>8</v>
      </c>
      <c r="T21" t="s">
        <v>150</v>
      </c>
      <c r="U21">
        <v>58</v>
      </c>
      <c r="V21" t="s">
        <v>300</v>
      </c>
      <c r="W21">
        <v>1</v>
      </c>
      <c r="X21" t="s">
        <v>150</v>
      </c>
      <c r="Y21">
        <v>58</v>
      </c>
      <c r="Z21" t="s">
        <v>300</v>
      </c>
    </row>
    <row r="22" spans="1:26" x14ac:dyDescent="0.25">
      <c r="A22">
        <v>2</v>
      </c>
      <c r="B22">
        <v>4</v>
      </c>
      <c r="C22">
        <v>2</v>
      </c>
      <c r="D22" s="14">
        <v>1</v>
      </c>
      <c r="E22" s="12" t="str">
        <f>VLOOKUP(A22,'to file'!$B$4:$K$18,10,FALSE)</f>
        <v>Yes</v>
      </c>
      <c r="F22" t="str">
        <f t="shared" si="0"/>
        <v/>
      </c>
      <c r="G22">
        <f>VLOOKUP(VLOOKUP(A22,'to file'!$B$4:$K$18,7,FALSE),'to part'!$A$4:$N$17,8)+VLOOKUP(A22,'to file'!$B$4:$K$18,3,FALSE)+B22</f>
        <v>24996</v>
      </c>
      <c r="H22" t="str">
        <f t="shared" si="1"/>
        <v>61A4</v>
      </c>
      <c r="I22">
        <f>VLOOKUP(A22,'to file'!$B$4:$K$18,7,FALSE)</f>
        <v>3</v>
      </c>
      <c r="J22" t="str">
        <f t="shared" si="2"/>
        <v/>
      </c>
      <c r="K22">
        <f>VLOOKUP(VLOOKUP(A22,'to file'!$B$4:$K$18,7,FALSE),'to part'!$A$4:$N$17,14)+VLOOKUP(A22,'to file'!$B$4:$K$18,3,FALSE)+B22</f>
        <v>10658</v>
      </c>
      <c r="L22" t="str">
        <f t="shared" si="3"/>
        <v>29A2</v>
      </c>
      <c r="O22">
        <v>4</v>
      </c>
      <c r="P22">
        <v>86</v>
      </c>
      <c r="Q22">
        <v>2</v>
      </c>
      <c r="R22" s="14">
        <v>32</v>
      </c>
      <c r="S22" s="12" t="s">
        <v>8</v>
      </c>
      <c r="T22" t="s">
        <v>150</v>
      </c>
      <c r="U22">
        <v>122</v>
      </c>
      <c r="V22" t="s">
        <v>301</v>
      </c>
      <c r="W22">
        <v>1</v>
      </c>
      <c r="X22" t="s">
        <v>150</v>
      </c>
      <c r="Y22">
        <v>122</v>
      </c>
      <c r="Z22" t="s">
        <v>301</v>
      </c>
    </row>
    <row r="23" spans="1:26" x14ac:dyDescent="0.25">
      <c r="A23">
        <v>2</v>
      </c>
      <c r="B23">
        <v>6</v>
      </c>
      <c r="C23">
        <v>2</v>
      </c>
      <c r="D23" s="14">
        <v>1</v>
      </c>
      <c r="E23" s="12" t="str">
        <f>VLOOKUP(A23,'to file'!$B$4:$K$18,10,FALSE)</f>
        <v>Yes</v>
      </c>
      <c r="F23" t="str">
        <f t="shared" si="0"/>
        <v/>
      </c>
      <c r="G23">
        <f>VLOOKUP(VLOOKUP(A23,'to file'!$B$4:$K$18,7,FALSE),'to part'!$A$4:$N$17,8)+VLOOKUP(A23,'to file'!$B$4:$K$18,3,FALSE)+B23</f>
        <v>24998</v>
      </c>
      <c r="H23" t="str">
        <f t="shared" si="1"/>
        <v>61A6</v>
      </c>
      <c r="I23">
        <f>VLOOKUP(A23,'to file'!$B$4:$K$18,7,FALSE)</f>
        <v>3</v>
      </c>
      <c r="J23" t="str">
        <f t="shared" si="2"/>
        <v/>
      </c>
      <c r="K23">
        <f>VLOOKUP(VLOOKUP(A23,'to file'!$B$4:$K$18,7,FALSE),'to part'!$A$4:$N$17,14)+VLOOKUP(A23,'to file'!$B$4:$K$18,3,FALSE)+B23</f>
        <v>10660</v>
      </c>
      <c r="L23" t="str">
        <f t="shared" si="3"/>
        <v>29A4</v>
      </c>
      <c r="O23">
        <v>6</v>
      </c>
      <c r="P23">
        <v>0</v>
      </c>
      <c r="Q23">
        <v>2</v>
      </c>
      <c r="R23" s="14">
        <v>1</v>
      </c>
      <c r="S23" s="12" t="s">
        <v>8</v>
      </c>
      <c r="T23">
        <v>186</v>
      </c>
      <c r="U23">
        <v>194</v>
      </c>
      <c r="V23" t="s">
        <v>324</v>
      </c>
      <c r="W23">
        <v>1</v>
      </c>
      <c r="X23">
        <v>186</v>
      </c>
      <c r="Y23">
        <v>194</v>
      </c>
      <c r="Z23" t="s">
        <v>324</v>
      </c>
    </row>
    <row r="24" spans="1:26" x14ac:dyDescent="0.25">
      <c r="A24">
        <v>2</v>
      </c>
      <c r="B24">
        <v>8</v>
      </c>
      <c r="C24">
        <v>2</v>
      </c>
      <c r="D24" s="14">
        <v>1</v>
      </c>
      <c r="E24" s="12" t="str">
        <f>VLOOKUP(A24,'to file'!$B$4:$K$18,10,FALSE)</f>
        <v>Yes</v>
      </c>
      <c r="F24" t="str">
        <f t="shared" si="0"/>
        <v/>
      </c>
      <c r="G24">
        <f>VLOOKUP(VLOOKUP(A24,'to file'!$B$4:$K$18,7,FALSE),'to part'!$A$4:$N$17,8)+VLOOKUP(A24,'to file'!$B$4:$K$18,3,FALSE)+B24</f>
        <v>25000</v>
      </c>
      <c r="H24" t="str">
        <f t="shared" si="1"/>
        <v>61A8</v>
      </c>
      <c r="I24">
        <f>VLOOKUP(A24,'to file'!$B$4:$K$18,7,FALSE)</f>
        <v>3</v>
      </c>
      <c r="J24" t="str">
        <f t="shared" si="2"/>
        <v/>
      </c>
      <c r="K24">
        <f>VLOOKUP(VLOOKUP(A24,'to file'!$B$4:$K$18,7,FALSE),'to part'!$A$4:$N$17,14)+VLOOKUP(A24,'to file'!$B$4:$K$18,3,FALSE)+B24</f>
        <v>10662</v>
      </c>
      <c r="L24" t="str">
        <f t="shared" si="3"/>
        <v>29A6</v>
      </c>
      <c r="O24">
        <v>6</v>
      </c>
      <c r="P24">
        <v>2</v>
      </c>
      <c r="Q24">
        <v>1</v>
      </c>
      <c r="R24" s="14">
        <v>1</v>
      </c>
      <c r="S24" s="12" t="s">
        <v>8</v>
      </c>
      <c r="T24" t="s">
        <v>150</v>
      </c>
      <c r="U24">
        <v>196</v>
      </c>
      <c r="V24" t="s">
        <v>325</v>
      </c>
      <c r="W24">
        <v>1</v>
      </c>
      <c r="X24" t="s">
        <v>150</v>
      </c>
      <c r="Y24">
        <v>196</v>
      </c>
      <c r="Z24" t="s">
        <v>325</v>
      </c>
    </row>
    <row r="25" spans="1:26" x14ac:dyDescent="0.25">
      <c r="A25">
        <v>2</v>
      </c>
      <c r="B25">
        <v>10</v>
      </c>
      <c r="C25">
        <v>2</v>
      </c>
      <c r="D25" s="14">
        <v>1</v>
      </c>
      <c r="E25" s="12" t="str">
        <f>VLOOKUP(A25,'to file'!$B$4:$K$18,10,FALSE)</f>
        <v>Yes</v>
      </c>
      <c r="F25" t="str">
        <f t="shared" si="0"/>
        <v/>
      </c>
      <c r="G25">
        <f>VLOOKUP(VLOOKUP(A25,'to file'!$B$4:$K$18,7,FALSE),'to part'!$A$4:$N$17,8)+VLOOKUP(A25,'to file'!$B$4:$K$18,3,FALSE)+B25</f>
        <v>25002</v>
      </c>
      <c r="H25" t="str">
        <f t="shared" si="1"/>
        <v>61AA</v>
      </c>
      <c r="I25">
        <f>VLOOKUP(A25,'to file'!$B$4:$K$18,7,FALSE)</f>
        <v>3</v>
      </c>
      <c r="J25" t="str">
        <f t="shared" si="2"/>
        <v/>
      </c>
      <c r="K25">
        <f>VLOOKUP(VLOOKUP(A25,'to file'!$B$4:$K$18,7,FALSE),'to part'!$A$4:$N$17,14)+VLOOKUP(A25,'to file'!$B$4:$K$18,3,FALSE)+B25</f>
        <v>10664</v>
      </c>
      <c r="L25" t="str">
        <f t="shared" si="3"/>
        <v>29A8</v>
      </c>
      <c r="O25">
        <v>6</v>
      </c>
      <c r="P25">
        <v>3</v>
      </c>
      <c r="Q25">
        <v>1</v>
      </c>
      <c r="R25" s="14">
        <v>9</v>
      </c>
      <c r="S25" s="12" t="s">
        <v>8</v>
      </c>
      <c r="T25" t="s">
        <v>150</v>
      </c>
      <c r="U25">
        <v>197</v>
      </c>
      <c r="V25" t="s">
        <v>326</v>
      </c>
      <c r="W25">
        <v>1</v>
      </c>
      <c r="X25" t="s">
        <v>150</v>
      </c>
      <c r="Y25">
        <v>197</v>
      </c>
      <c r="Z25" t="s">
        <v>326</v>
      </c>
    </row>
    <row r="26" spans="1:26" x14ac:dyDescent="0.25">
      <c r="A26">
        <v>2</v>
      </c>
      <c r="B26">
        <v>12</v>
      </c>
      <c r="C26">
        <v>2</v>
      </c>
      <c r="D26" s="14">
        <v>1</v>
      </c>
      <c r="E26" s="12" t="str">
        <f>VLOOKUP(A26,'to file'!$B$4:$K$18,10,FALSE)</f>
        <v>Yes</v>
      </c>
      <c r="F26" t="str">
        <f t="shared" si="0"/>
        <v/>
      </c>
      <c r="G26">
        <f>VLOOKUP(VLOOKUP(A26,'to file'!$B$4:$K$18,7,FALSE),'to part'!$A$4:$N$17,8)+VLOOKUP(A26,'to file'!$B$4:$K$18,3,FALSE)+B26</f>
        <v>25004</v>
      </c>
      <c r="H26" t="str">
        <f t="shared" si="1"/>
        <v>61AC</v>
      </c>
      <c r="I26">
        <f>VLOOKUP(A26,'to file'!$B$4:$K$18,7,FALSE)</f>
        <v>3</v>
      </c>
      <c r="J26" t="str">
        <f t="shared" si="2"/>
        <v/>
      </c>
      <c r="K26">
        <f>VLOOKUP(VLOOKUP(A26,'to file'!$B$4:$K$18,7,FALSE),'to part'!$A$4:$N$17,14)+VLOOKUP(A26,'to file'!$B$4:$K$18,3,FALSE)+B26</f>
        <v>10666</v>
      </c>
      <c r="L26" t="str">
        <f t="shared" si="3"/>
        <v>29AA</v>
      </c>
      <c r="O26">
        <v>6</v>
      </c>
      <c r="P26">
        <v>12</v>
      </c>
      <c r="Q26">
        <v>1</v>
      </c>
      <c r="R26" s="14">
        <v>1</v>
      </c>
      <c r="S26" s="12" t="s">
        <v>8</v>
      </c>
      <c r="T26" t="s">
        <v>150</v>
      </c>
      <c r="U26">
        <v>206</v>
      </c>
      <c r="V26" t="s">
        <v>327</v>
      </c>
      <c r="W26">
        <v>1</v>
      </c>
      <c r="X26" t="s">
        <v>150</v>
      </c>
      <c r="Y26">
        <v>206</v>
      </c>
      <c r="Z26" t="s">
        <v>327</v>
      </c>
    </row>
    <row r="27" spans="1:26" x14ac:dyDescent="0.25">
      <c r="A27">
        <v>2</v>
      </c>
      <c r="B27">
        <v>14</v>
      </c>
      <c r="C27">
        <v>2</v>
      </c>
      <c r="D27" s="14">
        <v>1</v>
      </c>
      <c r="E27" s="12" t="str">
        <f>VLOOKUP(A27,'to file'!$B$4:$K$18,10,FALSE)</f>
        <v>Yes</v>
      </c>
      <c r="F27" t="str">
        <f t="shared" si="0"/>
        <v/>
      </c>
      <c r="G27">
        <f>VLOOKUP(VLOOKUP(A27,'to file'!$B$4:$K$18,7,FALSE),'to part'!$A$4:$N$17,8)+VLOOKUP(A27,'to file'!$B$4:$K$18,3,FALSE)+B27</f>
        <v>25006</v>
      </c>
      <c r="H27" t="str">
        <f t="shared" si="1"/>
        <v>61AE</v>
      </c>
      <c r="I27">
        <f>VLOOKUP(A27,'to file'!$B$4:$K$18,7,FALSE)</f>
        <v>3</v>
      </c>
      <c r="J27" t="str">
        <f t="shared" si="2"/>
        <v/>
      </c>
      <c r="K27">
        <f>VLOOKUP(VLOOKUP(A27,'to file'!$B$4:$K$18,7,FALSE),'to part'!$A$4:$N$17,14)+VLOOKUP(A27,'to file'!$B$4:$K$18,3,FALSE)+B27</f>
        <v>10668</v>
      </c>
      <c r="L27" t="str">
        <f t="shared" si="3"/>
        <v>29AC</v>
      </c>
      <c r="O27">
        <v>6</v>
      </c>
      <c r="P27">
        <v>13</v>
      </c>
      <c r="Q27">
        <v>1</v>
      </c>
      <c r="R27" s="14">
        <v>5</v>
      </c>
      <c r="S27" s="12" t="s">
        <v>8</v>
      </c>
      <c r="T27" t="s">
        <v>150</v>
      </c>
      <c r="U27">
        <v>207</v>
      </c>
      <c r="V27" t="s">
        <v>328</v>
      </c>
      <c r="W27">
        <v>1</v>
      </c>
      <c r="X27" t="s">
        <v>150</v>
      </c>
      <c r="Y27">
        <v>207</v>
      </c>
      <c r="Z27" t="s">
        <v>328</v>
      </c>
    </row>
    <row r="28" spans="1:26" x14ac:dyDescent="0.25">
      <c r="A28">
        <v>2</v>
      </c>
      <c r="B28">
        <v>16</v>
      </c>
      <c r="C28">
        <v>2</v>
      </c>
      <c r="D28" s="14">
        <v>1</v>
      </c>
      <c r="E28" s="12" t="str">
        <f>VLOOKUP(A28,'to file'!$B$4:$K$18,10,FALSE)</f>
        <v>Yes</v>
      </c>
      <c r="F28" t="str">
        <f t="shared" si="0"/>
        <v/>
      </c>
      <c r="G28">
        <f>VLOOKUP(VLOOKUP(A28,'to file'!$B$4:$K$18,7,FALSE),'to part'!$A$4:$N$17,8)+VLOOKUP(A28,'to file'!$B$4:$K$18,3,FALSE)+B28</f>
        <v>25008</v>
      </c>
      <c r="H28" t="str">
        <f t="shared" si="1"/>
        <v>61B0</v>
      </c>
      <c r="I28">
        <f>VLOOKUP(A28,'to file'!$B$4:$K$18,7,FALSE)</f>
        <v>3</v>
      </c>
      <c r="J28" t="str">
        <f t="shared" si="2"/>
        <v/>
      </c>
      <c r="K28">
        <f>VLOOKUP(VLOOKUP(A28,'to file'!$B$4:$K$18,7,FALSE),'to part'!$A$4:$N$17,14)+VLOOKUP(A28,'to file'!$B$4:$K$18,3,FALSE)+B28</f>
        <v>10670</v>
      </c>
      <c r="L28" t="str">
        <f t="shared" si="3"/>
        <v>29AE</v>
      </c>
      <c r="O28">
        <v>6</v>
      </c>
      <c r="P28">
        <v>18</v>
      </c>
      <c r="Q28">
        <v>1</v>
      </c>
      <c r="R28" s="14">
        <v>1</v>
      </c>
      <c r="S28" s="12" t="s">
        <v>8</v>
      </c>
      <c r="T28" t="s">
        <v>150</v>
      </c>
      <c r="U28">
        <v>212</v>
      </c>
      <c r="V28" t="s">
        <v>329</v>
      </c>
      <c r="W28">
        <v>1</v>
      </c>
      <c r="X28" t="s">
        <v>150</v>
      </c>
      <c r="Y28">
        <v>212</v>
      </c>
      <c r="Z28" t="s">
        <v>329</v>
      </c>
    </row>
    <row r="29" spans="1:26" x14ac:dyDescent="0.25">
      <c r="A29">
        <v>2</v>
      </c>
      <c r="B29">
        <v>18</v>
      </c>
      <c r="C29">
        <v>2</v>
      </c>
      <c r="D29" s="14">
        <v>1</v>
      </c>
      <c r="E29" s="12" t="str">
        <f>VLOOKUP(A29,'to file'!$B$4:$K$18,10,FALSE)</f>
        <v>Yes</v>
      </c>
      <c r="F29" t="str">
        <f t="shared" si="0"/>
        <v/>
      </c>
      <c r="G29">
        <f>VLOOKUP(VLOOKUP(A29,'to file'!$B$4:$K$18,7,FALSE),'to part'!$A$4:$N$17,8)+VLOOKUP(A29,'to file'!$B$4:$K$18,3,FALSE)+B29</f>
        <v>25010</v>
      </c>
      <c r="H29" t="str">
        <f t="shared" si="1"/>
        <v>61B2</v>
      </c>
      <c r="I29">
        <f>VLOOKUP(A29,'to file'!$B$4:$K$18,7,FALSE)</f>
        <v>3</v>
      </c>
      <c r="J29" t="str">
        <f t="shared" si="2"/>
        <v/>
      </c>
      <c r="K29">
        <f>VLOOKUP(VLOOKUP(A29,'to file'!$B$4:$K$18,7,FALSE),'to part'!$A$4:$N$17,14)+VLOOKUP(A29,'to file'!$B$4:$K$18,3,FALSE)+B29</f>
        <v>10672</v>
      </c>
      <c r="L29" t="str">
        <f t="shared" si="3"/>
        <v>29B0</v>
      </c>
      <c r="O29">
        <v>6</v>
      </c>
      <c r="P29">
        <v>20</v>
      </c>
      <c r="Q29">
        <v>2</v>
      </c>
      <c r="R29" s="14">
        <v>1</v>
      </c>
      <c r="S29" s="12" t="s">
        <v>8</v>
      </c>
      <c r="T29" t="s">
        <v>150</v>
      </c>
      <c r="U29">
        <v>214</v>
      </c>
      <c r="V29" t="s">
        <v>330</v>
      </c>
      <c r="W29">
        <v>1</v>
      </c>
      <c r="X29" t="s">
        <v>150</v>
      </c>
      <c r="Y29">
        <v>214</v>
      </c>
      <c r="Z29" t="s">
        <v>330</v>
      </c>
    </row>
    <row r="30" spans="1:26" x14ac:dyDescent="0.25">
      <c r="A30">
        <v>2</v>
      </c>
      <c r="B30">
        <v>20</v>
      </c>
      <c r="C30">
        <v>2</v>
      </c>
      <c r="D30" s="14">
        <v>1</v>
      </c>
      <c r="E30" s="12" t="str">
        <f>VLOOKUP(A30,'to file'!$B$4:$K$18,10,FALSE)</f>
        <v>Yes</v>
      </c>
      <c r="F30" t="str">
        <f t="shared" si="0"/>
        <v/>
      </c>
      <c r="G30">
        <f>VLOOKUP(VLOOKUP(A30,'to file'!$B$4:$K$18,7,FALSE),'to part'!$A$4:$N$17,8)+VLOOKUP(A30,'to file'!$B$4:$K$18,3,FALSE)+B30</f>
        <v>25012</v>
      </c>
      <c r="H30" t="str">
        <f t="shared" si="1"/>
        <v>61B4</v>
      </c>
      <c r="I30">
        <f>VLOOKUP(A30,'to file'!$B$4:$K$18,7,FALSE)</f>
        <v>3</v>
      </c>
      <c r="J30" t="str">
        <f t="shared" si="2"/>
        <v/>
      </c>
      <c r="K30">
        <f>VLOOKUP(VLOOKUP(A30,'to file'!$B$4:$K$18,7,FALSE),'to part'!$A$4:$N$17,14)+VLOOKUP(A30,'to file'!$B$4:$K$18,3,FALSE)+B30</f>
        <v>10674</v>
      </c>
      <c r="L30" t="str">
        <f t="shared" si="3"/>
        <v>29B2</v>
      </c>
      <c r="O30">
        <v>6</v>
      </c>
      <c r="P30">
        <v>22</v>
      </c>
      <c r="Q30">
        <v>2</v>
      </c>
      <c r="R30" s="14">
        <v>1</v>
      </c>
      <c r="S30" s="12" t="s">
        <v>8</v>
      </c>
      <c r="T30" t="s">
        <v>150</v>
      </c>
      <c r="U30">
        <v>216</v>
      </c>
      <c r="V30" t="s">
        <v>331</v>
      </c>
      <c r="W30">
        <v>1</v>
      </c>
      <c r="X30" t="s">
        <v>150</v>
      </c>
      <c r="Y30">
        <v>216</v>
      </c>
      <c r="Z30" t="s">
        <v>331</v>
      </c>
    </row>
    <row r="31" spans="1:26" x14ac:dyDescent="0.25">
      <c r="A31">
        <v>2</v>
      </c>
      <c r="B31">
        <v>22</v>
      </c>
      <c r="C31">
        <v>2</v>
      </c>
      <c r="D31" s="14">
        <v>1</v>
      </c>
      <c r="E31" s="12" t="str">
        <f>VLOOKUP(A31,'to file'!$B$4:$K$18,10,FALSE)</f>
        <v>Yes</v>
      </c>
      <c r="F31" t="str">
        <f t="shared" si="0"/>
        <v/>
      </c>
      <c r="G31">
        <f>VLOOKUP(VLOOKUP(A31,'to file'!$B$4:$K$18,7,FALSE),'to part'!$A$4:$N$17,8)+VLOOKUP(A31,'to file'!$B$4:$K$18,3,FALSE)+B31</f>
        <v>25014</v>
      </c>
      <c r="H31" t="str">
        <f t="shared" si="1"/>
        <v>61B6</v>
      </c>
      <c r="I31">
        <f>VLOOKUP(A31,'to file'!$B$4:$K$18,7,FALSE)</f>
        <v>3</v>
      </c>
      <c r="J31" t="str">
        <f t="shared" si="2"/>
        <v/>
      </c>
      <c r="K31">
        <f>VLOOKUP(VLOOKUP(A31,'to file'!$B$4:$K$18,7,FALSE),'to part'!$A$4:$N$17,14)+VLOOKUP(A31,'to file'!$B$4:$K$18,3,FALSE)+B31</f>
        <v>10676</v>
      </c>
      <c r="L31" t="str">
        <f t="shared" si="3"/>
        <v>29B4</v>
      </c>
      <c r="O31">
        <v>6</v>
      </c>
      <c r="P31">
        <v>24</v>
      </c>
      <c r="Q31">
        <v>1</v>
      </c>
      <c r="R31" s="14">
        <v>1</v>
      </c>
      <c r="S31" s="12" t="s">
        <v>8</v>
      </c>
      <c r="T31" t="s">
        <v>150</v>
      </c>
      <c r="U31">
        <v>218</v>
      </c>
      <c r="V31" t="s">
        <v>332</v>
      </c>
      <c r="W31">
        <v>1</v>
      </c>
      <c r="X31" t="s">
        <v>150</v>
      </c>
      <c r="Y31">
        <v>218</v>
      </c>
      <c r="Z31" t="s">
        <v>332</v>
      </c>
    </row>
    <row r="32" spans="1:26" x14ac:dyDescent="0.25">
      <c r="A32">
        <v>2</v>
      </c>
      <c r="B32">
        <v>24</v>
      </c>
      <c r="C32">
        <v>8</v>
      </c>
      <c r="D32" s="14">
        <v>1</v>
      </c>
      <c r="E32" s="12" t="str">
        <f>VLOOKUP(A32,'to file'!$B$4:$K$18,10,FALSE)</f>
        <v>Yes</v>
      </c>
      <c r="F32" t="str">
        <f t="shared" si="0"/>
        <v/>
      </c>
      <c r="G32">
        <f>VLOOKUP(VLOOKUP(A32,'to file'!$B$4:$K$18,7,FALSE),'to part'!$A$4:$N$17,8)+VLOOKUP(A32,'to file'!$B$4:$K$18,3,FALSE)+B32</f>
        <v>25016</v>
      </c>
      <c r="H32" t="str">
        <f t="shared" si="1"/>
        <v>61B8</v>
      </c>
      <c r="I32">
        <f>VLOOKUP(A32,'to file'!$B$4:$K$18,7,FALSE)</f>
        <v>3</v>
      </c>
      <c r="J32" t="str">
        <f t="shared" si="2"/>
        <v/>
      </c>
      <c r="K32">
        <f>VLOOKUP(VLOOKUP(A32,'to file'!$B$4:$K$18,7,FALSE),'to part'!$A$4:$N$17,14)+VLOOKUP(A32,'to file'!$B$4:$K$18,3,FALSE)+B32</f>
        <v>10678</v>
      </c>
      <c r="L32" t="str">
        <f t="shared" si="3"/>
        <v>29B6</v>
      </c>
      <c r="O32">
        <v>6</v>
      </c>
      <c r="P32">
        <v>26</v>
      </c>
      <c r="Q32">
        <v>2</v>
      </c>
      <c r="R32" s="14">
        <v>1</v>
      </c>
      <c r="S32" s="12" t="s">
        <v>8</v>
      </c>
      <c r="T32" t="s">
        <v>150</v>
      </c>
      <c r="U32">
        <v>220</v>
      </c>
      <c r="V32" t="s">
        <v>333</v>
      </c>
      <c r="W32">
        <v>1</v>
      </c>
      <c r="X32" t="s">
        <v>150</v>
      </c>
      <c r="Y32">
        <v>220</v>
      </c>
      <c r="Z32" t="s">
        <v>333</v>
      </c>
    </row>
    <row r="33" spans="1:26" x14ac:dyDescent="0.25">
      <c r="A33">
        <v>2</v>
      </c>
      <c r="B33">
        <v>32</v>
      </c>
      <c r="C33">
        <v>8</v>
      </c>
      <c r="D33" s="14">
        <v>1</v>
      </c>
      <c r="E33" s="12" t="str">
        <f>VLOOKUP(A33,'to file'!$B$4:$K$18,10,FALSE)</f>
        <v>Yes</v>
      </c>
      <c r="F33" t="str">
        <f t="shared" si="0"/>
        <v/>
      </c>
      <c r="G33">
        <f>VLOOKUP(VLOOKUP(A33,'to file'!$B$4:$K$18,7,FALSE),'to part'!$A$4:$N$17,8)+VLOOKUP(A33,'to file'!$B$4:$K$18,3,FALSE)+B33</f>
        <v>25024</v>
      </c>
      <c r="H33" t="str">
        <f t="shared" si="1"/>
        <v>61C0</v>
      </c>
      <c r="I33">
        <f>VLOOKUP(A33,'to file'!$B$4:$K$18,7,FALSE)</f>
        <v>3</v>
      </c>
      <c r="J33" t="str">
        <f t="shared" si="2"/>
        <v/>
      </c>
      <c r="K33">
        <f>VLOOKUP(VLOOKUP(A33,'to file'!$B$4:$K$18,7,FALSE),'to part'!$A$4:$N$17,14)+VLOOKUP(A33,'to file'!$B$4:$K$18,3,FALSE)+B33</f>
        <v>10686</v>
      </c>
      <c r="L33" t="str">
        <f t="shared" si="3"/>
        <v>29BE</v>
      </c>
      <c r="O33">
        <v>6</v>
      </c>
      <c r="P33">
        <v>28</v>
      </c>
      <c r="Q33">
        <v>2</v>
      </c>
      <c r="R33" s="14">
        <v>1</v>
      </c>
      <c r="S33" s="12" t="s">
        <v>8</v>
      </c>
      <c r="T33" t="s">
        <v>150</v>
      </c>
      <c r="U33">
        <v>222</v>
      </c>
      <c r="V33" t="s">
        <v>334</v>
      </c>
      <c r="W33">
        <v>1</v>
      </c>
      <c r="X33" t="s">
        <v>150</v>
      </c>
      <c r="Y33">
        <v>222</v>
      </c>
      <c r="Z33" t="s">
        <v>334</v>
      </c>
    </row>
    <row r="34" spans="1:26" x14ac:dyDescent="0.25">
      <c r="A34">
        <v>3</v>
      </c>
      <c r="B34">
        <v>0</v>
      </c>
      <c r="C34">
        <v>8</v>
      </c>
      <c r="D34" s="14">
        <v>1</v>
      </c>
      <c r="E34" s="12" t="str">
        <f>VLOOKUP(A34,'to file'!$B$4:$K$18,10,FALSE)</f>
        <v>Yes</v>
      </c>
      <c r="F34">
        <f t="shared" si="0"/>
        <v>24576</v>
      </c>
      <c r="G34">
        <f>VLOOKUP(VLOOKUP(A34,'to file'!$B$4:$K$18,7,FALSE),'to part'!$A$4:$N$17,8)+VLOOKUP(A34,'to file'!$B$4:$K$18,3,FALSE)+B34</f>
        <v>24584</v>
      </c>
      <c r="H34" t="str">
        <f t="shared" si="1"/>
        <v>6008</v>
      </c>
      <c r="I34">
        <f>VLOOKUP(A34,'to file'!$B$4:$K$18,7,FALSE)</f>
        <v>3</v>
      </c>
      <c r="J34">
        <f t="shared" si="2"/>
        <v>10238</v>
      </c>
      <c r="K34">
        <f>VLOOKUP(VLOOKUP(A34,'to file'!$B$4:$K$18,7,FALSE),'to part'!$A$4:$N$17,14)+VLOOKUP(A34,'to file'!$B$4:$K$18,3,FALSE)+B34</f>
        <v>10246</v>
      </c>
      <c r="L34" t="str">
        <f t="shared" si="3"/>
        <v>2806</v>
      </c>
      <c r="O34">
        <v>6</v>
      </c>
      <c r="P34">
        <v>32</v>
      </c>
      <c r="Q34">
        <v>4</v>
      </c>
      <c r="R34" s="14">
        <v>1</v>
      </c>
      <c r="S34" s="12" t="s">
        <v>8</v>
      </c>
      <c r="T34" t="s">
        <v>150</v>
      </c>
      <c r="U34">
        <v>226</v>
      </c>
      <c r="V34" t="s">
        <v>335</v>
      </c>
      <c r="W34">
        <v>1</v>
      </c>
      <c r="X34" t="s">
        <v>150</v>
      </c>
      <c r="Y34">
        <v>226</v>
      </c>
      <c r="Z34" t="s">
        <v>335</v>
      </c>
    </row>
    <row r="35" spans="1:26" x14ac:dyDescent="0.25">
      <c r="A35">
        <v>3</v>
      </c>
      <c r="B35">
        <v>0</v>
      </c>
      <c r="C35">
        <v>4</v>
      </c>
      <c r="D35" s="14">
        <v>1</v>
      </c>
      <c r="E35" s="12" t="str">
        <f>VLOOKUP(A35,'to file'!$B$4:$K$18,10,FALSE)</f>
        <v>Yes</v>
      </c>
      <c r="F35">
        <f t="shared" si="0"/>
        <v>24576</v>
      </c>
      <c r="G35">
        <f>VLOOKUP(VLOOKUP(A35,'to file'!$B$4:$K$18,7,FALSE),'to part'!$A$4:$N$17,8)+VLOOKUP(A35,'to file'!$B$4:$K$18,3,FALSE)+B35</f>
        <v>24584</v>
      </c>
      <c r="H35" t="str">
        <f t="shared" si="1"/>
        <v>6008</v>
      </c>
      <c r="I35">
        <f>VLOOKUP(A35,'to file'!$B$4:$K$18,7,FALSE)</f>
        <v>3</v>
      </c>
      <c r="J35">
        <f t="shared" si="2"/>
        <v>10238</v>
      </c>
      <c r="K35">
        <f>VLOOKUP(VLOOKUP(A35,'to file'!$B$4:$K$18,7,FALSE),'to part'!$A$4:$N$17,14)+VLOOKUP(A35,'to file'!$B$4:$K$18,3,FALSE)+B35</f>
        <v>10246</v>
      </c>
      <c r="L35" t="str">
        <f t="shared" si="3"/>
        <v>2806</v>
      </c>
      <c r="O35">
        <v>6</v>
      </c>
      <c r="P35">
        <v>36</v>
      </c>
      <c r="Q35">
        <v>1</v>
      </c>
      <c r="R35" s="14">
        <v>1</v>
      </c>
      <c r="S35" s="12" t="s">
        <v>8</v>
      </c>
      <c r="T35" t="s">
        <v>150</v>
      </c>
      <c r="U35">
        <v>230</v>
      </c>
      <c r="V35" t="s">
        <v>336</v>
      </c>
      <c r="W35">
        <v>1</v>
      </c>
      <c r="X35" t="s">
        <v>150</v>
      </c>
      <c r="Y35">
        <v>230</v>
      </c>
      <c r="Z35" t="s">
        <v>336</v>
      </c>
    </row>
    <row r="36" spans="1:26" x14ac:dyDescent="0.25">
      <c r="A36">
        <v>3</v>
      </c>
      <c r="B36">
        <v>4</v>
      </c>
      <c r="C36">
        <v>4</v>
      </c>
      <c r="D36" s="14">
        <v>1</v>
      </c>
      <c r="E36" s="12" t="str">
        <f>VLOOKUP(A36,'to file'!$B$4:$K$18,10,FALSE)</f>
        <v>Yes</v>
      </c>
      <c r="F36" t="str">
        <f t="shared" si="0"/>
        <v/>
      </c>
      <c r="G36">
        <f>VLOOKUP(VLOOKUP(A36,'to file'!$B$4:$K$18,7,FALSE),'to part'!$A$4:$N$17,8)+VLOOKUP(A36,'to file'!$B$4:$K$18,3,FALSE)+B36</f>
        <v>24588</v>
      </c>
      <c r="H36" t="str">
        <f t="shared" si="1"/>
        <v>600C</v>
      </c>
      <c r="I36">
        <f>VLOOKUP(A36,'to file'!$B$4:$K$18,7,FALSE)</f>
        <v>3</v>
      </c>
      <c r="J36" t="str">
        <f t="shared" si="2"/>
        <v/>
      </c>
      <c r="K36">
        <f>VLOOKUP(VLOOKUP(A36,'to file'!$B$4:$K$18,7,FALSE),'to part'!$A$4:$N$17,14)+VLOOKUP(A36,'to file'!$B$4:$K$18,3,FALSE)+B36</f>
        <v>10250</v>
      </c>
      <c r="L36" t="str">
        <f t="shared" si="3"/>
        <v>280A</v>
      </c>
      <c r="O36">
        <v>6</v>
      </c>
      <c r="P36">
        <v>38</v>
      </c>
      <c r="Q36">
        <v>2</v>
      </c>
      <c r="R36" s="14">
        <v>1</v>
      </c>
      <c r="S36" s="12" t="s">
        <v>8</v>
      </c>
      <c r="T36" t="s">
        <v>150</v>
      </c>
      <c r="U36">
        <v>232</v>
      </c>
      <c r="V36" t="s">
        <v>337</v>
      </c>
      <c r="W36">
        <v>1</v>
      </c>
      <c r="X36" t="s">
        <v>150</v>
      </c>
      <c r="Y36">
        <v>232</v>
      </c>
      <c r="Z36" t="s">
        <v>337</v>
      </c>
    </row>
    <row r="37" spans="1:26" x14ac:dyDescent="0.25">
      <c r="A37">
        <v>3</v>
      </c>
      <c r="B37">
        <v>8</v>
      </c>
      <c r="C37">
        <v>2</v>
      </c>
      <c r="D37" s="14">
        <v>1</v>
      </c>
      <c r="E37" s="12" t="str">
        <f>VLOOKUP(A37,'to file'!$B$4:$K$18,10,FALSE)</f>
        <v>Yes</v>
      </c>
      <c r="F37" t="str">
        <f t="shared" si="0"/>
        <v/>
      </c>
      <c r="G37">
        <f>VLOOKUP(VLOOKUP(A37,'to file'!$B$4:$K$18,7,FALSE),'to part'!$A$4:$N$17,8)+VLOOKUP(A37,'to file'!$B$4:$K$18,3,FALSE)+B37</f>
        <v>24592</v>
      </c>
      <c r="H37" t="str">
        <f t="shared" si="1"/>
        <v>6010</v>
      </c>
      <c r="I37">
        <f>VLOOKUP(A37,'to file'!$B$4:$K$18,7,FALSE)</f>
        <v>3</v>
      </c>
      <c r="J37" t="str">
        <f t="shared" si="2"/>
        <v/>
      </c>
      <c r="K37">
        <f>VLOOKUP(VLOOKUP(A37,'to file'!$B$4:$K$18,7,FALSE),'to part'!$A$4:$N$17,14)+VLOOKUP(A37,'to file'!$B$4:$K$18,3,FALSE)+B37</f>
        <v>10254</v>
      </c>
      <c r="L37" t="str">
        <f t="shared" si="3"/>
        <v>280E</v>
      </c>
      <c r="O37">
        <v>6</v>
      </c>
      <c r="P37">
        <v>40</v>
      </c>
      <c r="Q37">
        <v>1</v>
      </c>
      <c r="R37" s="14">
        <v>1</v>
      </c>
      <c r="S37" s="12" t="s">
        <v>8</v>
      </c>
      <c r="T37" t="s">
        <v>150</v>
      </c>
      <c r="U37">
        <v>234</v>
      </c>
      <c r="V37" t="s">
        <v>338</v>
      </c>
      <c r="W37">
        <v>1</v>
      </c>
      <c r="X37" t="s">
        <v>150</v>
      </c>
      <c r="Y37">
        <v>234</v>
      </c>
      <c r="Z37" t="s">
        <v>338</v>
      </c>
    </row>
    <row r="38" spans="1:26" x14ac:dyDescent="0.25">
      <c r="A38">
        <v>3</v>
      </c>
      <c r="B38">
        <v>12</v>
      </c>
      <c r="C38">
        <v>4</v>
      </c>
      <c r="D38" s="14">
        <v>9</v>
      </c>
      <c r="E38" s="12" t="str">
        <f>VLOOKUP(A38,'to file'!$B$4:$K$18,10,FALSE)</f>
        <v>Yes</v>
      </c>
      <c r="F38" t="str">
        <f t="shared" si="0"/>
        <v/>
      </c>
      <c r="G38">
        <f>VLOOKUP(VLOOKUP(A38,'to file'!$B$4:$K$18,7,FALSE),'to part'!$A$4:$N$17,8)+VLOOKUP(A38,'to file'!$B$4:$K$18,3,FALSE)+B38</f>
        <v>24596</v>
      </c>
      <c r="H38" t="str">
        <f t="shared" si="1"/>
        <v>6014</v>
      </c>
      <c r="I38">
        <f>VLOOKUP(A38,'to file'!$B$4:$K$18,7,FALSE)</f>
        <v>3</v>
      </c>
      <c r="J38" t="str">
        <f t="shared" si="2"/>
        <v/>
      </c>
      <c r="K38">
        <f>VLOOKUP(VLOOKUP(A38,'to file'!$B$4:$K$18,7,FALSE),'to part'!$A$4:$N$17,14)+VLOOKUP(A38,'to file'!$B$4:$K$18,3,FALSE)+B38</f>
        <v>10258</v>
      </c>
      <c r="L38" t="str">
        <f t="shared" si="3"/>
        <v>2812</v>
      </c>
      <c r="O38">
        <v>6</v>
      </c>
      <c r="P38">
        <v>41</v>
      </c>
      <c r="Q38">
        <v>1</v>
      </c>
      <c r="R38" s="14">
        <v>1</v>
      </c>
      <c r="S38" s="12" t="s">
        <v>8</v>
      </c>
      <c r="T38" t="s">
        <v>150</v>
      </c>
      <c r="U38">
        <v>235</v>
      </c>
      <c r="V38" t="s">
        <v>339</v>
      </c>
      <c r="W38">
        <v>1</v>
      </c>
      <c r="X38" t="s">
        <v>150</v>
      </c>
      <c r="Y38">
        <v>235</v>
      </c>
      <c r="Z38" t="s">
        <v>339</v>
      </c>
    </row>
    <row r="39" spans="1:26" x14ac:dyDescent="0.25">
      <c r="A39">
        <v>3</v>
      </c>
      <c r="B39">
        <v>48</v>
      </c>
      <c r="C39">
        <v>4</v>
      </c>
      <c r="D39" s="14">
        <v>9</v>
      </c>
      <c r="E39" s="12" t="str">
        <f>VLOOKUP(A39,'to file'!$B$4:$K$18,10,FALSE)</f>
        <v>Yes</v>
      </c>
      <c r="F39" t="str">
        <f t="shared" si="0"/>
        <v/>
      </c>
      <c r="G39">
        <f>VLOOKUP(VLOOKUP(A39,'to file'!$B$4:$K$18,7,FALSE),'to part'!$A$4:$N$17,8)+VLOOKUP(A39,'to file'!$B$4:$K$18,3,FALSE)+B39</f>
        <v>24632</v>
      </c>
      <c r="H39" t="str">
        <f t="shared" si="1"/>
        <v>6038</v>
      </c>
      <c r="I39">
        <f>VLOOKUP(A39,'to file'!$B$4:$K$18,7,FALSE)</f>
        <v>3</v>
      </c>
      <c r="J39" t="str">
        <f t="shared" si="2"/>
        <v/>
      </c>
      <c r="K39">
        <f>VLOOKUP(VLOOKUP(A39,'to file'!$B$4:$K$18,7,FALSE),'to part'!$A$4:$N$17,14)+VLOOKUP(A39,'to file'!$B$4:$K$18,3,FALSE)+B39</f>
        <v>10294</v>
      </c>
      <c r="L39" t="str">
        <f t="shared" si="3"/>
        <v>2836</v>
      </c>
      <c r="O39">
        <v>6</v>
      </c>
      <c r="P39">
        <v>42</v>
      </c>
      <c r="Q39">
        <v>1</v>
      </c>
      <c r="R39" s="14">
        <v>1</v>
      </c>
      <c r="S39" s="12" t="s">
        <v>8</v>
      </c>
      <c r="T39" t="s">
        <v>150</v>
      </c>
      <c r="U39">
        <v>236</v>
      </c>
      <c r="V39" t="s">
        <v>340</v>
      </c>
      <c r="W39">
        <v>1</v>
      </c>
      <c r="X39" t="s">
        <v>150</v>
      </c>
      <c r="Y39">
        <v>236</v>
      </c>
      <c r="Z39" t="s">
        <v>340</v>
      </c>
    </row>
    <row r="40" spans="1:26" x14ac:dyDescent="0.25">
      <c r="A40">
        <v>3</v>
      </c>
      <c r="B40">
        <v>84</v>
      </c>
      <c r="C40">
        <v>4</v>
      </c>
      <c r="D40" s="14">
        <v>9</v>
      </c>
      <c r="E40" s="12" t="str">
        <f>VLOOKUP(A40,'to file'!$B$4:$K$18,10,FALSE)</f>
        <v>Yes</v>
      </c>
      <c r="F40" t="str">
        <f t="shared" si="0"/>
        <v/>
      </c>
      <c r="G40">
        <f>VLOOKUP(VLOOKUP(A40,'to file'!$B$4:$K$18,7,FALSE),'to part'!$A$4:$N$17,8)+VLOOKUP(A40,'to file'!$B$4:$K$18,3,FALSE)+B40</f>
        <v>24668</v>
      </c>
      <c r="H40" t="str">
        <f t="shared" si="1"/>
        <v>605C</v>
      </c>
      <c r="I40">
        <f>VLOOKUP(A40,'to file'!$B$4:$K$18,7,FALSE)</f>
        <v>3</v>
      </c>
      <c r="J40" t="str">
        <f t="shared" si="2"/>
        <v/>
      </c>
      <c r="K40">
        <f>VLOOKUP(VLOOKUP(A40,'to file'!$B$4:$K$18,7,FALSE),'to part'!$A$4:$N$17,14)+VLOOKUP(A40,'to file'!$B$4:$K$18,3,FALSE)+B40</f>
        <v>10330</v>
      </c>
      <c r="L40" t="str">
        <f t="shared" si="3"/>
        <v>285A</v>
      </c>
      <c r="O40">
        <v>6</v>
      </c>
      <c r="P40">
        <v>44</v>
      </c>
      <c r="Q40">
        <v>1</v>
      </c>
      <c r="R40" s="14">
        <v>1</v>
      </c>
      <c r="S40" s="12" t="s">
        <v>8</v>
      </c>
      <c r="T40" t="s">
        <v>150</v>
      </c>
      <c r="U40">
        <v>238</v>
      </c>
      <c r="V40" t="s">
        <v>341</v>
      </c>
      <c r="W40">
        <v>1</v>
      </c>
      <c r="X40" t="s">
        <v>150</v>
      </c>
      <c r="Y40">
        <v>238</v>
      </c>
      <c r="Z40" t="s">
        <v>341</v>
      </c>
    </row>
    <row r="41" spans="1:26" x14ac:dyDescent="0.25">
      <c r="A41">
        <v>3</v>
      </c>
      <c r="B41">
        <v>120</v>
      </c>
      <c r="C41">
        <v>4</v>
      </c>
      <c r="D41" s="14">
        <v>1</v>
      </c>
      <c r="E41" s="12" t="str">
        <f>VLOOKUP(A41,'to file'!$B$4:$K$18,10,FALSE)</f>
        <v>Yes</v>
      </c>
      <c r="F41" t="str">
        <f t="shared" si="0"/>
        <v/>
      </c>
      <c r="G41">
        <f>VLOOKUP(VLOOKUP(A41,'to file'!$B$4:$K$18,7,FALSE),'to part'!$A$4:$N$17,8)+VLOOKUP(A41,'to file'!$B$4:$K$18,3,FALSE)+B41</f>
        <v>24704</v>
      </c>
      <c r="H41" t="str">
        <f t="shared" si="1"/>
        <v>6080</v>
      </c>
      <c r="I41">
        <f>VLOOKUP(A41,'to file'!$B$4:$K$18,7,FALSE)</f>
        <v>3</v>
      </c>
      <c r="J41" t="str">
        <f t="shared" si="2"/>
        <v/>
      </c>
      <c r="K41">
        <f>VLOOKUP(VLOOKUP(A41,'to file'!$B$4:$K$18,7,FALSE),'to part'!$A$4:$N$17,14)+VLOOKUP(A41,'to file'!$B$4:$K$18,3,FALSE)+B41</f>
        <v>10366</v>
      </c>
      <c r="L41" t="str">
        <f t="shared" si="3"/>
        <v>287E</v>
      </c>
      <c r="O41">
        <v>6</v>
      </c>
      <c r="P41">
        <v>45</v>
      </c>
      <c r="Q41">
        <v>1</v>
      </c>
      <c r="R41" s="14">
        <v>1</v>
      </c>
      <c r="S41" s="12" t="s">
        <v>8</v>
      </c>
      <c r="T41" t="s">
        <v>150</v>
      </c>
      <c r="U41">
        <v>239</v>
      </c>
      <c r="V41" t="s">
        <v>342</v>
      </c>
      <c r="W41">
        <v>1</v>
      </c>
      <c r="X41" t="s">
        <v>150</v>
      </c>
      <c r="Y41">
        <v>239</v>
      </c>
      <c r="Z41" t="s">
        <v>342</v>
      </c>
    </row>
    <row r="42" spans="1:26" x14ac:dyDescent="0.25">
      <c r="A42">
        <v>3</v>
      </c>
      <c r="B42">
        <v>124</v>
      </c>
      <c r="C42">
        <v>4</v>
      </c>
      <c r="D42" s="14">
        <v>9</v>
      </c>
      <c r="E42" s="12" t="str">
        <f>VLOOKUP(A42,'to file'!$B$4:$K$18,10,FALSE)</f>
        <v>Yes</v>
      </c>
      <c r="F42" t="str">
        <f t="shared" si="0"/>
        <v/>
      </c>
      <c r="G42">
        <f>VLOOKUP(VLOOKUP(A42,'to file'!$B$4:$K$18,7,FALSE),'to part'!$A$4:$N$17,8)+VLOOKUP(A42,'to file'!$B$4:$K$18,3,FALSE)+B42</f>
        <v>24708</v>
      </c>
      <c r="H42" t="str">
        <f t="shared" si="1"/>
        <v>6084</v>
      </c>
      <c r="I42">
        <f>VLOOKUP(A42,'to file'!$B$4:$K$18,7,FALSE)</f>
        <v>3</v>
      </c>
      <c r="J42" t="str">
        <f t="shared" si="2"/>
        <v/>
      </c>
      <c r="K42">
        <f>VLOOKUP(VLOOKUP(A42,'to file'!$B$4:$K$18,7,FALSE),'to part'!$A$4:$N$17,14)+VLOOKUP(A42,'to file'!$B$4:$K$18,3,FALSE)+B42</f>
        <v>10370</v>
      </c>
      <c r="L42" t="str">
        <f t="shared" si="3"/>
        <v>2882</v>
      </c>
      <c r="O42">
        <v>6</v>
      </c>
      <c r="P42">
        <v>46</v>
      </c>
      <c r="Q42">
        <v>2</v>
      </c>
      <c r="R42" s="14">
        <v>1</v>
      </c>
      <c r="S42" s="12" t="s">
        <v>8</v>
      </c>
      <c r="T42" t="s">
        <v>150</v>
      </c>
      <c r="U42">
        <v>240</v>
      </c>
      <c r="V42" t="s">
        <v>343</v>
      </c>
      <c r="W42">
        <v>1</v>
      </c>
      <c r="X42" t="s">
        <v>150</v>
      </c>
      <c r="Y42">
        <v>240</v>
      </c>
      <c r="Z42" t="s">
        <v>343</v>
      </c>
    </row>
    <row r="43" spans="1:26" x14ac:dyDescent="0.25">
      <c r="A43">
        <v>3</v>
      </c>
      <c r="B43">
        <v>160</v>
      </c>
      <c r="C43">
        <v>4</v>
      </c>
      <c r="D43" s="14">
        <v>9</v>
      </c>
      <c r="E43" s="12" t="str">
        <f>VLOOKUP(A43,'to file'!$B$4:$K$18,10,FALSE)</f>
        <v>Yes</v>
      </c>
      <c r="F43" t="str">
        <f t="shared" si="0"/>
        <v/>
      </c>
      <c r="G43">
        <f>VLOOKUP(VLOOKUP(A43,'to file'!$B$4:$K$18,7,FALSE),'to part'!$A$4:$N$17,8)+VLOOKUP(A43,'to file'!$B$4:$K$18,3,FALSE)+B43</f>
        <v>24744</v>
      </c>
      <c r="H43" t="str">
        <f t="shared" si="1"/>
        <v>60A8</v>
      </c>
      <c r="I43">
        <f>VLOOKUP(A43,'to file'!$B$4:$K$18,7,FALSE)</f>
        <v>3</v>
      </c>
      <c r="J43" t="str">
        <f t="shared" si="2"/>
        <v/>
      </c>
      <c r="K43">
        <f>VLOOKUP(VLOOKUP(A43,'to file'!$B$4:$K$18,7,FALSE),'to part'!$A$4:$N$17,14)+VLOOKUP(A43,'to file'!$B$4:$K$18,3,FALSE)+B43</f>
        <v>10406</v>
      </c>
      <c r="L43" t="str">
        <f t="shared" si="3"/>
        <v>28A6</v>
      </c>
      <c r="O43">
        <v>6</v>
      </c>
      <c r="P43">
        <v>48</v>
      </c>
      <c r="Q43">
        <v>4</v>
      </c>
      <c r="R43" s="14">
        <v>1</v>
      </c>
      <c r="S43" s="12" t="s">
        <v>8</v>
      </c>
      <c r="T43" t="s">
        <v>150</v>
      </c>
      <c r="U43">
        <v>242</v>
      </c>
      <c r="V43" t="s">
        <v>344</v>
      </c>
      <c r="W43">
        <v>1</v>
      </c>
      <c r="X43" t="s">
        <v>150</v>
      </c>
      <c r="Y43">
        <v>242</v>
      </c>
      <c r="Z43" t="s">
        <v>344</v>
      </c>
    </row>
    <row r="44" spans="1:26" x14ac:dyDescent="0.25">
      <c r="A44">
        <v>3</v>
      </c>
      <c r="B44">
        <v>196</v>
      </c>
      <c r="C44">
        <v>4</v>
      </c>
      <c r="D44" s="14">
        <v>9</v>
      </c>
      <c r="E44" s="12" t="str">
        <f>VLOOKUP(A44,'to file'!$B$4:$K$18,10,FALSE)</f>
        <v>Yes</v>
      </c>
      <c r="F44" t="str">
        <f t="shared" si="0"/>
        <v/>
      </c>
      <c r="G44">
        <f>VLOOKUP(VLOOKUP(A44,'to file'!$B$4:$K$18,7,FALSE),'to part'!$A$4:$N$17,8)+VLOOKUP(A44,'to file'!$B$4:$K$18,3,FALSE)+B44</f>
        <v>24780</v>
      </c>
      <c r="H44" t="str">
        <f t="shared" si="1"/>
        <v>60CC</v>
      </c>
      <c r="I44">
        <f>VLOOKUP(A44,'to file'!$B$4:$K$18,7,FALSE)</f>
        <v>3</v>
      </c>
      <c r="J44" t="str">
        <f t="shared" si="2"/>
        <v/>
      </c>
      <c r="K44">
        <f>VLOOKUP(VLOOKUP(A44,'to file'!$B$4:$K$18,7,FALSE),'to part'!$A$4:$N$17,14)+VLOOKUP(A44,'to file'!$B$4:$K$18,3,FALSE)+B44</f>
        <v>10442</v>
      </c>
      <c r="L44" t="str">
        <f t="shared" si="3"/>
        <v>28CA</v>
      </c>
      <c r="O44">
        <v>6</v>
      </c>
      <c r="P44">
        <v>52</v>
      </c>
      <c r="Q44">
        <v>4</v>
      </c>
      <c r="R44" s="14">
        <v>1</v>
      </c>
      <c r="S44" s="12" t="s">
        <v>8</v>
      </c>
      <c r="T44" t="s">
        <v>150</v>
      </c>
      <c r="U44">
        <v>246</v>
      </c>
      <c r="V44" t="s">
        <v>345</v>
      </c>
      <c r="W44">
        <v>1</v>
      </c>
      <c r="X44" t="s">
        <v>150</v>
      </c>
      <c r="Y44">
        <v>246</v>
      </c>
      <c r="Z44" t="s">
        <v>345</v>
      </c>
    </row>
    <row r="45" spans="1:26" x14ac:dyDescent="0.25">
      <c r="A45">
        <v>3</v>
      </c>
      <c r="B45">
        <v>232</v>
      </c>
      <c r="C45">
        <v>4</v>
      </c>
      <c r="D45" s="14">
        <v>9</v>
      </c>
      <c r="E45" s="12" t="str">
        <f>VLOOKUP(A45,'to file'!$B$4:$K$18,10,FALSE)</f>
        <v>Yes</v>
      </c>
      <c r="F45" t="str">
        <f t="shared" si="0"/>
        <v/>
      </c>
      <c r="G45">
        <f>VLOOKUP(VLOOKUP(A45,'to file'!$B$4:$K$18,7,FALSE),'to part'!$A$4:$N$17,8)+VLOOKUP(A45,'to file'!$B$4:$K$18,3,FALSE)+B45</f>
        <v>24816</v>
      </c>
      <c r="H45" t="str">
        <f t="shared" si="1"/>
        <v>60F0</v>
      </c>
      <c r="I45">
        <f>VLOOKUP(A45,'to file'!$B$4:$K$18,7,FALSE)</f>
        <v>3</v>
      </c>
      <c r="J45" t="str">
        <f t="shared" si="2"/>
        <v/>
      </c>
      <c r="K45">
        <f>VLOOKUP(VLOOKUP(A45,'to file'!$B$4:$K$18,7,FALSE),'to part'!$A$4:$N$17,14)+VLOOKUP(A45,'to file'!$B$4:$K$18,3,FALSE)+B45</f>
        <v>10478</v>
      </c>
      <c r="L45" t="str">
        <f t="shared" si="3"/>
        <v>28EE</v>
      </c>
      <c r="O45">
        <v>6</v>
      </c>
      <c r="P45">
        <v>56</v>
      </c>
      <c r="Q45">
        <v>2</v>
      </c>
      <c r="R45" s="14">
        <v>1</v>
      </c>
      <c r="S45" s="12" t="s">
        <v>8</v>
      </c>
      <c r="T45" t="s">
        <v>150</v>
      </c>
      <c r="U45">
        <v>250</v>
      </c>
      <c r="V45" t="s">
        <v>346</v>
      </c>
      <c r="W45">
        <v>1</v>
      </c>
      <c r="X45" t="s">
        <v>150</v>
      </c>
      <c r="Y45">
        <v>250</v>
      </c>
      <c r="Z45" t="s">
        <v>346</v>
      </c>
    </row>
    <row r="46" spans="1:26" x14ac:dyDescent="0.25">
      <c r="A46">
        <v>4</v>
      </c>
      <c r="B46">
        <v>0</v>
      </c>
      <c r="C46">
        <v>2</v>
      </c>
      <c r="D46" s="14">
        <v>1</v>
      </c>
      <c r="E46" s="12" t="str">
        <f>VLOOKUP(A46,'to file'!$B$4:$K$18,10,FALSE)</f>
        <v>Yes</v>
      </c>
      <c r="F46">
        <f t="shared" si="0"/>
        <v>28</v>
      </c>
      <c r="G46">
        <f>VLOOKUP(VLOOKUP(A46,'to file'!$B$4:$K$18,7,FALSE),'to part'!$A$4:$N$17,8)+VLOOKUP(A46,'to file'!$B$4:$K$18,3,FALSE)+B46</f>
        <v>36</v>
      </c>
      <c r="H46" t="str">
        <f t="shared" si="1"/>
        <v>0024</v>
      </c>
      <c r="I46">
        <f>VLOOKUP(A46,'to file'!$B$4:$K$18,7,FALSE)</f>
        <v>1</v>
      </c>
      <c r="J46">
        <f t="shared" si="2"/>
        <v>28</v>
      </c>
      <c r="K46">
        <f>VLOOKUP(VLOOKUP(A46,'to file'!$B$4:$K$18,7,FALSE),'to part'!$A$4:$N$17,14)+VLOOKUP(A46,'to file'!$B$4:$K$18,3,FALSE)+B46</f>
        <v>36</v>
      </c>
      <c r="L46" t="str">
        <f t="shared" si="3"/>
        <v>0024</v>
      </c>
      <c r="O46">
        <v>6</v>
      </c>
      <c r="P46">
        <v>60</v>
      </c>
      <c r="Q46">
        <v>8</v>
      </c>
      <c r="R46" s="14">
        <v>1</v>
      </c>
      <c r="S46" s="12" t="s">
        <v>8</v>
      </c>
      <c r="T46" t="s">
        <v>150</v>
      </c>
      <c r="U46">
        <v>254</v>
      </c>
      <c r="V46" t="s">
        <v>347</v>
      </c>
      <c r="W46">
        <v>1</v>
      </c>
      <c r="X46" t="s">
        <v>150</v>
      </c>
      <c r="Y46">
        <v>254</v>
      </c>
      <c r="Z46" t="s">
        <v>347</v>
      </c>
    </row>
    <row r="47" spans="1:26" x14ac:dyDescent="0.25">
      <c r="A47">
        <v>4</v>
      </c>
      <c r="B47">
        <v>2</v>
      </c>
      <c r="C47">
        <v>1</v>
      </c>
      <c r="D47" s="14">
        <v>1</v>
      </c>
      <c r="E47" s="12" t="str">
        <f>VLOOKUP(A47,'to file'!$B$4:$K$18,10,FALSE)</f>
        <v>Yes</v>
      </c>
      <c r="F47" t="str">
        <f t="shared" si="0"/>
        <v/>
      </c>
      <c r="G47">
        <f>VLOOKUP(VLOOKUP(A47,'to file'!$B$4:$K$18,7,FALSE),'to part'!$A$4:$N$17,8)+VLOOKUP(A47,'to file'!$B$4:$K$18,3,FALSE)+B47</f>
        <v>38</v>
      </c>
      <c r="H47" t="str">
        <f t="shared" si="1"/>
        <v>0026</v>
      </c>
      <c r="I47">
        <f>VLOOKUP(A47,'to file'!$B$4:$K$18,7,FALSE)</f>
        <v>1</v>
      </c>
      <c r="J47" t="str">
        <f t="shared" si="2"/>
        <v/>
      </c>
      <c r="K47">
        <f>VLOOKUP(VLOOKUP(A47,'to file'!$B$4:$K$18,7,FALSE),'to part'!$A$4:$N$17,14)+VLOOKUP(A47,'to file'!$B$4:$K$18,3,FALSE)+B47</f>
        <v>38</v>
      </c>
      <c r="L47" t="str">
        <f t="shared" si="3"/>
        <v>0026</v>
      </c>
      <c r="O47">
        <v>6</v>
      </c>
      <c r="P47">
        <v>60</v>
      </c>
      <c r="Q47">
        <v>4</v>
      </c>
      <c r="R47" s="14">
        <v>1</v>
      </c>
      <c r="S47" s="12" t="s">
        <v>8</v>
      </c>
      <c r="T47" t="s">
        <v>150</v>
      </c>
      <c r="U47">
        <v>254</v>
      </c>
      <c r="V47" t="s">
        <v>347</v>
      </c>
      <c r="W47">
        <v>1</v>
      </c>
      <c r="X47" t="s">
        <v>150</v>
      </c>
      <c r="Y47">
        <v>254</v>
      </c>
      <c r="Z47" t="s">
        <v>347</v>
      </c>
    </row>
    <row r="48" spans="1:26" x14ac:dyDescent="0.25">
      <c r="A48">
        <v>4</v>
      </c>
      <c r="B48">
        <v>3</v>
      </c>
      <c r="C48">
        <v>1</v>
      </c>
      <c r="D48" s="14">
        <v>1</v>
      </c>
      <c r="E48" s="12" t="str">
        <f>VLOOKUP(A48,'to file'!$B$4:$K$18,10,FALSE)</f>
        <v>Yes</v>
      </c>
      <c r="F48" t="str">
        <f t="shared" si="0"/>
        <v/>
      </c>
      <c r="G48">
        <f>VLOOKUP(VLOOKUP(A48,'to file'!$B$4:$K$18,7,FALSE),'to part'!$A$4:$N$17,8)+VLOOKUP(A48,'to file'!$B$4:$K$18,3,FALSE)+B48</f>
        <v>39</v>
      </c>
      <c r="H48" t="str">
        <f t="shared" si="1"/>
        <v>0027</v>
      </c>
      <c r="I48">
        <f>VLOOKUP(A48,'to file'!$B$4:$K$18,7,FALSE)</f>
        <v>1</v>
      </c>
      <c r="J48" t="str">
        <f t="shared" si="2"/>
        <v/>
      </c>
      <c r="K48">
        <f>VLOOKUP(VLOOKUP(A48,'to file'!$B$4:$K$18,7,FALSE),'to part'!$A$4:$N$17,14)+VLOOKUP(A48,'to file'!$B$4:$K$18,3,FALSE)+B48</f>
        <v>39</v>
      </c>
      <c r="L48" t="str">
        <f t="shared" si="3"/>
        <v>0027</v>
      </c>
      <c r="O48">
        <v>6</v>
      </c>
      <c r="P48">
        <v>64</v>
      </c>
      <c r="Q48">
        <v>4</v>
      </c>
      <c r="R48" s="14">
        <v>1</v>
      </c>
      <c r="S48" s="12" t="s">
        <v>8</v>
      </c>
      <c r="T48" t="s">
        <v>150</v>
      </c>
      <c r="U48">
        <v>258</v>
      </c>
      <c r="V48" t="s">
        <v>348</v>
      </c>
      <c r="W48">
        <v>1</v>
      </c>
      <c r="X48" t="s">
        <v>150</v>
      </c>
      <c r="Y48">
        <v>258</v>
      </c>
      <c r="Z48" t="s">
        <v>348</v>
      </c>
    </row>
    <row r="49" spans="1:26" x14ac:dyDescent="0.25">
      <c r="A49">
        <v>4</v>
      </c>
      <c r="B49">
        <v>4</v>
      </c>
      <c r="C49">
        <v>2</v>
      </c>
      <c r="D49" s="14">
        <v>9</v>
      </c>
      <c r="E49" s="12" t="str">
        <f>VLOOKUP(A49,'to file'!$B$4:$K$18,10,FALSE)</f>
        <v>Yes</v>
      </c>
      <c r="F49" t="str">
        <f t="shared" si="0"/>
        <v/>
      </c>
      <c r="G49">
        <f>VLOOKUP(VLOOKUP(A49,'to file'!$B$4:$K$18,7,FALSE),'to part'!$A$4:$N$17,8)+VLOOKUP(A49,'to file'!$B$4:$K$18,3,FALSE)+B49</f>
        <v>40</v>
      </c>
      <c r="H49" t="str">
        <f t="shared" si="1"/>
        <v>0028</v>
      </c>
      <c r="I49">
        <f>VLOOKUP(A49,'to file'!$B$4:$K$18,7,FALSE)</f>
        <v>1</v>
      </c>
      <c r="J49" t="str">
        <f t="shared" si="2"/>
        <v/>
      </c>
      <c r="K49">
        <f>VLOOKUP(VLOOKUP(A49,'to file'!$B$4:$K$18,7,FALSE),'to part'!$A$4:$N$17,14)+VLOOKUP(A49,'to file'!$B$4:$K$18,3,FALSE)+B49</f>
        <v>40</v>
      </c>
      <c r="L49" t="str">
        <f t="shared" si="3"/>
        <v>0028</v>
      </c>
      <c r="O49">
        <v>8</v>
      </c>
      <c r="P49">
        <v>0</v>
      </c>
      <c r="Q49">
        <v>1</v>
      </c>
      <c r="R49" s="14">
        <v>1</v>
      </c>
      <c r="S49" s="12" t="s">
        <v>8</v>
      </c>
      <c r="T49">
        <v>262</v>
      </c>
      <c r="U49">
        <v>270</v>
      </c>
      <c r="V49" t="s">
        <v>375</v>
      </c>
      <c r="W49">
        <v>1</v>
      </c>
      <c r="X49">
        <v>262</v>
      </c>
      <c r="Y49">
        <v>270</v>
      </c>
      <c r="Z49" t="s">
        <v>375</v>
      </c>
    </row>
    <row r="50" spans="1:26" x14ac:dyDescent="0.25">
      <c r="A50">
        <v>4</v>
      </c>
      <c r="B50">
        <v>22</v>
      </c>
      <c r="C50">
        <v>2</v>
      </c>
      <c r="D50" s="14">
        <v>32</v>
      </c>
      <c r="E50" s="12" t="str">
        <f>VLOOKUP(A50,'to file'!$B$4:$K$18,10,FALSE)</f>
        <v>Yes</v>
      </c>
      <c r="F50" t="str">
        <f t="shared" si="0"/>
        <v/>
      </c>
      <c r="G50">
        <f>VLOOKUP(VLOOKUP(A50,'to file'!$B$4:$K$18,7,FALSE),'to part'!$A$4:$N$17,8)+VLOOKUP(A50,'to file'!$B$4:$K$18,3,FALSE)+B50</f>
        <v>58</v>
      </c>
      <c r="H50" t="str">
        <f t="shared" si="1"/>
        <v>003A</v>
      </c>
      <c r="I50">
        <f>VLOOKUP(A50,'to file'!$B$4:$K$18,7,FALSE)</f>
        <v>1</v>
      </c>
      <c r="J50" t="str">
        <f t="shared" si="2"/>
        <v/>
      </c>
      <c r="K50">
        <f>VLOOKUP(VLOOKUP(A50,'to file'!$B$4:$K$18,7,FALSE),'to part'!$A$4:$N$17,14)+VLOOKUP(A50,'to file'!$B$4:$K$18,3,FALSE)+B50</f>
        <v>58</v>
      </c>
      <c r="L50" t="str">
        <f t="shared" si="3"/>
        <v>003A</v>
      </c>
      <c r="O50">
        <v>8</v>
      </c>
      <c r="P50">
        <v>1</v>
      </c>
      <c r="Q50">
        <v>1</v>
      </c>
      <c r="R50" s="14">
        <v>1</v>
      </c>
      <c r="S50" s="12" t="s">
        <v>8</v>
      </c>
      <c r="T50" t="s">
        <v>150</v>
      </c>
      <c r="U50">
        <v>271</v>
      </c>
      <c r="V50" t="s">
        <v>376</v>
      </c>
      <c r="W50">
        <v>1</v>
      </c>
      <c r="X50" t="s">
        <v>150</v>
      </c>
      <c r="Y50">
        <v>271</v>
      </c>
      <c r="Z50" t="s">
        <v>376</v>
      </c>
    </row>
    <row r="51" spans="1:26" x14ac:dyDescent="0.25">
      <c r="A51">
        <v>4</v>
      </c>
      <c r="B51">
        <v>86</v>
      </c>
      <c r="C51">
        <v>2</v>
      </c>
      <c r="D51" s="14">
        <v>32</v>
      </c>
      <c r="E51" s="12" t="str">
        <f>VLOOKUP(A51,'to file'!$B$4:$K$18,10,FALSE)</f>
        <v>Yes</v>
      </c>
      <c r="F51" t="str">
        <f t="shared" si="0"/>
        <v/>
      </c>
      <c r="G51">
        <f>VLOOKUP(VLOOKUP(A51,'to file'!$B$4:$K$18,7,FALSE),'to part'!$A$4:$N$17,8)+VLOOKUP(A51,'to file'!$B$4:$K$18,3,FALSE)+B51</f>
        <v>122</v>
      </c>
      <c r="H51" t="str">
        <f t="shared" si="1"/>
        <v>007A</v>
      </c>
      <c r="I51">
        <f>VLOOKUP(A51,'to file'!$B$4:$K$18,7,FALSE)</f>
        <v>1</v>
      </c>
      <c r="J51" t="str">
        <f t="shared" si="2"/>
        <v/>
      </c>
      <c r="K51">
        <f>VLOOKUP(VLOOKUP(A51,'to file'!$B$4:$K$18,7,FALSE),'to part'!$A$4:$N$17,14)+VLOOKUP(A51,'to file'!$B$4:$K$18,3,FALSE)+B51</f>
        <v>122</v>
      </c>
      <c r="L51" t="str">
        <f t="shared" si="3"/>
        <v>007A</v>
      </c>
      <c r="O51">
        <v>8</v>
      </c>
      <c r="P51">
        <v>2</v>
      </c>
      <c r="Q51">
        <v>1</v>
      </c>
      <c r="R51" s="14">
        <v>1</v>
      </c>
      <c r="S51" s="12" t="s">
        <v>8</v>
      </c>
      <c r="T51" t="s">
        <v>150</v>
      </c>
      <c r="U51">
        <v>272</v>
      </c>
      <c r="V51" t="s">
        <v>377</v>
      </c>
      <c r="W51">
        <v>1</v>
      </c>
      <c r="X51" t="s">
        <v>150</v>
      </c>
      <c r="Y51">
        <v>272</v>
      </c>
      <c r="Z51" t="s">
        <v>377</v>
      </c>
    </row>
    <row r="52" spans="1:26" x14ac:dyDescent="0.25">
      <c r="A52">
        <v>5</v>
      </c>
      <c r="B52">
        <v>0</v>
      </c>
      <c r="C52">
        <v>4</v>
      </c>
      <c r="D52" s="14">
        <v>1</v>
      </c>
      <c r="E52" s="12" t="str">
        <f>VLOOKUP(A52,'to file'!$B$4:$K$18,10,FALSE)</f>
        <v>Yes</v>
      </c>
      <c r="F52">
        <f t="shared" si="0"/>
        <v>24852</v>
      </c>
      <c r="G52">
        <f>VLOOKUP(VLOOKUP(A52,'to file'!$B$4:$K$18,7,FALSE),'to part'!$A$4:$N$17,8)+VLOOKUP(A52,'to file'!$B$4:$K$18,3,FALSE)+B52</f>
        <v>24860</v>
      </c>
      <c r="H52" t="str">
        <f t="shared" si="1"/>
        <v>611C</v>
      </c>
      <c r="I52">
        <f>VLOOKUP(A52,'to file'!$B$4:$K$18,7,FALSE)</f>
        <v>3</v>
      </c>
      <c r="J52">
        <f t="shared" si="2"/>
        <v>10514</v>
      </c>
      <c r="K52">
        <f>VLOOKUP(VLOOKUP(A52,'to file'!$B$4:$K$18,7,FALSE),'to part'!$A$4:$N$17,14)+VLOOKUP(A52,'to file'!$B$4:$K$18,3,FALSE)+B52</f>
        <v>10522</v>
      </c>
      <c r="L52" t="str">
        <f t="shared" si="3"/>
        <v>291A</v>
      </c>
      <c r="O52">
        <v>8</v>
      </c>
      <c r="P52">
        <v>3</v>
      </c>
      <c r="Q52">
        <v>1</v>
      </c>
      <c r="R52" s="14">
        <v>1</v>
      </c>
      <c r="S52" s="12" t="s">
        <v>8</v>
      </c>
      <c r="T52" t="s">
        <v>150</v>
      </c>
      <c r="U52">
        <v>273</v>
      </c>
      <c r="V52" t="s">
        <v>378</v>
      </c>
      <c r="W52">
        <v>1</v>
      </c>
      <c r="X52" t="s">
        <v>150</v>
      </c>
      <c r="Y52">
        <v>273</v>
      </c>
      <c r="Z52" t="s">
        <v>378</v>
      </c>
    </row>
    <row r="53" spans="1:26" x14ac:dyDescent="0.25">
      <c r="A53">
        <v>5</v>
      </c>
      <c r="B53">
        <v>4</v>
      </c>
      <c r="C53">
        <v>4</v>
      </c>
      <c r="D53" s="14">
        <v>1</v>
      </c>
      <c r="E53" s="12" t="str">
        <f>VLOOKUP(A53,'to file'!$B$4:$K$18,10,FALSE)</f>
        <v>Yes</v>
      </c>
      <c r="F53" t="str">
        <f t="shared" si="0"/>
        <v/>
      </c>
      <c r="G53">
        <f>VLOOKUP(VLOOKUP(A53,'to file'!$B$4:$K$18,7,FALSE),'to part'!$A$4:$N$17,8)+VLOOKUP(A53,'to file'!$B$4:$K$18,3,FALSE)+B53</f>
        <v>24864</v>
      </c>
      <c r="H53" t="str">
        <f t="shared" si="1"/>
        <v>6120</v>
      </c>
      <c r="I53">
        <f>VLOOKUP(A53,'to file'!$B$4:$K$18,7,FALSE)</f>
        <v>3</v>
      </c>
      <c r="J53" t="str">
        <f t="shared" si="2"/>
        <v/>
      </c>
      <c r="K53">
        <f>VLOOKUP(VLOOKUP(A53,'to file'!$B$4:$K$18,7,FALSE),'to part'!$A$4:$N$17,14)+VLOOKUP(A53,'to file'!$B$4:$K$18,3,FALSE)+B53</f>
        <v>10526</v>
      </c>
      <c r="L53" t="str">
        <f t="shared" si="3"/>
        <v>291E</v>
      </c>
      <c r="O53">
        <v>8</v>
      </c>
      <c r="P53">
        <v>4</v>
      </c>
      <c r="Q53">
        <v>2</v>
      </c>
      <c r="R53" s="14">
        <v>1</v>
      </c>
      <c r="S53" s="12" t="s">
        <v>8</v>
      </c>
      <c r="T53" t="s">
        <v>150</v>
      </c>
      <c r="U53">
        <v>274</v>
      </c>
      <c r="V53" t="s">
        <v>379</v>
      </c>
      <c r="W53">
        <v>1</v>
      </c>
      <c r="X53" t="s">
        <v>150</v>
      </c>
      <c r="Y53">
        <v>274</v>
      </c>
      <c r="Z53" t="s">
        <v>379</v>
      </c>
    </row>
    <row r="54" spans="1:26" x14ac:dyDescent="0.25">
      <c r="A54">
        <v>5</v>
      </c>
      <c r="B54">
        <v>8</v>
      </c>
      <c r="C54">
        <v>4</v>
      </c>
      <c r="D54" s="14">
        <v>1</v>
      </c>
      <c r="E54" s="12" t="str">
        <f>VLOOKUP(A54,'to file'!$B$4:$K$18,10,FALSE)</f>
        <v>Yes</v>
      </c>
      <c r="F54" t="str">
        <f t="shared" si="0"/>
        <v/>
      </c>
      <c r="G54">
        <f>VLOOKUP(VLOOKUP(A54,'to file'!$B$4:$K$18,7,FALSE),'to part'!$A$4:$N$17,8)+VLOOKUP(A54,'to file'!$B$4:$K$18,3,FALSE)+B54</f>
        <v>24868</v>
      </c>
      <c r="H54" t="str">
        <f t="shared" si="1"/>
        <v>6124</v>
      </c>
      <c r="I54">
        <f>VLOOKUP(A54,'to file'!$B$4:$K$18,7,FALSE)</f>
        <v>3</v>
      </c>
      <c r="J54" t="str">
        <f t="shared" si="2"/>
        <v/>
      </c>
      <c r="K54">
        <f>VLOOKUP(VLOOKUP(A54,'to file'!$B$4:$K$18,7,FALSE),'to part'!$A$4:$N$17,14)+VLOOKUP(A54,'to file'!$B$4:$K$18,3,FALSE)+B54</f>
        <v>10530</v>
      </c>
      <c r="L54" t="str">
        <f t="shared" si="3"/>
        <v>2922</v>
      </c>
      <c r="O54">
        <v>8</v>
      </c>
      <c r="P54">
        <v>6</v>
      </c>
      <c r="Q54">
        <v>1</v>
      </c>
      <c r="R54" s="14">
        <v>1</v>
      </c>
      <c r="S54" s="12" t="s">
        <v>8</v>
      </c>
      <c r="T54" t="s">
        <v>150</v>
      </c>
      <c r="U54">
        <v>276</v>
      </c>
      <c r="V54" t="s">
        <v>380</v>
      </c>
      <c r="W54">
        <v>1</v>
      </c>
      <c r="X54" t="s">
        <v>150</v>
      </c>
      <c r="Y54">
        <v>276</v>
      </c>
      <c r="Z54" t="s">
        <v>380</v>
      </c>
    </row>
    <row r="55" spans="1:26" x14ac:dyDescent="0.25">
      <c r="A55">
        <v>5</v>
      </c>
      <c r="B55">
        <v>12</v>
      </c>
      <c r="C55">
        <v>4</v>
      </c>
      <c r="D55" s="14">
        <v>1</v>
      </c>
      <c r="E55" s="12" t="str">
        <f>VLOOKUP(A55,'to file'!$B$4:$K$18,10,FALSE)</f>
        <v>Yes</v>
      </c>
      <c r="F55" t="str">
        <f t="shared" si="0"/>
        <v/>
      </c>
      <c r="G55">
        <f>VLOOKUP(VLOOKUP(A55,'to file'!$B$4:$K$18,7,FALSE),'to part'!$A$4:$N$17,8)+VLOOKUP(A55,'to file'!$B$4:$K$18,3,FALSE)+B55</f>
        <v>24872</v>
      </c>
      <c r="H55" t="str">
        <f t="shared" si="1"/>
        <v>6128</v>
      </c>
      <c r="I55">
        <f>VLOOKUP(A55,'to file'!$B$4:$K$18,7,FALSE)</f>
        <v>3</v>
      </c>
      <c r="J55" t="str">
        <f t="shared" si="2"/>
        <v/>
      </c>
      <c r="K55">
        <f>VLOOKUP(VLOOKUP(A55,'to file'!$B$4:$K$18,7,FALSE),'to part'!$A$4:$N$17,14)+VLOOKUP(A55,'to file'!$B$4:$K$18,3,FALSE)+B55</f>
        <v>10534</v>
      </c>
      <c r="L55" t="str">
        <f t="shared" si="3"/>
        <v>2926</v>
      </c>
      <c r="O55">
        <v>9</v>
      </c>
      <c r="P55">
        <v>0</v>
      </c>
      <c r="Q55">
        <v>1</v>
      </c>
      <c r="R55" s="14">
        <v>1</v>
      </c>
      <c r="S55" s="12" t="s">
        <v>8</v>
      </c>
      <c r="T55">
        <v>278</v>
      </c>
      <c r="U55">
        <v>286</v>
      </c>
      <c r="V55" t="s">
        <v>381</v>
      </c>
      <c r="W55">
        <v>1</v>
      </c>
      <c r="X55">
        <v>278</v>
      </c>
      <c r="Y55">
        <v>286</v>
      </c>
      <c r="Z55" t="s">
        <v>381</v>
      </c>
    </row>
    <row r="56" spans="1:26" x14ac:dyDescent="0.25">
      <c r="A56">
        <v>5</v>
      </c>
      <c r="B56">
        <v>16</v>
      </c>
      <c r="C56">
        <v>4</v>
      </c>
      <c r="D56" s="14">
        <v>1</v>
      </c>
      <c r="E56" s="12" t="str">
        <f>VLOOKUP(A56,'to file'!$B$4:$K$18,10,FALSE)</f>
        <v>Yes</v>
      </c>
      <c r="F56" t="str">
        <f t="shared" si="0"/>
        <v/>
      </c>
      <c r="G56">
        <f>VLOOKUP(VLOOKUP(A56,'to file'!$B$4:$K$18,7,FALSE),'to part'!$A$4:$N$17,8)+VLOOKUP(A56,'to file'!$B$4:$K$18,3,FALSE)+B56</f>
        <v>24876</v>
      </c>
      <c r="H56" t="str">
        <f t="shared" si="1"/>
        <v>612C</v>
      </c>
      <c r="I56">
        <f>VLOOKUP(A56,'to file'!$B$4:$K$18,7,FALSE)</f>
        <v>3</v>
      </c>
      <c r="J56" t="str">
        <f t="shared" si="2"/>
        <v/>
      </c>
      <c r="K56">
        <f>VLOOKUP(VLOOKUP(A56,'to file'!$B$4:$K$18,7,FALSE),'to part'!$A$4:$N$17,14)+VLOOKUP(A56,'to file'!$B$4:$K$18,3,FALSE)+B56</f>
        <v>10538</v>
      </c>
      <c r="L56" t="str">
        <f t="shared" si="3"/>
        <v>292A</v>
      </c>
      <c r="O56">
        <v>9</v>
      </c>
      <c r="P56">
        <v>1</v>
      </c>
      <c r="Q56">
        <v>1</v>
      </c>
      <c r="R56" s="14">
        <v>1</v>
      </c>
      <c r="S56" s="12" t="s">
        <v>8</v>
      </c>
      <c r="T56" t="s">
        <v>150</v>
      </c>
      <c r="U56">
        <v>287</v>
      </c>
      <c r="V56" t="s">
        <v>382</v>
      </c>
      <c r="W56">
        <v>1</v>
      </c>
      <c r="X56" t="s">
        <v>150</v>
      </c>
      <c r="Y56">
        <v>287</v>
      </c>
      <c r="Z56" t="s">
        <v>382</v>
      </c>
    </row>
    <row r="57" spans="1:26" x14ac:dyDescent="0.25">
      <c r="A57">
        <v>5</v>
      </c>
      <c r="B57">
        <v>20</v>
      </c>
      <c r="C57">
        <v>4</v>
      </c>
      <c r="D57" s="14">
        <v>1</v>
      </c>
      <c r="E57" s="12" t="str">
        <f>VLOOKUP(A57,'to file'!$B$4:$K$18,10,FALSE)</f>
        <v>Yes</v>
      </c>
      <c r="F57" t="str">
        <f t="shared" si="0"/>
        <v/>
      </c>
      <c r="G57">
        <f>VLOOKUP(VLOOKUP(A57,'to file'!$B$4:$K$18,7,FALSE),'to part'!$A$4:$N$17,8)+VLOOKUP(A57,'to file'!$B$4:$K$18,3,FALSE)+B57</f>
        <v>24880</v>
      </c>
      <c r="H57" t="str">
        <f t="shared" si="1"/>
        <v>6130</v>
      </c>
      <c r="I57">
        <f>VLOOKUP(A57,'to file'!$B$4:$K$18,7,FALSE)</f>
        <v>3</v>
      </c>
      <c r="J57" t="str">
        <f t="shared" si="2"/>
        <v/>
      </c>
      <c r="K57">
        <f>VLOOKUP(VLOOKUP(A57,'to file'!$B$4:$K$18,7,FALSE),'to part'!$A$4:$N$17,14)+VLOOKUP(A57,'to file'!$B$4:$K$18,3,FALSE)+B57</f>
        <v>10542</v>
      </c>
      <c r="L57" t="str">
        <f t="shared" si="3"/>
        <v>292E</v>
      </c>
      <c r="O57">
        <v>9</v>
      </c>
      <c r="P57">
        <v>2</v>
      </c>
      <c r="Q57">
        <v>2</v>
      </c>
      <c r="R57" s="14">
        <v>1</v>
      </c>
      <c r="S57" s="12" t="s">
        <v>8</v>
      </c>
      <c r="T57" t="s">
        <v>150</v>
      </c>
      <c r="U57">
        <v>288</v>
      </c>
      <c r="V57" t="s">
        <v>383</v>
      </c>
      <c r="W57">
        <v>1</v>
      </c>
      <c r="X57" t="s">
        <v>150</v>
      </c>
      <c r="Y57">
        <v>288</v>
      </c>
      <c r="Z57" t="s">
        <v>383</v>
      </c>
    </row>
    <row r="58" spans="1:26" x14ac:dyDescent="0.25">
      <c r="A58">
        <v>5</v>
      </c>
      <c r="B58">
        <v>24</v>
      </c>
      <c r="C58">
        <v>4</v>
      </c>
      <c r="D58" s="14">
        <v>1</v>
      </c>
      <c r="E58" s="12" t="str">
        <f>VLOOKUP(A58,'to file'!$B$4:$K$18,10,FALSE)</f>
        <v>Yes</v>
      </c>
      <c r="F58" t="str">
        <f t="shared" si="0"/>
        <v/>
      </c>
      <c r="G58">
        <f>VLOOKUP(VLOOKUP(A58,'to file'!$B$4:$K$18,7,FALSE),'to part'!$A$4:$N$17,8)+VLOOKUP(A58,'to file'!$B$4:$K$18,3,FALSE)+B58</f>
        <v>24884</v>
      </c>
      <c r="H58" t="str">
        <f t="shared" si="1"/>
        <v>6134</v>
      </c>
      <c r="I58">
        <f>VLOOKUP(A58,'to file'!$B$4:$K$18,7,FALSE)</f>
        <v>3</v>
      </c>
      <c r="J58" t="str">
        <f t="shared" si="2"/>
        <v/>
      </c>
      <c r="K58">
        <f>VLOOKUP(VLOOKUP(A58,'to file'!$B$4:$K$18,7,FALSE),'to part'!$A$4:$N$17,14)+VLOOKUP(A58,'to file'!$B$4:$K$18,3,FALSE)+B58</f>
        <v>10546</v>
      </c>
      <c r="L58" t="str">
        <f t="shared" si="3"/>
        <v>2932</v>
      </c>
      <c r="O58">
        <v>9</v>
      </c>
      <c r="P58">
        <v>4</v>
      </c>
      <c r="Q58">
        <v>4</v>
      </c>
      <c r="R58" s="14">
        <v>1</v>
      </c>
      <c r="S58" s="12" t="s">
        <v>8</v>
      </c>
      <c r="T58" t="s">
        <v>150</v>
      </c>
      <c r="U58">
        <v>290</v>
      </c>
      <c r="V58" t="s">
        <v>384</v>
      </c>
      <c r="W58">
        <v>1</v>
      </c>
      <c r="X58" t="s">
        <v>150</v>
      </c>
      <c r="Y58">
        <v>290</v>
      </c>
      <c r="Z58" t="s">
        <v>384</v>
      </c>
    </row>
    <row r="59" spans="1:26" x14ac:dyDescent="0.25">
      <c r="A59">
        <v>5</v>
      </c>
      <c r="B59">
        <v>28</v>
      </c>
      <c r="C59">
        <v>4</v>
      </c>
      <c r="D59" s="14">
        <v>1</v>
      </c>
      <c r="E59" s="12" t="str">
        <f>VLOOKUP(A59,'to file'!$B$4:$K$18,10,FALSE)</f>
        <v>Yes</v>
      </c>
      <c r="F59" t="str">
        <f t="shared" si="0"/>
        <v/>
      </c>
      <c r="G59">
        <f>VLOOKUP(VLOOKUP(A59,'to file'!$B$4:$K$18,7,FALSE),'to part'!$A$4:$N$17,8)+VLOOKUP(A59,'to file'!$B$4:$K$18,3,FALSE)+B59</f>
        <v>24888</v>
      </c>
      <c r="H59" t="str">
        <f t="shared" si="1"/>
        <v>6138</v>
      </c>
      <c r="I59">
        <f>VLOOKUP(A59,'to file'!$B$4:$K$18,7,FALSE)</f>
        <v>3</v>
      </c>
      <c r="J59" t="str">
        <f t="shared" si="2"/>
        <v/>
      </c>
      <c r="K59">
        <f>VLOOKUP(VLOOKUP(A59,'to file'!$B$4:$K$18,7,FALSE),'to part'!$A$4:$N$17,14)+VLOOKUP(A59,'to file'!$B$4:$K$18,3,FALSE)+B59</f>
        <v>10550</v>
      </c>
      <c r="L59" t="str">
        <f t="shared" si="3"/>
        <v>2936</v>
      </c>
      <c r="O59">
        <v>13</v>
      </c>
      <c r="P59">
        <v>0</v>
      </c>
      <c r="Q59">
        <v>1024</v>
      </c>
      <c r="R59" s="14">
        <v>1</v>
      </c>
      <c r="S59" s="12" t="s">
        <v>8</v>
      </c>
      <c r="T59">
        <v>294</v>
      </c>
      <c r="U59">
        <v>302</v>
      </c>
      <c r="V59" t="s">
        <v>389</v>
      </c>
      <c r="W59">
        <v>1</v>
      </c>
      <c r="X59">
        <v>294</v>
      </c>
      <c r="Y59">
        <v>302</v>
      </c>
      <c r="Z59" t="s">
        <v>389</v>
      </c>
    </row>
    <row r="60" spans="1:26" x14ac:dyDescent="0.25">
      <c r="A60">
        <v>5</v>
      </c>
      <c r="B60">
        <v>32</v>
      </c>
      <c r="C60">
        <v>4</v>
      </c>
      <c r="D60" s="14">
        <v>1</v>
      </c>
      <c r="E60" s="12" t="str">
        <f>VLOOKUP(A60,'to file'!$B$4:$K$18,10,FALSE)</f>
        <v>Yes</v>
      </c>
      <c r="F60" t="str">
        <f t="shared" si="0"/>
        <v/>
      </c>
      <c r="G60">
        <f>VLOOKUP(VLOOKUP(A60,'to file'!$B$4:$K$18,7,FALSE),'to part'!$A$4:$N$17,8)+VLOOKUP(A60,'to file'!$B$4:$K$18,3,FALSE)+B60</f>
        <v>24892</v>
      </c>
      <c r="H60" t="str">
        <f t="shared" si="1"/>
        <v>613C</v>
      </c>
      <c r="I60">
        <f>VLOOKUP(A60,'to file'!$B$4:$K$18,7,FALSE)</f>
        <v>3</v>
      </c>
      <c r="J60" t="str">
        <f t="shared" si="2"/>
        <v/>
      </c>
      <c r="K60">
        <f>VLOOKUP(VLOOKUP(A60,'to file'!$B$4:$K$18,7,FALSE),'to part'!$A$4:$N$17,14)+VLOOKUP(A60,'to file'!$B$4:$K$18,3,FALSE)+B60</f>
        <v>10554</v>
      </c>
      <c r="L60" t="str">
        <f t="shared" si="3"/>
        <v>293A</v>
      </c>
      <c r="O60">
        <v>3</v>
      </c>
      <c r="P60">
        <v>0</v>
      </c>
      <c r="Q60">
        <v>8</v>
      </c>
      <c r="R60" s="14">
        <v>1</v>
      </c>
      <c r="S60" s="12" t="s">
        <v>8</v>
      </c>
      <c r="T60">
        <v>24576</v>
      </c>
      <c r="U60">
        <v>24584</v>
      </c>
      <c r="V60" t="s">
        <v>153</v>
      </c>
      <c r="W60">
        <v>3</v>
      </c>
      <c r="X60">
        <v>10240</v>
      </c>
      <c r="Y60">
        <v>10248</v>
      </c>
      <c r="Z60" t="s">
        <v>154</v>
      </c>
    </row>
    <row r="61" spans="1:26" x14ac:dyDescent="0.25">
      <c r="A61">
        <v>5</v>
      </c>
      <c r="B61">
        <v>36</v>
      </c>
      <c r="C61">
        <v>4</v>
      </c>
      <c r="D61" s="14">
        <v>1</v>
      </c>
      <c r="E61" s="12" t="str">
        <f>VLOOKUP(A61,'to file'!$B$4:$K$18,10,FALSE)</f>
        <v>Yes</v>
      </c>
      <c r="F61" t="str">
        <f t="shared" si="0"/>
        <v/>
      </c>
      <c r="G61">
        <f>VLOOKUP(VLOOKUP(A61,'to file'!$B$4:$K$18,7,FALSE),'to part'!$A$4:$N$17,8)+VLOOKUP(A61,'to file'!$B$4:$K$18,3,FALSE)+B61</f>
        <v>24896</v>
      </c>
      <c r="H61" t="str">
        <f t="shared" si="1"/>
        <v>6140</v>
      </c>
      <c r="I61">
        <f>VLOOKUP(A61,'to file'!$B$4:$K$18,7,FALSE)</f>
        <v>3</v>
      </c>
      <c r="J61" t="str">
        <f t="shared" si="2"/>
        <v/>
      </c>
      <c r="K61">
        <f>VLOOKUP(VLOOKUP(A61,'to file'!$B$4:$K$18,7,FALSE),'to part'!$A$4:$N$17,14)+VLOOKUP(A61,'to file'!$B$4:$K$18,3,FALSE)+B61</f>
        <v>10558</v>
      </c>
      <c r="L61" t="str">
        <f t="shared" si="3"/>
        <v>293E</v>
      </c>
      <c r="O61">
        <v>3</v>
      </c>
      <c r="P61">
        <v>0</v>
      </c>
      <c r="Q61">
        <v>4</v>
      </c>
      <c r="R61" s="14">
        <v>1</v>
      </c>
      <c r="S61" s="12" t="s">
        <v>8</v>
      </c>
      <c r="T61">
        <v>24576</v>
      </c>
      <c r="U61">
        <v>24584</v>
      </c>
      <c r="V61" t="s">
        <v>153</v>
      </c>
      <c r="W61">
        <v>3</v>
      </c>
      <c r="X61">
        <v>10240</v>
      </c>
      <c r="Y61">
        <v>10248</v>
      </c>
      <c r="Z61" t="s">
        <v>154</v>
      </c>
    </row>
    <row r="62" spans="1:26" x14ac:dyDescent="0.25">
      <c r="A62">
        <v>5</v>
      </c>
      <c r="B62">
        <v>40</v>
      </c>
      <c r="C62">
        <v>1</v>
      </c>
      <c r="D62" s="14">
        <v>1</v>
      </c>
      <c r="E62" s="12" t="str">
        <f>VLOOKUP(A62,'to file'!$B$4:$K$18,10,FALSE)</f>
        <v>Yes</v>
      </c>
      <c r="F62" t="str">
        <f t="shared" si="0"/>
        <v/>
      </c>
      <c r="G62">
        <f>VLOOKUP(VLOOKUP(A62,'to file'!$B$4:$K$18,7,FALSE),'to part'!$A$4:$N$17,8)+VLOOKUP(A62,'to file'!$B$4:$K$18,3,FALSE)+B62</f>
        <v>24900</v>
      </c>
      <c r="H62" t="str">
        <f t="shared" si="1"/>
        <v>6144</v>
      </c>
      <c r="I62">
        <f>VLOOKUP(A62,'to file'!$B$4:$K$18,7,FALSE)</f>
        <v>3</v>
      </c>
      <c r="J62" t="str">
        <f t="shared" si="2"/>
        <v/>
      </c>
      <c r="K62">
        <f>VLOOKUP(VLOOKUP(A62,'to file'!$B$4:$K$18,7,FALSE),'to part'!$A$4:$N$17,14)+VLOOKUP(A62,'to file'!$B$4:$K$18,3,FALSE)+B62</f>
        <v>10562</v>
      </c>
      <c r="L62" t="str">
        <f t="shared" si="3"/>
        <v>2942</v>
      </c>
      <c r="O62">
        <v>3</v>
      </c>
      <c r="P62">
        <v>4</v>
      </c>
      <c r="Q62">
        <v>4</v>
      </c>
      <c r="R62" s="14">
        <v>1</v>
      </c>
      <c r="S62" s="12" t="s">
        <v>8</v>
      </c>
      <c r="T62" t="s">
        <v>150</v>
      </c>
      <c r="U62">
        <v>24588</v>
      </c>
      <c r="V62" t="s">
        <v>278</v>
      </c>
      <c r="W62">
        <v>3</v>
      </c>
      <c r="X62" t="s">
        <v>150</v>
      </c>
      <c r="Y62">
        <v>10252</v>
      </c>
      <c r="Z62" t="s">
        <v>279</v>
      </c>
    </row>
    <row r="63" spans="1:26" x14ac:dyDescent="0.25">
      <c r="A63">
        <v>6</v>
      </c>
      <c r="B63">
        <v>0</v>
      </c>
      <c r="C63">
        <v>2</v>
      </c>
      <c r="D63" s="14">
        <v>1</v>
      </c>
      <c r="E63" s="12" t="str">
        <f>VLOOKUP(A63,'to file'!$B$4:$K$18,10,FALSE)</f>
        <v>Yes</v>
      </c>
      <c r="F63">
        <f t="shared" si="0"/>
        <v>186</v>
      </c>
      <c r="G63">
        <f>VLOOKUP(VLOOKUP(A63,'to file'!$B$4:$K$18,7,FALSE),'to part'!$A$4:$N$17,8)+VLOOKUP(A63,'to file'!$B$4:$K$18,3,FALSE)+B63</f>
        <v>194</v>
      </c>
      <c r="H63" t="str">
        <f t="shared" si="1"/>
        <v>00C2</v>
      </c>
      <c r="I63">
        <f>VLOOKUP(A63,'to file'!$B$4:$K$18,7,FALSE)</f>
        <v>1</v>
      </c>
      <c r="J63">
        <f t="shared" si="2"/>
        <v>186</v>
      </c>
      <c r="K63">
        <f>VLOOKUP(VLOOKUP(A63,'to file'!$B$4:$K$18,7,FALSE),'to part'!$A$4:$N$17,14)+VLOOKUP(A63,'to file'!$B$4:$K$18,3,FALSE)+B63</f>
        <v>194</v>
      </c>
      <c r="L63" t="str">
        <f t="shared" si="3"/>
        <v>00C2</v>
      </c>
      <c r="O63">
        <v>3</v>
      </c>
      <c r="P63">
        <v>8</v>
      </c>
      <c r="Q63">
        <v>2</v>
      </c>
      <c r="R63" s="14">
        <v>1</v>
      </c>
      <c r="S63" s="12" t="s">
        <v>8</v>
      </c>
      <c r="T63" t="s">
        <v>150</v>
      </c>
      <c r="U63">
        <v>24592</v>
      </c>
      <c r="V63" t="s">
        <v>280</v>
      </c>
      <c r="W63">
        <v>3</v>
      </c>
      <c r="X63" t="s">
        <v>150</v>
      </c>
      <c r="Y63">
        <v>10256</v>
      </c>
      <c r="Z63" t="s">
        <v>281</v>
      </c>
    </row>
    <row r="64" spans="1:26" x14ac:dyDescent="0.25">
      <c r="A64">
        <v>6</v>
      </c>
      <c r="B64">
        <v>2</v>
      </c>
      <c r="C64">
        <v>1</v>
      </c>
      <c r="D64" s="14">
        <v>1</v>
      </c>
      <c r="E64" s="12" t="str">
        <f>VLOOKUP(A64,'to file'!$B$4:$K$18,10,FALSE)</f>
        <v>Yes</v>
      </c>
      <c r="F64" t="str">
        <f t="shared" si="0"/>
        <v/>
      </c>
      <c r="G64">
        <f>VLOOKUP(VLOOKUP(A64,'to file'!$B$4:$K$18,7,FALSE),'to part'!$A$4:$N$17,8)+VLOOKUP(A64,'to file'!$B$4:$K$18,3,FALSE)+B64</f>
        <v>196</v>
      </c>
      <c r="H64" t="str">
        <f t="shared" si="1"/>
        <v>00C4</v>
      </c>
      <c r="I64">
        <f>VLOOKUP(A64,'to file'!$B$4:$K$18,7,FALSE)</f>
        <v>1</v>
      </c>
      <c r="J64" t="str">
        <f t="shared" si="2"/>
        <v/>
      </c>
      <c r="K64">
        <f>VLOOKUP(VLOOKUP(A64,'to file'!$B$4:$K$18,7,FALSE),'to part'!$A$4:$N$17,14)+VLOOKUP(A64,'to file'!$B$4:$K$18,3,FALSE)+B64</f>
        <v>196</v>
      </c>
      <c r="L64" t="str">
        <f t="shared" si="3"/>
        <v>00C4</v>
      </c>
      <c r="O64">
        <v>3</v>
      </c>
      <c r="P64">
        <v>12</v>
      </c>
      <c r="Q64">
        <v>4</v>
      </c>
      <c r="R64" s="14">
        <v>9</v>
      </c>
      <c r="S64" s="12" t="s">
        <v>8</v>
      </c>
      <c r="T64" t="s">
        <v>150</v>
      </c>
      <c r="U64">
        <v>24596</v>
      </c>
      <c r="V64" t="s">
        <v>282</v>
      </c>
      <c r="W64">
        <v>3</v>
      </c>
      <c r="X64" t="s">
        <v>150</v>
      </c>
      <c r="Y64">
        <v>10260</v>
      </c>
      <c r="Z64" t="s">
        <v>283</v>
      </c>
    </row>
    <row r="65" spans="1:26" x14ac:dyDescent="0.25">
      <c r="A65">
        <v>6</v>
      </c>
      <c r="B65">
        <v>3</v>
      </c>
      <c r="C65">
        <v>1</v>
      </c>
      <c r="D65" s="14">
        <v>9</v>
      </c>
      <c r="E65" s="12" t="str">
        <f>VLOOKUP(A65,'to file'!$B$4:$K$18,10,FALSE)</f>
        <v>Yes</v>
      </c>
      <c r="F65" t="str">
        <f t="shared" si="0"/>
        <v/>
      </c>
      <c r="G65">
        <f>VLOOKUP(VLOOKUP(A65,'to file'!$B$4:$K$18,7,FALSE),'to part'!$A$4:$N$17,8)+VLOOKUP(A65,'to file'!$B$4:$K$18,3,FALSE)+B65</f>
        <v>197</v>
      </c>
      <c r="H65" t="str">
        <f t="shared" si="1"/>
        <v>00C5</v>
      </c>
      <c r="I65">
        <f>VLOOKUP(A65,'to file'!$B$4:$K$18,7,FALSE)</f>
        <v>1</v>
      </c>
      <c r="J65" t="str">
        <f t="shared" si="2"/>
        <v/>
      </c>
      <c r="K65">
        <f>VLOOKUP(VLOOKUP(A65,'to file'!$B$4:$K$18,7,FALSE),'to part'!$A$4:$N$17,14)+VLOOKUP(A65,'to file'!$B$4:$K$18,3,FALSE)+B65</f>
        <v>197</v>
      </c>
      <c r="L65" t="str">
        <f t="shared" si="3"/>
        <v>00C5</v>
      </c>
      <c r="O65">
        <v>3</v>
      </c>
      <c r="P65">
        <v>48</v>
      </c>
      <c r="Q65">
        <v>4</v>
      </c>
      <c r="R65" s="14">
        <v>9</v>
      </c>
      <c r="S65" s="12" t="s">
        <v>8</v>
      </c>
      <c r="T65" t="s">
        <v>150</v>
      </c>
      <c r="U65">
        <v>24632</v>
      </c>
      <c r="V65" t="s">
        <v>284</v>
      </c>
      <c r="W65">
        <v>3</v>
      </c>
      <c r="X65" t="s">
        <v>150</v>
      </c>
      <c r="Y65">
        <v>10296</v>
      </c>
      <c r="Z65" t="s">
        <v>285</v>
      </c>
    </row>
    <row r="66" spans="1:26" x14ac:dyDescent="0.25">
      <c r="A66">
        <v>6</v>
      </c>
      <c r="B66">
        <v>12</v>
      </c>
      <c r="C66">
        <v>1</v>
      </c>
      <c r="D66" s="14">
        <v>1</v>
      </c>
      <c r="E66" s="12" t="str">
        <f>VLOOKUP(A66,'to file'!$B$4:$K$18,10,FALSE)</f>
        <v>Yes</v>
      </c>
      <c r="F66" t="str">
        <f t="shared" si="0"/>
        <v/>
      </c>
      <c r="G66">
        <f>VLOOKUP(VLOOKUP(A66,'to file'!$B$4:$K$18,7,FALSE),'to part'!$A$4:$N$17,8)+VLOOKUP(A66,'to file'!$B$4:$K$18,3,FALSE)+B66</f>
        <v>206</v>
      </c>
      <c r="H66" t="str">
        <f t="shared" si="1"/>
        <v>00CE</v>
      </c>
      <c r="I66">
        <f>VLOOKUP(A66,'to file'!$B$4:$K$18,7,FALSE)</f>
        <v>1</v>
      </c>
      <c r="J66" t="str">
        <f t="shared" si="2"/>
        <v/>
      </c>
      <c r="K66">
        <f>VLOOKUP(VLOOKUP(A66,'to file'!$B$4:$K$18,7,FALSE),'to part'!$A$4:$N$17,14)+VLOOKUP(A66,'to file'!$B$4:$K$18,3,FALSE)+B66</f>
        <v>206</v>
      </c>
      <c r="L66" t="str">
        <f t="shared" si="3"/>
        <v>00CE</v>
      </c>
      <c r="O66">
        <v>3</v>
      </c>
      <c r="P66">
        <v>84</v>
      </c>
      <c r="Q66">
        <v>4</v>
      </c>
      <c r="R66" s="14">
        <v>9</v>
      </c>
      <c r="S66" s="12" t="s">
        <v>8</v>
      </c>
      <c r="T66" t="s">
        <v>150</v>
      </c>
      <c r="U66">
        <v>24668</v>
      </c>
      <c r="V66" t="s">
        <v>286</v>
      </c>
      <c r="W66">
        <v>3</v>
      </c>
      <c r="X66" t="s">
        <v>150</v>
      </c>
      <c r="Y66">
        <v>10332</v>
      </c>
      <c r="Z66" t="s">
        <v>287</v>
      </c>
    </row>
    <row r="67" spans="1:26" x14ac:dyDescent="0.25">
      <c r="A67">
        <v>6</v>
      </c>
      <c r="B67">
        <v>13</v>
      </c>
      <c r="C67">
        <v>1</v>
      </c>
      <c r="D67" s="14">
        <v>5</v>
      </c>
      <c r="E67" s="12" t="str">
        <f>VLOOKUP(A67,'to file'!$B$4:$K$18,10,FALSE)</f>
        <v>Yes</v>
      </c>
      <c r="F67" t="str">
        <f t="shared" si="0"/>
        <v/>
      </c>
      <c r="G67">
        <f>VLOOKUP(VLOOKUP(A67,'to file'!$B$4:$K$18,7,FALSE),'to part'!$A$4:$N$17,8)+VLOOKUP(A67,'to file'!$B$4:$K$18,3,FALSE)+B67</f>
        <v>207</v>
      </c>
      <c r="H67" t="str">
        <f t="shared" si="1"/>
        <v>00CF</v>
      </c>
      <c r="I67">
        <f>VLOOKUP(A67,'to file'!$B$4:$K$18,7,FALSE)</f>
        <v>1</v>
      </c>
      <c r="J67" t="str">
        <f t="shared" si="2"/>
        <v/>
      </c>
      <c r="K67">
        <f>VLOOKUP(VLOOKUP(A67,'to file'!$B$4:$K$18,7,FALSE),'to part'!$A$4:$N$17,14)+VLOOKUP(A67,'to file'!$B$4:$K$18,3,FALSE)+B67</f>
        <v>207</v>
      </c>
      <c r="L67" t="str">
        <f t="shared" si="3"/>
        <v>00CF</v>
      </c>
      <c r="O67">
        <v>3</v>
      </c>
      <c r="P67">
        <v>120</v>
      </c>
      <c r="Q67">
        <v>4</v>
      </c>
      <c r="R67" s="14">
        <v>1</v>
      </c>
      <c r="S67" s="12" t="s">
        <v>8</v>
      </c>
      <c r="T67" t="s">
        <v>150</v>
      </c>
      <c r="U67">
        <v>24704</v>
      </c>
      <c r="V67" t="s">
        <v>288</v>
      </c>
      <c r="W67">
        <v>3</v>
      </c>
      <c r="X67" t="s">
        <v>150</v>
      </c>
      <c r="Y67">
        <v>10368</v>
      </c>
      <c r="Z67" t="s">
        <v>289</v>
      </c>
    </row>
    <row r="68" spans="1:26" x14ac:dyDescent="0.25">
      <c r="A68">
        <v>6</v>
      </c>
      <c r="B68">
        <v>18</v>
      </c>
      <c r="C68">
        <v>1</v>
      </c>
      <c r="D68" s="14">
        <v>1</v>
      </c>
      <c r="E68" s="12" t="str">
        <f>VLOOKUP(A68,'to file'!$B$4:$K$18,10,FALSE)</f>
        <v>Yes</v>
      </c>
      <c r="F68" t="str">
        <f t="shared" si="0"/>
        <v/>
      </c>
      <c r="G68">
        <f>VLOOKUP(VLOOKUP(A68,'to file'!$B$4:$K$18,7,FALSE),'to part'!$A$4:$N$17,8)+VLOOKUP(A68,'to file'!$B$4:$K$18,3,FALSE)+B68</f>
        <v>212</v>
      </c>
      <c r="H68" t="str">
        <f t="shared" si="1"/>
        <v>00D4</v>
      </c>
      <c r="I68">
        <f>VLOOKUP(A68,'to file'!$B$4:$K$18,7,FALSE)</f>
        <v>1</v>
      </c>
      <c r="J68" t="str">
        <f t="shared" si="2"/>
        <v/>
      </c>
      <c r="K68">
        <f>VLOOKUP(VLOOKUP(A68,'to file'!$B$4:$K$18,7,FALSE),'to part'!$A$4:$N$17,14)+VLOOKUP(A68,'to file'!$B$4:$K$18,3,FALSE)+B68</f>
        <v>212</v>
      </c>
      <c r="L68" t="str">
        <f t="shared" si="3"/>
        <v>00D4</v>
      </c>
      <c r="O68">
        <v>3</v>
      </c>
      <c r="P68">
        <v>124</v>
      </c>
      <c r="Q68">
        <v>4</v>
      </c>
      <c r="R68" s="14">
        <v>9</v>
      </c>
      <c r="S68" s="12" t="s">
        <v>8</v>
      </c>
      <c r="T68" t="s">
        <v>150</v>
      </c>
      <c r="U68">
        <v>24708</v>
      </c>
      <c r="V68" t="s">
        <v>290</v>
      </c>
      <c r="W68">
        <v>3</v>
      </c>
      <c r="X68" t="s">
        <v>150</v>
      </c>
      <c r="Y68">
        <v>10372</v>
      </c>
      <c r="Z68" t="s">
        <v>291</v>
      </c>
    </row>
    <row r="69" spans="1:26" x14ac:dyDescent="0.25">
      <c r="A69">
        <v>6</v>
      </c>
      <c r="B69">
        <v>20</v>
      </c>
      <c r="C69">
        <v>2</v>
      </c>
      <c r="D69" s="14">
        <v>1</v>
      </c>
      <c r="E69" s="12" t="str">
        <f>VLOOKUP(A69,'to file'!$B$4:$K$18,10,FALSE)</f>
        <v>Yes</v>
      </c>
      <c r="F69" t="str">
        <f t="shared" si="0"/>
        <v/>
      </c>
      <c r="G69">
        <f>VLOOKUP(VLOOKUP(A69,'to file'!$B$4:$K$18,7,FALSE),'to part'!$A$4:$N$17,8)+VLOOKUP(A69,'to file'!$B$4:$K$18,3,FALSE)+B69</f>
        <v>214</v>
      </c>
      <c r="H69" t="str">
        <f t="shared" si="1"/>
        <v>00D6</v>
      </c>
      <c r="I69">
        <f>VLOOKUP(A69,'to file'!$B$4:$K$18,7,FALSE)</f>
        <v>1</v>
      </c>
      <c r="J69" t="str">
        <f t="shared" si="2"/>
        <v/>
      </c>
      <c r="K69">
        <f>VLOOKUP(VLOOKUP(A69,'to file'!$B$4:$K$18,7,FALSE),'to part'!$A$4:$N$17,14)+VLOOKUP(A69,'to file'!$B$4:$K$18,3,FALSE)+B69</f>
        <v>214</v>
      </c>
      <c r="L69" t="str">
        <f t="shared" si="3"/>
        <v>00D6</v>
      </c>
      <c r="O69">
        <v>3</v>
      </c>
      <c r="P69">
        <v>160</v>
      </c>
      <c r="Q69">
        <v>4</v>
      </c>
      <c r="R69" s="14">
        <v>9</v>
      </c>
      <c r="S69" s="12" t="s">
        <v>8</v>
      </c>
      <c r="T69" t="s">
        <v>150</v>
      </c>
      <c r="U69">
        <v>24744</v>
      </c>
      <c r="V69" t="s">
        <v>292</v>
      </c>
      <c r="W69">
        <v>3</v>
      </c>
      <c r="X69" t="s">
        <v>150</v>
      </c>
      <c r="Y69">
        <v>10408</v>
      </c>
      <c r="Z69" t="s">
        <v>293</v>
      </c>
    </row>
    <row r="70" spans="1:26" x14ac:dyDescent="0.25">
      <c r="A70">
        <v>6</v>
      </c>
      <c r="B70">
        <v>22</v>
      </c>
      <c r="C70">
        <v>2</v>
      </c>
      <c r="D70" s="14">
        <v>1</v>
      </c>
      <c r="E70" s="12" t="str">
        <f>VLOOKUP(A70,'to file'!$B$4:$K$18,10,FALSE)</f>
        <v>Yes</v>
      </c>
      <c r="F70" t="str">
        <f t="shared" si="0"/>
        <v/>
      </c>
      <c r="G70">
        <f>VLOOKUP(VLOOKUP(A70,'to file'!$B$4:$K$18,7,FALSE),'to part'!$A$4:$N$17,8)+VLOOKUP(A70,'to file'!$B$4:$K$18,3,FALSE)+B70</f>
        <v>216</v>
      </c>
      <c r="H70" t="str">
        <f t="shared" si="1"/>
        <v>00D8</v>
      </c>
      <c r="I70">
        <f>VLOOKUP(A70,'to file'!$B$4:$K$18,7,FALSE)</f>
        <v>1</v>
      </c>
      <c r="J70" t="str">
        <f t="shared" si="2"/>
        <v/>
      </c>
      <c r="K70">
        <f>VLOOKUP(VLOOKUP(A70,'to file'!$B$4:$K$18,7,FALSE),'to part'!$A$4:$N$17,14)+VLOOKUP(A70,'to file'!$B$4:$K$18,3,FALSE)+B70</f>
        <v>216</v>
      </c>
      <c r="L70" t="str">
        <f t="shared" si="3"/>
        <v>00D8</v>
      </c>
      <c r="O70">
        <v>3</v>
      </c>
      <c r="P70">
        <v>196</v>
      </c>
      <c r="Q70">
        <v>4</v>
      </c>
      <c r="R70" s="14">
        <v>9</v>
      </c>
      <c r="S70" s="12" t="s">
        <v>8</v>
      </c>
      <c r="T70" t="s">
        <v>150</v>
      </c>
      <c r="U70">
        <v>24780</v>
      </c>
      <c r="V70" t="s">
        <v>294</v>
      </c>
      <c r="W70">
        <v>3</v>
      </c>
      <c r="X70" t="s">
        <v>150</v>
      </c>
      <c r="Y70">
        <v>10444</v>
      </c>
      <c r="Z70" t="s">
        <v>295</v>
      </c>
    </row>
    <row r="71" spans="1:26" x14ac:dyDescent="0.25">
      <c r="A71">
        <v>6</v>
      </c>
      <c r="B71">
        <v>24</v>
      </c>
      <c r="C71">
        <v>1</v>
      </c>
      <c r="D71" s="14">
        <v>1</v>
      </c>
      <c r="E71" s="12" t="str">
        <f>VLOOKUP(A71,'to file'!$B$4:$K$18,10,FALSE)</f>
        <v>Yes</v>
      </c>
      <c r="F71" t="str">
        <f t="shared" si="0"/>
        <v/>
      </c>
      <c r="G71">
        <f>VLOOKUP(VLOOKUP(A71,'to file'!$B$4:$K$18,7,FALSE),'to part'!$A$4:$N$17,8)+VLOOKUP(A71,'to file'!$B$4:$K$18,3,FALSE)+B71</f>
        <v>218</v>
      </c>
      <c r="H71" t="str">
        <f t="shared" si="1"/>
        <v>00DA</v>
      </c>
      <c r="I71">
        <f>VLOOKUP(A71,'to file'!$B$4:$K$18,7,FALSE)</f>
        <v>1</v>
      </c>
      <c r="J71" t="str">
        <f t="shared" si="2"/>
        <v/>
      </c>
      <c r="K71">
        <f>VLOOKUP(VLOOKUP(A71,'to file'!$B$4:$K$18,7,FALSE),'to part'!$A$4:$N$17,14)+VLOOKUP(A71,'to file'!$B$4:$K$18,3,FALSE)+B71</f>
        <v>218</v>
      </c>
      <c r="L71" t="str">
        <f t="shared" si="3"/>
        <v>00DA</v>
      </c>
      <c r="O71">
        <v>3</v>
      </c>
      <c r="P71">
        <v>232</v>
      </c>
      <c r="Q71">
        <v>4</v>
      </c>
      <c r="R71" s="14">
        <v>9</v>
      </c>
      <c r="S71" s="12" t="s">
        <v>8</v>
      </c>
      <c r="T71" t="s">
        <v>150</v>
      </c>
      <c r="U71">
        <v>24816</v>
      </c>
      <c r="V71" t="s">
        <v>296</v>
      </c>
      <c r="W71">
        <v>3</v>
      </c>
      <c r="X71" t="s">
        <v>150</v>
      </c>
      <c r="Y71">
        <v>10480</v>
      </c>
      <c r="Z71" t="s">
        <v>297</v>
      </c>
    </row>
    <row r="72" spans="1:26" x14ac:dyDescent="0.25">
      <c r="A72">
        <v>6</v>
      </c>
      <c r="B72">
        <v>26</v>
      </c>
      <c r="C72">
        <v>2</v>
      </c>
      <c r="D72" s="14">
        <v>1</v>
      </c>
      <c r="E72" s="12" t="str">
        <f>VLOOKUP(A72,'to file'!$B$4:$K$18,10,FALSE)</f>
        <v>Yes</v>
      </c>
      <c r="F72" t="str">
        <f t="shared" si="0"/>
        <v/>
      </c>
      <c r="G72">
        <f>VLOOKUP(VLOOKUP(A72,'to file'!$B$4:$K$18,7,FALSE),'to part'!$A$4:$N$17,8)+VLOOKUP(A72,'to file'!$B$4:$K$18,3,FALSE)+B72</f>
        <v>220</v>
      </c>
      <c r="H72" t="str">
        <f t="shared" si="1"/>
        <v>00DC</v>
      </c>
      <c r="I72">
        <f>VLOOKUP(A72,'to file'!$B$4:$K$18,7,FALSE)</f>
        <v>1</v>
      </c>
      <c r="J72" t="str">
        <f t="shared" si="2"/>
        <v/>
      </c>
      <c r="K72">
        <f>VLOOKUP(VLOOKUP(A72,'to file'!$B$4:$K$18,7,FALSE),'to part'!$A$4:$N$17,14)+VLOOKUP(A72,'to file'!$B$4:$K$18,3,FALSE)+B72</f>
        <v>220</v>
      </c>
      <c r="L72" t="str">
        <f t="shared" si="3"/>
        <v>00DC</v>
      </c>
      <c r="O72">
        <v>5</v>
      </c>
      <c r="P72">
        <v>0</v>
      </c>
      <c r="Q72">
        <v>4</v>
      </c>
      <c r="R72" s="14">
        <v>1</v>
      </c>
      <c r="S72" s="12" t="s">
        <v>8</v>
      </c>
      <c r="T72">
        <v>24852</v>
      </c>
      <c r="U72">
        <v>24860</v>
      </c>
      <c r="V72" t="s">
        <v>302</v>
      </c>
      <c r="W72">
        <v>3</v>
      </c>
      <c r="X72">
        <v>10516</v>
      </c>
      <c r="Y72">
        <v>10524</v>
      </c>
      <c r="Z72" t="s">
        <v>303</v>
      </c>
    </row>
    <row r="73" spans="1:26" x14ac:dyDescent="0.25">
      <c r="A73">
        <v>6</v>
      </c>
      <c r="B73">
        <v>28</v>
      </c>
      <c r="C73">
        <v>2</v>
      </c>
      <c r="D73" s="14">
        <v>1</v>
      </c>
      <c r="E73" s="12" t="str">
        <f>VLOOKUP(A73,'to file'!$B$4:$K$18,10,FALSE)</f>
        <v>Yes</v>
      </c>
      <c r="F73" t="str">
        <f t="shared" si="0"/>
        <v/>
      </c>
      <c r="G73">
        <f>VLOOKUP(VLOOKUP(A73,'to file'!$B$4:$K$18,7,FALSE),'to part'!$A$4:$N$17,8)+VLOOKUP(A73,'to file'!$B$4:$K$18,3,FALSE)+B73</f>
        <v>222</v>
      </c>
      <c r="H73" t="str">
        <f t="shared" si="1"/>
        <v>00DE</v>
      </c>
      <c r="I73">
        <f>VLOOKUP(A73,'to file'!$B$4:$K$18,7,FALSE)</f>
        <v>1</v>
      </c>
      <c r="J73" t="str">
        <f t="shared" si="2"/>
        <v/>
      </c>
      <c r="K73">
        <f>VLOOKUP(VLOOKUP(A73,'to file'!$B$4:$K$18,7,FALSE),'to part'!$A$4:$N$17,14)+VLOOKUP(A73,'to file'!$B$4:$K$18,3,FALSE)+B73</f>
        <v>222</v>
      </c>
      <c r="L73" t="str">
        <f t="shared" si="3"/>
        <v>00DE</v>
      </c>
      <c r="O73">
        <v>5</v>
      </c>
      <c r="P73">
        <v>4</v>
      </c>
      <c r="Q73">
        <v>4</v>
      </c>
      <c r="R73" s="14">
        <v>1</v>
      </c>
      <c r="S73" s="12" t="s">
        <v>8</v>
      </c>
      <c r="T73" t="s">
        <v>150</v>
      </c>
      <c r="U73">
        <v>24864</v>
      </c>
      <c r="V73" t="s">
        <v>304</v>
      </c>
      <c r="W73">
        <v>3</v>
      </c>
      <c r="X73" t="s">
        <v>150</v>
      </c>
      <c r="Y73">
        <v>10528</v>
      </c>
      <c r="Z73" t="s">
        <v>305</v>
      </c>
    </row>
    <row r="74" spans="1:26" x14ac:dyDescent="0.25">
      <c r="A74">
        <v>6</v>
      </c>
      <c r="B74">
        <v>32</v>
      </c>
      <c r="C74">
        <v>4</v>
      </c>
      <c r="D74" s="14">
        <v>1</v>
      </c>
      <c r="E74" s="12" t="str">
        <f>VLOOKUP(A74,'to file'!$B$4:$K$18,10,FALSE)</f>
        <v>Yes</v>
      </c>
      <c r="F74" t="str">
        <f t="shared" si="0"/>
        <v/>
      </c>
      <c r="G74">
        <f>VLOOKUP(VLOOKUP(A74,'to file'!$B$4:$K$18,7,FALSE),'to part'!$A$4:$N$17,8)+VLOOKUP(A74,'to file'!$B$4:$K$18,3,FALSE)+B74</f>
        <v>226</v>
      </c>
      <c r="H74" t="str">
        <f t="shared" si="1"/>
        <v>00E2</v>
      </c>
      <c r="I74">
        <f>VLOOKUP(A74,'to file'!$B$4:$K$18,7,FALSE)</f>
        <v>1</v>
      </c>
      <c r="J74" t="str">
        <f t="shared" si="2"/>
        <v/>
      </c>
      <c r="K74">
        <f>VLOOKUP(VLOOKUP(A74,'to file'!$B$4:$K$18,7,FALSE),'to part'!$A$4:$N$17,14)+VLOOKUP(A74,'to file'!$B$4:$K$18,3,FALSE)+B74</f>
        <v>226</v>
      </c>
      <c r="L74" t="str">
        <f t="shared" si="3"/>
        <v>00E2</v>
      </c>
      <c r="O74">
        <v>5</v>
      </c>
      <c r="P74">
        <v>8</v>
      </c>
      <c r="Q74">
        <v>4</v>
      </c>
      <c r="R74" s="14">
        <v>1</v>
      </c>
      <c r="S74" s="12" t="s">
        <v>8</v>
      </c>
      <c r="T74" t="s">
        <v>150</v>
      </c>
      <c r="U74">
        <v>24868</v>
      </c>
      <c r="V74" t="s">
        <v>306</v>
      </c>
      <c r="W74">
        <v>3</v>
      </c>
      <c r="X74" t="s">
        <v>150</v>
      </c>
      <c r="Y74">
        <v>10532</v>
      </c>
      <c r="Z74" t="s">
        <v>307</v>
      </c>
    </row>
    <row r="75" spans="1:26" x14ac:dyDescent="0.25">
      <c r="A75">
        <v>6</v>
      </c>
      <c r="B75">
        <v>36</v>
      </c>
      <c r="C75">
        <v>1</v>
      </c>
      <c r="D75" s="14">
        <v>1</v>
      </c>
      <c r="E75" s="12" t="str">
        <f>VLOOKUP(A75,'to file'!$B$4:$K$18,10,FALSE)</f>
        <v>Yes</v>
      </c>
      <c r="F75" t="str">
        <f t="shared" ref="F75:F120" si="4">IF(B75=0,G75-$C$5,"")</f>
        <v/>
      </c>
      <c r="G75">
        <f>VLOOKUP(VLOOKUP(A75,'to file'!$B$4:$K$18,7,FALSE),'to part'!$A$4:$N$17,8)+VLOOKUP(A75,'to file'!$B$4:$K$18,3,FALSE)+B75</f>
        <v>230</v>
      </c>
      <c r="H75" t="str">
        <f t="shared" ref="H75:H120" si="5">DEC2HEX(G75,4)</f>
        <v>00E6</v>
      </c>
      <c r="I75">
        <f>VLOOKUP(A75,'to file'!$B$4:$K$18,7,FALSE)</f>
        <v>1</v>
      </c>
      <c r="J75" t="str">
        <f t="shared" ref="J75:J120" si="6">IF(B75=0,K75-$C$5,"")</f>
        <v/>
      </c>
      <c r="K75">
        <f>VLOOKUP(VLOOKUP(A75,'to file'!$B$4:$K$18,7,FALSE),'to part'!$A$4:$N$17,14)+VLOOKUP(A75,'to file'!$B$4:$K$18,3,FALSE)+B75</f>
        <v>230</v>
      </c>
      <c r="L75" t="str">
        <f t="shared" ref="L75:L120" si="7">DEC2HEX(K75,4)</f>
        <v>00E6</v>
      </c>
      <c r="O75">
        <v>5</v>
      </c>
      <c r="P75">
        <v>12</v>
      </c>
      <c r="Q75">
        <v>4</v>
      </c>
      <c r="R75" s="14">
        <v>1</v>
      </c>
      <c r="S75" s="12" t="s">
        <v>8</v>
      </c>
      <c r="T75" t="s">
        <v>150</v>
      </c>
      <c r="U75">
        <v>24872</v>
      </c>
      <c r="V75" t="s">
        <v>308</v>
      </c>
      <c r="W75">
        <v>3</v>
      </c>
      <c r="X75" t="s">
        <v>150</v>
      </c>
      <c r="Y75">
        <v>10536</v>
      </c>
      <c r="Z75" t="s">
        <v>309</v>
      </c>
    </row>
    <row r="76" spans="1:26" x14ac:dyDescent="0.25">
      <c r="A76">
        <v>6</v>
      </c>
      <c r="B76">
        <v>38</v>
      </c>
      <c r="C76">
        <v>2</v>
      </c>
      <c r="D76" s="14">
        <v>1</v>
      </c>
      <c r="E76" s="12" t="str">
        <f>VLOOKUP(A76,'to file'!$B$4:$K$18,10,FALSE)</f>
        <v>Yes</v>
      </c>
      <c r="F76" t="str">
        <f t="shared" si="4"/>
        <v/>
      </c>
      <c r="G76">
        <f>VLOOKUP(VLOOKUP(A76,'to file'!$B$4:$K$18,7,FALSE),'to part'!$A$4:$N$17,8)+VLOOKUP(A76,'to file'!$B$4:$K$18,3,FALSE)+B76</f>
        <v>232</v>
      </c>
      <c r="H76" t="str">
        <f t="shared" si="5"/>
        <v>00E8</v>
      </c>
      <c r="I76">
        <f>VLOOKUP(A76,'to file'!$B$4:$K$18,7,FALSE)</f>
        <v>1</v>
      </c>
      <c r="J76" t="str">
        <f t="shared" si="6"/>
        <v/>
      </c>
      <c r="K76">
        <f>VLOOKUP(VLOOKUP(A76,'to file'!$B$4:$K$18,7,FALSE),'to part'!$A$4:$N$17,14)+VLOOKUP(A76,'to file'!$B$4:$K$18,3,FALSE)+B76</f>
        <v>232</v>
      </c>
      <c r="L76" t="str">
        <f t="shared" si="7"/>
        <v>00E8</v>
      </c>
      <c r="O76">
        <v>5</v>
      </c>
      <c r="P76">
        <v>16</v>
      </c>
      <c r="Q76">
        <v>4</v>
      </c>
      <c r="R76" s="14">
        <v>1</v>
      </c>
      <c r="S76" s="12" t="s">
        <v>8</v>
      </c>
      <c r="T76" t="s">
        <v>150</v>
      </c>
      <c r="U76">
        <v>24876</v>
      </c>
      <c r="V76" t="s">
        <v>310</v>
      </c>
      <c r="W76">
        <v>3</v>
      </c>
      <c r="X76" t="s">
        <v>150</v>
      </c>
      <c r="Y76">
        <v>10540</v>
      </c>
      <c r="Z76" t="s">
        <v>311</v>
      </c>
    </row>
    <row r="77" spans="1:26" x14ac:dyDescent="0.25">
      <c r="A77">
        <v>6</v>
      </c>
      <c r="B77">
        <v>40</v>
      </c>
      <c r="C77">
        <v>1</v>
      </c>
      <c r="D77" s="14">
        <v>1</v>
      </c>
      <c r="E77" s="12" t="str">
        <f>VLOOKUP(A77,'to file'!$B$4:$K$18,10,FALSE)</f>
        <v>Yes</v>
      </c>
      <c r="F77" t="str">
        <f t="shared" si="4"/>
        <v/>
      </c>
      <c r="G77">
        <f>VLOOKUP(VLOOKUP(A77,'to file'!$B$4:$K$18,7,FALSE),'to part'!$A$4:$N$17,8)+VLOOKUP(A77,'to file'!$B$4:$K$18,3,FALSE)+B77</f>
        <v>234</v>
      </c>
      <c r="H77" t="str">
        <f t="shared" si="5"/>
        <v>00EA</v>
      </c>
      <c r="I77">
        <f>VLOOKUP(A77,'to file'!$B$4:$K$18,7,FALSE)</f>
        <v>1</v>
      </c>
      <c r="J77" t="str">
        <f t="shared" si="6"/>
        <v/>
      </c>
      <c r="K77">
        <f>VLOOKUP(VLOOKUP(A77,'to file'!$B$4:$K$18,7,FALSE),'to part'!$A$4:$N$17,14)+VLOOKUP(A77,'to file'!$B$4:$K$18,3,FALSE)+B77</f>
        <v>234</v>
      </c>
      <c r="L77" t="str">
        <f t="shared" si="7"/>
        <v>00EA</v>
      </c>
      <c r="O77">
        <v>5</v>
      </c>
      <c r="P77">
        <v>20</v>
      </c>
      <c r="Q77">
        <v>4</v>
      </c>
      <c r="R77" s="14">
        <v>1</v>
      </c>
      <c r="S77" s="12" t="s">
        <v>8</v>
      </c>
      <c r="T77" t="s">
        <v>150</v>
      </c>
      <c r="U77">
        <v>24880</v>
      </c>
      <c r="V77" t="s">
        <v>312</v>
      </c>
      <c r="W77">
        <v>3</v>
      </c>
      <c r="X77" t="s">
        <v>150</v>
      </c>
      <c r="Y77">
        <v>10544</v>
      </c>
      <c r="Z77" t="s">
        <v>313</v>
      </c>
    </row>
    <row r="78" spans="1:26" x14ac:dyDescent="0.25">
      <c r="A78">
        <v>6</v>
      </c>
      <c r="B78">
        <v>41</v>
      </c>
      <c r="C78">
        <v>1</v>
      </c>
      <c r="D78" s="14">
        <v>1</v>
      </c>
      <c r="E78" s="12" t="str">
        <f>VLOOKUP(A78,'to file'!$B$4:$K$18,10,FALSE)</f>
        <v>Yes</v>
      </c>
      <c r="F78" t="str">
        <f t="shared" si="4"/>
        <v/>
      </c>
      <c r="G78">
        <f>VLOOKUP(VLOOKUP(A78,'to file'!$B$4:$K$18,7,FALSE),'to part'!$A$4:$N$17,8)+VLOOKUP(A78,'to file'!$B$4:$K$18,3,FALSE)+B78</f>
        <v>235</v>
      </c>
      <c r="H78" t="str">
        <f t="shared" si="5"/>
        <v>00EB</v>
      </c>
      <c r="I78">
        <f>VLOOKUP(A78,'to file'!$B$4:$K$18,7,FALSE)</f>
        <v>1</v>
      </c>
      <c r="J78" t="str">
        <f t="shared" si="6"/>
        <v/>
      </c>
      <c r="K78">
        <f>VLOOKUP(VLOOKUP(A78,'to file'!$B$4:$K$18,7,FALSE),'to part'!$A$4:$N$17,14)+VLOOKUP(A78,'to file'!$B$4:$K$18,3,FALSE)+B78</f>
        <v>235</v>
      </c>
      <c r="L78" t="str">
        <f t="shared" si="7"/>
        <v>00EB</v>
      </c>
      <c r="O78">
        <v>5</v>
      </c>
      <c r="P78">
        <v>24</v>
      </c>
      <c r="Q78">
        <v>4</v>
      </c>
      <c r="R78" s="14">
        <v>1</v>
      </c>
      <c r="S78" s="12" t="s">
        <v>8</v>
      </c>
      <c r="T78" t="s">
        <v>150</v>
      </c>
      <c r="U78">
        <v>24884</v>
      </c>
      <c r="V78" t="s">
        <v>314</v>
      </c>
      <c r="W78">
        <v>3</v>
      </c>
      <c r="X78" t="s">
        <v>150</v>
      </c>
      <c r="Y78">
        <v>10548</v>
      </c>
      <c r="Z78" t="s">
        <v>315</v>
      </c>
    </row>
    <row r="79" spans="1:26" x14ac:dyDescent="0.25">
      <c r="A79">
        <v>6</v>
      </c>
      <c r="B79">
        <v>42</v>
      </c>
      <c r="C79">
        <v>1</v>
      </c>
      <c r="D79" s="14">
        <v>1</v>
      </c>
      <c r="E79" s="12" t="str">
        <f>VLOOKUP(A79,'to file'!$B$4:$K$18,10,FALSE)</f>
        <v>Yes</v>
      </c>
      <c r="F79" t="str">
        <f t="shared" si="4"/>
        <v/>
      </c>
      <c r="G79">
        <f>VLOOKUP(VLOOKUP(A79,'to file'!$B$4:$K$18,7,FALSE),'to part'!$A$4:$N$17,8)+VLOOKUP(A79,'to file'!$B$4:$K$18,3,FALSE)+B79</f>
        <v>236</v>
      </c>
      <c r="H79" t="str">
        <f t="shared" si="5"/>
        <v>00EC</v>
      </c>
      <c r="I79">
        <f>VLOOKUP(A79,'to file'!$B$4:$K$18,7,FALSE)</f>
        <v>1</v>
      </c>
      <c r="J79" t="str">
        <f t="shared" si="6"/>
        <v/>
      </c>
      <c r="K79">
        <f>VLOOKUP(VLOOKUP(A79,'to file'!$B$4:$K$18,7,FALSE),'to part'!$A$4:$N$17,14)+VLOOKUP(A79,'to file'!$B$4:$K$18,3,FALSE)+B79</f>
        <v>236</v>
      </c>
      <c r="L79" t="str">
        <f t="shared" si="7"/>
        <v>00EC</v>
      </c>
      <c r="O79">
        <v>5</v>
      </c>
      <c r="P79">
        <v>28</v>
      </c>
      <c r="Q79">
        <v>4</v>
      </c>
      <c r="R79" s="14">
        <v>1</v>
      </c>
      <c r="S79" s="12" t="s">
        <v>8</v>
      </c>
      <c r="T79" t="s">
        <v>150</v>
      </c>
      <c r="U79">
        <v>24888</v>
      </c>
      <c r="V79" t="s">
        <v>316</v>
      </c>
      <c r="W79">
        <v>3</v>
      </c>
      <c r="X79" t="s">
        <v>150</v>
      </c>
      <c r="Y79">
        <v>10552</v>
      </c>
      <c r="Z79" t="s">
        <v>317</v>
      </c>
    </row>
    <row r="80" spans="1:26" x14ac:dyDescent="0.25">
      <c r="A80">
        <v>6</v>
      </c>
      <c r="B80">
        <v>44</v>
      </c>
      <c r="C80">
        <v>1</v>
      </c>
      <c r="D80" s="14">
        <v>1</v>
      </c>
      <c r="E80" s="12" t="str">
        <f>VLOOKUP(A80,'to file'!$B$4:$K$18,10,FALSE)</f>
        <v>Yes</v>
      </c>
      <c r="F80" t="str">
        <f t="shared" si="4"/>
        <v/>
      </c>
      <c r="G80">
        <f>VLOOKUP(VLOOKUP(A80,'to file'!$B$4:$K$18,7,FALSE),'to part'!$A$4:$N$17,8)+VLOOKUP(A80,'to file'!$B$4:$K$18,3,FALSE)+B80</f>
        <v>238</v>
      </c>
      <c r="H80" t="str">
        <f t="shared" si="5"/>
        <v>00EE</v>
      </c>
      <c r="I80">
        <f>VLOOKUP(A80,'to file'!$B$4:$K$18,7,FALSE)</f>
        <v>1</v>
      </c>
      <c r="J80" t="str">
        <f t="shared" si="6"/>
        <v/>
      </c>
      <c r="K80">
        <f>VLOOKUP(VLOOKUP(A80,'to file'!$B$4:$K$18,7,FALSE),'to part'!$A$4:$N$17,14)+VLOOKUP(A80,'to file'!$B$4:$K$18,3,FALSE)+B80</f>
        <v>238</v>
      </c>
      <c r="L80" t="str">
        <f t="shared" si="7"/>
        <v>00EE</v>
      </c>
      <c r="O80">
        <v>5</v>
      </c>
      <c r="P80">
        <v>32</v>
      </c>
      <c r="Q80">
        <v>4</v>
      </c>
      <c r="R80" s="14">
        <v>1</v>
      </c>
      <c r="S80" s="12" t="s">
        <v>8</v>
      </c>
      <c r="T80" t="s">
        <v>150</v>
      </c>
      <c r="U80">
        <v>24892</v>
      </c>
      <c r="V80" t="s">
        <v>318</v>
      </c>
      <c r="W80">
        <v>3</v>
      </c>
      <c r="X80" t="s">
        <v>150</v>
      </c>
      <c r="Y80">
        <v>10556</v>
      </c>
      <c r="Z80" t="s">
        <v>319</v>
      </c>
    </row>
    <row r="81" spans="1:26" x14ac:dyDescent="0.25">
      <c r="A81">
        <v>6</v>
      </c>
      <c r="B81">
        <v>45</v>
      </c>
      <c r="C81">
        <v>1</v>
      </c>
      <c r="D81" s="14">
        <v>1</v>
      </c>
      <c r="E81" s="12" t="str">
        <f>VLOOKUP(A81,'to file'!$B$4:$K$18,10,FALSE)</f>
        <v>Yes</v>
      </c>
      <c r="F81" t="str">
        <f t="shared" si="4"/>
        <v/>
      </c>
      <c r="G81">
        <f>VLOOKUP(VLOOKUP(A81,'to file'!$B$4:$K$18,7,FALSE),'to part'!$A$4:$N$17,8)+VLOOKUP(A81,'to file'!$B$4:$K$18,3,FALSE)+B81</f>
        <v>239</v>
      </c>
      <c r="H81" t="str">
        <f t="shared" si="5"/>
        <v>00EF</v>
      </c>
      <c r="I81">
        <f>VLOOKUP(A81,'to file'!$B$4:$K$18,7,FALSE)</f>
        <v>1</v>
      </c>
      <c r="J81" t="str">
        <f t="shared" si="6"/>
        <v/>
      </c>
      <c r="K81">
        <f>VLOOKUP(VLOOKUP(A81,'to file'!$B$4:$K$18,7,FALSE),'to part'!$A$4:$N$17,14)+VLOOKUP(A81,'to file'!$B$4:$K$18,3,FALSE)+B81</f>
        <v>239</v>
      </c>
      <c r="L81" t="str">
        <f t="shared" si="7"/>
        <v>00EF</v>
      </c>
      <c r="O81">
        <v>5</v>
      </c>
      <c r="P81">
        <v>36</v>
      </c>
      <c r="Q81">
        <v>4</v>
      </c>
      <c r="R81" s="14">
        <v>1</v>
      </c>
      <c r="S81" s="12" t="s">
        <v>8</v>
      </c>
      <c r="T81" t="s">
        <v>150</v>
      </c>
      <c r="U81">
        <v>24896</v>
      </c>
      <c r="V81" t="s">
        <v>320</v>
      </c>
      <c r="W81">
        <v>3</v>
      </c>
      <c r="X81" t="s">
        <v>150</v>
      </c>
      <c r="Y81">
        <v>10560</v>
      </c>
      <c r="Z81" t="s">
        <v>321</v>
      </c>
    </row>
    <row r="82" spans="1:26" x14ac:dyDescent="0.25">
      <c r="A82">
        <v>6</v>
      </c>
      <c r="B82">
        <v>46</v>
      </c>
      <c r="C82">
        <v>2</v>
      </c>
      <c r="D82" s="14">
        <v>1</v>
      </c>
      <c r="E82" s="12" t="str">
        <f>VLOOKUP(A82,'to file'!$B$4:$K$18,10,FALSE)</f>
        <v>Yes</v>
      </c>
      <c r="F82" t="str">
        <f t="shared" si="4"/>
        <v/>
      </c>
      <c r="G82">
        <f>VLOOKUP(VLOOKUP(A82,'to file'!$B$4:$K$18,7,FALSE),'to part'!$A$4:$N$17,8)+VLOOKUP(A82,'to file'!$B$4:$K$18,3,FALSE)+B82</f>
        <v>240</v>
      </c>
      <c r="H82" t="str">
        <f t="shared" si="5"/>
        <v>00F0</v>
      </c>
      <c r="I82">
        <f>VLOOKUP(A82,'to file'!$B$4:$K$18,7,FALSE)</f>
        <v>1</v>
      </c>
      <c r="J82" t="str">
        <f t="shared" si="6"/>
        <v/>
      </c>
      <c r="K82">
        <f>VLOOKUP(VLOOKUP(A82,'to file'!$B$4:$K$18,7,FALSE),'to part'!$A$4:$N$17,14)+VLOOKUP(A82,'to file'!$B$4:$K$18,3,FALSE)+B82</f>
        <v>240</v>
      </c>
      <c r="L82" t="str">
        <f t="shared" si="7"/>
        <v>00F0</v>
      </c>
      <c r="O82">
        <v>5</v>
      </c>
      <c r="P82">
        <v>40</v>
      </c>
      <c r="Q82">
        <v>1</v>
      </c>
      <c r="R82" s="14">
        <v>1</v>
      </c>
      <c r="S82" s="12" t="s">
        <v>8</v>
      </c>
      <c r="T82" t="s">
        <v>150</v>
      </c>
      <c r="U82">
        <v>24900</v>
      </c>
      <c r="V82" t="s">
        <v>322</v>
      </c>
      <c r="W82">
        <v>3</v>
      </c>
      <c r="X82" t="s">
        <v>150</v>
      </c>
      <c r="Y82">
        <v>10564</v>
      </c>
      <c r="Z82" t="s">
        <v>323</v>
      </c>
    </row>
    <row r="83" spans="1:26" x14ac:dyDescent="0.25">
      <c r="A83">
        <v>6</v>
      </c>
      <c r="B83">
        <v>48</v>
      </c>
      <c r="C83">
        <v>4</v>
      </c>
      <c r="D83" s="14">
        <v>1</v>
      </c>
      <c r="E83" s="12" t="str">
        <f>VLOOKUP(A83,'to file'!$B$4:$K$18,10,FALSE)</f>
        <v>Yes</v>
      </c>
      <c r="F83" t="str">
        <f t="shared" si="4"/>
        <v/>
      </c>
      <c r="G83">
        <f>VLOOKUP(VLOOKUP(A83,'to file'!$B$4:$K$18,7,FALSE),'to part'!$A$4:$N$17,8)+VLOOKUP(A83,'to file'!$B$4:$K$18,3,FALSE)+B83</f>
        <v>242</v>
      </c>
      <c r="H83" t="str">
        <f t="shared" si="5"/>
        <v>00F2</v>
      </c>
      <c r="I83">
        <f>VLOOKUP(A83,'to file'!$B$4:$K$18,7,FALSE)</f>
        <v>1</v>
      </c>
      <c r="J83" t="str">
        <f t="shared" si="6"/>
        <v/>
      </c>
      <c r="K83">
        <f>VLOOKUP(VLOOKUP(A83,'to file'!$B$4:$K$18,7,FALSE),'to part'!$A$4:$N$17,14)+VLOOKUP(A83,'to file'!$B$4:$K$18,3,FALSE)+B83</f>
        <v>242</v>
      </c>
      <c r="L83" t="str">
        <f t="shared" si="7"/>
        <v>00F2</v>
      </c>
      <c r="O83">
        <v>7</v>
      </c>
      <c r="P83">
        <v>0</v>
      </c>
      <c r="Q83">
        <v>4</v>
      </c>
      <c r="R83" s="14">
        <v>1</v>
      </c>
      <c r="S83" s="12" t="s">
        <v>8</v>
      </c>
      <c r="T83">
        <v>24904</v>
      </c>
      <c r="U83">
        <v>24912</v>
      </c>
      <c r="V83" t="s">
        <v>349</v>
      </c>
      <c r="W83">
        <v>3</v>
      </c>
      <c r="X83">
        <v>10568</v>
      </c>
      <c r="Y83">
        <v>10576</v>
      </c>
      <c r="Z83" t="s">
        <v>350</v>
      </c>
    </row>
    <row r="84" spans="1:26" x14ac:dyDescent="0.25">
      <c r="A84">
        <v>6</v>
      </c>
      <c r="B84">
        <v>52</v>
      </c>
      <c r="C84">
        <v>4</v>
      </c>
      <c r="D84" s="14">
        <v>1</v>
      </c>
      <c r="E84" s="12" t="str">
        <f>VLOOKUP(A84,'to file'!$B$4:$K$18,10,FALSE)</f>
        <v>Yes</v>
      </c>
      <c r="F84" t="str">
        <f t="shared" si="4"/>
        <v/>
      </c>
      <c r="G84">
        <f>VLOOKUP(VLOOKUP(A84,'to file'!$B$4:$K$18,7,FALSE),'to part'!$A$4:$N$17,8)+VLOOKUP(A84,'to file'!$B$4:$K$18,3,FALSE)+B84</f>
        <v>246</v>
      </c>
      <c r="H84" t="str">
        <f t="shared" si="5"/>
        <v>00F6</v>
      </c>
      <c r="I84">
        <f>VLOOKUP(A84,'to file'!$B$4:$K$18,7,FALSE)</f>
        <v>1</v>
      </c>
      <c r="J84" t="str">
        <f t="shared" si="6"/>
        <v/>
      </c>
      <c r="K84">
        <f>VLOOKUP(VLOOKUP(A84,'to file'!$B$4:$K$18,7,FALSE),'to part'!$A$4:$N$17,14)+VLOOKUP(A84,'to file'!$B$4:$K$18,3,FALSE)+B84</f>
        <v>246</v>
      </c>
      <c r="L84" t="str">
        <f t="shared" si="7"/>
        <v>00F6</v>
      </c>
      <c r="O84">
        <v>7</v>
      </c>
      <c r="P84">
        <v>4</v>
      </c>
      <c r="Q84">
        <v>4</v>
      </c>
      <c r="R84" s="14">
        <v>2</v>
      </c>
      <c r="S84" s="12" t="s">
        <v>8</v>
      </c>
      <c r="T84" t="s">
        <v>150</v>
      </c>
      <c r="U84">
        <v>24916</v>
      </c>
      <c r="V84" t="s">
        <v>351</v>
      </c>
      <c r="W84">
        <v>3</v>
      </c>
      <c r="X84" t="s">
        <v>150</v>
      </c>
      <c r="Y84">
        <v>10580</v>
      </c>
      <c r="Z84" t="s">
        <v>352</v>
      </c>
    </row>
    <row r="85" spans="1:26" x14ac:dyDescent="0.25">
      <c r="A85">
        <v>6</v>
      </c>
      <c r="B85">
        <v>56</v>
      </c>
      <c r="C85">
        <v>2</v>
      </c>
      <c r="D85" s="14">
        <v>1</v>
      </c>
      <c r="E85" s="12" t="str">
        <f>VLOOKUP(A85,'to file'!$B$4:$K$18,10,FALSE)</f>
        <v>Yes</v>
      </c>
      <c r="F85" t="str">
        <f t="shared" si="4"/>
        <v/>
      </c>
      <c r="G85">
        <f>VLOOKUP(VLOOKUP(A85,'to file'!$B$4:$K$18,7,FALSE),'to part'!$A$4:$N$17,8)+VLOOKUP(A85,'to file'!$B$4:$K$18,3,FALSE)+B85</f>
        <v>250</v>
      </c>
      <c r="H85" t="str">
        <f t="shared" si="5"/>
        <v>00FA</v>
      </c>
      <c r="I85">
        <f>VLOOKUP(A85,'to file'!$B$4:$K$18,7,FALSE)</f>
        <v>1</v>
      </c>
      <c r="J85" t="str">
        <f t="shared" si="6"/>
        <v/>
      </c>
      <c r="K85">
        <f>VLOOKUP(VLOOKUP(A85,'to file'!$B$4:$K$18,7,FALSE),'to part'!$A$4:$N$17,14)+VLOOKUP(A85,'to file'!$B$4:$K$18,3,FALSE)+B85</f>
        <v>250</v>
      </c>
      <c r="L85" t="str">
        <f t="shared" si="7"/>
        <v>00FA</v>
      </c>
      <c r="O85">
        <v>7</v>
      </c>
      <c r="P85">
        <v>12</v>
      </c>
      <c r="Q85">
        <v>4</v>
      </c>
      <c r="R85" s="14">
        <v>1</v>
      </c>
      <c r="S85" s="12" t="s">
        <v>8</v>
      </c>
      <c r="T85" t="s">
        <v>150</v>
      </c>
      <c r="U85">
        <v>24924</v>
      </c>
      <c r="V85" t="s">
        <v>353</v>
      </c>
      <c r="W85">
        <v>3</v>
      </c>
      <c r="X85" t="s">
        <v>150</v>
      </c>
      <c r="Y85">
        <v>10588</v>
      </c>
      <c r="Z85" t="s">
        <v>354</v>
      </c>
    </row>
    <row r="86" spans="1:26" x14ac:dyDescent="0.25">
      <c r="A86">
        <v>6</v>
      </c>
      <c r="B86">
        <v>60</v>
      </c>
      <c r="C86">
        <v>8</v>
      </c>
      <c r="D86" s="14">
        <v>1</v>
      </c>
      <c r="E86" s="12" t="str">
        <f>VLOOKUP(A86,'to file'!$B$4:$K$18,10,FALSE)</f>
        <v>Yes</v>
      </c>
      <c r="F86" t="str">
        <f t="shared" si="4"/>
        <v/>
      </c>
      <c r="G86">
        <f>VLOOKUP(VLOOKUP(A86,'to file'!$B$4:$K$18,7,FALSE),'to part'!$A$4:$N$17,8)+VLOOKUP(A86,'to file'!$B$4:$K$18,3,FALSE)+B86</f>
        <v>254</v>
      </c>
      <c r="H86" t="str">
        <f t="shared" si="5"/>
        <v>00FE</v>
      </c>
      <c r="I86">
        <f>VLOOKUP(A86,'to file'!$B$4:$K$18,7,FALSE)</f>
        <v>1</v>
      </c>
      <c r="J86" t="str">
        <f t="shared" si="6"/>
        <v/>
      </c>
      <c r="K86">
        <f>VLOOKUP(VLOOKUP(A86,'to file'!$B$4:$K$18,7,FALSE),'to part'!$A$4:$N$17,14)+VLOOKUP(A86,'to file'!$B$4:$K$18,3,FALSE)+B86</f>
        <v>254</v>
      </c>
      <c r="L86" t="str">
        <f t="shared" si="7"/>
        <v>00FE</v>
      </c>
      <c r="O86">
        <v>7</v>
      </c>
      <c r="P86">
        <v>16</v>
      </c>
      <c r="Q86">
        <v>4</v>
      </c>
      <c r="R86" s="14">
        <v>2</v>
      </c>
      <c r="S86" s="12" t="s">
        <v>8</v>
      </c>
      <c r="T86" t="s">
        <v>150</v>
      </c>
      <c r="U86">
        <v>24928</v>
      </c>
      <c r="V86" t="s">
        <v>355</v>
      </c>
      <c r="W86">
        <v>3</v>
      </c>
      <c r="X86" t="s">
        <v>150</v>
      </c>
      <c r="Y86">
        <v>10592</v>
      </c>
      <c r="Z86" t="s">
        <v>356</v>
      </c>
    </row>
    <row r="87" spans="1:26" x14ac:dyDescent="0.25">
      <c r="A87">
        <v>6</v>
      </c>
      <c r="B87">
        <v>60</v>
      </c>
      <c r="C87">
        <v>4</v>
      </c>
      <c r="D87" s="14">
        <v>1</v>
      </c>
      <c r="E87" s="12" t="str">
        <f>VLOOKUP(A87,'to file'!$B$4:$K$18,10,FALSE)</f>
        <v>Yes</v>
      </c>
      <c r="F87" t="str">
        <f t="shared" si="4"/>
        <v/>
      </c>
      <c r="G87">
        <f>VLOOKUP(VLOOKUP(A87,'to file'!$B$4:$K$18,7,FALSE),'to part'!$A$4:$N$17,8)+VLOOKUP(A87,'to file'!$B$4:$K$18,3,FALSE)+B87</f>
        <v>254</v>
      </c>
      <c r="H87" t="str">
        <f t="shared" si="5"/>
        <v>00FE</v>
      </c>
      <c r="I87">
        <f>VLOOKUP(A87,'to file'!$B$4:$K$18,7,FALSE)</f>
        <v>1</v>
      </c>
      <c r="J87" t="str">
        <f t="shared" si="6"/>
        <v/>
      </c>
      <c r="K87">
        <f>VLOOKUP(VLOOKUP(A87,'to file'!$B$4:$K$18,7,FALSE),'to part'!$A$4:$N$17,14)+VLOOKUP(A87,'to file'!$B$4:$K$18,3,FALSE)+B87</f>
        <v>254</v>
      </c>
      <c r="L87" t="str">
        <f t="shared" si="7"/>
        <v>00FE</v>
      </c>
      <c r="O87">
        <v>7</v>
      </c>
      <c r="P87">
        <v>24</v>
      </c>
      <c r="Q87">
        <v>4</v>
      </c>
      <c r="R87" s="14">
        <v>1</v>
      </c>
      <c r="S87" s="12" t="s">
        <v>8</v>
      </c>
      <c r="T87" t="s">
        <v>150</v>
      </c>
      <c r="U87">
        <v>24936</v>
      </c>
      <c r="V87" t="s">
        <v>357</v>
      </c>
      <c r="W87">
        <v>3</v>
      </c>
      <c r="X87" t="s">
        <v>150</v>
      </c>
      <c r="Y87">
        <v>10600</v>
      </c>
      <c r="Z87" t="s">
        <v>358</v>
      </c>
    </row>
    <row r="88" spans="1:26" x14ac:dyDescent="0.25">
      <c r="A88">
        <v>6</v>
      </c>
      <c r="B88">
        <v>64</v>
      </c>
      <c r="C88">
        <v>4</v>
      </c>
      <c r="D88" s="14">
        <v>1</v>
      </c>
      <c r="E88" s="12" t="str">
        <f>VLOOKUP(A88,'to file'!$B$4:$K$18,10,FALSE)</f>
        <v>Yes</v>
      </c>
      <c r="F88" t="str">
        <f t="shared" si="4"/>
        <v/>
      </c>
      <c r="G88">
        <f>VLOOKUP(VLOOKUP(A88,'to file'!$B$4:$K$18,7,FALSE),'to part'!$A$4:$N$17,8)+VLOOKUP(A88,'to file'!$B$4:$K$18,3,FALSE)+B88</f>
        <v>258</v>
      </c>
      <c r="H88" t="str">
        <f t="shared" si="5"/>
        <v>0102</v>
      </c>
      <c r="I88">
        <f>VLOOKUP(A88,'to file'!$B$4:$K$18,7,FALSE)</f>
        <v>1</v>
      </c>
      <c r="J88" t="str">
        <f t="shared" si="6"/>
        <v/>
      </c>
      <c r="K88">
        <f>VLOOKUP(VLOOKUP(A88,'to file'!$B$4:$K$18,7,FALSE),'to part'!$A$4:$N$17,14)+VLOOKUP(A88,'to file'!$B$4:$K$18,3,FALSE)+B88</f>
        <v>258</v>
      </c>
      <c r="L88" t="str">
        <f t="shared" si="7"/>
        <v>0102</v>
      </c>
      <c r="O88">
        <v>7</v>
      </c>
      <c r="P88">
        <v>28</v>
      </c>
      <c r="Q88">
        <v>4</v>
      </c>
      <c r="R88" s="14">
        <v>2</v>
      </c>
      <c r="S88" s="12" t="s">
        <v>8</v>
      </c>
      <c r="T88" t="s">
        <v>150</v>
      </c>
      <c r="U88">
        <v>24940</v>
      </c>
      <c r="V88" t="s">
        <v>359</v>
      </c>
      <c r="W88">
        <v>3</v>
      </c>
      <c r="X88" t="s">
        <v>150</v>
      </c>
      <c r="Y88">
        <v>10604</v>
      </c>
      <c r="Z88" t="s">
        <v>360</v>
      </c>
    </row>
    <row r="89" spans="1:26" x14ac:dyDescent="0.25">
      <c r="A89">
        <v>7</v>
      </c>
      <c r="B89">
        <v>0</v>
      </c>
      <c r="C89">
        <v>4</v>
      </c>
      <c r="D89" s="14">
        <v>1</v>
      </c>
      <c r="E89" s="12" t="str">
        <f>VLOOKUP(A89,'to file'!$B$4:$K$18,10,FALSE)</f>
        <v>Yes</v>
      </c>
      <c r="F89">
        <f t="shared" si="4"/>
        <v>24904</v>
      </c>
      <c r="G89">
        <f>VLOOKUP(VLOOKUP(A89,'to file'!$B$4:$K$18,7,FALSE),'to part'!$A$4:$N$17,8)+VLOOKUP(A89,'to file'!$B$4:$K$18,3,FALSE)+B89</f>
        <v>24912</v>
      </c>
      <c r="H89" t="str">
        <f t="shared" si="5"/>
        <v>6150</v>
      </c>
      <c r="I89">
        <f>VLOOKUP(A89,'to file'!$B$4:$K$18,7,FALSE)</f>
        <v>3</v>
      </c>
      <c r="J89">
        <f t="shared" si="6"/>
        <v>10566</v>
      </c>
      <c r="K89">
        <f>VLOOKUP(VLOOKUP(A89,'to file'!$B$4:$K$18,7,FALSE),'to part'!$A$4:$N$17,14)+VLOOKUP(A89,'to file'!$B$4:$K$18,3,FALSE)+B89</f>
        <v>10574</v>
      </c>
      <c r="L89" t="str">
        <f t="shared" si="7"/>
        <v>294E</v>
      </c>
      <c r="O89">
        <v>7</v>
      </c>
      <c r="P89">
        <v>36</v>
      </c>
      <c r="Q89">
        <v>8</v>
      </c>
      <c r="R89" s="14">
        <v>1</v>
      </c>
      <c r="S89" s="12" t="s">
        <v>8</v>
      </c>
      <c r="T89" t="s">
        <v>150</v>
      </c>
      <c r="U89">
        <v>24948</v>
      </c>
      <c r="V89" t="s">
        <v>361</v>
      </c>
      <c r="W89">
        <v>3</v>
      </c>
      <c r="X89" t="s">
        <v>150</v>
      </c>
      <c r="Y89">
        <v>10612</v>
      </c>
      <c r="Z89" t="s">
        <v>362</v>
      </c>
    </row>
    <row r="90" spans="1:26" x14ac:dyDescent="0.25">
      <c r="A90">
        <v>7</v>
      </c>
      <c r="B90">
        <v>4</v>
      </c>
      <c r="C90">
        <v>4</v>
      </c>
      <c r="D90" s="14">
        <v>2</v>
      </c>
      <c r="E90" s="12" t="str">
        <f>VLOOKUP(A90,'to file'!$B$4:$K$18,10,FALSE)</f>
        <v>Yes</v>
      </c>
      <c r="F90" t="str">
        <f t="shared" si="4"/>
        <v/>
      </c>
      <c r="G90">
        <f>VLOOKUP(VLOOKUP(A90,'to file'!$B$4:$K$18,7,FALSE),'to part'!$A$4:$N$17,8)+VLOOKUP(A90,'to file'!$B$4:$K$18,3,FALSE)+B90</f>
        <v>24916</v>
      </c>
      <c r="H90" t="str">
        <f t="shared" si="5"/>
        <v>6154</v>
      </c>
      <c r="I90">
        <f>VLOOKUP(A90,'to file'!$B$4:$K$18,7,FALSE)</f>
        <v>3</v>
      </c>
      <c r="J90" t="str">
        <f t="shared" si="6"/>
        <v/>
      </c>
      <c r="K90">
        <f>VLOOKUP(VLOOKUP(A90,'to file'!$B$4:$K$18,7,FALSE),'to part'!$A$4:$N$17,14)+VLOOKUP(A90,'to file'!$B$4:$K$18,3,FALSE)+B90</f>
        <v>10578</v>
      </c>
      <c r="L90" t="str">
        <f t="shared" si="7"/>
        <v>2952</v>
      </c>
      <c r="O90">
        <v>7</v>
      </c>
      <c r="P90">
        <v>36</v>
      </c>
      <c r="Q90">
        <v>4</v>
      </c>
      <c r="R90" s="14">
        <v>1</v>
      </c>
      <c r="S90" s="12" t="s">
        <v>8</v>
      </c>
      <c r="T90" t="s">
        <v>150</v>
      </c>
      <c r="U90">
        <v>24948</v>
      </c>
      <c r="V90" t="s">
        <v>361</v>
      </c>
      <c r="W90">
        <v>3</v>
      </c>
      <c r="X90" t="s">
        <v>150</v>
      </c>
      <c r="Y90">
        <v>10612</v>
      </c>
      <c r="Z90" t="s">
        <v>362</v>
      </c>
    </row>
    <row r="91" spans="1:26" x14ac:dyDescent="0.25">
      <c r="A91">
        <v>7</v>
      </c>
      <c r="B91">
        <v>12</v>
      </c>
      <c r="C91">
        <v>4</v>
      </c>
      <c r="D91" s="14">
        <v>1</v>
      </c>
      <c r="E91" s="12" t="str">
        <f>VLOOKUP(A91,'to file'!$B$4:$K$18,10,FALSE)</f>
        <v>Yes</v>
      </c>
      <c r="F91" t="str">
        <f t="shared" si="4"/>
        <v/>
      </c>
      <c r="G91">
        <f>VLOOKUP(VLOOKUP(A91,'to file'!$B$4:$K$18,7,FALSE),'to part'!$A$4:$N$17,8)+VLOOKUP(A91,'to file'!$B$4:$K$18,3,FALSE)+B91</f>
        <v>24924</v>
      </c>
      <c r="H91" t="str">
        <f t="shared" si="5"/>
        <v>615C</v>
      </c>
      <c r="I91">
        <f>VLOOKUP(A91,'to file'!$B$4:$K$18,7,FALSE)</f>
        <v>3</v>
      </c>
      <c r="J91" t="str">
        <f t="shared" si="6"/>
        <v/>
      </c>
      <c r="K91">
        <f>VLOOKUP(VLOOKUP(A91,'to file'!$B$4:$K$18,7,FALSE),'to part'!$A$4:$N$17,14)+VLOOKUP(A91,'to file'!$B$4:$K$18,3,FALSE)+B91</f>
        <v>10586</v>
      </c>
      <c r="L91" t="str">
        <f t="shared" si="7"/>
        <v>295A</v>
      </c>
      <c r="O91">
        <v>7</v>
      </c>
      <c r="P91">
        <v>40</v>
      </c>
      <c r="Q91">
        <v>4</v>
      </c>
      <c r="R91" s="14">
        <v>1</v>
      </c>
      <c r="S91" s="12" t="s">
        <v>8</v>
      </c>
      <c r="T91" t="s">
        <v>150</v>
      </c>
      <c r="U91">
        <v>24952</v>
      </c>
      <c r="V91" t="s">
        <v>363</v>
      </c>
      <c r="W91">
        <v>3</v>
      </c>
      <c r="X91" t="s">
        <v>150</v>
      </c>
      <c r="Y91">
        <v>10616</v>
      </c>
      <c r="Z91" t="s">
        <v>364</v>
      </c>
    </row>
    <row r="92" spans="1:26" x14ac:dyDescent="0.25">
      <c r="A92">
        <v>7</v>
      </c>
      <c r="B92">
        <v>16</v>
      </c>
      <c r="C92">
        <v>4</v>
      </c>
      <c r="D92" s="14">
        <v>2</v>
      </c>
      <c r="E92" s="12" t="str">
        <f>VLOOKUP(A92,'to file'!$B$4:$K$18,10,FALSE)</f>
        <v>Yes</v>
      </c>
      <c r="F92" t="str">
        <f t="shared" si="4"/>
        <v/>
      </c>
      <c r="G92">
        <f>VLOOKUP(VLOOKUP(A92,'to file'!$B$4:$K$18,7,FALSE),'to part'!$A$4:$N$17,8)+VLOOKUP(A92,'to file'!$B$4:$K$18,3,FALSE)+B92</f>
        <v>24928</v>
      </c>
      <c r="H92" t="str">
        <f t="shared" si="5"/>
        <v>6160</v>
      </c>
      <c r="I92">
        <f>VLOOKUP(A92,'to file'!$B$4:$K$18,7,FALSE)</f>
        <v>3</v>
      </c>
      <c r="J92" t="str">
        <f t="shared" si="6"/>
        <v/>
      </c>
      <c r="K92">
        <f>VLOOKUP(VLOOKUP(A92,'to file'!$B$4:$K$18,7,FALSE),'to part'!$A$4:$N$17,14)+VLOOKUP(A92,'to file'!$B$4:$K$18,3,FALSE)+B92</f>
        <v>10590</v>
      </c>
      <c r="L92" t="str">
        <f t="shared" si="7"/>
        <v>295E</v>
      </c>
      <c r="O92">
        <v>7</v>
      </c>
      <c r="P92">
        <v>44</v>
      </c>
      <c r="Q92">
        <v>4</v>
      </c>
      <c r="R92" s="14">
        <v>1</v>
      </c>
      <c r="S92" s="12" t="s">
        <v>8</v>
      </c>
      <c r="T92" t="s">
        <v>150</v>
      </c>
      <c r="U92">
        <v>24956</v>
      </c>
      <c r="V92" t="s">
        <v>365</v>
      </c>
      <c r="W92">
        <v>3</v>
      </c>
      <c r="X92" t="s">
        <v>150</v>
      </c>
      <c r="Y92">
        <v>10620</v>
      </c>
      <c r="Z92" t="s">
        <v>366</v>
      </c>
    </row>
    <row r="93" spans="1:26" x14ac:dyDescent="0.25">
      <c r="A93">
        <v>7</v>
      </c>
      <c r="B93">
        <v>24</v>
      </c>
      <c r="C93">
        <v>4</v>
      </c>
      <c r="D93" s="14">
        <v>1</v>
      </c>
      <c r="E93" s="12" t="str">
        <f>VLOOKUP(A93,'to file'!$B$4:$K$18,10,FALSE)</f>
        <v>Yes</v>
      </c>
      <c r="F93" t="str">
        <f t="shared" si="4"/>
        <v/>
      </c>
      <c r="G93">
        <f>VLOOKUP(VLOOKUP(A93,'to file'!$B$4:$K$18,7,FALSE),'to part'!$A$4:$N$17,8)+VLOOKUP(A93,'to file'!$B$4:$K$18,3,FALSE)+B93</f>
        <v>24936</v>
      </c>
      <c r="H93" t="str">
        <f t="shared" si="5"/>
        <v>6168</v>
      </c>
      <c r="I93">
        <f>VLOOKUP(A93,'to file'!$B$4:$K$18,7,FALSE)</f>
        <v>3</v>
      </c>
      <c r="J93" t="str">
        <f t="shared" si="6"/>
        <v/>
      </c>
      <c r="K93">
        <f>VLOOKUP(VLOOKUP(A93,'to file'!$B$4:$K$18,7,FALSE),'to part'!$A$4:$N$17,14)+VLOOKUP(A93,'to file'!$B$4:$K$18,3,FALSE)+B93</f>
        <v>10598</v>
      </c>
      <c r="L93" t="str">
        <f t="shared" si="7"/>
        <v>2966</v>
      </c>
      <c r="O93">
        <v>7</v>
      </c>
      <c r="P93">
        <v>48</v>
      </c>
      <c r="Q93">
        <v>4</v>
      </c>
      <c r="R93" s="14">
        <v>2</v>
      </c>
      <c r="S93" s="12" t="s">
        <v>8</v>
      </c>
      <c r="T93" t="s">
        <v>150</v>
      </c>
      <c r="U93">
        <v>24960</v>
      </c>
      <c r="V93" t="s">
        <v>367</v>
      </c>
      <c r="W93">
        <v>3</v>
      </c>
      <c r="X93" t="s">
        <v>150</v>
      </c>
      <c r="Y93">
        <v>10624</v>
      </c>
      <c r="Z93" t="s">
        <v>368</v>
      </c>
    </row>
    <row r="94" spans="1:26" x14ac:dyDescent="0.25">
      <c r="A94">
        <v>7</v>
      </c>
      <c r="B94">
        <v>28</v>
      </c>
      <c r="C94">
        <v>4</v>
      </c>
      <c r="D94" s="14">
        <v>2</v>
      </c>
      <c r="E94" s="12" t="str">
        <f>VLOOKUP(A94,'to file'!$B$4:$K$18,10,FALSE)</f>
        <v>Yes</v>
      </c>
      <c r="F94" t="str">
        <f t="shared" si="4"/>
        <v/>
      </c>
      <c r="G94">
        <f>VLOOKUP(VLOOKUP(A94,'to file'!$B$4:$K$18,7,FALSE),'to part'!$A$4:$N$17,8)+VLOOKUP(A94,'to file'!$B$4:$K$18,3,FALSE)+B94</f>
        <v>24940</v>
      </c>
      <c r="H94" t="str">
        <f t="shared" si="5"/>
        <v>616C</v>
      </c>
      <c r="I94">
        <f>VLOOKUP(A94,'to file'!$B$4:$K$18,7,FALSE)</f>
        <v>3</v>
      </c>
      <c r="J94" t="str">
        <f t="shared" si="6"/>
        <v/>
      </c>
      <c r="K94">
        <f>VLOOKUP(VLOOKUP(A94,'to file'!$B$4:$K$18,7,FALSE),'to part'!$A$4:$N$17,14)+VLOOKUP(A94,'to file'!$B$4:$K$18,3,FALSE)+B94</f>
        <v>10602</v>
      </c>
      <c r="L94" t="str">
        <f t="shared" si="7"/>
        <v>296A</v>
      </c>
      <c r="O94">
        <v>7</v>
      </c>
      <c r="P94">
        <v>56</v>
      </c>
      <c r="Q94">
        <v>4</v>
      </c>
      <c r="R94" s="14">
        <v>1</v>
      </c>
      <c r="S94" s="12" t="s">
        <v>8</v>
      </c>
      <c r="T94" t="s">
        <v>150</v>
      </c>
      <c r="U94">
        <v>24968</v>
      </c>
      <c r="V94" t="s">
        <v>369</v>
      </c>
      <c r="W94">
        <v>3</v>
      </c>
      <c r="X94" t="s">
        <v>150</v>
      </c>
      <c r="Y94">
        <v>10632</v>
      </c>
      <c r="Z94" t="s">
        <v>370</v>
      </c>
    </row>
    <row r="95" spans="1:26" x14ac:dyDescent="0.25">
      <c r="A95">
        <v>7</v>
      </c>
      <c r="B95">
        <v>36</v>
      </c>
      <c r="C95">
        <v>8</v>
      </c>
      <c r="D95" s="14">
        <v>1</v>
      </c>
      <c r="E95" s="12" t="str">
        <f>VLOOKUP(A95,'to file'!$B$4:$K$18,10,FALSE)</f>
        <v>Yes</v>
      </c>
      <c r="F95" t="str">
        <f t="shared" si="4"/>
        <v/>
      </c>
      <c r="G95">
        <f>VLOOKUP(VLOOKUP(A95,'to file'!$B$4:$K$18,7,FALSE),'to part'!$A$4:$N$17,8)+VLOOKUP(A95,'to file'!$B$4:$K$18,3,FALSE)+B95</f>
        <v>24948</v>
      </c>
      <c r="H95" t="str">
        <f t="shared" si="5"/>
        <v>6174</v>
      </c>
      <c r="I95">
        <f>VLOOKUP(A95,'to file'!$B$4:$K$18,7,FALSE)</f>
        <v>3</v>
      </c>
      <c r="J95" t="str">
        <f t="shared" si="6"/>
        <v/>
      </c>
      <c r="K95">
        <f>VLOOKUP(VLOOKUP(A95,'to file'!$B$4:$K$18,7,FALSE),'to part'!$A$4:$N$17,14)+VLOOKUP(A95,'to file'!$B$4:$K$18,3,FALSE)+B95</f>
        <v>10610</v>
      </c>
      <c r="L95" t="str">
        <f t="shared" si="7"/>
        <v>2972</v>
      </c>
      <c r="O95">
        <v>7</v>
      </c>
      <c r="P95">
        <v>60</v>
      </c>
      <c r="Q95">
        <v>4</v>
      </c>
      <c r="R95" s="14">
        <v>2</v>
      </c>
      <c r="S95" s="12" t="s">
        <v>8</v>
      </c>
      <c r="T95" t="s">
        <v>150</v>
      </c>
      <c r="U95">
        <v>24972</v>
      </c>
      <c r="V95" t="s">
        <v>371</v>
      </c>
      <c r="W95">
        <v>3</v>
      </c>
      <c r="X95" t="s">
        <v>150</v>
      </c>
      <c r="Y95">
        <v>10636</v>
      </c>
      <c r="Z95" t="s">
        <v>372</v>
      </c>
    </row>
    <row r="96" spans="1:26" x14ac:dyDescent="0.25">
      <c r="A96">
        <v>7</v>
      </c>
      <c r="B96">
        <v>36</v>
      </c>
      <c r="C96">
        <v>4</v>
      </c>
      <c r="D96" s="14">
        <v>1</v>
      </c>
      <c r="E96" s="12" t="str">
        <f>VLOOKUP(A96,'to file'!$B$4:$K$18,10,FALSE)</f>
        <v>Yes</v>
      </c>
      <c r="F96" t="str">
        <f t="shared" si="4"/>
        <v/>
      </c>
      <c r="G96">
        <f>VLOOKUP(VLOOKUP(A96,'to file'!$B$4:$K$18,7,FALSE),'to part'!$A$4:$N$17,8)+VLOOKUP(A96,'to file'!$B$4:$K$18,3,FALSE)+B96</f>
        <v>24948</v>
      </c>
      <c r="H96" t="str">
        <f t="shared" si="5"/>
        <v>6174</v>
      </c>
      <c r="I96">
        <f>VLOOKUP(A96,'to file'!$B$4:$K$18,7,FALSE)</f>
        <v>3</v>
      </c>
      <c r="J96" t="str">
        <f t="shared" si="6"/>
        <v/>
      </c>
      <c r="K96">
        <f>VLOOKUP(VLOOKUP(A96,'to file'!$B$4:$K$18,7,FALSE),'to part'!$A$4:$N$17,14)+VLOOKUP(A96,'to file'!$B$4:$K$18,3,FALSE)+B96</f>
        <v>10610</v>
      </c>
      <c r="L96" t="str">
        <f t="shared" si="7"/>
        <v>2972</v>
      </c>
      <c r="O96">
        <v>7</v>
      </c>
      <c r="P96">
        <v>68</v>
      </c>
      <c r="Q96">
        <v>4</v>
      </c>
      <c r="R96" s="14">
        <v>1</v>
      </c>
      <c r="S96" s="12" t="s">
        <v>8</v>
      </c>
      <c r="T96" t="s">
        <v>150</v>
      </c>
      <c r="U96">
        <v>24980</v>
      </c>
      <c r="V96" t="s">
        <v>373</v>
      </c>
      <c r="W96">
        <v>3</v>
      </c>
      <c r="X96" t="s">
        <v>150</v>
      </c>
      <c r="Y96">
        <v>10644</v>
      </c>
      <c r="Z96" t="s">
        <v>374</v>
      </c>
    </row>
    <row r="97" spans="1:26" x14ac:dyDescent="0.25">
      <c r="A97">
        <v>7</v>
      </c>
      <c r="B97">
        <v>40</v>
      </c>
      <c r="C97">
        <v>4</v>
      </c>
      <c r="D97" s="14">
        <v>1</v>
      </c>
      <c r="E97" s="12" t="str">
        <f>VLOOKUP(A97,'to file'!$B$4:$K$18,10,FALSE)</f>
        <v>Yes</v>
      </c>
      <c r="F97" t="str">
        <f t="shared" si="4"/>
        <v/>
      </c>
      <c r="G97">
        <f>VLOOKUP(VLOOKUP(A97,'to file'!$B$4:$K$18,7,FALSE),'to part'!$A$4:$N$17,8)+VLOOKUP(A97,'to file'!$B$4:$K$18,3,FALSE)+B97</f>
        <v>24952</v>
      </c>
      <c r="H97" t="str">
        <f t="shared" si="5"/>
        <v>6178</v>
      </c>
      <c r="I97">
        <f>VLOOKUP(A97,'to file'!$B$4:$K$18,7,FALSE)</f>
        <v>3</v>
      </c>
      <c r="J97" t="str">
        <f t="shared" si="6"/>
        <v/>
      </c>
      <c r="K97">
        <f>VLOOKUP(VLOOKUP(A97,'to file'!$B$4:$K$18,7,FALSE),'to part'!$A$4:$N$17,14)+VLOOKUP(A97,'to file'!$B$4:$K$18,3,FALSE)+B97</f>
        <v>10614</v>
      </c>
      <c r="L97" t="str">
        <f t="shared" si="7"/>
        <v>2976</v>
      </c>
      <c r="O97">
        <v>2</v>
      </c>
      <c r="P97">
        <v>0</v>
      </c>
      <c r="Q97">
        <v>2</v>
      </c>
      <c r="R97" s="14">
        <v>1</v>
      </c>
      <c r="S97" s="12" t="s">
        <v>8</v>
      </c>
      <c r="T97">
        <v>24984</v>
      </c>
      <c r="U97">
        <v>24992</v>
      </c>
      <c r="V97" t="s">
        <v>250</v>
      </c>
      <c r="W97">
        <v>3</v>
      </c>
      <c r="X97">
        <v>10648</v>
      </c>
      <c r="Y97">
        <v>10656</v>
      </c>
      <c r="Z97" t="s">
        <v>251</v>
      </c>
    </row>
    <row r="98" spans="1:26" x14ac:dyDescent="0.25">
      <c r="A98">
        <v>7</v>
      </c>
      <c r="B98">
        <v>44</v>
      </c>
      <c r="C98">
        <v>4</v>
      </c>
      <c r="D98" s="14">
        <v>1</v>
      </c>
      <c r="E98" s="12" t="str">
        <f>VLOOKUP(A98,'to file'!$B$4:$K$18,10,FALSE)</f>
        <v>Yes</v>
      </c>
      <c r="F98" t="str">
        <f t="shared" si="4"/>
        <v/>
      </c>
      <c r="G98">
        <f>VLOOKUP(VLOOKUP(A98,'to file'!$B$4:$K$18,7,FALSE),'to part'!$A$4:$N$17,8)+VLOOKUP(A98,'to file'!$B$4:$K$18,3,FALSE)+B98</f>
        <v>24956</v>
      </c>
      <c r="H98" t="str">
        <f t="shared" si="5"/>
        <v>617C</v>
      </c>
      <c r="I98">
        <f>VLOOKUP(A98,'to file'!$B$4:$K$18,7,FALSE)</f>
        <v>3</v>
      </c>
      <c r="J98" t="str">
        <f t="shared" si="6"/>
        <v/>
      </c>
      <c r="K98">
        <f>VLOOKUP(VLOOKUP(A98,'to file'!$B$4:$K$18,7,FALSE),'to part'!$A$4:$N$17,14)+VLOOKUP(A98,'to file'!$B$4:$K$18,3,FALSE)+B98</f>
        <v>10618</v>
      </c>
      <c r="L98" t="str">
        <f t="shared" si="7"/>
        <v>297A</v>
      </c>
      <c r="O98">
        <v>2</v>
      </c>
      <c r="P98">
        <v>2</v>
      </c>
      <c r="Q98">
        <v>2</v>
      </c>
      <c r="R98" s="14">
        <v>1</v>
      </c>
      <c r="S98" s="12" t="s">
        <v>8</v>
      </c>
      <c r="T98" t="s">
        <v>150</v>
      </c>
      <c r="U98">
        <v>24994</v>
      </c>
      <c r="V98" t="s">
        <v>252</v>
      </c>
      <c r="W98">
        <v>3</v>
      </c>
      <c r="X98" t="s">
        <v>150</v>
      </c>
      <c r="Y98">
        <v>10658</v>
      </c>
      <c r="Z98" t="s">
        <v>253</v>
      </c>
    </row>
    <row r="99" spans="1:26" x14ac:dyDescent="0.25">
      <c r="A99">
        <v>7</v>
      </c>
      <c r="B99">
        <v>48</v>
      </c>
      <c r="C99">
        <v>4</v>
      </c>
      <c r="D99" s="14">
        <v>2</v>
      </c>
      <c r="E99" s="12" t="str">
        <f>VLOOKUP(A99,'to file'!$B$4:$K$18,10,FALSE)</f>
        <v>Yes</v>
      </c>
      <c r="F99" t="str">
        <f t="shared" si="4"/>
        <v/>
      </c>
      <c r="G99">
        <f>VLOOKUP(VLOOKUP(A99,'to file'!$B$4:$K$18,7,FALSE),'to part'!$A$4:$N$17,8)+VLOOKUP(A99,'to file'!$B$4:$K$18,3,FALSE)+B99</f>
        <v>24960</v>
      </c>
      <c r="H99" t="str">
        <f t="shared" si="5"/>
        <v>6180</v>
      </c>
      <c r="I99">
        <f>VLOOKUP(A99,'to file'!$B$4:$K$18,7,FALSE)</f>
        <v>3</v>
      </c>
      <c r="J99" t="str">
        <f t="shared" si="6"/>
        <v/>
      </c>
      <c r="K99">
        <f>VLOOKUP(VLOOKUP(A99,'to file'!$B$4:$K$18,7,FALSE),'to part'!$A$4:$N$17,14)+VLOOKUP(A99,'to file'!$B$4:$K$18,3,FALSE)+B99</f>
        <v>10622</v>
      </c>
      <c r="L99" t="str">
        <f t="shared" si="7"/>
        <v>297E</v>
      </c>
      <c r="O99">
        <v>2</v>
      </c>
      <c r="P99">
        <v>4</v>
      </c>
      <c r="Q99">
        <v>2</v>
      </c>
      <c r="R99" s="14">
        <v>1</v>
      </c>
      <c r="S99" s="12" t="s">
        <v>8</v>
      </c>
      <c r="T99" t="s">
        <v>150</v>
      </c>
      <c r="U99">
        <v>24996</v>
      </c>
      <c r="V99" t="s">
        <v>254</v>
      </c>
      <c r="W99">
        <v>3</v>
      </c>
      <c r="X99" t="s">
        <v>150</v>
      </c>
      <c r="Y99">
        <v>10660</v>
      </c>
      <c r="Z99" t="s">
        <v>255</v>
      </c>
    </row>
    <row r="100" spans="1:26" x14ac:dyDescent="0.25">
      <c r="A100">
        <v>7</v>
      </c>
      <c r="B100">
        <v>56</v>
      </c>
      <c r="C100">
        <v>4</v>
      </c>
      <c r="D100" s="14">
        <v>1</v>
      </c>
      <c r="E100" s="12" t="str">
        <f>VLOOKUP(A100,'to file'!$B$4:$K$18,10,FALSE)</f>
        <v>Yes</v>
      </c>
      <c r="F100" t="str">
        <f t="shared" si="4"/>
        <v/>
      </c>
      <c r="G100">
        <f>VLOOKUP(VLOOKUP(A100,'to file'!$B$4:$K$18,7,FALSE),'to part'!$A$4:$N$17,8)+VLOOKUP(A100,'to file'!$B$4:$K$18,3,FALSE)+B100</f>
        <v>24968</v>
      </c>
      <c r="H100" t="str">
        <f t="shared" si="5"/>
        <v>6188</v>
      </c>
      <c r="I100">
        <f>VLOOKUP(A100,'to file'!$B$4:$K$18,7,FALSE)</f>
        <v>3</v>
      </c>
      <c r="J100" t="str">
        <f t="shared" si="6"/>
        <v/>
      </c>
      <c r="K100">
        <f>VLOOKUP(VLOOKUP(A100,'to file'!$B$4:$K$18,7,FALSE),'to part'!$A$4:$N$17,14)+VLOOKUP(A100,'to file'!$B$4:$K$18,3,FALSE)+B100</f>
        <v>10630</v>
      </c>
      <c r="L100" t="str">
        <f t="shared" si="7"/>
        <v>2986</v>
      </c>
      <c r="O100">
        <v>2</v>
      </c>
      <c r="P100">
        <v>6</v>
      </c>
      <c r="Q100">
        <v>2</v>
      </c>
      <c r="R100" s="14">
        <v>1</v>
      </c>
      <c r="S100" s="12" t="s">
        <v>8</v>
      </c>
      <c r="T100" t="s">
        <v>150</v>
      </c>
      <c r="U100">
        <v>24998</v>
      </c>
      <c r="V100" t="s">
        <v>256</v>
      </c>
      <c r="W100">
        <v>3</v>
      </c>
      <c r="X100" t="s">
        <v>150</v>
      </c>
      <c r="Y100">
        <v>10662</v>
      </c>
      <c r="Z100" t="s">
        <v>257</v>
      </c>
    </row>
    <row r="101" spans="1:26" x14ac:dyDescent="0.25">
      <c r="A101">
        <v>7</v>
      </c>
      <c r="B101">
        <v>60</v>
      </c>
      <c r="C101">
        <v>4</v>
      </c>
      <c r="D101" s="14">
        <v>2</v>
      </c>
      <c r="E101" s="12" t="str">
        <f>VLOOKUP(A101,'to file'!$B$4:$K$18,10,FALSE)</f>
        <v>Yes</v>
      </c>
      <c r="F101" t="str">
        <f t="shared" si="4"/>
        <v/>
      </c>
      <c r="G101">
        <f>VLOOKUP(VLOOKUP(A101,'to file'!$B$4:$K$18,7,FALSE),'to part'!$A$4:$N$17,8)+VLOOKUP(A101,'to file'!$B$4:$K$18,3,FALSE)+B101</f>
        <v>24972</v>
      </c>
      <c r="H101" t="str">
        <f t="shared" si="5"/>
        <v>618C</v>
      </c>
      <c r="I101">
        <f>VLOOKUP(A101,'to file'!$B$4:$K$18,7,FALSE)</f>
        <v>3</v>
      </c>
      <c r="J101" t="str">
        <f t="shared" si="6"/>
        <v/>
      </c>
      <c r="K101">
        <f>VLOOKUP(VLOOKUP(A101,'to file'!$B$4:$K$18,7,FALSE),'to part'!$A$4:$N$17,14)+VLOOKUP(A101,'to file'!$B$4:$K$18,3,FALSE)+B101</f>
        <v>10634</v>
      </c>
      <c r="L101" t="str">
        <f t="shared" si="7"/>
        <v>298A</v>
      </c>
      <c r="O101">
        <v>2</v>
      </c>
      <c r="P101">
        <v>8</v>
      </c>
      <c r="Q101">
        <v>2</v>
      </c>
      <c r="R101" s="14">
        <v>1</v>
      </c>
      <c r="S101" s="12" t="s">
        <v>8</v>
      </c>
      <c r="T101" t="s">
        <v>150</v>
      </c>
      <c r="U101">
        <v>25000</v>
      </c>
      <c r="V101" t="s">
        <v>258</v>
      </c>
      <c r="W101">
        <v>3</v>
      </c>
      <c r="X101" t="s">
        <v>150</v>
      </c>
      <c r="Y101">
        <v>10664</v>
      </c>
      <c r="Z101" t="s">
        <v>259</v>
      </c>
    </row>
    <row r="102" spans="1:26" x14ac:dyDescent="0.25">
      <c r="A102">
        <v>7</v>
      </c>
      <c r="B102">
        <v>68</v>
      </c>
      <c r="C102">
        <v>4</v>
      </c>
      <c r="D102" s="14">
        <v>1</v>
      </c>
      <c r="E102" s="12" t="str">
        <f>VLOOKUP(A102,'to file'!$B$4:$K$18,10,FALSE)</f>
        <v>Yes</v>
      </c>
      <c r="F102" t="str">
        <f t="shared" si="4"/>
        <v/>
      </c>
      <c r="G102">
        <f>VLOOKUP(VLOOKUP(A102,'to file'!$B$4:$K$18,7,FALSE),'to part'!$A$4:$N$17,8)+VLOOKUP(A102,'to file'!$B$4:$K$18,3,FALSE)+B102</f>
        <v>24980</v>
      </c>
      <c r="H102" t="str">
        <f t="shared" si="5"/>
        <v>6194</v>
      </c>
      <c r="I102">
        <f>VLOOKUP(A102,'to file'!$B$4:$K$18,7,FALSE)</f>
        <v>3</v>
      </c>
      <c r="J102" t="str">
        <f t="shared" si="6"/>
        <v/>
      </c>
      <c r="K102">
        <f>VLOOKUP(VLOOKUP(A102,'to file'!$B$4:$K$18,7,FALSE),'to part'!$A$4:$N$17,14)+VLOOKUP(A102,'to file'!$B$4:$K$18,3,FALSE)+B102</f>
        <v>10642</v>
      </c>
      <c r="L102" t="str">
        <f t="shared" si="7"/>
        <v>2992</v>
      </c>
      <c r="O102">
        <v>2</v>
      </c>
      <c r="P102">
        <v>10</v>
      </c>
      <c r="Q102">
        <v>2</v>
      </c>
      <c r="R102" s="14">
        <v>1</v>
      </c>
      <c r="S102" s="12" t="s">
        <v>8</v>
      </c>
      <c r="T102" t="s">
        <v>150</v>
      </c>
      <c r="U102">
        <v>25002</v>
      </c>
      <c r="V102" t="s">
        <v>260</v>
      </c>
      <c r="W102">
        <v>3</v>
      </c>
      <c r="X102" t="s">
        <v>150</v>
      </c>
      <c r="Y102">
        <v>10666</v>
      </c>
      <c r="Z102" t="s">
        <v>261</v>
      </c>
    </row>
    <row r="103" spans="1:26" x14ac:dyDescent="0.25">
      <c r="A103">
        <v>8</v>
      </c>
      <c r="B103">
        <v>0</v>
      </c>
      <c r="C103">
        <v>1</v>
      </c>
      <c r="D103" s="14">
        <v>1</v>
      </c>
      <c r="E103" s="12" t="str">
        <f>VLOOKUP(A103,'to file'!$B$4:$K$18,10,FALSE)</f>
        <v>Yes</v>
      </c>
      <c r="F103">
        <f t="shared" si="4"/>
        <v>262</v>
      </c>
      <c r="G103">
        <f>VLOOKUP(VLOOKUP(A103,'to file'!$B$4:$K$18,7,FALSE),'to part'!$A$4:$N$17,8)+VLOOKUP(A103,'to file'!$B$4:$K$18,3,FALSE)+B103</f>
        <v>270</v>
      </c>
      <c r="H103" t="str">
        <f t="shared" si="5"/>
        <v>010E</v>
      </c>
      <c r="I103">
        <f>VLOOKUP(A103,'to file'!$B$4:$K$18,7,FALSE)</f>
        <v>1</v>
      </c>
      <c r="J103">
        <f t="shared" si="6"/>
        <v>262</v>
      </c>
      <c r="K103">
        <f>VLOOKUP(VLOOKUP(A103,'to file'!$B$4:$K$18,7,FALSE),'to part'!$A$4:$N$17,14)+VLOOKUP(A103,'to file'!$B$4:$K$18,3,FALSE)+B103</f>
        <v>270</v>
      </c>
      <c r="L103" t="str">
        <f t="shared" si="7"/>
        <v>010E</v>
      </c>
      <c r="O103">
        <v>2</v>
      </c>
      <c r="P103">
        <v>12</v>
      </c>
      <c r="Q103">
        <v>2</v>
      </c>
      <c r="R103" s="14">
        <v>1</v>
      </c>
      <c r="S103" s="12" t="s">
        <v>8</v>
      </c>
      <c r="T103" t="s">
        <v>150</v>
      </c>
      <c r="U103">
        <v>25004</v>
      </c>
      <c r="V103" t="s">
        <v>262</v>
      </c>
      <c r="W103">
        <v>3</v>
      </c>
      <c r="X103" t="s">
        <v>150</v>
      </c>
      <c r="Y103">
        <v>10668</v>
      </c>
      <c r="Z103" t="s">
        <v>263</v>
      </c>
    </row>
    <row r="104" spans="1:26" x14ac:dyDescent="0.25">
      <c r="A104">
        <v>8</v>
      </c>
      <c r="B104">
        <v>1</v>
      </c>
      <c r="C104">
        <v>1</v>
      </c>
      <c r="D104" s="14">
        <v>1</v>
      </c>
      <c r="E104" s="12" t="str">
        <f>VLOOKUP(A104,'to file'!$B$4:$K$18,10,FALSE)</f>
        <v>Yes</v>
      </c>
      <c r="F104" t="str">
        <f t="shared" si="4"/>
        <v/>
      </c>
      <c r="G104">
        <f>VLOOKUP(VLOOKUP(A104,'to file'!$B$4:$K$18,7,FALSE),'to part'!$A$4:$N$17,8)+VLOOKUP(A104,'to file'!$B$4:$K$18,3,FALSE)+B104</f>
        <v>271</v>
      </c>
      <c r="H104" t="str">
        <f t="shared" si="5"/>
        <v>010F</v>
      </c>
      <c r="I104">
        <f>VLOOKUP(A104,'to file'!$B$4:$K$18,7,FALSE)</f>
        <v>1</v>
      </c>
      <c r="J104" t="str">
        <f t="shared" si="6"/>
        <v/>
      </c>
      <c r="K104">
        <f>VLOOKUP(VLOOKUP(A104,'to file'!$B$4:$K$18,7,FALSE),'to part'!$A$4:$N$17,14)+VLOOKUP(A104,'to file'!$B$4:$K$18,3,FALSE)+B104</f>
        <v>271</v>
      </c>
      <c r="L104" t="str">
        <f t="shared" si="7"/>
        <v>010F</v>
      </c>
      <c r="O104">
        <v>2</v>
      </c>
      <c r="P104">
        <v>14</v>
      </c>
      <c r="Q104">
        <v>2</v>
      </c>
      <c r="R104" s="14">
        <v>1</v>
      </c>
      <c r="S104" s="12" t="s">
        <v>8</v>
      </c>
      <c r="T104" t="s">
        <v>150</v>
      </c>
      <c r="U104">
        <v>25006</v>
      </c>
      <c r="V104" t="s">
        <v>264</v>
      </c>
      <c r="W104">
        <v>3</v>
      </c>
      <c r="X104" t="s">
        <v>150</v>
      </c>
      <c r="Y104">
        <v>10670</v>
      </c>
      <c r="Z104" t="s">
        <v>265</v>
      </c>
    </row>
    <row r="105" spans="1:26" x14ac:dyDescent="0.25">
      <c r="A105">
        <v>8</v>
      </c>
      <c r="B105">
        <v>2</v>
      </c>
      <c r="C105">
        <v>1</v>
      </c>
      <c r="D105" s="14">
        <v>1</v>
      </c>
      <c r="E105" s="12" t="str">
        <f>VLOOKUP(A105,'to file'!$B$4:$K$18,10,FALSE)</f>
        <v>Yes</v>
      </c>
      <c r="F105" t="str">
        <f t="shared" si="4"/>
        <v/>
      </c>
      <c r="G105">
        <f>VLOOKUP(VLOOKUP(A105,'to file'!$B$4:$K$18,7,FALSE),'to part'!$A$4:$N$17,8)+VLOOKUP(A105,'to file'!$B$4:$K$18,3,FALSE)+B105</f>
        <v>272</v>
      </c>
      <c r="H105" t="str">
        <f t="shared" si="5"/>
        <v>0110</v>
      </c>
      <c r="I105">
        <f>VLOOKUP(A105,'to file'!$B$4:$K$18,7,FALSE)</f>
        <v>1</v>
      </c>
      <c r="J105" t="str">
        <f t="shared" si="6"/>
        <v/>
      </c>
      <c r="K105">
        <f>VLOOKUP(VLOOKUP(A105,'to file'!$B$4:$K$18,7,FALSE),'to part'!$A$4:$N$17,14)+VLOOKUP(A105,'to file'!$B$4:$K$18,3,FALSE)+B105</f>
        <v>272</v>
      </c>
      <c r="L105" t="str">
        <f t="shared" si="7"/>
        <v>0110</v>
      </c>
      <c r="O105">
        <v>2</v>
      </c>
      <c r="P105">
        <v>16</v>
      </c>
      <c r="Q105">
        <v>2</v>
      </c>
      <c r="R105" s="14">
        <v>1</v>
      </c>
      <c r="S105" s="12" t="s">
        <v>8</v>
      </c>
      <c r="T105" t="s">
        <v>150</v>
      </c>
      <c r="U105">
        <v>25008</v>
      </c>
      <c r="V105" t="s">
        <v>266</v>
      </c>
      <c r="W105">
        <v>3</v>
      </c>
      <c r="X105" t="s">
        <v>150</v>
      </c>
      <c r="Y105">
        <v>10672</v>
      </c>
      <c r="Z105" t="s">
        <v>267</v>
      </c>
    </row>
    <row r="106" spans="1:26" x14ac:dyDescent="0.25">
      <c r="A106">
        <v>8</v>
      </c>
      <c r="B106">
        <v>3</v>
      </c>
      <c r="C106">
        <v>1</v>
      </c>
      <c r="D106" s="14">
        <v>1</v>
      </c>
      <c r="E106" s="12" t="str">
        <f>VLOOKUP(A106,'to file'!$B$4:$K$18,10,FALSE)</f>
        <v>Yes</v>
      </c>
      <c r="F106" t="str">
        <f t="shared" si="4"/>
        <v/>
      </c>
      <c r="G106">
        <f>VLOOKUP(VLOOKUP(A106,'to file'!$B$4:$K$18,7,FALSE),'to part'!$A$4:$N$17,8)+VLOOKUP(A106,'to file'!$B$4:$K$18,3,FALSE)+B106</f>
        <v>273</v>
      </c>
      <c r="H106" t="str">
        <f t="shared" si="5"/>
        <v>0111</v>
      </c>
      <c r="I106">
        <f>VLOOKUP(A106,'to file'!$B$4:$K$18,7,FALSE)</f>
        <v>1</v>
      </c>
      <c r="J106" t="str">
        <f t="shared" si="6"/>
        <v/>
      </c>
      <c r="K106">
        <f>VLOOKUP(VLOOKUP(A106,'to file'!$B$4:$K$18,7,FALSE),'to part'!$A$4:$N$17,14)+VLOOKUP(A106,'to file'!$B$4:$K$18,3,FALSE)+B106</f>
        <v>273</v>
      </c>
      <c r="L106" t="str">
        <f t="shared" si="7"/>
        <v>0111</v>
      </c>
      <c r="O106">
        <v>2</v>
      </c>
      <c r="P106">
        <v>18</v>
      </c>
      <c r="Q106">
        <v>2</v>
      </c>
      <c r="R106" s="14">
        <v>1</v>
      </c>
      <c r="S106" s="12" t="s">
        <v>8</v>
      </c>
      <c r="T106" t="s">
        <v>150</v>
      </c>
      <c r="U106">
        <v>25010</v>
      </c>
      <c r="V106" t="s">
        <v>268</v>
      </c>
      <c r="W106">
        <v>3</v>
      </c>
      <c r="X106" t="s">
        <v>150</v>
      </c>
      <c r="Y106">
        <v>10674</v>
      </c>
      <c r="Z106" t="s">
        <v>269</v>
      </c>
    </row>
    <row r="107" spans="1:26" x14ac:dyDescent="0.25">
      <c r="A107">
        <v>8</v>
      </c>
      <c r="B107">
        <v>4</v>
      </c>
      <c r="C107">
        <v>2</v>
      </c>
      <c r="D107" s="14">
        <v>1</v>
      </c>
      <c r="E107" s="12" t="str">
        <f>VLOOKUP(A107,'to file'!$B$4:$K$18,10,FALSE)</f>
        <v>Yes</v>
      </c>
      <c r="F107" t="str">
        <f t="shared" si="4"/>
        <v/>
      </c>
      <c r="G107">
        <f>VLOOKUP(VLOOKUP(A107,'to file'!$B$4:$K$18,7,FALSE),'to part'!$A$4:$N$17,8)+VLOOKUP(A107,'to file'!$B$4:$K$18,3,FALSE)+B107</f>
        <v>274</v>
      </c>
      <c r="H107" t="str">
        <f t="shared" si="5"/>
        <v>0112</v>
      </c>
      <c r="I107">
        <f>VLOOKUP(A107,'to file'!$B$4:$K$18,7,FALSE)</f>
        <v>1</v>
      </c>
      <c r="J107" t="str">
        <f t="shared" si="6"/>
        <v/>
      </c>
      <c r="K107">
        <f>VLOOKUP(VLOOKUP(A107,'to file'!$B$4:$K$18,7,FALSE),'to part'!$A$4:$N$17,14)+VLOOKUP(A107,'to file'!$B$4:$K$18,3,FALSE)+B107</f>
        <v>274</v>
      </c>
      <c r="L107" t="str">
        <f t="shared" si="7"/>
        <v>0112</v>
      </c>
      <c r="O107">
        <v>2</v>
      </c>
      <c r="P107">
        <v>20</v>
      </c>
      <c r="Q107">
        <v>2</v>
      </c>
      <c r="R107" s="14">
        <v>1</v>
      </c>
      <c r="S107" s="12" t="s">
        <v>8</v>
      </c>
      <c r="T107" t="s">
        <v>150</v>
      </c>
      <c r="U107">
        <v>25012</v>
      </c>
      <c r="V107" t="s">
        <v>270</v>
      </c>
      <c r="W107">
        <v>3</v>
      </c>
      <c r="X107" t="s">
        <v>150</v>
      </c>
      <c r="Y107">
        <v>10676</v>
      </c>
      <c r="Z107" t="s">
        <v>271</v>
      </c>
    </row>
    <row r="108" spans="1:26" x14ac:dyDescent="0.25">
      <c r="A108">
        <v>8</v>
      </c>
      <c r="B108">
        <v>6</v>
      </c>
      <c r="C108">
        <v>1</v>
      </c>
      <c r="D108" s="14">
        <v>1</v>
      </c>
      <c r="E108" s="12" t="str">
        <f>VLOOKUP(A108,'to file'!$B$4:$K$18,10,FALSE)</f>
        <v>Yes</v>
      </c>
      <c r="F108" t="str">
        <f t="shared" si="4"/>
        <v/>
      </c>
      <c r="G108">
        <f>VLOOKUP(VLOOKUP(A108,'to file'!$B$4:$K$18,7,FALSE),'to part'!$A$4:$N$17,8)+VLOOKUP(A108,'to file'!$B$4:$K$18,3,FALSE)+B108</f>
        <v>276</v>
      </c>
      <c r="H108" t="str">
        <f t="shared" si="5"/>
        <v>0114</v>
      </c>
      <c r="I108">
        <f>VLOOKUP(A108,'to file'!$B$4:$K$18,7,FALSE)</f>
        <v>1</v>
      </c>
      <c r="J108" t="str">
        <f t="shared" si="6"/>
        <v/>
      </c>
      <c r="K108">
        <f>VLOOKUP(VLOOKUP(A108,'to file'!$B$4:$K$18,7,FALSE),'to part'!$A$4:$N$17,14)+VLOOKUP(A108,'to file'!$B$4:$K$18,3,FALSE)+B108</f>
        <v>276</v>
      </c>
      <c r="L108" t="str">
        <f t="shared" si="7"/>
        <v>0114</v>
      </c>
      <c r="O108">
        <v>2</v>
      </c>
      <c r="P108">
        <v>22</v>
      </c>
      <c r="Q108">
        <v>2</v>
      </c>
      <c r="R108" s="14">
        <v>1</v>
      </c>
      <c r="S108" s="12" t="s">
        <v>8</v>
      </c>
      <c r="T108" t="s">
        <v>150</v>
      </c>
      <c r="U108">
        <v>25014</v>
      </c>
      <c r="V108" t="s">
        <v>272</v>
      </c>
      <c r="W108">
        <v>3</v>
      </c>
      <c r="X108" t="s">
        <v>150</v>
      </c>
      <c r="Y108">
        <v>10678</v>
      </c>
      <c r="Z108" t="s">
        <v>273</v>
      </c>
    </row>
    <row r="109" spans="1:26" x14ac:dyDescent="0.25">
      <c r="A109">
        <v>9</v>
      </c>
      <c r="B109">
        <v>0</v>
      </c>
      <c r="C109">
        <v>1</v>
      </c>
      <c r="D109" s="14">
        <v>1</v>
      </c>
      <c r="E109" s="12" t="str">
        <f>VLOOKUP(A109,'to file'!$B$4:$K$18,10,FALSE)</f>
        <v>Yes</v>
      </c>
      <c r="F109">
        <f t="shared" si="4"/>
        <v>278</v>
      </c>
      <c r="G109">
        <f>VLOOKUP(VLOOKUP(A109,'to file'!$B$4:$K$18,7,FALSE),'to part'!$A$4:$N$17,8)+VLOOKUP(A109,'to file'!$B$4:$K$18,3,FALSE)+B109</f>
        <v>286</v>
      </c>
      <c r="H109" t="str">
        <f t="shared" si="5"/>
        <v>011E</v>
      </c>
      <c r="I109">
        <f>VLOOKUP(A109,'to file'!$B$4:$K$18,7,FALSE)</f>
        <v>1</v>
      </c>
      <c r="J109">
        <f t="shared" si="6"/>
        <v>278</v>
      </c>
      <c r="K109">
        <f>VLOOKUP(VLOOKUP(A109,'to file'!$B$4:$K$18,7,FALSE),'to part'!$A$4:$N$17,14)+VLOOKUP(A109,'to file'!$B$4:$K$18,3,FALSE)+B109</f>
        <v>286</v>
      </c>
      <c r="L109" t="str">
        <f t="shared" si="7"/>
        <v>011E</v>
      </c>
      <c r="O109">
        <v>2</v>
      </c>
      <c r="P109">
        <v>24</v>
      </c>
      <c r="Q109">
        <v>8</v>
      </c>
      <c r="R109" s="14">
        <v>1</v>
      </c>
      <c r="S109" s="12" t="s">
        <v>8</v>
      </c>
      <c r="T109" t="s">
        <v>150</v>
      </c>
      <c r="U109">
        <v>25016</v>
      </c>
      <c r="V109" t="s">
        <v>274</v>
      </c>
      <c r="W109">
        <v>3</v>
      </c>
      <c r="X109" t="s">
        <v>150</v>
      </c>
      <c r="Y109">
        <v>10680</v>
      </c>
      <c r="Z109" t="s">
        <v>275</v>
      </c>
    </row>
    <row r="110" spans="1:26" x14ac:dyDescent="0.25">
      <c r="A110">
        <v>9</v>
      </c>
      <c r="B110">
        <v>1</v>
      </c>
      <c r="C110">
        <v>1</v>
      </c>
      <c r="D110" s="14">
        <v>1</v>
      </c>
      <c r="E110" s="12" t="str">
        <f>VLOOKUP(A110,'to file'!$B$4:$K$18,10,FALSE)</f>
        <v>Yes</v>
      </c>
      <c r="F110" t="str">
        <f t="shared" si="4"/>
        <v/>
      </c>
      <c r="G110">
        <f>VLOOKUP(VLOOKUP(A110,'to file'!$B$4:$K$18,7,FALSE),'to part'!$A$4:$N$17,8)+VLOOKUP(A110,'to file'!$B$4:$K$18,3,FALSE)+B110</f>
        <v>287</v>
      </c>
      <c r="H110" t="str">
        <f t="shared" si="5"/>
        <v>011F</v>
      </c>
      <c r="I110">
        <f>VLOOKUP(A110,'to file'!$B$4:$K$18,7,FALSE)</f>
        <v>1</v>
      </c>
      <c r="J110" t="str">
        <f t="shared" si="6"/>
        <v/>
      </c>
      <c r="K110">
        <f>VLOOKUP(VLOOKUP(A110,'to file'!$B$4:$K$18,7,FALSE),'to part'!$A$4:$N$17,14)+VLOOKUP(A110,'to file'!$B$4:$K$18,3,FALSE)+B110</f>
        <v>287</v>
      </c>
      <c r="L110" t="str">
        <f t="shared" si="7"/>
        <v>011F</v>
      </c>
      <c r="O110">
        <v>2</v>
      </c>
      <c r="P110">
        <v>32</v>
      </c>
      <c r="Q110">
        <v>8</v>
      </c>
      <c r="R110" s="14">
        <v>1</v>
      </c>
      <c r="S110" s="12" t="s">
        <v>8</v>
      </c>
      <c r="T110" t="s">
        <v>150</v>
      </c>
      <c r="U110">
        <v>25024</v>
      </c>
      <c r="V110" t="s">
        <v>276</v>
      </c>
      <c r="W110">
        <v>3</v>
      </c>
      <c r="X110" t="s">
        <v>150</v>
      </c>
      <c r="Y110">
        <v>10688</v>
      </c>
      <c r="Z110" t="s">
        <v>277</v>
      </c>
    </row>
    <row r="111" spans="1:26" x14ac:dyDescent="0.25">
      <c r="A111">
        <v>9</v>
      </c>
      <c r="B111">
        <v>2</v>
      </c>
      <c r="C111">
        <v>2</v>
      </c>
      <c r="D111" s="14">
        <v>1</v>
      </c>
      <c r="E111" s="12" t="str">
        <f>VLOOKUP(A111,'to file'!$B$4:$K$18,10,FALSE)</f>
        <v>Yes</v>
      </c>
      <c r="F111" t="str">
        <f t="shared" si="4"/>
        <v/>
      </c>
      <c r="G111">
        <f>VLOOKUP(VLOOKUP(A111,'to file'!$B$4:$K$18,7,FALSE),'to part'!$A$4:$N$17,8)+VLOOKUP(A111,'to file'!$B$4:$K$18,3,FALSE)+B111</f>
        <v>288</v>
      </c>
      <c r="H111" t="str">
        <f t="shared" si="5"/>
        <v>0120</v>
      </c>
      <c r="I111">
        <f>VLOOKUP(A111,'to file'!$B$4:$K$18,7,FALSE)</f>
        <v>1</v>
      </c>
      <c r="J111" t="str">
        <f t="shared" si="6"/>
        <v/>
      </c>
      <c r="K111">
        <f>VLOOKUP(VLOOKUP(A111,'to file'!$B$4:$K$18,7,FALSE),'to part'!$A$4:$N$17,14)+VLOOKUP(A111,'to file'!$B$4:$K$18,3,FALSE)+B111</f>
        <v>288</v>
      </c>
      <c r="L111" t="str">
        <f t="shared" si="7"/>
        <v>0120</v>
      </c>
      <c r="O111">
        <v>1</v>
      </c>
      <c r="P111">
        <v>0</v>
      </c>
      <c r="Q111">
        <v>4</v>
      </c>
      <c r="R111" s="14">
        <v>1</v>
      </c>
      <c r="S111" s="12" t="s">
        <v>10</v>
      </c>
      <c r="T111" t="e">
        <v>#N/A</v>
      </c>
      <c r="U111" t="e">
        <v>#N/A</v>
      </c>
      <c r="V111" t="e">
        <v>#N/A</v>
      </c>
      <c r="W111">
        <v>0</v>
      </c>
      <c r="X111" t="e">
        <v>#N/A</v>
      </c>
      <c r="Y111" t="e">
        <v>#N/A</v>
      </c>
      <c r="Z111" t="e">
        <v>#N/A</v>
      </c>
    </row>
    <row r="112" spans="1:26" x14ac:dyDescent="0.25">
      <c r="A112">
        <v>9</v>
      </c>
      <c r="B112">
        <v>4</v>
      </c>
      <c r="C112">
        <v>4</v>
      </c>
      <c r="D112" s="14">
        <v>1</v>
      </c>
      <c r="E112" s="12" t="str">
        <f>VLOOKUP(A112,'to file'!$B$4:$K$18,10,FALSE)</f>
        <v>Yes</v>
      </c>
      <c r="F112" t="str">
        <f t="shared" si="4"/>
        <v/>
      </c>
      <c r="G112">
        <f>VLOOKUP(VLOOKUP(A112,'to file'!$B$4:$K$18,7,FALSE),'to part'!$A$4:$N$17,8)+VLOOKUP(A112,'to file'!$B$4:$K$18,3,FALSE)+B112</f>
        <v>290</v>
      </c>
      <c r="H112" t="str">
        <f t="shared" si="5"/>
        <v>0122</v>
      </c>
      <c r="I112">
        <f>VLOOKUP(A112,'to file'!$B$4:$K$18,7,FALSE)</f>
        <v>1</v>
      </c>
      <c r="J112" t="str">
        <f t="shared" si="6"/>
        <v/>
      </c>
      <c r="K112">
        <f>VLOOKUP(VLOOKUP(A112,'to file'!$B$4:$K$18,7,FALSE),'to part'!$A$4:$N$17,14)+VLOOKUP(A112,'to file'!$B$4:$K$18,3,FALSE)+B112</f>
        <v>290</v>
      </c>
      <c r="L112" t="str">
        <f t="shared" si="7"/>
        <v>0122</v>
      </c>
      <c r="O112">
        <v>1</v>
      </c>
      <c r="P112">
        <v>4</v>
      </c>
      <c r="Q112">
        <v>4</v>
      </c>
      <c r="R112" s="14">
        <v>1</v>
      </c>
      <c r="S112" s="12" t="s">
        <v>10</v>
      </c>
      <c r="T112" t="s">
        <v>150</v>
      </c>
      <c r="U112" t="e">
        <v>#N/A</v>
      </c>
      <c r="V112" t="e">
        <v>#N/A</v>
      </c>
      <c r="W112">
        <v>0</v>
      </c>
      <c r="X112" t="s">
        <v>150</v>
      </c>
      <c r="Y112" t="e">
        <v>#N/A</v>
      </c>
      <c r="Z112" t="e">
        <v>#N/A</v>
      </c>
    </row>
    <row r="113" spans="1:26" x14ac:dyDescent="0.25">
      <c r="A113">
        <v>10</v>
      </c>
      <c r="B113">
        <v>0</v>
      </c>
      <c r="C113">
        <v>2</v>
      </c>
      <c r="D113" s="14">
        <v>1</v>
      </c>
      <c r="E113" s="12" t="str">
        <f>VLOOKUP(A113,'to file'!$B$4:$K$18,10,FALSE)</f>
        <v>Yes</v>
      </c>
      <c r="F113">
        <f t="shared" si="4"/>
        <v>0</v>
      </c>
      <c r="G113">
        <f>VLOOKUP(VLOOKUP(A113,'to file'!$B$4:$K$18,7,FALSE),'to part'!$A$4:$N$17,8)+VLOOKUP(A113,'to file'!$B$4:$K$18,3,FALSE)+B113</f>
        <v>8</v>
      </c>
      <c r="H113" t="str">
        <f t="shared" si="5"/>
        <v>0008</v>
      </c>
      <c r="I113">
        <f>VLOOKUP(A113,'to file'!$B$4:$K$18,7,FALSE)</f>
        <v>1</v>
      </c>
      <c r="J113">
        <f t="shared" si="6"/>
        <v>0</v>
      </c>
      <c r="K113">
        <f>VLOOKUP(VLOOKUP(A113,'to file'!$B$4:$K$18,7,FALSE),'to part'!$A$4:$N$17,14)+VLOOKUP(A113,'to file'!$B$4:$K$18,3,FALSE)+B113</f>
        <v>8</v>
      </c>
      <c r="L113" t="str">
        <f t="shared" si="7"/>
        <v>0008</v>
      </c>
      <c r="O113">
        <v>1</v>
      </c>
      <c r="P113">
        <v>8</v>
      </c>
      <c r="Q113">
        <v>1</v>
      </c>
      <c r="R113" s="14">
        <v>1</v>
      </c>
      <c r="S113" s="12" t="s">
        <v>10</v>
      </c>
      <c r="T113" t="s">
        <v>150</v>
      </c>
      <c r="U113" t="e">
        <v>#N/A</v>
      </c>
      <c r="V113" t="e">
        <v>#N/A</v>
      </c>
      <c r="W113">
        <v>0</v>
      </c>
      <c r="X113" t="s">
        <v>150</v>
      </c>
      <c r="Y113" t="e">
        <v>#N/A</v>
      </c>
      <c r="Z113" t="e">
        <v>#N/A</v>
      </c>
    </row>
    <row r="114" spans="1:26" x14ac:dyDescent="0.25">
      <c r="A114">
        <v>10</v>
      </c>
      <c r="B114">
        <v>2</v>
      </c>
      <c r="C114">
        <v>2</v>
      </c>
      <c r="D114" s="14">
        <v>1</v>
      </c>
      <c r="E114" s="12" t="str">
        <f>VLOOKUP(A114,'to file'!$B$4:$K$18,10,FALSE)</f>
        <v>Yes</v>
      </c>
      <c r="F114" t="str">
        <f t="shared" si="4"/>
        <v/>
      </c>
      <c r="G114">
        <f>VLOOKUP(VLOOKUP(A114,'to file'!$B$4:$K$18,7,FALSE),'to part'!$A$4:$N$17,8)+VLOOKUP(A114,'to file'!$B$4:$K$18,3,FALSE)+B114</f>
        <v>10</v>
      </c>
      <c r="H114" t="str">
        <f t="shared" si="5"/>
        <v>000A</v>
      </c>
      <c r="I114">
        <f>VLOOKUP(A114,'to file'!$B$4:$K$18,7,FALSE)</f>
        <v>1</v>
      </c>
      <c r="J114" t="str">
        <f t="shared" si="6"/>
        <v/>
      </c>
      <c r="K114">
        <f>VLOOKUP(VLOOKUP(A114,'to file'!$B$4:$K$18,7,FALSE),'to part'!$A$4:$N$17,14)+VLOOKUP(A114,'to file'!$B$4:$K$18,3,FALSE)+B114</f>
        <v>10</v>
      </c>
      <c r="L114" t="str">
        <f t="shared" si="7"/>
        <v>000A</v>
      </c>
      <c r="O114">
        <v>1</v>
      </c>
      <c r="P114">
        <v>10</v>
      </c>
      <c r="Q114">
        <v>2</v>
      </c>
      <c r="R114" s="14">
        <v>1</v>
      </c>
      <c r="S114" s="12" t="s">
        <v>10</v>
      </c>
      <c r="T114" t="s">
        <v>150</v>
      </c>
      <c r="U114" t="e">
        <v>#N/A</v>
      </c>
      <c r="V114" t="e">
        <v>#N/A</v>
      </c>
      <c r="W114">
        <v>0</v>
      </c>
      <c r="X114" t="s">
        <v>150</v>
      </c>
      <c r="Y114" t="e">
        <v>#N/A</v>
      </c>
      <c r="Z114" t="e">
        <v>#N/A</v>
      </c>
    </row>
    <row r="115" spans="1:26" x14ac:dyDescent="0.25">
      <c r="A115">
        <v>10</v>
      </c>
      <c r="B115">
        <v>4</v>
      </c>
      <c r="C115">
        <v>2</v>
      </c>
      <c r="D115" s="14">
        <v>1</v>
      </c>
      <c r="E115" s="12" t="str">
        <f>VLOOKUP(A115,'to file'!$B$4:$K$18,10,FALSE)</f>
        <v>Yes</v>
      </c>
      <c r="F115" t="str">
        <f t="shared" si="4"/>
        <v/>
      </c>
      <c r="G115">
        <f>VLOOKUP(VLOOKUP(A115,'to file'!$B$4:$K$18,7,FALSE),'to part'!$A$4:$N$17,8)+VLOOKUP(A115,'to file'!$B$4:$K$18,3,FALSE)+B115</f>
        <v>12</v>
      </c>
      <c r="H115" t="str">
        <f t="shared" si="5"/>
        <v>000C</v>
      </c>
      <c r="I115">
        <f>VLOOKUP(A115,'to file'!$B$4:$K$18,7,FALSE)</f>
        <v>1</v>
      </c>
      <c r="J115" t="str">
        <f t="shared" si="6"/>
        <v/>
      </c>
      <c r="K115">
        <f>VLOOKUP(VLOOKUP(A115,'to file'!$B$4:$K$18,7,FALSE),'to part'!$A$4:$N$17,14)+VLOOKUP(A115,'to file'!$B$4:$K$18,3,FALSE)+B115</f>
        <v>12</v>
      </c>
      <c r="L115" t="str">
        <f t="shared" si="7"/>
        <v>000C</v>
      </c>
      <c r="O115">
        <v>1</v>
      </c>
      <c r="P115">
        <v>12</v>
      </c>
      <c r="Q115">
        <v>5</v>
      </c>
      <c r="R115" s="14">
        <v>2</v>
      </c>
      <c r="S115" s="12" t="s">
        <v>10</v>
      </c>
      <c r="T115" t="s">
        <v>150</v>
      </c>
      <c r="U115" t="e">
        <v>#N/A</v>
      </c>
      <c r="V115" t="e">
        <v>#N/A</v>
      </c>
      <c r="W115">
        <v>0</v>
      </c>
      <c r="X115" t="s">
        <v>150</v>
      </c>
      <c r="Y115" t="e">
        <v>#N/A</v>
      </c>
      <c r="Z115" t="e">
        <v>#N/A</v>
      </c>
    </row>
    <row r="116" spans="1:26" x14ac:dyDescent="0.25">
      <c r="A116">
        <v>10</v>
      </c>
      <c r="B116">
        <v>6</v>
      </c>
      <c r="C116">
        <v>2</v>
      </c>
      <c r="D116" s="14">
        <v>1</v>
      </c>
      <c r="E116" s="12" t="str">
        <f>VLOOKUP(A116,'to file'!$B$4:$K$18,10,FALSE)</f>
        <v>Yes</v>
      </c>
      <c r="F116" t="str">
        <f t="shared" si="4"/>
        <v/>
      </c>
      <c r="G116">
        <f>VLOOKUP(VLOOKUP(A116,'to file'!$B$4:$K$18,7,FALSE),'to part'!$A$4:$N$17,8)+VLOOKUP(A116,'to file'!$B$4:$K$18,3,FALSE)+B116</f>
        <v>14</v>
      </c>
      <c r="H116" t="str">
        <f t="shared" si="5"/>
        <v>000E</v>
      </c>
      <c r="I116">
        <f>VLOOKUP(A116,'to file'!$B$4:$K$18,7,FALSE)</f>
        <v>1</v>
      </c>
      <c r="J116" t="str">
        <f t="shared" si="6"/>
        <v/>
      </c>
      <c r="K116">
        <f>VLOOKUP(VLOOKUP(A116,'to file'!$B$4:$K$18,7,FALSE),'to part'!$A$4:$N$17,14)+VLOOKUP(A116,'to file'!$B$4:$K$18,3,FALSE)+B116</f>
        <v>14</v>
      </c>
      <c r="L116" t="str">
        <f t="shared" si="7"/>
        <v>000E</v>
      </c>
      <c r="O116">
        <v>1</v>
      </c>
      <c r="P116">
        <v>12</v>
      </c>
      <c r="Q116">
        <v>1</v>
      </c>
      <c r="R116" s="14">
        <v>1</v>
      </c>
      <c r="S116" s="12" t="s">
        <v>10</v>
      </c>
      <c r="T116" t="s">
        <v>150</v>
      </c>
      <c r="U116" t="e">
        <v>#N/A</v>
      </c>
      <c r="V116" t="e">
        <v>#N/A</v>
      </c>
      <c r="W116">
        <v>0</v>
      </c>
      <c r="X116" t="s">
        <v>150</v>
      </c>
      <c r="Y116" t="e">
        <v>#N/A</v>
      </c>
      <c r="Z116" t="e">
        <v>#N/A</v>
      </c>
    </row>
    <row r="117" spans="1:26" x14ac:dyDescent="0.25">
      <c r="A117">
        <v>11</v>
      </c>
      <c r="B117">
        <v>0</v>
      </c>
      <c r="C117">
        <v>2</v>
      </c>
      <c r="D117" s="14">
        <v>1</v>
      </c>
      <c r="E117" s="12" t="str">
        <f>VLOOKUP(A117,'to file'!$B$4:$K$18,10,FALSE)</f>
        <v>Yes</v>
      </c>
      <c r="F117">
        <f t="shared" si="4"/>
        <v>16</v>
      </c>
      <c r="G117">
        <f>VLOOKUP(VLOOKUP(A117,'to file'!$B$4:$K$18,7,FALSE),'to part'!$A$4:$N$17,8)+VLOOKUP(A117,'to file'!$B$4:$K$18,3,FALSE)+B117</f>
        <v>24</v>
      </c>
      <c r="H117" t="str">
        <f t="shared" si="5"/>
        <v>0018</v>
      </c>
      <c r="I117">
        <f>VLOOKUP(A117,'to file'!$B$4:$K$18,7,FALSE)</f>
        <v>1</v>
      </c>
      <c r="J117">
        <f t="shared" si="6"/>
        <v>16</v>
      </c>
      <c r="K117">
        <f>VLOOKUP(VLOOKUP(A117,'to file'!$B$4:$K$18,7,FALSE),'to part'!$A$4:$N$17,14)+VLOOKUP(A117,'to file'!$B$4:$K$18,3,FALSE)+B117</f>
        <v>24</v>
      </c>
      <c r="L117" t="str">
        <f t="shared" si="7"/>
        <v>0018</v>
      </c>
      <c r="O117">
        <v>1</v>
      </c>
      <c r="P117">
        <v>13</v>
      </c>
      <c r="Q117">
        <v>1</v>
      </c>
      <c r="R117" s="14">
        <v>1</v>
      </c>
      <c r="S117" s="12" t="s">
        <v>10</v>
      </c>
      <c r="T117" t="s">
        <v>150</v>
      </c>
      <c r="U117" t="e">
        <v>#N/A</v>
      </c>
      <c r="V117" t="e">
        <v>#N/A</v>
      </c>
      <c r="W117">
        <v>0</v>
      </c>
      <c r="X117" t="s">
        <v>150</v>
      </c>
      <c r="Y117" t="e">
        <v>#N/A</v>
      </c>
      <c r="Z117" t="e">
        <v>#N/A</v>
      </c>
    </row>
    <row r="118" spans="1:26" x14ac:dyDescent="0.25">
      <c r="A118">
        <v>11</v>
      </c>
      <c r="B118">
        <v>2</v>
      </c>
      <c r="C118">
        <v>1</v>
      </c>
      <c r="D118" s="14">
        <v>1</v>
      </c>
      <c r="E118" s="12" t="str">
        <f>VLOOKUP(A118,'to file'!$B$4:$K$18,10,FALSE)</f>
        <v>Yes</v>
      </c>
      <c r="F118" t="str">
        <f t="shared" si="4"/>
        <v/>
      </c>
      <c r="G118">
        <f>VLOOKUP(VLOOKUP(A118,'to file'!$B$4:$K$18,7,FALSE),'to part'!$A$4:$N$17,8)+VLOOKUP(A118,'to file'!$B$4:$K$18,3,FALSE)+B118</f>
        <v>26</v>
      </c>
      <c r="H118" t="str">
        <f t="shared" si="5"/>
        <v>001A</v>
      </c>
      <c r="I118">
        <f>VLOOKUP(A118,'to file'!$B$4:$K$18,7,FALSE)</f>
        <v>1</v>
      </c>
      <c r="J118" t="str">
        <f t="shared" si="6"/>
        <v/>
      </c>
      <c r="K118">
        <f>VLOOKUP(VLOOKUP(A118,'to file'!$B$4:$K$18,7,FALSE),'to part'!$A$4:$N$17,14)+VLOOKUP(A118,'to file'!$B$4:$K$18,3,FALSE)+B118</f>
        <v>26</v>
      </c>
      <c r="L118" t="str">
        <f t="shared" si="7"/>
        <v>001A</v>
      </c>
      <c r="O118">
        <v>1</v>
      </c>
      <c r="P118">
        <v>14</v>
      </c>
      <c r="Q118">
        <v>1</v>
      </c>
      <c r="R118" s="14">
        <v>1</v>
      </c>
      <c r="S118" s="12" t="s">
        <v>10</v>
      </c>
      <c r="T118" t="s">
        <v>150</v>
      </c>
      <c r="U118" t="e">
        <v>#N/A</v>
      </c>
      <c r="V118" t="e">
        <v>#N/A</v>
      </c>
      <c r="W118">
        <v>0</v>
      </c>
      <c r="X118" t="s">
        <v>150</v>
      </c>
      <c r="Y118" t="e">
        <v>#N/A</v>
      </c>
      <c r="Z118" t="e">
        <v>#N/A</v>
      </c>
    </row>
    <row r="119" spans="1:26" x14ac:dyDescent="0.25">
      <c r="A119">
        <v>11</v>
      </c>
      <c r="B119">
        <v>3</v>
      </c>
      <c r="C119">
        <v>1</v>
      </c>
      <c r="D119" s="14">
        <v>1</v>
      </c>
      <c r="E119" s="12" t="str">
        <f>VLOOKUP(A119,'to file'!$B$4:$K$18,10,FALSE)</f>
        <v>Yes</v>
      </c>
      <c r="F119" t="str">
        <f t="shared" si="4"/>
        <v/>
      </c>
      <c r="G119">
        <f>VLOOKUP(VLOOKUP(A119,'to file'!$B$4:$K$18,7,FALSE),'to part'!$A$4:$N$17,8)+VLOOKUP(A119,'to file'!$B$4:$K$18,3,FALSE)+B119</f>
        <v>27</v>
      </c>
      <c r="H119" t="str">
        <f t="shared" si="5"/>
        <v>001B</v>
      </c>
      <c r="I119">
        <f>VLOOKUP(A119,'to file'!$B$4:$K$18,7,FALSE)</f>
        <v>1</v>
      </c>
      <c r="J119" t="str">
        <f t="shared" si="6"/>
        <v/>
      </c>
      <c r="K119">
        <f>VLOOKUP(VLOOKUP(A119,'to file'!$B$4:$K$18,7,FALSE),'to part'!$A$4:$N$17,14)+VLOOKUP(A119,'to file'!$B$4:$K$18,3,FALSE)+B119</f>
        <v>27</v>
      </c>
      <c r="L119" t="str">
        <f t="shared" si="7"/>
        <v>001B</v>
      </c>
      <c r="O119">
        <v>1</v>
      </c>
      <c r="P119">
        <v>15</v>
      </c>
      <c r="Q119">
        <v>1</v>
      </c>
      <c r="R119" s="14">
        <v>1</v>
      </c>
      <c r="S119" s="12" t="s">
        <v>10</v>
      </c>
      <c r="T119" t="s">
        <v>150</v>
      </c>
      <c r="U119" t="e">
        <v>#N/A</v>
      </c>
      <c r="V119" t="e">
        <v>#N/A</v>
      </c>
      <c r="W119">
        <v>0</v>
      </c>
      <c r="X119" t="s">
        <v>150</v>
      </c>
      <c r="Y119" t="e">
        <v>#N/A</v>
      </c>
      <c r="Z119" t="e">
        <v>#N/A</v>
      </c>
    </row>
    <row r="120" spans="1:26" x14ac:dyDescent="0.25">
      <c r="A120">
        <v>13</v>
      </c>
      <c r="B120">
        <v>0</v>
      </c>
      <c r="C120">
        <v>1024</v>
      </c>
      <c r="D120" s="14">
        <v>1</v>
      </c>
      <c r="E120" s="12" t="str">
        <f>VLOOKUP(A120,'to file'!$B$4:$K$18,10,FALSE)</f>
        <v>Yes</v>
      </c>
      <c r="F120">
        <f t="shared" si="4"/>
        <v>294</v>
      </c>
      <c r="G120">
        <f>VLOOKUP(VLOOKUP(A120,'to file'!$B$4:$K$18,7,FALSE),'to part'!$A$4:$N$17,8)+VLOOKUP(A120,'to file'!$B$4:$K$18,3,FALSE)+B120</f>
        <v>302</v>
      </c>
      <c r="H120" t="str">
        <f t="shared" si="5"/>
        <v>012E</v>
      </c>
      <c r="I120">
        <f>VLOOKUP(A120,'to file'!$B$4:$K$18,7,FALSE)</f>
        <v>1</v>
      </c>
      <c r="J120">
        <f t="shared" si="6"/>
        <v>294</v>
      </c>
      <c r="K120">
        <f>VLOOKUP(VLOOKUP(A120,'to file'!$B$4:$K$18,7,FALSE),'to part'!$A$4:$N$17,14)+VLOOKUP(A120,'to file'!$B$4:$K$18,3,FALSE)+B120</f>
        <v>302</v>
      </c>
      <c r="L120" t="str">
        <f t="shared" si="7"/>
        <v>012E</v>
      </c>
      <c r="O120">
        <v>1</v>
      </c>
      <c r="P120">
        <v>16</v>
      </c>
      <c r="Q120">
        <v>1</v>
      </c>
      <c r="R120" s="14">
        <v>1</v>
      </c>
      <c r="S120" s="12" t="s">
        <v>10</v>
      </c>
      <c r="T120" t="s">
        <v>150</v>
      </c>
      <c r="U120" t="e">
        <v>#N/A</v>
      </c>
      <c r="V120" t="e">
        <v>#N/A</v>
      </c>
      <c r="W120">
        <v>0</v>
      </c>
      <c r="X120" t="s">
        <v>150</v>
      </c>
      <c r="Y120" t="e">
        <v>#N/A</v>
      </c>
      <c r="Z120" t="e">
        <v>#N/A</v>
      </c>
    </row>
    <row r="149" spans="1:4" x14ac:dyDescent="0.25">
      <c r="A149" s="7" t="s">
        <v>201</v>
      </c>
    </row>
    <row r="150" spans="1:4" x14ac:dyDescent="0.25">
      <c r="A150" t="s">
        <v>114</v>
      </c>
      <c r="B150" t="s">
        <v>147</v>
      </c>
      <c r="C150" t="s">
        <v>148</v>
      </c>
      <c r="D150" t="s">
        <v>95</v>
      </c>
    </row>
    <row r="151" spans="1:4" x14ac:dyDescent="0.25">
      <c r="A151">
        <v>1</v>
      </c>
      <c r="B151">
        <v>0</v>
      </c>
      <c r="C151">
        <v>4</v>
      </c>
      <c r="D151">
        <v>1</v>
      </c>
    </row>
    <row r="152" spans="1:4" x14ac:dyDescent="0.25">
      <c r="A152">
        <v>1</v>
      </c>
      <c r="B152">
        <v>4</v>
      </c>
      <c r="C152">
        <v>4</v>
      </c>
      <c r="D152">
        <v>1</v>
      </c>
    </row>
    <row r="153" spans="1:4" x14ac:dyDescent="0.25">
      <c r="A153">
        <v>1</v>
      </c>
      <c r="B153">
        <v>8</v>
      </c>
      <c r="C153">
        <v>1</v>
      </c>
      <c r="D153">
        <v>1</v>
      </c>
    </row>
    <row r="154" spans="1:4" x14ac:dyDescent="0.25">
      <c r="A154">
        <v>1</v>
      </c>
      <c r="B154">
        <v>10</v>
      </c>
      <c r="C154">
        <v>2</v>
      </c>
      <c r="D154">
        <v>1</v>
      </c>
    </row>
    <row r="155" spans="1:4" x14ac:dyDescent="0.25">
      <c r="A155">
        <v>1</v>
      </c>
      <c r="B155">
        <v>12</v>
      </c>
      <c r="C155">
        <v>5</v>
      </c>
      <c r="D155">
        <v>2</v>
      </c>
    </row>
    <row r="156" spans="1:4" x14ac:dyDescent="0.25">
      <c r="A156">
        <v>1</v>
      </c>
      <c r="B156">
        <v>12</v>
      </c>
      <c r="C156">
        <v>1</v>
      </c>
      <c r="D156">
        <v>1</v>
      </c>
    </row>
    <row r="157" spans="1:4" x14ac:dyDescent="0.25">
      <c r="A157">
        <v>1</v>
      </c>
      <c r="B157">
        <v>13</v>
      </c>
      <c r="C157">
        <v>1</v>
      </c>
      <c r="D157">
        <v>1</v>
      </c>
    </row>
    <row r="158" spans="1:4" x14ac:dyDescent="0.25">
      <c r="A158">
        <v>1</v>
      </c>
      <c r="B158">
        <v>14</v>
      </c>
      <c r="C158">
        <v>1</v>
      </c>
      <c r="D158">
        <v>1</v>
      </c>
    </row>
    <row r="159" spans="1:4" x14ac:dyDescent="0.25">
      <c r="A159">
        <v>1</v>
      </c>
      <c r="B159">
        <v>15</v>
      </c>
      <c r="C159">
        <v>1</v>
      </c>
      <c r="D159">
        <v>1</v>
      </c>
    </row>
    <row r="160" spans="1:4" x14ac:dyDescent="0.25">
      <c r="A160">
        <v>1</v>
      </c>
      <c r="B160">
        <v>16</v>
      </c>
      <c r="C160">
        <v>1</v>
      </c>
      <c r="D160">
        <v>1</v>
      </c>
    </row>
    <row r="161" spans="1:4" x14ac:dyDescent="0.25">
      <c r="A161">
        <v>2</v>
      </c>
      <c r="B161">
        <v>0</v>
      </c>
      <c r="C161">
        <v>2</v>
      </c>
      <c r="D161">
        <v>1</v>
      </c>
    </row>
    <row r="162" spans="1:4" x14ac:dyDescent="0.25">
      <c r="A162">
        <v>2</v>
      </c>
      <c r="B162">
        <v>2</v>
      </c>
      <c r="C162">
        <v>2</v>
      </c>
      <c r="D162">
        <v>1</v>
      </c>
    </row>
    <row r="163" spans="1:4" x14ac:dyDescent="0.25">
      <c r="A163">
        <v>2</v>
      </c>
      <c r="B163">
        <v>4</v>
      </c>
      <c r="C163">
        <v>2</v>
      </c>
      <c r="D163">
        <v>1</v>
      </c>
    </row>
    <row r="164" spans="1:4" x14ac:dyDescent="0.25">
      <c r="A164">
        <v>2</v>
      </c>
      <c r="B164">
        <v>6</v>
      </c>
      <c r="C164">
        <v>2</v>
      </c>
      <c r="D164">
        <v>1</v>
      </c>
    </row>
    <row r="165" spans="1:4" x14ac:dyDescent="0.25">
      <c r="A165">
        <v>2</v>
      </c>
      <c r="B165">
        <v>8</v>
      </c>
      <c r="C165">
        <v>2</v>
      </c>
      <c r="D165">
        <v>1</v>
      </c>
    </row>
    <row r="166" spans="1:4" x14ac:dyDescent="0.25">
      <c r="A166">
        <v>2</v>
      </c>
      <c r="B166">
        <v>10</v>
      </c>
      <c r="C166">
        <v>2</v>
      </c>
      <c r="D166">
        <v>1</v>
      </c>
    </row>
    <row r="167" spans="1:4" x14ac:dyDescent="0.25">
      <c r="A167">
        <v>2</v>
      </c>
      <c r="B167">
        <v>12</v>
      </c>
      <c r="C167">
        <v>2</v>
      </c>
      <c r="D167">
        <v>1</v>
      </c>
    </row>
    <row r="168" spans="1:4" x14ac:dyDescent="0.25">
      <c r="A168">
        <v>2</v>
      </c>
      <c r="B168">
        <v>14</v>
      </c>
      <c r="C168">
        <v>2</v>
      </c>
      <c r="D168">
        <v>1</v>
      </c>
    </row>
    <row r="169" spans="1:4" x14ac:dyDescent="0.25">
      <c r="A169">
        <v>2</v>
      </c>
      <c r="B169">
        <v>16</v>
      </c>
      <c r="C169">
        <v>2</v>
      </c>
      <c r="D169">
        <v>1</v>
      </c>
    </row>
    <row r="170" spans="1:4" x14ac:dyDescent="0.25">
      <c r="A170">
        <v>2</v>
      </c>
      <c r="B170">
        <v>18</v>
      </c>
      <c r="C170">
        <v>2</v>
      </c>
      <c r="D170">
        <v>1</v>
      </c>
    </row>
    <row r="171" spans="1:4" x14ac:dyDescent="0.25">
      <c r="A171">
        <v>2</v>
      </c>
      <c r="B171">
        <v>20</v>
      </c>
      <c r="C171">
        <v>2</v>
      </c>
      <c r="D171">
        <v>1</v>
      </c>
    </row>
    <row r="172" spans="1:4" x14ac:dyDescent="0.25">
      <c r="A172">
        <v>2</v>
      </c>
      <c r="B172">
        <v>22</v>
      </c>
      <c r="C172">
        <v>2</v>
      </c>
      <c r="D172">
        <v>1</v>
      </c>
    </row>
    <row r="173" spans="1:4" x14ac:dyDescent="0.25">
      <c r="A173">
        <v>2</v>
      </c>
      <c r="B173">
        <v>24</v>
      </c>
      <c r="C173">
        <v>8</v>
      </c>
      <c r="D173">
        <v>1</v>
      </c>
    </row>
    <row r="174" spans="1:4" x14ac:dyDescent="0.25">
      <c r="A174">
        <v>2</v>
      </c>
      <c r="B174">
        <v>32</v>
      </c>
      <c r="C174">
        <v>8</v>
      </c>
      <c r="D174">
        <v>1</v>
      </c>
    </row>
    <row r="175" spans="1:4" x14ac:dyDescent="0.25">
      <c r="A175">
        <v>3</v>
      </c>
      <c r="B175">
        <v>0</v>
      </c>
      <c r="C175">
        <v>8</v>
      </c>
      <c r="D175">
        <v>1</v>
      </c>
    </row>
    <row r="176" spans="1:4" x14ac:dyDescent="0.25">
      <c r="A176">
        <v>3</v>
      </c>
      <c r="B176">
        <v>0</v>
      </c>
      <c r="C176">
        <v>4</v>
      </c>
      <c r="D176">
        <v>1</v>
      </c>
    </row>
    <row r="177" spans="1:4" x14ac:dyDescent="0.25">
      <c r="A177">
        <v>3</v>
      </c>
      <c r="B177">
        <v>4</v>
      </c>
      <c r="C177">
        <v>4</v>
      </c>
      <c r="D177">
        <v>1</v>
      </c>
    </row>
    <row r="178" spans="1:4" x14ac:dyDescent="0.25">
      <c r="A178">
        <v>3</v>
      </c>
      <c r="B178">
        <v>8</v>
      </c>
      <c r="C178">
        <v>2</v>
      </c>
      <c r="D178">
        <v>1</v>
      </c>
    </row>
    <row r="179" spans="1:4" x14ac:dyDescent="0.25">
      <c r="A179">
        <v>3</v>
      </c>
      <c r="B179">
        <v>12</v>
      </c>
      <c r="C179">
        <v>4</v>
      </c>
      <c r="D179">
        <v>9</v>
      </c>
    </row>
    <row r="180" spans="1:4" x14ac:dyDescent="0.25">
      <c r="A180">
        <v>3</v>
      </c>
      <c r="B180">
        <v>48</v>
      </c>
      <c r="C180">
        <v>4</v>
      </c>
      <c r="D180">
        <v>9</v>
      </c>
    </row>
    <row r="181" spans="1:4" x14ac:dyDescent="0.25">
      <c r="A181">
        <v>3</v>
      </c>
      <c r="B181">
        <v>84</v>
      </c>
      <c r="C181">
        <v>4</v>
      </c>
      <c r="D181">
        <v>9</v>
      </c>
    </row>
    <row r="182" spans="1:4" x14ac:dyDescent="0.25">
      <c r="A182">
        <v>3</v>
      </c>
      <c r="B182">
        <v>120</v>
      </c>
      <c r="C182">
        <v>4</v>
      </c>
      <c r="D182">
        <v>1</v>
      </c>
    </row>
    <row r="183" spans="1:4" x14ac:dyDescent="0.25">
      <c r="A183">
        <v>3</v>
      </c>
      <c r="B183">
        <v>124</v>
      </c>
      <c r="C183">
        <v>4</v>
      </c>
      <c r="D183">
        <v>9</v>
      </c>
    </row>
    <row r="184" spans="1:4" x14ac:dyDescent="0.25">
      <c r="A184">
        <v>3</v>
      </c>
      <c r="B184">
        <v>160</v>
      </c>
      <c r="C184">
        <v>4</v>
      </c>
      <c r="D184">
        <v>9</v>
      </c>
    </row>
    <row r="185" spans="1:4" x14ac:dyDescent="0.25">
      <c r="A185">
        <v>3</v>
      </c>
      <c r="B185">
        <v>196</v>
      </c>
      <c r="C185">
        <v>4</v>
      </c>
      <c r="D185">
        <v>9</v>
      </c>
    </row>
    <row r="186" spans="1:4" x14ac:dyDescent="0.25">
      <c r="A186">
        <v>3</v>
      </c>
      <c r="B186">
        <v>232</v>
      </c>
      <c r="C186">
        <v>4</v>
      </c>
      <c r="D186">
        <v>9</v>
      </c>
    </row>
    <row r="187" spans="1:4" x14ac:dyDescent="0.25">
      <c r="A187">
        <v>4</v>
      </c>
      <c r="B187">
        <v>0</v>
      </c>
      <c r="C187">
        <v>2</v>
      </c>
      <c r="D187">
        <v>1</v>
      </c>
    </row>
    <row r="188" spans="1:4" x14ac:dyDescent="0.25">
      <c r="A188">
        <v>4</v>
      </c>
      <c r="B188">
        <v>2</v>
      </c>
      <c r="C188">
        <v>1</v>
      </c>
      <c r="D188">
        <v>1</v>
      </c>
    </row>
    <row r="189" spans="1:4" x14ac:dyDescent="0.25">
      <c r="A189">
        <v>4</v>
      </c>
      <c r="B189">
        <v>3</v>
      </c>
      <c r="C189">
        <v>1</v>
      </c>
      <c r="D189">
        <v>1</v>
      </c>
    </row>
    <row r="190" spans="1:4" x14ac:dyDescent="0.25">
      <c r="A190">
        <v>4</v>
      </c>
      <c r="B190">
        <v>4</v>
      </c>
      <c r="C190">
        <v>2</v>
      </c>
      <c r="D190">
        <v>9</v>
      </c>
    </row>
    <row r="191" spans="1:4" x14ac:dyDescent="0.25">
      <c r="A191">
        <v>4</v>
      </c>
      <c r="B191">
        <v>22</v>
      </c>
      <c r="C191">
        <v>2</v>
      </c>
      <c r="D191">
        <v>32</v>
      </c>
    </row>
    <row r="192" spans="1:4" x14ac:dyDescent="0.25">
      <c r="A192">
        <v>4</v>
      </c>
      <c r="B192">
        <v>86</v>
      </c>
      <c r="C192">
        <v>2</v>
      </c>
      <c r="D192">
        <v>32</v>
      </c>
    </row>
    <row r="193" spans="1:4" x14ac:dyDescent="0.25">
      <c r="A193">
        <v>5</v>
      </c>
      <c r="B193">
        <v>0</v>
      </c>
      <c r="C193">
        <v>4</v>
      </c>
      <c r="D193">
        <v>1</v>
      </c>
    </row>
    <row r="194" spans="1:4" x14ac:dyDescent="0.25">
      <c r="A194">
        <v>5</v>
      </c>
      <c r="B194">
        <v>4</v>
      </c>
      <c r="C194">
        <v>4</v>
      </c>
      <c r="D194">
        <v>1</v>
      </c>
    </row>
    <row r="195" spans="1:4" x14ac:dyDescent="0.25">
      <c r="A195">
        <v>5</v>
      </c>
      <c r="B195">
        <v>8</v>
      </c>
      <c r="C195">
        <v>4</v>
      </c>
      <c r="D195">
        <v>1</v>
      </c>
    </row>
    <row r="196" spans="1:4" x14ac:dyDescent="0.25">
      <c r="A196">
        <v>5</v>
      </c>
      <c r="B196">
        <v>12</v>
      </c>
      <c r="C196">
        <v>4</v>
      </c>
      <c r="D196">
        <v>1</v>
      </c>
    </row>
    <row r="197" spans="1:4" x14ac:dyDescent="0.25">
      <c r="A197">
        <v>5</v>
      </c>
      <c r="B197">
        <v>16</v>
      </c>
      <c r="C197">
        <v>4</v>
      </c>
      <c r="D197">
        <v>1</v>
      </c>
    </row>
    <row r="198" spans="1:4" x14ac:dyDescent="0.25">
      <c r="A198">
        <v>5</v>
      </c>
      <c r="B198">
        <v>20</v>
      </c>
      <c r="C198">
        <v>4</v>
      </c>
      <c r="D198">
        <v>1</v>
      </c>
    </row>
    <row r="199" spans="1:4" x14ac:dyDescent="0.25">
      <c r="A199">
        <v>5</v>
      </c>
      <c r="B199">
        <v>24</v>
      </c>
      <c r="C199">
        <v>4</v>
      </c>
      <c r="D199">
        <v>1</v>
      </c>
    </row>
    <row r="200" spans="1:4" x14ac:dyDescent="0.25">
      <c r="A200">
        <v>5</v>
      </c>
      <c r="B200">
        <v>28</v>
      </c>
      <c r="C200">
        <v>4</v>
      </c>
      <c r="D200">
        <v>1</v>
      </c>
    </row>
    <row r="201" spans="1:4" x14ac:dyDescent="0.25">
      <c r="A201">
        <v>5</v>
      </c>
      <c r="B201">
        <v>32</v>
      </c>
      <c r="C201">
        <v>4</v>
      </c>
      <c r="D201">
        <v>1</v>
      </c>
    </row>
    <row r="202" spans="1:4" x14ac:dyDescent="0.25">
      <c r="A202">
        <v>5</v>
      </c>
      <c r="B202">
        <v>36</v>
      </c>
      <c r="C202">
        <v>4</v>
      </c>
      <c r="D202">
        <v>1</v>
      </c>
    </row>
    <row r="203" spans="1:4" x14ac:dyDescent="0.25">
      <c r="A203">
        <v>5</v>
      </c>
      <c r="B203">
        <v>40</v>
      </c>
      <c r="C203">
        <v>1</v>
      </c>
      <c r="D203">
        <v>1</v>
      </c>
    </row>
    <row r="204" spans="1:4" x14ac:dyDescent="0.25">
      <c r="A204">
        <v>6</v>
      </c>
      <c r="B204">
        <v>0</v>
      </c>
      <c r="C204">
        <v>2</v>
      </c>
      <c r="D204">
        <v>1</v>
      </c>
    </row>
    <row r="205" spans="1:4" x14ac:dyDescent="0.25">
      <c r="A205">
        <v>6</v>
      </c>
      <c r="B205">
        <v>2</v>
      </c>
      <c r="C205">
        <v>1</v>
      </c>
      <c r="D205">
        <v>1</v>
      </c>
    </row>
    <row r="206" spans="1:4" x14ac:dyDescent="0.25">
      <c r="A206">
        <v>6</v>
      </c>
      <c r="B206">
        <v>3</v>
      </c>
      <c r="C206">
        <v>1</v>
      </c>
      <c r="D206">
        <v>9</v>
      </c>
    </row>
    <row r="207" spans="1:4" x14ac:dyDescent="0.25">
      <c r="A207">
        <v>6</v>
      </c>
      <c r="B207">
        <v>12</v>
      </c>
      <c r="C207">
        <v>1</v>
      </c>
      <c r="D207">
        <v>1</v>
      </c>
    </row>
    <row r="208" spans="1:4" x14ac:dyDescent="0.25">
      <c r="A208">
        <v>6</v>
      </c>
      <c r="B208">
        <v>13</v>
      </c>
      <c r="C208">
        <v>1</v>
      </c>
      <c r="D208">
        <v>5</v>
      </c>
    </row>
    <row r="209" spans="1:4" x14ac:dyDescent="0.25">
      <c r="A209">
        <v>6</v>
      </c>
      <c r="B209">
        <v>18</v>
      </c>
      <c r="C209">
        <v>1</v>
      </c>
      <c r="D209">
        <v>1</v>
      </c>
    </row>
    <row r="210" spans="1:4" x14ac:dyDescent="0.25">
      <c r="A210">
        <v>6</v>
      </c>
      <c r="B210">
        <v>20</v>
      </c>
      <c r="C210">
        <v>2</v>
      </c>
      <c r="D210">
        <v>1</v>
      </c>
    </row>
    <row r="211" spans="1:4" x14ac:dyDescent="0.25">
      <c r="A211">
        <v>6</v>
      </c>
      <c r="B211">
        <v>22</v>
      </c>
      <c r="C211">
        <v>2</v>
      </c>
      <c r="D211">
        <v>1</v>
      </c>
    </row>
    <row r="212" spans="1:4" x14ac:dyDescent="0.25">
      <c r="A212">
        <v>6</v>
      </c>
      <c r="B212">
        <v>24</v>
      </c>
      <c r="C212">
        <v>1</v>
      </c>
      <c r="D212">
        <v>1</v>
      </c>
    </row>
    <row r="213" spans="1:4" x14ac:dyDescent="0.25">
      <c r="A213">
        <v>6</v>
      </c>
      <c r="B213">
        <v>26</v>
      </c>
      <c r="C213">
        <v>2</v>
      </c>
      <c r="D213">
        <v>1</v>
      </c>
    </row>
    <row r="214" spans="1:4" x14ac:dyDescent="0.25">
      <c r="A214">
        <v>6</v>
      </c>
      <c r="B214">
        <v>28</v>
      </c>
      <c r="C214">
        <v>2</v>
      </c>
      <c r="D214">
        <v>1</v>
      </c>
    </row>
    <row r="215" spans="1:4" x14ac:dyDescent="0.25">
      <c r="A215">
        <v>6</v>
      </c>
      <c r="B215">
        <v>32</v>
      </c>
      <c r="C215">
        <v>4</v>
      </c>
      <c r="D215">
        <v>1</v>
      </c>
    </row>
    <row r="216" spans="1:4" x14ac:dyDescent="0.25">
      <c r="A216">
        <v>6</v>
      </c>
      <c r="B216">
        <v>36</v>
      </c>
      <c r="C216">
        <v>1</v>
      </c>
      <c r="D216">
        <v>1</v>
      </c>
    </row>
    <row r="217" spans="1:4" x14ac:dyDescent="0.25">
      <c r="A217">
        <v>6</v>
      </c>
      <c r="B217">
        <v>38</v>
      </c>
      <c r="C217">
        <v>2</v>
      </c>
      <c r="D217">
        <v>1</v>
      </c>
    </row>
    <row r="218" spans="1:4" x14ac:dyDescent="0.25">
      <c r="A218">
        <v>6</v>
      </c>
      <c r="B218">
        <v>40</v>
      </c>
      <c r="C218">
        <v>1</v>
      </c>
      <c r="D218">
        <v>1</v>
      </c>
    </row>
    <row r="219" spans="1:4" x14ac:dyDescent="0.25">
      <c r="A219">
        <v>6</v>
      </c>
      <c r="B219">
        <v>41</v>
      </c>
      <c r="C219">
        <v>1</v>
      </c>
      <c r="D219">
        <v>1</v>
      </c>
    </row>
    <row r="220" spans="1:4" x14ac:dyDescent="0.25">
      <c r="A220">
        <v>6</v>
      </c>
      <c r="B220">
        <v>42</v>
      </c>
      <c r="C220">
        <v>1</v>
      </c>
      <c r="D220">
        <v>1</v>
      </c>
    </row>
    <row r="221" spans="1:4" x14ac:dyDescent="0.25">
      <c r="A221">
        <v>6</v>
      </c>
      <c r="B221">
        <v>44</v>
      </c>
      <c r="C221">
        <v>1</v>
      </c>
      <c r="D221">
        <v>1</v>
      </c>
    </row>
    <row r="222" spans="1:4" x14ac:dyDescent="0.25">
      <c r="A222">
        <v>6</v>
      </c>
      <c r="B222">
        <v>45</v>
      </c>
      <c r="C222">
        <v>1</v>
      </c>
      <c r="D222">
        <v>1</v>
      </c>
    </row>
    <row r="223" spans="1:4" x14ac:dyDescent="0.25">
      <c r="A223">
        <v>6</v>
      </c>
      <c r="B223">
        <v>46</v>
      </c>
      <c r="C223">
        <v>2</v>
      </c>
      <c r="D223">
        <v>1</v>
      </c>
    </row>
    <row r="224" spans="1:4" x14ac:dyDescent="0.25">
      <c r="A224">
        <v>6</v>
      </c>
      <c r="B224">
        <v>48</v>
      </c>
      <c r="C224">
        <v>4</v>
      </c>
      <c r="D224">
        <v>1</v>
      </c>
    </row>
    <row r="225" spans="1:4" x14ac:dyDescent="0.25">
      <c r="A225">
        <v>6</v>
      </c>
      <c r="B225">
        <v>52</v>
      </c>
      <c r="C225">
        <v>4</v>
      </c>
      <c r="D225">
        <v>1</v>
      </c>
    </row>
    <row r="226" spans="1:4" x14ac:dyDescent="0.25">
      <c r="A226">
        <v>6</v>
      </c>
      <c r="B226">
        <v>56</v>
      </c>
      <c r="C226">
        <v>2</v>
      </c>
      <c r="D226">
        <v>1</v>
      </c>
    </row>
    <row r="227" spans="1:4" x14ac:dyDescent="0.25">
      <c r="A227">
        <v>6</v>
      </c>
      <c r="B227">
        <v>60</v>
      </c>
      <c r="C227">
        <v>8</v>
      </c>
      <c r="D227">
        <v>1</v>
      </c>
    </row>
    <row r="228" spans="1:4" x14ac:dyDescent="0.25">
      <c r="A228">
        <v>6</v>
      </c>
      <c r="B228">
        <v>60</v>
      </c>
      <c r="C228">
        <v>4</v>
      </c>
      <c r="D228">
        <v>1</v>
      </c>
    </row>
    <row r="229" spans="1:4" x14ac:dyDescent="0.25">
      <c r="A229">
        <v>6</v>
      </c>
      <c r="B229">
        <v>64</v>
      </c>
      <c r="C229">
        <v>4</v>
      </c>
      <c r="D229">
        <v>1</v>
      </c>
    </row>
    <row r="230" spans="1:4" x14ac:dyDescent="0.25">
      <c r="A230">
        <v>7</v>
      </c>
      <c r="B230">
        <v>0</v>
      </c>
      <c r="C230">
        <v>4</v>
      </c>
      <c r="D230">
        <v>1</v>
      </c>
    </row>
    <row r="231" spans="1:4" x14ac:dyDescent="0.25">
      <c r="A231">
        <v>7</v>
      </c>
      <c r="B231">
        <v>4</v>
      </c>
      <c r="C231">
        <v>4</v>
      </c>
      <c r="D231">
        <v>2</v>
      </c>
    </row>
    <row r="232" spans="1:4" x14ac:dyDescent="0.25">
      <c r="A232">
        <v>7</v>
      </c>
      <c r="B232">
        <v>12</v>
      </c>
      <c r="C232">
        <v>4</v>
      </c>
      <c r="D232">
        <v>1</v>
      </c>
    </row>
    <row r="233" spans="1:4" x14ac:dyDescent="0.25">
      <c r="A233">
        <v>7</v>
      </c>
      <c r="B233">
        <v>16</v>
      </c>
      <c r="C233">
        <v>4</v>
      </c>
      <c r="D233">
        <v>2</v>
      </c>
    </row>
    <row r="234" spans="1:4" x14ac:dyDescent="0.25">
      <c r="A234">
        <v>7</v>
      </c>
      <c r="B234">
        <v>24</v>
      </c>
      <c r="C234">
        <v>4</v>
      </c>
      <c r="D234">
        <v>1</v>
      </c>
    </row>
    <row r="235" spans="1:4" x14ac:dyDescent="0.25">
      <c r="A235">
        <v>7</v>
      </c>
      <c r="B235">
        <v>28</v>
      </c>
      <c r="C235">
        <v>4</v>
      </c>
      <c r="D235">
        <v>2</v>
      </c>
    </row>
    <row r="236" spans="1:4" x14ac:dyDescent="0.25">
      <c r="A236">
        <v>7</v>
      </c>
      <c r="B236">
        <v>36</v>
      </c>
      <c r="C236">
        <v>8</v>
      </c>
      <c r="D236">
        <v>1</v>
      </c>
    </row>
    <row r="237" spans="1:4" x14ac:dyDescent="0.25">
      <c r="A237">
        <v>7</v>
      </c>
      <c r="B237">
        <v>36</v>
      </c>
      <c r="C237">
        <v>4</v>
      </c>
      <c r="D237">
        <v>1</v>
      </c>
    </row>
    <row r="238" spans="1:4" x14ac:dyDescent="0.25">
      <c r="A238">
        <v>7</v>
      </c>
      <c r="B238">
        <v>40</v>
      </c>
      <c r="C238">
        <v>4</v>
      </c>
      <c r="D238">
        <v>1</v>
      </c>
    </row>
    <row r="239" spans="1:4" x14ac:dyDescent="0.25">
      <c r="A239">
        <v>7</v>
      </c>
      <c r="B239">
        <v>44</v>
      </c>
      <c r="C239">
        <v>4</v>
      </c>
      <c r="D239">
        <v>1</v>
      </c>
    </row>
    <row r="240" spans="1:4" x14ac:dyDescent="0.25">
      <c r="A240">
        <v>7</v>
      </c>
      <c r="B240">
        <v>48</v>
      </c>
      <c r="C240">
        <v>4</v>
      </c>
      <c r="D240">
        <v>2</v>
      </c>
    </row>
    <row r="241" spans="1:4" x14ac:dyDescent="0.25">
      <c r="A241">
        <v>7</v>
      </c>
      <c r="B241">
        <v>56</v>
      </c>
      <c r="C241">
        <v>4</v>
      </c>
      <c r="D241">
        <v>1</v>
      </c>
    </row>
    <row r="242" spans="1:4" x14ac:dyDescent="0.25">
      <c r="A242">
        <v>7</v>
      </c>
      <c r="B242">
        <v>60</v>
      </c>
      <c r="C242">
        <v>4</v>
      </c>
      <c r="D242">
        <v>2</v>
      </c>
    </row>
    <row r="243" spans="1:4" x14ac:dyDescent="0.25">
      <c r="A243">
        <v>7</v>
      </c>
      <c r="B243">
        <v>68</v>
      </c>
      <c r="C243">
        <v>4</v>
      </c>
      <c r="D243">
        <v>1</v>
      </c>
    </row>
    <row r="244" spans="1:4" x14ac:dyDescent="0.25">
      <c r="A244">
        <v>8</v>
      </c>
      <c r="B244">
        <v>0</v>
      </c>
      <c r="C244">
        <v>1</v>
      </c>
      <c r="D244">
        <v>1</v>
      </c>
    </row>
    <row r="245" spans="1:4" x14ac:dyDescent="0.25">
      <c r="A245">
        <v>8</v>
      </c>
      <c r="B245">
        <v>1</v>
      </c>
      <c r="C245">
        <v>1</v>
      </c>
      <c r="D245">
        <v>1</v>
      </c>
    </row>
    <row r="246" spans="1:4" x14ac:dyDescent="0.25">
      <c r="A246">
        <v>8</v>
      </c>
      <c r="B246">
        <v>2</v>
      </c>
      <c r="C246">
        <v>1</v>
      </c>
      <c r="D246">
        <v>1</v>
      </c>
    </row>
    <row r="247" spans="1:4" x14ac:dyDescent="0.25">
      <c r="A247">
        <v>8</v>
      </c>
      <c r="B247">
        <v>3</v>
      </c>
      <c r="C247">
        <v>1</v>
      </c>
      <c r="D247">
        <v>1</v>
      </c>
    </row>
    <row r="248" spans="1:4" x14ac:dyDescent="0.25">
      <c r="A248">
        <v>8</v>
      </c>
      <c r="B248">
        <v>4</v>
      </c>
      <c r="C248">
        <v>2</v>
      </c>
      <c r="D248">
        <v>1</v>
      </c>
    </row>
    <row r="249" spans="1:4" x14ac:dyDescent="0.25">
      <c r="A249">
        <v>8</v>
      </c>
      <c r="B249">
        <v>6</v>
      </c>
      <c r="C249">
        <v>1</v>
      </c>
      <c r="D249">
        <v>1</v>
      </c>
    </row>
    <row r="250" spans="1:4" x14ac:dyDescent="0.25">
      <c r="A250">
        <v>9</v>
      </c>
      <c r="B250">
        <v>0</v>
      </c>
      <c r="C250">
        <v>1</v>
      </c>
      <c r="D250">
        <v>1</v>
      </c>
    </row>
    <row r="251" spans="1:4" x14ac:dyDescent="0.25">
      <c r="A251">
        <v>9</v>
      </c>
      <c r="B251">
        <v>1</v>
      </c>
      <c r="C251">
        <v>1</v>
      </c>
      <c r="D251">
        <v>1</v>
      </c>
    </row>
    <row r="252" spans="1:4" x14ac:dyDescent="0.25">
      <c r="A252">
        <v>9</v>
      </c>
      <c r="B252">
        <v>2</v>
      </c>
      <c r="C252">
        <v>2</v>
      </c>
      <c r="D252">
        <v>1</v>
      </c>
    </row>
    <row r="253" spans="1:4" x14ac:dyDescent="0.25">
      <c r="A253">
        <v>9</v>
      </c>
      <c r="B253">
        <v>4</v>
      </c>
      <c r="C253">
        <v>4</v>
      </c>
      <c r="D253">
        <v>1</v>
      </c>
    </row>
    <row r="254" spans="1:4" x14ac:dyDescent="0.25">
      <c r="A254">
        <v>10</v>
      </c>
      <c r="B254">
        <v>0</v>
      </c>
      <c r="C254">
        <v>2</v>
      </c>
      <c r="D254">
        <v>1</v>
      </c>
    </row>
    <row r="255" spans="1:4" x14ac:dyDescent="0.25">
      <c r="A255">
        <v>10</v>
      </c>
      <c r="B255">
        <v>2</v>
      </c>
      <c r="C255">
        <v>2</v>
      </c>
      <c r="D255">
        <v>1</v>
      </c>
    </row>
    <row r="256" spans="1:4" x14ac:dyDescent="0.25">
      <c r="A256">
        <v>10</v>
      </c>
      <c r="B256">
        <v>4</v>
      </c>
      <c r="C256">
        <v>2</v>
      </c>
      <c r="D256">
        <v>1</v>
      </c>
    </row>
    <row r="257" spans="1:4" x14ac:dyDescent="0.25">
      <c r="A257">
        <v>10</v>
      </c>
      <c r="B257">
        <v>6</v>
      </c>
      <c r="C257">
        <v>2</v>
      </c>
      <c r="D257">
        <v>1</v>
      </c>
    </row>
    <row r="258" spans="1:4" x14ac:dyDescent="0.25">
      <c r="A258">
        <v>11</v>
      </c>
      <c r="B258">
        <v>0</v>
      </c>
      <c r="C258">
        <v>2</v>
      </c>
      <c r="D258">
        <v>1</v>
      </c>
    </row>
    <row r="259" spans="1:4" x14ac:dyDescent="0.25">
      <c r="A259">
        <v>11</v>
      </c>
      <c r="B259">
        <v>2</v>
      </c>
      <c r="C259">
        <v>1</v>
      </c>
      <c r="D259">
        <v>1</v>
      </c>
    </row>
    <row r="260" spans="1:4" x14ac:dyDescent="0.25">
      <c r="A260">
        <v>11</v>
      </c>
      <c r="B260">
        <v>3</v>
      </c>
      <c r="C260">
        <v>1</v>
      </c>
      <c r="D260">
        <v>1</v>
      </c>
    </row>
    <row r="261" spans="1:4" x14ac:dyDescent="0.25">
      <c r="A261">
        <v>13</v>
      </c>
      <c r="B261">
        <v>0</v>
      </c>
      <c r="C261">
        <v>1024</v>
      </c>
      <c r="D261">
        <v>1</v>
      </c>
    </row>
  </sheetData>
  <sortState ref="O10:Z120">
    <sortCondition ref="Y10:Y120"/>
  </sortState>
  <mergeCells count="4">
    <mergeCell ref="F3:H3"/>
    <mergeCell ref="J3:L3"/>
    <mergeCell ref="T8:V8"/>
    <mergeCell ref="X8:Z8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7579F542-B6B4-44F0-8AC2-1DD6DA2D9CE7}">
            <xm:f>'from offsets'!O10</xm:f>
            <x14:dxf>
              <fill>
                <patternFill>
                  <bgColor rgb="FFFF0000"/>
                </patternFill>
              </fill>
            </x14:dxf>
          </x14:cfRule>
          <xm:sqref>O10:R120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4"/>
  <sheetViews>
    <sheetView workbookViewId="0">
      <selection sqref="A1:D1"/>
    </sheetView>
  </sheetViews>
  <sheetFormatPr defaultRowHeight="15" x14ac:dyDescent="0.25"/>
  <cols>
    <col min="1" max="1" width="15.28515625" bestFit="1" customWidth="1"/>
    <col min="2" max="2" width="29.28515625" bestFit="1" customWidth="1"/>
    <col min="3" max="3" width="27" bestFit="1" customWidth="1"/>
    <col min="4" max="4" width="17.42578125" bestFit="1" customWidth="1"/>
    <col min="5" max="5" width="24.7109375" bestFit="1" customWidth="1"/>
    <col min="6" max="7" width="7.140625" bestFit="1" customWidth="1"/>
    <col min="8" max="8" width="10.28515625" bestFit="1" customWidth="1"/>
    <col min="9" max="9" width="14.28515625" bestFit="1" customWidth="1"/>
    <col min="14" max="14" width="3" bestFit="1" customWidth="1"/>
    <col min="15" max="15" width="21.85546875" bestFit="1" customWidth="1"/>
    <col min="16" max="16" width="26.42578125" bestFit="1" customWidth="1"/>
    <col min="18" max="18" width="21.140625" bestFit="1" customWidth="1"/>
    <col min="19" max="19" width="17.42578125" bestFit="1" customWidth="1"/>
    <col min="20" max="20" width="5.5703125" bestFit="1" customWidth="1"/>
    <col min="21" max="21" width="4" bestFit="1" customWidth="1"/>
  </cols>
  <sheetData>
    <row r="1" spans="1:9" x14ac:dyDescent="0.25">
      <c r="A1" s="20" t="s">
        <v>62</v>
      </c>
      <c r="B1" s="20"/>
      <c r="C1" s="20"/>
      <c r="D1" s="20"/>
      <c r="E1" s="5"/>
      <c r="F1" s="20" t="s">
        <v>205</v>
      </c>
      <c r="G1" s="20"/>
      <c r="H1" t="s">
        <v>203</v>
      </c>
      <c r="I1" s="3"/>
    </row>
    <row r="2" spans="1:9" ht="15.75" thickBot="1" x14ac:dyDescent="0.3">
      <c r="A2" s="8" t="s">
        <v>21</v>
      </c>
      <c r="B2" s="8" t="s">
        <v>79</v>
      </c>
      <c r="C2" s="8" t="s">
        <v>42</v>
      </c>
      <c r="D2" s="8" t="s">
        <v>43</v>
      </c>
      <c r="E2" s="8" t="s">
        <v>123</v>
      </c>
      <c r="F2" s="9" t="s">
        <v>212</v>
      </c>
      <c r="G2" s="9" t="s">
        <v>213</v>
      </c>
      <c r="H2" s="8" t="s">
        <v>204</v>
      </c>
    </row>
    <row r="3" spans="1:9" ht="15.75" thickTop="1" x14ac:dyDescent="0.25">
      <c r="A3">
        <v>0</v>
      </c>
      <c r="B3" t="s">
        <v>146</v>
      </c>
      <c r="C3" t="s">
        <v>142</v>
      </c>
      <c r="D3" t="s">
        <v>143</v>
      </c>
      <c r="E3" s="6" t="s">
        <v>144</v>
      </c>
      <c r="F3" t="str">
        <f>VLOOKUP(A3,'from file'!$B$4:$K$18,10,FALSE)</f>
        <v>ea. file</v>
      </c>
      <c r="G3" t="str">
        <f>VLOOKUP(A3,'to file'!$B$4:$K$18,10,FALSE)</f>
        <v>ea. file</v>
      </c>
      <c r="H3" t="s">
        <v>8</v>
      </c>
    </row>
    <row r="4" spans="1:9" x14ac:dyDescent="0.25">
      <c r="A4">
        <v>1</v>
      </c>
      <c r="B4" t="s">
        <v>34</v>
      </c>
      <c r="C4" t="s">
        <v>37</v>
      </c>
      <c r="D4" t="s">
        <v>57</v>
      </c>
      <c r="E4" t="s">
        <v>124</v>
      </c>
      <c r="F4" t="str">
        <f>VLOOKUP(A4,'from file'!$B$4:$K$18,10,FALSE)</f>
        <v>No</v>
      </c>
      <c r="G4" t="str">
        <f>VLOOKUP(A4,'to file'!$B$4:$K$18,10,FALSE)</f>
        <v>No</v>
      </c>
      <c r="H4" t="s">
        <v>8</v>
      </c>
    </row>
    <row r="5" spans="1:9" x14ac:dyDescent="0.25">
      <c r="A5">
        <v>2</v>
      </c>
      <c r="B5" t="s">
        <v>22</v>
      </c>
      <c r="C5" t="s">
        <v>55</v>
      </c>
      <c r="D5" t="s">
        <v>56</v>
      </c>
      <c r="E5" t="s">
        <v>126</v>
      </c>
      <c r="F5" t="str">
        <f>VLOOKUP(A5,'from file'!$B$4:$K$18,10,FALSE)</f>
        <v>Yes</v>
      </c>
      <c r="G5" t="str">
        <f>VLOOKUP(A5,'to file'!$B$4:$K$18,10,FALSE)</f>
        <v>Yes</v>
      </c>
      <c r="H5" t="s">
        <v>8</v>
      </c>
    </row>
    <row r="6" spans="1:9" x14ac:dyDescent="0.25">
      <c r="A6">
        <v>3</v>
      </c>
      <c r="B6" t="s">
        <v>23</v>
      </c>
      <c r="C6" t="s">
        <v>38</v>
      </c>
      <c r="D6" t="s">
        <v>54</v>
      </c>
      <c r="E6" t="s">
        <v>128</v>
      </c>
      <c r="F6" t="str">
        <f>VLOOKUP(A6,'from file'!$B$4:$K$18,10,FALSE)</f>
        <v>Yes</v>
      </c>
      <c r="G6" t="str">
        <f>VLOOKUP(A6,'to file'!$B$4:$K$18,10,FALSE)</f>
        <v>Yes</v>
      </c>
      <c r="H6" t="s">
        <v>8</v>
      </c>
    </row>
    <row r="7" spans="1:9" x14ac:dyDescent="0.25">
      <c r="A7">
        <v>4</v>
      </c>
      <c r="B7" t="s">
        <v>24</v>
      </c>
      <c r="C7" t="s">
        <v>53</v>
      </c>
      <c r="D7" t="s">
        <v>54</v>
      </c>
      <c r="E7" t="s">
        <v>129</v>
      </c>
      <c r="F7" t="str">
        <f>VLOOKUP(A7,'from file'!$B$4:$K$18,10,FALSE)</f>
        <v>Yes</v>
      </c>
      <c r="G7" t="str">
        <f>VLOOKUP(A7,'to file'!$B$4:$K$18,10,FALSE)</f>
        <v>Yes</v>
      </c>
      <c r="H7" t="s">
        <v>8</v>
      </c>
    </row>
    <row r="8" spans="1:9" x14ac:dyDescent="0.25">
      <c r="A8">
        <v>5</v>
      </c>
      <c r="B8" t="s">
        <v>25</v>
      </c>
      <c r="C8" t="s">
        <v>158</v>
      </c>
      <c r="D8" t="s">
        <v>41</v>
      </c>
      <c r="E8" t="s">
        <v>131</v>
      </c>
      <c r="F8" t="str">
        <f>VLOOKUP(A8,'from file'!$B$4:$K$18,10,FALSE)</f>
        <v>Yes</v>
      </c>
      <c r="G8" t="str">
        <f>VLOOKUP(A8,'to file'!$B$4:$K$18,10,FALSE)</f>
        <v>Yes</v>
      </c>
      <c r="H8" t="s">
        <v>8</v>
      </c>
    </row>
    <row r="9" spans="1:9" x14ac:dyDescent="0.25">
      <c r="A9">
        <v>6</v>
      </c>
      <c r="B9" t="s">
        <v>26</v>
      </c>
      <c r="C9" t="s">
        <v>93</v>
      </c>
      <c r="D9" t="s">
        <v>41</v>
      </c>
      <c r="E9" t="s">
        <v>130</v>
      </c>
      <c r="F9" t="str">
        <f>VLOOKUP(A9,'from file'!$B$4:$K$18,10,FALSE)</f>
        <v>Yes</v>
      </c>
      <c r="G9" t="str">
        <f>VLOOKUP(A9,'to file'!$B$4:$K$18,10,FALSE)</f>
        <v>Yes</v>
      </c>
      <c r="H9" t="s">
        <v>8</v>
      </c>
    </row>
    <row r="10" spans="1:9" x14ac:dyDescent="0.25">
      <c r="A10">
        <v>7</v>
      </c>
      <c r="B10" t="s">
        <v>27</v>
      </c>
      <c r="C10" t="s">
        <v>39</v>
      </c>
      <c r="D10" t="s">
        <v>40</v>
      </c>
      <c r="E10" t="s">
        <v>131</v>
      </c>
      <c r="F10" t="str">
        <f>VLOOKUP(A10,'from file'!$B$4:$K$18,10,FALSE)</f>
        <v>Yes</v>
      </c>
      <c r="G10" t="str">
        <f>VLOOKUP(A10,'to file'!$B$4:$K$18,10,FALSE)</f>
        <v>Yes</v>
      </c>
      <c r="H10" t="s">
        <v>8</v>
      </c>
    </row>
    <row r="11" spans="1:9" x14ac:dyDescent="0.25">
      <c r="A11">
        <v>8</v>
      </c>
      <c r="B11" t="s">
        <v>28</v>
      </c>
      <c r="C11" t="s">
        <v>93</v>
      </c>
      <c r="D11" t="s">
        <v>40</v>
      </c>
      <c r="E11" t="s">
        <v>130</v>
      </c>
      <c r="F11" t="str">
        <f>VLOOKUP(A11,'from file'!$B$4:$K$18,10,FALSE)</f>
        <v>Yes</v>
      </c>
      <c r="G11" t="str">
        <f>VLOOKUP(A11,'to file'!$B$4:$K$18,10,FALSE)</f>
        <v>Yes</v>
      </c>
      <c r="H11" t="s">
        <v>8</v>
      </c>
    </row>
    <row r="12" spans="1:9" x14ac:dyDescent="0.25">
      <c r="A12">
        <v>9</v>
      </c>
      <c r="B12" t="s">
        <v>29</v>
      </c>
      <c r="C12" t="s">
        <v>94</v>
      </c>
      <c r="D12" t="s">
        <v>46</v>
      </c>
      <c r="E12" t="s">
        <v>132</v>
      </c>
      <c r="F12" t="str">
        <f>VLOOKUP(A12,'from file'!$B$4:$K$18,10,FALSE)</f>
        <v>Yes</v>
      </c>
      <c r="G12" t="str">
        <f>VLOOKUP(A12,'to file'!$B$4:$K$18,10,FALSE)</f>
        <v>Yes</v>
      </c>
      <c r="H12" t="s">
        <v>8</v>
      </c>
    </row>
    <row r="13" spans="1:9" x14ac:dyDescent="0.25">
      <c r="A13">
        <v>10</v>
      </c>
      <c r="B13" t="s">
        <v>30</v>
      </c>
      <c r="C13" t="s">
        <v>45</v>
      </c>
      <c r="D13" t="s">
        <v>44</v>
      </c>
      <c r="E13" t="s">
        <v>125</v>
      </c>
      <c r="F13" t="str">
        <f>VLOOKUP(A13,'from file'!$B$4:$K$18,10,FALSE)</f>
        <v>Yes</v>
      </c>
      <c r="G13" t="str">
        <f>VLOOKUP(A13,'to file'!$B$4:$K$18,10,FALSE)</f>
        <v>Yes</v>
      </c>
      <c r="H13" t="s">
        <v>8</v>
      </c>
    </row>
    <row r="14" spans="1:9" x14ac:dyDescent="0.25">
      <c r="A14">
        <v>11</v>
      </c>
      <c r="B14" t="s">
        <v>32</v>
      </c>
      <c r="C14" t="s">
        <v>49</v>
      </c>
      <c r="D14" t="s">
        <v>50</v>
      </c>
      <c r="E14" t="s">
        <v>127</v>
      </c>
      <c r="F14" t="str">
        <f>VLOOKUP(A14,'from file'!$B$4:$K$18,10,FALSE)</f>
        <v>Yes</v>
      </c>
      <c r="G14" t="str">
        <f>VLOOKUP(A14,'to file'!$B$4:$K$18,10,FALSE)</f>
        <v>Yes</v>
      </c>
      <c r="H14" t="s">
        <v>8</v>
      </c>
    </row>
    <row r="15" spans="1:9" x14ac:dyDescent="0.25">
      <c r="A15">
        <v>12</v>
      </c>
      <c r="B15" t="s">
        <v>33</v>
      </c>
      <c r="C15" t="s">
        <v>51</v>
      </c>
      <c r="D15" t="s">
        <v>52</v>
      </c>
      <c r="E15" t="s">
        <v>133</v>
      </c>
      <c r="F15" t="str">
        <f>VLOOKUP(A15,'from file'!$B$4:$K$18,10,FALSE)</f>
        <v>No</v>
      </c>
      <c r="G15" t="str">
        <f>VLOOKUP(A15,'to file'!$B$4:$K$18,10,FALSE)</f>
        <v>No</v>
      </c>
      <c r="H15" t="s">
        <v>10</v>
      </c>
    </row>
    <row r="16" spans="1:9" x14ac:dyDescent="0.25">
      <c r="A16">
        <v>13</v>
      </c>
      <c r="B16" t="s">
        <v>115</v>
      </c>
      <c r="C16" t="s">
        <v>117</v>
      </c>
      <c r="D16" t="s">
        <v>116</v>
      </c>
      <c r="E16" t="s">
        <v>135</v>
      </c>
      <c r="F16" t="str">
        <f>VLOOKUP(A16,'from file'!$B$4:$K$18,10,FALSE)</f>
        <v>Yes</v>
      </c>
      <c r="G16" t="str">
        <f>VLOOKUP(A16,'to file'!$B$4:$K$18,10,FALSE)</f>
        <v>Yes</v>
      </c>
      <c r="H16" t="s">
        <v>8</v>
      </c>
    </row>
    <row r="17" spans="1:18" x14ac:dyDescent="0.25">
      <c r="A17">
        <v>14</v>
      </c>
      <c r="B17" t="s">
        <v>31</v>
      </c>
      <c r="C17" t="s">
        <v>47</v>
      </c>
      <c r="D17" t="s">
        <v>48</v>
      </c>
      <c r="E17" t="s">
        <v>134</v>
      </c>
      <c r="F17" t="str">
        <f>VLOOKUP(A17,'from file'!$B$4:$K$18,10,FALSE)</f>
        <v>No</v>
      </c>
      <c r="G17" t="str">
        <f>VLOOKUP(A17,'to file'!$B$4:$K$18,10,FALSE)</f>
        <v>No</v>
      </c>
      <c r="H17" t="s">
        <v>10</v>
      </c>
    </row>
    <row r="27" spans="1:18" x14ac:dyDescent="0.25"/>
    <row r="28" spans="1:18" x14ac:dyDescent="0.25"/>
    <row r="35" spans="1:4" x14ac:dyDescent="0.25">
      <c r="A35" s="20" t="s">
        <v>58</v>
      </c>
      <c r="B35" s="20"/>
    </row>
    <row r="36" spans="1:4" ht="15.75" thickBot="1" x14ac:dyDescent="0.3">
      <c r="A36" s="8" t="s">
        <v>78</v>
      </c>
      <c r="B36" s="8" t="s">
        <v>79</v>
      </c>
      <c r="C36" s="8" t="s">
        <v>42</v>
      </c>
      <c r="D36" s="8" t="s">
        <v>43</v>
      </c>
    </row>
    <row r="37" spans="1:4" ht="15.75" thickTop="1" x14ac:dyDescent="0.25">
      <c r="A37">
        <v>1</v>
      </c>
      <c r="B37" t="s">
        <v>59</v>
      </c>
      <c r="C37" t="s">
        <v>80</v>
      </c>
    </row>
    <row r="38" spans="1:4" x14ac:dyDescent="0.25">
      <c r="A38">
        <v>2</v>
      </c>
      <c r="B38" t="s">
        <v>60</v>
      </c>
      <c r="C38" t="s">
        <v>80</v>
      </c>
    </row>
    <row r="39" spans="1:4" x14ac:dyDescent="0.25">
      <c r="A39">
        <v>3</v>
      </c>
      <c r="B39" t="s">
        <v>61</v>
      </c>
      <c r="C39" t="s">
        <v>80</v>
      </c>
    </row>
    <row r="40" spans="1:4" x14ac:dyDescent="0.25">
      <c r="A40">
        <v>4</v>
      </c>
      <c r="B40" t="s">
        <v>390</v>
      </c>
      <c r="C40" t="s">
        <v>80</v>
      </c>
    </row>
    <row r="41" spans="1:4" x14ac:dyDescent="0.25">
      <c r="A41">
        <v>128</v>
      </c>
      <c r="B41" t="s">
        <v>75</v>
      </c>
      <c r="C41" t="s">
        <v>81</v>
      </c>
      <c r="D41" t="s">
        <v>82</v>
      </c>
    </row>
    <row r="42" spans="1:4" x14ac:dyDescent="0.25">
      <c r="A42">
        <v>129</v>
      </c>
      <c r="B42" t="s">
        <v>63</v>
      </c>
      <c r="C42" t="s">
        <v>83</v>
      </c>
    </row>
    <row r="43" spans="1:4" x14ac:dyDescent="0.25">
      <c r="A43">
        <v>130</v>
      </c>
      <c r="B43" t="s">
        <v>64</v>
      </c>
      <c r="C43" t="s">
        <v>83</v>
      </c>
    </row>
    <row r="44" spans="1:4" x14ac:dyDescent="0.25">
      <c r="A44">
        <v>131</v>
      </c>
      <c r="B44" t="s">
        <v>65</v>
      </c>
      <c r="C44" t="s">
        <v>83</v>
      </c>
    </row>
    <row r="45" spans="1:4" x14ac:dyDescent="0.25">
      <c r="A45">
        <v>132</v>
      </c>
      <c r="B45" t="s">
        <v>76</v>
      </c>
      <c r="C45" t="s">
        <v>83</v>
      </c>
    </row>
    <row r="46" spans="1:4" x14ac:dyDescent="0.25">
      <c r="A46">
        <v>133</v>
      </c>
      <c r="B46" t="s">
        <v>66</v>
      </c>
      <c r="C46" t="s">
        <v>85</v>
      </c>
      <c r="D46" t="s">
        <v>86</v>
      </c>
    </row>
    <row r="47" spans="1:4" x14ac:dyDescent="0.25">
      <c r="A47">
        <v>134</v>
      </c>
      <c r="B47" t="s">
        <v>67</v>
      </c>
      <c r="C47" t="s">
        <v>51</v>
      </c>
      <c r="D47" t="s">
        <v>52</v>
      </c>
    </row>
    <row r="48" spans="1:4" x14ac:dyDescent="0.25">
      <c r="A48">
        <v>135</v>
      </c>
      <c r="B48" t="s">
        <v>68</v>
      </c>
      <c r="C48" t="s">
        <v>87</v>
      </c>
    </row>
    <row r="49" spans="1:4" x14ac:dyDescent="0.25">
      <c r="A49">
        <v>136</v>
      </c>
      <c r="B49" t="s">
        <v>69</v>
      </c>
      <c r="C49" t="s">
        <v>88</v>
      </c>
    </row>
    <row r="50" spans="1:4" x14ac:dyDescent="0.25">
      <c r="A50">
        <v>137</v>
      </c>
      <c r="B50" t="s">
        <v>70</v>
      </c>
      <c r="C50" t="s">
        <v>88</v>
      </c>
    </row>
    <row r="51" spans="1:4" x14ac:dyDescent="0.25">
      <c r="A51">
        <v>138</v>
      </c>
      <c r="B51" t="s">
        <v>71</v>
      </c>
      <c r="C51" t="s">
        <v>84</v>
      </c>
    </row>
    <row r="52" spans="1:4" x14ac:dyDescent="0.25">
      <c r="A52">
        <v>139</v>
      </c>
      <c r="B52" t="s">
        <v>72</v>
      </c>
      <c r="C52" t="s">
        <v>89</v>
      </c>
      <c r="D52" t="s">
        <v>90</v>
      </c>
    </row>
    <row r="53" spans="1:4" x14ac:dyDescent="0.25">
      <c r="A53">
        <v>140</v>
      </c>
      <c r="B53" t="s">
        <v>73</v>
      </c>
      <c r="C53" t="s">
        <v>91</v>
      </c>
    </row>
    <row r="54" spans="1:4" x14ac:dyDescent="0.25">
      <c r="A54">
        <v>141</v>
      </c>
      <c r="B54" t="s">
        <v>74</v>
      </c>
      <c r="C54" t="s">
        <v>92</v>
      </c>
    </row>
  </sheetData>
  <sortState ref="N3:U30">
    <sortCondition ref="U3:U30"/>
    <sortCondition ref="N3:N30"/>
  </sortState>
  <mergeCells count="3">
    <mergeCell ref="A35:B35"/>
    <mergeCell ref="A1:D1"/>
    <mergeCell ref="F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Procedure</vt:lpstr>
      <vt:lpstr>from part</vt:lpstr>
      <vt:lpstr>to part</vt:lpstr>
      <vt:lpstr>from file</vt:lpstr>
      <vt:lpstr>to file</vt:lpstr>
      <vt:lpstr>from offsets</vt:lpstr>
      <vt:lpstr>to offsets</vt:lpstr>
      <vt:lpstr>enums</vt:lpstr>
    </vt:vector>
  </TitlesOfParts>
  <Company>Aclara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Gingerich, Scot</dc:creator>
  <cp:lastModifiedBy>Gingerich, Scot</cp:lastModifiedBy>
  <dcterms:created xsi:type="dcterms:W3CDTF">2015-07-09T21:52:34Z</dcterms:created>
  <dcterms:modified xsi:type="dcterms:W3CDTF">2015-08-03T18:22:23Z</dcterms:modified>
</cp:coreProperties>
</file>