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doo\code\odoo-colombia\"/>
    </mc:Choice>
  </mc:AlternateContent>
  <bookViews>
    <workbookView xWindow="0" yWindow="0" windowWidth="24000" windowHeight="9135"/>
  </bookViews>
  <sheets>
    <sheet name="Conceptos reteFUENTE" sheetId="2" r:id="rId1"/>
    <sheet name="Cod. Formato DIAN" sheetId="3" r:id="rId2"/>
  </sheets>
  <calcPr calcId="0"/>
</workbook>
</file>

<file path=xl/calcChain.xml><?xml version="1.0" encoding="utf-8"?>
<calcChain xmlns="http://schemas.openxmlformats.org/spreadsheetml/2006/main">
  <c r="G8" i="2" l="1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</calcChain>
</file>

<file path=xl/sharedStrings.xml><?xml version="1.0" encoding="utf-8"?>
<sst xmlns="http://schemas.openxmlformats.org/spreadsheetml/2006/main" count="206" uniqueCount="141">
  <si>
    <t>CONCEPTO</t>
  </si>
  <si>
    <t>BASE UVT</t>
  </si>
  <si>
    <t>BASE PESOS</t>
  </si>
  <si>
    <t>TARIFA</t>
  </si>
  <si>
    <t>No aplica</t>
  </si>
  <si>
    <t>&gt;= 27</t>
  </si>
  <si>
    <t>&gt;= $ 742.000</t>
  </si>
  <si>
    <t>Hasta 20.000</t>
  </si>
  <si>
    <t>Hasta $ 549.700.000</t>
  </si>
  <si>
    <t>+ de 20.000</t>
  </si>
  <si>
    <t>Desde $ 549.700.001</t>
  </si>
  <si>
    <t>&gt; 160</t>
  </si>
  <si>
    <t>&gt; $ 4.398.000</t>
  </si>
  <si>
    <t>&gt; 92</t>
  </si>
  <si>
    <t>&gt; $ 2.529.000</t>
  </si>
  <si>
    <t>6% / 10%</t>
  </si>
  <si>
    <t>Honorarios y comisiones (Cuando el beneficiario del pago sea una persona natural dependiendo de las condiciones fijadas por el Art. 1 del Decreto Reglamentario 260 de 2001)</t>
  </si>
  <si>
    <t>10% / 11%</t>
  </si>
  <si>
    <t>&gt; 48</t>
  </si>
  <si>
    <t>&gt; $ 1.319.000</t>
  </si>
  <si>
    <t>&gt; 5</t>
  </si>
  <si>
    <t>&gt; $ 137.000</t>
  </si>
  <si>
    <t>&gt;= 128,96 (Ver Art.384 delEstatuto Tributario)</t>
  </si>
  <si>
    <t>&gt;= $ 3.544.000   (Ver Art.384 delEstatuto Tributario)</t>
  </si>
  <si>
    <t>&gt;95</t>
  </si>
  <si>
    <t>&gt; $ 2.611.000</t>
  </si>
  <si>
    <t>Art.383 delEstatuto Tributario</t>
  </si>
  <si>
    <t>N/A</t>
  </si>
  <si>
    <t>&gt;= 4</t>
  </si>
  <si>
    <t>&gt;= $ 110.000</t>
  </si>
  <si>
    <t>Salarios: Aplicable a los pagos gravables, efectuados por las personas naturales o jurídicas, las sociedades de hecho, las comunidades organizadas y las sucesiones ilíquidas, originados en la relación laboral o legal y reglamentaria.</t>
  </si>
  <si>
    <t>tcp</t>
  </si>
  <si>
    <t>sne</t>
  </si>
  <si>
    <t>hyc</t>
  </si>
  <si>
    <t>ser</t>
  </si>
  <si>
    <t>arr</t>
  </si>
  <si>
    <t>com</t>
  </si>
  <si>
    <t>dyp</t>
  </si>
  <si>
    <t>rfi</t>
  </si>
  <si>
    <t>cdc</t>
  </si>
  <si>
    <t>ena</t>
  </si>
  <si>
    <t>lra</t>
  </si>
  <si>
    <t>otr</t>
  </si>
  <si>
    <t>384</t>
  </si>
  <si>
    <t>Trabajadores por cuenta proia</t>
  </si>
  <si>
    <t>Salarios no empleados</t>
  </si>
  <si>
    <t>Honorarios y comisiones</t>
  </si>
  <si>
    <t>Servicios</t>
  </si>
  <si>
    <t>Arrendamientos muebeles y inmuebles</t>
  </si>
  <si>
    <t>Compras</t>
  </si>
  <si>
    <t>Dividendos y Participaciones</t>
  </si>
  <si>
    <t>Rendimiento financiero</t>
  </si>
  <si>
    <t>Transacciones con tarjeta</t>
  </si>
  <si>
    <t>tct</t>
  </si>
  <si>
    <t>Contratos de construccion</t>
  </si>
  <si>
    <t>Enajenacion antes autoridades</t>
  </si>
  <si>
    <t>Loteria Rifas, apuestas</t>
  </si>
  <si>
    <t>Otros</t>
  </si>
  <si>
    <t>Normativa</t>
  </si>
  <si>
    <t>Enajenación de activos fijos donde el vendedor sea una persona natural no agente de retención </t>
  </si>
  <si>
    <t>(Art. 368-2, 398 y 399 Estatuto Tributario)</t>
  </si>
  <si>
    <t>Adquisición de Bienes Raíces para uso diferente a vivienda de habitación (cuando el vendedor sea una persona jurídica, sociedad de hecho o persona natural considerado agente de retención en la fuente del 368-2 del Estatuto Tributario) </t>
  </si>
  <si>
    <t>(Art. 2, Decreto 2418 de 2013)</t>
  </si>
  <si>
    <t>Adquisición de Bienes Raíces para vivienda de habitación por las primeras 20.000 UVT </t>
  </si>
  <si>
    <t>Adquisición de Bienes Raíces para vivienda de habitación sobre el exceso de las primeras 20.000 UVT (Las primeras 20.000 UVT estarán sujetas a tarifa del 1%)</t>
  </si>
  <si>
    <t>Adquisición de vehículos </t>
  </si>
  <si>
    <t>Arrendamiento de bienes muebles</t>
  </si>
  <si>
    <t>Arrendamiento de bienes raíces para obligados a declarar renta</t>
  </si>
  <si>
    <t>Arrendamiento de bienes raíces para no obligados a declarar</t>
  </si>
  <si>
    <t>Comisiones en el sector financiero</t>
  </si>
  <si>
    <t>(Art. 6, Decreto 2418 de 2013)</t>
  </si>
  <si>
    <t>Comisiones en operaciones realizadas en bolsa de valores</t>
  </si>
  <si>
    <t>Compra de café pergamino o cereza</t>
  </si>
  <si>
    <t>Compra de productos  agrícolas o pecuarios sin procesamiento industrial </t>
  </si>
  <si>
    <t>(Art. 1, Decreto 2595 de 1993)</t>
  </si>
  <si>
    <t>Compra  de combustible y derivados del petróleo</t>
  </si>
  <si>
    <t>Consultoría en obras públicas </t>
  </si>
  <si>
    <t>(Art. 5, Decreto 1354 de 1987)</t>
  </si>
  <si>
    <t>Contratos de consultoría en ingeniería de proyectos de infraestructura y edificaciones a favor de declarantes de renta</t>
  </si>
  <si>
    <t>(Art. 1, Decreto Reglamentario 1140 de 2010)</t>
  </si>
  <si>
    <t>Contratos de consultoría en ingeniería de proyectos de infraestructura y edificaciones a favor de personas naturales o de consorcios y uniones temporales cuyos miembros sean personas naturales</t>
  </si>
  <si>
    <t>Contratos de construcción  y urbanización</t>
  </si>
  <si>
    <t>Diseño de páginas web y consultoría en programas de informática a declarantes de renta </t>
  </si>
  <si>
    <t>(Art. 1, Decreto 2499 de 2012 y Art. 1, Decreto 260 de 2001)</t>
  </si>
  <si>
    <t>Exportación de Hidrocarburos</t>
  </si>
  <si>
    <t>Exportación de demás productor mineros, incluido el oro </t>
  </si>
  <si>
    <t>(Art. 7, Decreto 2418 de 2013)</t>
  </si>
  <si>
    <t>Honorarios y comisiones (Cuando el beneficiario del pago sea una persona jurídica o asimilada)</t>
  </si>
  <si>
    <t>(Art. 1, Decreto 260 de 2001)</t>
  </si>
  <si>
    <t>Ingresos provenientes de operaciones realizadas a través de instrumentos financieros y derivados </t>
  </si>
  <si>
    <t>(Art. 1, Decreto 2418 de 2013) </t>
  </si>
  <si>
    <t>Intereses originados en operaciones activas de crédito u operaciones de mutuo comercial </t>
  </si>
  <si>
    <t>(Art. 5, Decreto 2418 de 2013)</t>
  </si>
  <si>
    <t>Loterías, Rifas, Apuestas y similares</t>
  </si>
  <si>
    <t>Otros ingresos tributarios para obligados a declarar renta (Incluye el concepto “Compras”)</t>
  </si>
  <si>
    <t>(Art. 401 delEstatuto Tributario y Art. 1, Decreto 2418 de 2013)</t>
  </si>
  <si>
    <t>Otros ingresos tributarios para no obligados a declarar renta (Incluye el concepto “Compras”)</t>
  </si>
  <si>
    <t>Pago al exterior por arrendamiento de maquinaria para construcción, reparación y mantenimiento de obras civiles </t>
  </si>
  <si>
    <t>(Art. 414 del Estatuto Tributario)</t>
  </si>
  <si>
    <t>Por emolumentos eclesiásticos efectuados a personas naturales obligadas a declarar renta.</t>
  </si>
  <si>
    <t>(Art. 2, Decreto 886 de 2006)</t>
  </si>
  <si>
    <t>Por emolumentos eclesiásticos efectuados a personas naturales no obligadas a declarar renta.</t>
  </si>
  <si>
    <t>Rendimientos Financieros Provenientes de títulos de renta fija</t>
  </si>
  <si>
    <t>Retención en colocación independiente de juegos de suerte y azar </t>
  </si>
  <si>
    <t>(Art. 401-1 del Estatuto Tributario)</t>
  </si>
  <si>
    <t>Salarios: Los pagos mensuales o mensualizados (PM) efectuados por las personas naturales o jurídicas, las sociedades de hecho, las comunidades organizadas y las sucesiones ilíquidas, a las personas naturales pertenecientes a la categoría de empleados . Opera a partir del 1 de Abril de 2013. (Encuentre aquí mayor información sobre Tarifa mínima)</t>
  </si>
  <si>
    <t>(Decreto 099 y  1070 de 2013)</t>
  </si>
  <si>
    <t>Servicios de aseo y vigilancia (la base será el 100% del A.I.U. siempre que sea mayor o igual a 4 UVT)</t>
  </si>
  <si>
    <t>Salarios: Indemnizaciones derivadas de una relación laboral, legal o reglamentaria superiores a 20.000 UVT </t>
  </si>
  <si>
    <t>(Art. 401-3 del Estatuto Tributario)</t>
  </si>
  <si>
    <t>Servicios de hoteles, restaurantes y hospedajes para obligados a declarar renta </t>
  </si>
  <si>
    <t>(Art. 1, Decreto 2418 de 2013)</t>
  </si>
  <si>
    <t>Servicios de transporte nacional de carga</t>
  </si>
  <si>
    <t>Servicios de  transporte nacional de pasajeros para obligados a declarar renta (terrestre)</t>
  </si>
  <si>
    <t>Servicios en general para personas jurídicas, asimiladas y personas naturales obligadas a declarar renta</t>
  </si>
  <si>
    <t>Servicios en general para personas naturales no obligadas a declarar renta</t>
  </si>
  <si>
    <t>Servicios  temporales de empleo (la base será el 100% del A.I.U. siempre que sea mayor o igual a 4 UVT)</t>
  </si>
  <si>
    <t>Servicios de sísmica para el sector de hidrocarburos en favor de personas obligadas a declarar renta</t>
  </si>
  <si>
    <t>Empleadeo ET383</t>
  </si>
  <si>
    <t>Empleadoe ET384</t>
  </si>
  <si>
    <t>Casilla Formato DiAN</t>
  </si>
  <si>
    <t>Codigo</t>
  </si>
  <si>
    <t>(Art. 12, Decreto 2026 de 1983 y Art. 2, Decreto 1626 de 2001)</t>
  </si>
  <si>
    <t>(Art. 401 del Estatuto Tributario; Art. 5, Decreto 1512 de 1985 y Art. 1, Decreto 2418 de 2013)</t>
  </si>
  <si>
    <t>(Art. 1, Decreto 1479 de 1996)</t>
  </si>
  <si>
    <t>(Art. 2, Decreto 3715 de 1986)</t>
  </si>
  <si>
    <t>(Art. 306, 402 y 404-1 del Estatuto Tributario)</t>
  </si>
  <si>
    <t>(Art. 401 del Estatuto Tributario)</t>
  </si>
  <si>
    <t>(Decreto 700 de 1997) (Art. 3, Decreto 2418 de 2013)</t>
  </si>
  <si>
    <t>(Art. 1, Decreto 3770 de 2005)</t>
  </si>
  <si>
    <t>(Art. 14, Decreto 1189 de 1988)</t>
  </si>
  <si>
    <t>(Art. 392 del Estatuto Tributario y Art. 1, Decreto 3110 de 2004)</t>
  </si>
  <si>
    <t>(Art. 392 del Estatuto Tributario y Art. 45, Ley 633 de 2000)</t>
  </si>
  <si>
    <t>(Art. 2, Decreto 1626 de 2001)</t>
  </si>
  <si>
    <t xml:space="preserve">Fuente de informacion columna A-E: </t>
  </si>
  <si>
    <t>http://www.comunidadcontable.com/BancoConocimiento/N/noti-3112201302_%28tabla_de_retencion_en_la_fuente_2014%29/noti-3112201302_%28tabla_de_retencion_en_la_fuente_2014%29.asp</t>
  </si>
  <si>
    <t>Fuente de "informacion planilla" F&amp;G:</t>
  </si>
  <si>
    <t>http://www.dian.gov.co/descargas/Formularios/2014/350_2014.pdf</t>
  </si>
  <si>
    <t>Favor, adicionar conocimiento profesional</t>
  </si>
  <si>
    <t>Concepto</t>
  </si>
  <si>
    <t>Codigo Impuesto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</si>
</sst>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33333"/>
      <name val="Arial"/>
      <family val="2"/>
    </font>
    <font>
      <b/>
      <sz val="11"/>
      <color rgb="FFFF0000"/>
      <name val="Calibri"/>
      <family val="2"/>
      <scheme val="minor"/>
    </font>
    <font>
      <sz val="10"/>
      <color theme="1"/>
      <name val="Consolas"/>
      <family val="3"/>
    </font>
    <font>
      <sz val="9"/>
      <color theme="1"/>
      <name val="Consolas"/>
      <family val="3"/>
    </font>
    <font>
      <sz val="8"/>
      <name val="Consolas"/>
      <family val="3"/>
    </font>
    <font>
      <sz val="8"/>
      <color theme="1"/>
      <name val="Consolas"/>
      <family val="3"/>
    </font>
    <font>
      <sz val="10"/>
      <color theme="0"/>
      <name val="Consolas"/>
      <family val="3"/>
    </font>
    <font>
      <b/>
      <sz val="10"/>
      <color theme="0"/>
      <name val="Consolas"/>
      <family val="3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18" fillId="0" borderId="0" xfId="0" applyFont="1" applyAlignment="1">
      <alignment horizontal="left" vertical="center" wrapText="1"/>
    </xf>
    <xf numFmtId="0" fontId="0" fillId="0" borderId="0" xfId="0" applyFill="1"/>
    <xf numFmtId="0" fontId="0" fillId="33" borderId="0" xfId="0" applyFill="1"/>
    <xf numFmtId="0" fontId="20" fillId="0" borderId="0" xfId="0" applyFont="1"/>
    <xf numFmtId="0" fontId="22" fillId="0" borderId="0" xfId="0" applyFont="1"/>
    <xf numFmtId="0" fontId="23" fillId="0" borderId="0" xfId="0" applyFont="1"/>
    <xf numFmtId="0" fontId="21" fillId="33" borderId="0" xfId="0" applyFont="1" applyFill="1"/>
    <xf numFmtId="0" fontId="24" fillId="0" borderId="0" xfId="0" applyFont="1" applyFill="1"/>
    <xf numFmtId="0" fontId="25" fillId="0" borderId="10" xfId="0" applyFont="1" applyFill="1" applyBorder="1" applyAlignment="1">
      <alignment horizontal="center" vertical="center" wrapText="1"/>
    </xf>
    <xf numFmtId="0" fontId="23" fillId="34" borderId="0" xfId="0" applyFont="1" applyFill="1"/>
    <xf numFmtId="0" fontId="19" fillId="0" borderId="0" xfId="0" applyFont="1" applyFill="1" applyAlignment="1">
      <alignment horizontal="center" vertical="center"/>
    </xf>
    <xf numFmtId="49" fontId="23" fillId="0" borderId="0" xfId="0" applyNumberFormat="1" applyFon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6">
    <dxf>
      <font>
        <strike val="0"/>
        <outline val="0"/>
        <shadow val="0"/>
        <u val="none"/>
        <vertAlign val="baseline"/>
        <sz val="10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8"/>
        <name val="Consolas"/>
        <scheme val="none"/>
      </font>
      <fill>
        <patternFill patternType="solid">
          <fgColor indexed="64"/>
          <bgColor theme="7" tint="0.59999389629810485"/>
        </patternFill>
      </fill>
    </dxf>
    <dxf>
      <font>
        <strike val="0"/>
        <outline val="0"/>
        <shadow val="0"/>
        <u val="none"/>
        <vertAlign val="baseline"/>
        <sz val="8"/>
        <name val="Consola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333333"/>
        <name val="Consolas"/>
        <scheme val="none"/>
      </font>
      <numFmt numFmtId="13" formatCode="0%"/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onsolas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8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333333"/>
        <name val="Consolas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333333"/>
        <name val="Consolas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8"/>
        <name val="Consolas"/>
        <scheme val="none"/>
      </font>
    </dxf>
    <dxf>
      <font>
        <strike val="0"/>
        <outline val="0"/>
        <shadow val="0"/>
        <u val="none"/>
        <vertAlign val="baseline"/>
        <sz val="8"/>
        <name val="Consolas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4</xdr:row>
      <xdr:rowOff>9525</xdr:rowOff>
    </xdr:from>
    <xdr:to>
      <xdr:col>5</xdr:col>
      <xdr:colOff>2038350</xdr:colOff>
      <xdr:row>5</xdr:row>
      <xdr:rowOff>123825</xdr:rowOff>
    </xdr:to>
    <xdr:sp macro="" textlink="">
      <xdr:nvSpPr>
        <xdr:cNvPr id="2" name="Pfeil nach unten 1"/>
        <xdr:cNvSpPr/>
      </xdr:nvSpPr>
      <xdr:spPr>
        <a:xfrm>
          <a:off x="7496175" y="771525"/>
          <a:ext cx="1704975" cy="3048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elle1" displayName="Tabelle1" ref="A7:G50" totalsRowShown="0" headerRowDxfId="7" dataDxfId="11" headerRowBorderDxfId="9" tableBorderDxfId="10" totalsRowBorderDxfId="8">
  <autoFilter ref="A7:G50"/>
  <tableColumns count="7">
    <tableColumn id="1" name="CONCEPTO" dataDxfId="15" dataCellStyle="Link"/>
    <tableColumn id="6" name="Normativa" dataDxfId="14"/>
    <tableColumn id="2" name="BASE UVT" dataDxfId="13"/>
    <tableColumn id="3" name="BASE PESOS" dataDxfId="12"/>
    <tableColumn id="4" name="TARIFA" dataDxfId="6"/>
    <tableColumn id="5" name="Casilla Formato DiAN" dataDxfId="4"/>
    <tableColumn id="7" name="Codigo" dataDxfId="5">
      <calculatedColumnFormula>VLOOKUP(Tabelle1[[#This Row],[Casilla Formato DiAN]],Codigos[[Concepto]:[Codigo Impuesto]],2,FALSE)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Codigos" displayName="Codigos" ref="A1:B16" totalsRowShown="0" headerRowDxfId="0" dataDxfId="1">
  <autoFilter ref="A1:B16"/>
  <tableColumns count="2">
    <tableColumn id="2" name="Concepto" dataDxfId="3"/>
    <tableColumn id="3" name="Codigo Impuesto" dataDxfId="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abSelected="1" workbookViewId="0">
      <selection activeCell="I8" sqref="I8"/>
    </sheetView>
  </sheetViews>
  <sheetFormatPr baseColWidth="10" defaultRowHeight="15" x14ac:dyDescent="0.25"/>
  <cols>
    <col min="1" max="1" width="50.7109375" customWidth="1"/>
    <col min="2" max="2" width="29.28515625" customWidth="1"/>
    <col min="3" max="3" width="16.7109375" hidden="1" customWidth="1"/>
    <col min="4" max="4" width="22.85546875" hidden="1" customWidth="1"/>
    <col min="5" max="5" width="27.42578125" bestFit="1" customWidth="1"/>
    <col min="6" max="6" width="38.85546875" style="2" bestFit="1" customWidth="1"/>
  </cols>
  <sheetData>
    <row r="1" spans="1:7" s="3" customFormat="1" x14ac:dyDescent="0.25">
      <c r="A1" s="7" t="s">
        <v>134</v>
      </c>
      <c r="B1" s="7" t="s">
        <v>135</v>
      </c>
    </row>
    <row r="2" spans="1:7" s="3" customFormat="1" x14ac:dyDescent="0.25">
      <c r="A2" s="7" t="s">
        <v>136</v>
      </c>
      <c r="B2" s="7" t="s">
        <v>137</v>
      </c>
    </row>
    <row r="4" spans="1:7" x14ac:dyDescent="0.25">
      <c r="F4" s="11" t="s">
        <v>138</v>
      </c>
    </row>
    <row r="7" spans="1:7" x14ac:dyDescent="0.25">
      <c r="A7" s="8" t="s">
        <v>0</v>
      </c>
      <c r="B7" s="8" t="s">
        <v>58</v>
      </c>
      <c r="C7" s="8" t="s">
        <v>1</v>
      </c>
      <c r="D7" s="8" t="s">
        <v>2</v>
      </c>
      <c r="E7" s="8" t="s">
        <v>3</v>
      </c>
      <c r="F7" s="9" t="s">
        <v>120</v>
      </c>
      <c r="G7" s="9" t="s">
        <v>121</v>
      </c>
    </row>
    <row r="8" spans="1:7" x14ac:dyDescent="0.25">
      <c r="A8" s="5" t="s">
        <v>59</v>
      </c>
      <c r="B8" s="5" t="s">
        <v>60</v>
      </c>
      <c r="C8" s="6" t="s">
        <v>4</v>
      </c>
      <c r="D8" s="6">
        <v>1</v>
      </c>
      <c r="E8" s="6">
        <v>0.01</v>
      </c>
      <c r="F8" s="10" t="s">
        <v>55</v>
      </c>
      <c r="G8" s="6" t="str">
        <f>VLOOKUP(Tabelle1[[#This Row],[Casilla Formato DiAN]],Codigos[[Concepto]:[Codigo Impuesto]],2,FALSE)</f>
        <v>ena</v>
      </c>
    </row>
    <row r="9" spans="1:7" x14ac:dyDescent="0.25">
      <c r="A9" s="6" t="s">
        <v>61</v>
      </c>
      <c r="B9" s="6" t="s">
        <v>62</v>
      </c>
      <c r="C9" s="6" t="s">
        <v>5</v>
      </c>
      <c r="D9" s="6" t="s">
        <v>6</v>
      </c>
      <c r="E9" s="6">
        <v>2.5000000000000001E-2</v>
      </c>
      <c r="F9" s="10"/>
      <c r="G9" s="6" t="e">
        <f>VLOOKUP(Tabelle1[[#This Row],[Casilla Formato DiAN]],Codigos[[Concepto]:[Codigo Impuesto]],2,FALSE)</f>
        <v>#N/A</v>
      </c>
    </row>
    <row r="10" spans="1:7" x14ac:dyDescent="0.25">
      <c r="A10" s="6" t="s">
        <v>63</v>
      </c>
      <c r="B10" s="6" t="s">
        <v>62</v>
      </c>
      <c r="C10" s="6" t="s">
        <v>7</v>
      </c>
      <c r="D10" s="6" t="s">
        <v>8</v>
      </c>
      <c r="E10" s="6">
        <v>0.01</v>
      </c>
      <c r="F10" s="10"/>
      <c r="G10" s="6" t="e">
        <f>VLOOKUP(Tabelle1[[#This Row],[Casilla Formato DiAN]],Codigos[[Concepto]:[Codigo Impuesto]],2,FALSE)</f>
        <v>#N/A</v>
      </c>
    </row>
    <row r="11" spans="1:7" x14ac:dyDescent="0.25">
      <c r="A11" s="6" t="s">
        <v>64</v>
      </c>
      <c r="B11" s="6" t="s">
        <v>62</v>
      </c>
      <c r="C11" s="6" t="s">
        <v>9</v>
      </c>
      <c r="D11" s="6" t="s">
        <v>10</v>
      </c>
      <c r="E11" s="6">
        <v>2.5000000000000001E-2</v>
      </c>
      <c r="F11" s="10"/>
      <c r="G11" s="6" t="e">
        <f>VLOOKUP(Tabelle1[[#This Row],[Casilla Formato DiAN]],Codigos[[Concepto]:[Codigo Impuesto]],2,FALSE)</f>
        <v>#N/A</v>
      </c>
    </row>
    <row r="12" spans="1:7" x14ac:dyDescent="0.25">
      <c r="A12" s="6" t="s">
        <v>65</v>
      </c>
      <c r="B12" s="6" t="s">
        <v>62</v>
      </c>
      <c r="C12" s="6" t="s">
        <v>4</v>
      </c>
      <c r="D12" s="6">
        <v>1</v>
      </c>
      <c r="E12" s="6">
        <v>0.01</v>
      </c>
      <c r="F12" s="10"/>
      <c r="G12" s="6" t="e">
        <f>VLOOKUP(Tabelle1[[#This Row],[Casilla Formato DiAN]],Codigos[[Concepto]:[Codigo Impuesto]],2,FALSE)</f>
        <v>#N/A</v>
      </c>
    </row>
    <row r="13" spans="1:7" x14ac:dyDescent="0.25">
      <c r="A13" s="6" t="s">
        <v>66</v>
      </c>
      <c r="B13" s="6" t="s">
        <v>122</v>
      </c>
      <c r="C13" s="6" t="s">
        <v>4</v>
      </c>
      <c r="D13" s="6">
        <v>1</v>
      </c>
      <c r="E13" s="6">
        <v>0.04</v>
      </c>
      <c r="F13" s="10" t="s">
        <v>48</v>
      </c>
      <c r="G13" s="6" t="str">
        <f>VLOOKUP(Tabelle1[[#This Row],[Casilla Formato DiAN]],Codigos[[Concepto]:[Codigo Impuesto]],2,FALSE)</f>
        <v>arr</v>
      </c>
    </row>
    <row r="14" spans="1:7" x14ac:dyDescent="0.25">
      <c r="A14" s="6" t="s">
        <v>67</v>
      </c>
      <c r="B14" s="6" t="s">
        <v>123</v>
      </c>
      <c r="C14" s="6" t="s">
        <v>5</v>
      </c>
      <c r="D14" s="6" t="s">
        <v>6</v>
      </c>
      <c r="E14" s="6">
        <v>2.5000000000000001E-2</v>
      </c>
      <c r="F14" s="10" t="s">
        <v>48</v>
      </c>
      <c r="G14" s="6" t="str">
        <f>VLOOKUP(Tabelle1[[#This Row],[Casilla Formato DiAN]],Codigos[[Concepto]:[Codigo Impuesto]],2,FALSE)</f>
        <v>arr</v>
      </c>
    </row>
    <row r="15" spans="1:7" x14ac:dyDescent="0.25">
      <c r="A15" s="6" t="s">
        <v>68</v>
      </c>
      <c r="B15" s="6" t="s">
        <v>123</v>
      </c>
      <c r="C15" s="6" t="s">
        <v>5</v>
      </c>
      <c r="D15" s="6" t="s">
        <v>6</v>
      </c>
      <c r="E15" s="6">
        <v>3.5000000000000003E-2</v>
      </c>
      <c r="F15" s="10" t="s">
        <v>48</v>
      </c>
      <c r="G15" s="6" t="str">
        <f>VLOOKUP(Tabelle1[[#This Row],[Casilla Formato DiAN]],Codigos[[Concepto]:[Codigo Impuesto]],2,FALSE)</f>
        <v>arr</v>
      </c>
    </row>
    <row r="16" spans="1:7" x14ac:dyDescent="0.25">
      <c r="A16" s="6" t="s">
        <v>69</v>
      </c>
      <c r="B16" s="6" t="s">
        <v>70</v>
      </c>
      <c r="C16" s="6" t="s">
        <v>4</v>
      </c>
      <c r="D16" s="6">
        <v>1</v>
      </c>
      <c r="E16" s="6">
        <v>0.11</v>
      </c>
      <c r="F16" s="10" t="s">
        <v>46</v>
      </c>
      <c r="G16" s="6" t="str">
        <f>VLOOKUP(Tabelle1[[#This Row],[Casilla Formato DiAN]],Codigos[[Concepto]:[Codigo Impuesto]],2,FALSE)</f>
        <v>hyc</v>
      </c>
    </row>
    <row r="17" spans="1:7" x14ac:dyDescent="0.25">
      <c r="A17" s="6" t="s">
        <v>71</v>
      </c>
      <c r="B17" s="6" t="s">
        <v>70</v>
      </c>
      <c r="C17" s="6" t="s">
        <v>4</v>
      </c>
      <c r="D17" s="6">
        <v>1</v>
      </c>
      <c r="E17" s="6">
        <v>0.03</v>
      </c>
      <c r="F17" s="10" t="s">
        <v>46</v>
      </c>
      <c r="G17" s="6" t="str">
        <f>VLOOKUP(Tabelle1[[#This Row],[Casilla Formato DiAN]],Codigos[[Concepto]:[Codigo Impuesto]],2,FALSE)</f>
        <v>hyc</v>
      </c>
    </row>
    <row r="18" spans="1:7" x14ac:dyDescent="0.25">
      <c r="A18" s="6" t="s">
        <v>72</v>
      </c>
      <c r="B18" s="6" t="s">
        <v>124</v>
      </c>
      <c r="C18" s="6" t="s">
        <v>11</v>
      </c>
      <c r="D18" s="6" t="s">
        <v>12</v>
      </c>
      <c r="E18" s="6">
        <v>5.0000000000000001E-3</v>
      </c>
      <c r="F18" s="10" t="s">
        <v>49</v>
      </c>
      <c r="G18" s="6" t="str">
        <f>VLOOKUP(Tabelle1[[#This Row],[Casilla Formato DiAN]],Codigos[[Concepto]:[Codigo Impuesto]],2,FALSE)</f>
        <v>com</v>
      </c>
    </row>
    <row r="19" spans="1:7" x14ac:dyDescent="0.25">
      <c r="A19" s="6" t="s">
        <v>73</v>
      </c>
      <c r="B19" s="6" t="s">
        <v>74</v>
      </c>
      <c r="C19" s="6" t="s">
        <v>13</v>
      </c>
      <c r="D19" s="6" t="s">
        <v>14</v>
      </c>
      <c r="E19" s="6">
        <v>1.4999999999999999E-2</v>
      </c>
      <c r="F19" s="10" t="s">
        <v>49</v>
      </c>
      <c r="G19" s="6" t="str">
        <f>VLOOKUP(Tabelle1[[#This Row],[Casilla Formato DiAN]],Codigos[[Concepto]:[Codigo Impuesto]],2,FALSE)</f>
        <v>com</v>
      </c>
    </row>
    <row r="20" spans="1:7" x14ac:dyDescent="0.25">
      <c r="A20" s="6" t="s">
        <v>75</v>
      </c>
      <c r="B20" s="6" t="s">
        <v>125</v>
      </c>
      <c r="C20" s="6" t="s">
        <v>4</v>
      </c>
      <c r="D20" s="6">
        <v>1</v>
      </c>
      <c r="E20" s="6">
        <v>1E-3</v>
      </c>
      <c r="F20" s="10" t="s">
        <v>49</v>
      </c>
      <c r="G20" s="6" t="str">
        <f>VLOOKUP(Tabelle1[[#This Row],[Casilla Formato DiAN]],Codigos[[Concepto]:[Codigo Impuesto]],2,FALSE)</f>
        <v>com</v>
      </c>
    </row>
    <row r="21" spans="1:7" x14ac:dyDescent="0.25">
      <c r="A21" s="6" t="s">
        <v>76</v>
      </c>
      <c r="B21" s="6" t="s">
        <v>77</v>
      </c>
      <c r="C21" s="6" t="s">
        <v>4</v>
      </c>
      <c r="D21" s="6">
        <v>1</v>
      </c>
      <c r="E21" s="6">
        <v>0.02</v>
      </c>
      <c r="F21" s="10"/>
      <c r="G21" s="6" t="e">
        <f>VLOOKUP(Tabelle1[[#This Row],[Casilla Formato DiAN]],Codigos[[Concepto]:[Codigo Impuesto]],2,FALSE)</f>
        <v>#N/A</v>
      </c>
    </row>
    <row r="22" spans="1:7" x14ac:dyDescent="0.25">
      <c r="A22" s="6" t="s">
        <v>78</v>
      </c>
      <c r="B22" s="6" t="s">
        <v>79</v>
      </c>
      <c r="C22" s="6" t="s">
        <v>4</v>
      </c>
      <c r="D22" s="6">
        <v>1</v>
      </c>
      <c r="E22" s="6">
        <v>0.06</v>
      </c>
      <c r="F22" s="10"/>
      <c r="G22" s="6" t="e">
        <f>VLOOKUP(Tabelle1[[#This Row],[Casilla Formato DiAN]],Codigos[[Concepto]:[Codigo Impuesto]],2,FALSE)</f>
        <v>#N/A</v>
      </c>
    </row>
    <row r="23" spans="1:7" x14ac:dyDescent="0.25">
      <c r="A23" s="6" t="s">
        <v>80</v>
      </c>
      <c r="B23" s="6" t="s">
        <v>79</v>
      </c>
      <c r="C23" s="6" t="s">
        <v>4</v>
      </c>
      <c r="D23" s="6">
        <v>1</v>
      </c>
      <c r="E23" s="6" t="s">
        <v>15</v>
      </c>
      <c r="F23" s="10"/>
      <c r="G23" s="6" t="e">
        <f>VLOOKUP(Tabelle1[[#This Row],[Casilla Formato DiAN]],Codigos[[Concepto]:[Codigo Impuesto]],2,FALSE)</f>
        <v>#N/A</v>
      </c>
    </row>
    <row r="24" spans="1:7" x14ac:dyDescent="0.25">
      <c r="A24" s="6" t="s">
        <v>81</v>
      </c>
      <c r="B24" s="6" t="s">
        <v>62</v>
      </c>
      <c r="C24" s="6" t="s">
        <v>4</v>
      </c>
      <c r="D24" s="6">
        <v>1</v>
      </c>
      <c r="E24" s="6">
        <v>0.02</v>
      </c>
      <c r="F24" s="10"/>
      <c r="G24" s="6" t="e">
        <f>VLOOKUP(Tabelle1[[#This Row],[Casilla Formato DiAN]],Codigos[[Concepto]:[Codigo Impuesto]],2,FALSE)</f>
        <v>#N/A</v>
      </c>
    </row>
    <row r="25" spans="1:7" x14ac:dyDescent="0.25">
      <c r="A25" s="6" t="s">
        <v>82</v>
      </c>
      <c r="B25" s="6" t="s">
        <v>83</v>
      </c>
      <c r="C25" s="6" t="s">
        <v>4</v>
      </c>
      <c r="D25" s="6">
        <v>1</v>
      </c>
      <c r="E25" s="6">
        <v>3.5000000000000003E-2</v>
      </c>
      <c r="F25" s="10"/>
      <c r="G25" s="6" t="e">
        <f>VLOOKUP(Tabelle1[[#This Row],[Casilla Formato DiAN]],Codigos[[Concepto]:[Codigo Impuesto]],2,FALSE)</f>
        <v>#N/A</v>
      </c>
    </row>
    <row r="26" spans="1:7" x14ac:dyDescent="0.25">
      <c r="A26" s="6" t="s">
        <v>84</v>
      </c>
      <c r="B26" s="6" t="s">
        <v>86</v>
      </c>
      <c r="C26" s="6" t="s">
        <v>4</v>
      </c>
      <c r="D26" s="6">
        <v>1</v>
      </c>
      <c r="E26" s="6">
        <v>1.4999999999999999E-2</v>
      </c>
      <c r="F26" s="10"/>
      <c r="G26" s="6" t="e">
        <f>VLOOKUP(Tabelle1[[#This Row],[Casilla Formato DiAN]],Codigos[[Concepto]:[Codigo Impuesto]],2,FALSE)</f>
        <v>#N/A</v>
      </c>
    </row>
    <row r="27" spans="1:7" x14ac:dyDescent="0.25">
      <c r="A27" s="6" t="s">
        <v>85</v>
      </c>
      <c r="B27" s="6" t="s">
        <v>86</v>
      </c>
      <c r="C27" s="6" t="s">
        <v>4</v>
      </c>
      <c r="D27" s="6">
        <v>1</v>
      </c>
      <c r="E27" s="6">
        <v>0.01</v>
      </c>
      <c r="F27" s="10"/>
      <c r="G27" s="6" t="e">
        <f>VLOOKUP(Tabelle1[[#This Row],[Casilla Formato DiAN]],Codigos[[Concepto]:[Codigo Impuesto]],2,FALSE)</f>
        <v>#N/A</v>
      </c>
    </row>
    <row r="28" spans="1:7" x14ac:dyDescent="0.25">
      <c r="A28" s="6" t="s">
        <v>16</v>
      </c>
      <c r="B28" s="6" t="s">
        <v>88</v>
      </c>
      <c r="C28" s="6" t="s">
        <v>4</v>
      </c>
      <c r="D28" s="6">
        <v>1</v>
      </c>
      <c r="E28" s="6" t="s">
        <v>17</v>
      </c>
      <c r="F28" s="10"/>
      <c r="G28" s="6" t="e">
        <f>VLOOKUP(Tabelle1[[#This Row],[Casilla Formato DiAN]],Codigos[[Concepto]:[Codigo Impuesto]],2,FALSE)</f>
        <v>#N/A</v>
      </c>
    </row>
    <row r="29" spans="1:7" x14ac:dyDescent="0.25">
      <c r="A29" s="6" t="s">
        <v>87</v>
      </c>
      <c r="B29" s="6" t="s">
        <v>88</v>
      </c>
      <c r="C29" s="6" t="s">
        <v>4</v>
      </c>
      <c r="D29" s="6">
        <v>1</v>
      </c>
      <c r="E29" s="6">
        <v>0.11</v>
      </c>
      <c r="F29" s="10"/>
      <c r="G29" s="6" t="e">
        <f>VLOOKUP(Tabelle1[[#This Row],[Casilla Formato DiAN]],Codigos[[Concepto]:[Codigo Impuesto]],2,FALSE)</f>
        <v>#N/A</v>
      </c>
    </row>
    <row r="30" spans="1:7" x14ac:dyDescent="0.25">
      <c r="A30" s="6" t="s">
        <v>89</v>
      </c>
      <c r="B30" s="6" t="s">
        <v>90</v>
      </c>
      <c r="C30" s="6" t="s">
        <v>4</v>
      </c>
      <c r="D30" s="6">
        <v>1</v>
      </c>
      <c r="E30" s="6">
        <v>2.5000000000000001E-2</v>
      </c>
      <c r="F30" s="10"/>
      <c r="G30" s="6" t="e">
        <f>VLOOKUP(Tabelle1[[#This Row],[Casilla Formato DiAN]],Codigos[[Concepto]:[Codigo Impuesto]],2,FALSE)</f>
        <v>#N/A</v>
      </c>
    </row>
    <row r="31" spans="1:7" x14ac:dyDescent="0.25">
      <c r="A31" s="6" t="s">
        <v>91</v>
      </c>
      <c r="B31" s="6" t="s">
        <v>92</v>
      </c>
      <c r="C31" s="6" t="s">
        <v>4</v>
      </c>
      <c r="D31" s="6">
        <v>1</v>
      </c>
      <c r="E31" s="6">
        <v>2.5000000000000001E-2</v>
      </c>
      <c r="F31" s="10"/>
      <c r="G31" s="6" t="e">
        <f>VLOOKUP(Tabelle1[[#This Row],[Casilla Formato DiAN]],Codigos[[Concepto]:[Codigo Impuesto]],2,FALSE)</f>
        <v>#N/A</v>
      </c>
    </row>
    <row r="32" spans="1:7" x14ac:dyDescent="0.25">
      <c r="A32" s="6" t="s">
        <v>93</v>
      </c>
      <c r="B32" s="6" t="s">
        <v>126</v>
      </c>
      <c r="C32" s="6" t="s">
        <v>18</v>
      </c>
      <c r="D32" s="6" t="s">
        <v>19</v>
      </c>
      <c r="E32" s="6">
        <v>0.2</v>
      </c>
      <c r="F32" s="10"/>
      <c r="G32" s="6" t="e">
        <f>VLOOKUP(Tabelle1[[#This Row],[Casilla Formato DiAN]],Codigos[[Concepto]:[Codigo Impuesto]],2,FALSE)</f>
        <v>#N/A</v>
      </c>
    </row>
    <row r="33" spans="1:7" x14ac:dyDescent="0.25">
      <c r="A33" s="6" t="s">
        <v>94</v>
      </c>
      <c r="B33" s="6" t="s">
        <v>95</v>
      </c>
      <c r="C33" s="6" t="s">
        <v>5</v>
      </c>
      <c r="D33" s="6" t="s">
        <v>6</v>
      </c>
      <c r="E33" s="6">
        <v>2.5000000000000001E-2</v>
      </c>
      <c r="F33" s="10"/>
      <c r="G33" s="6" t="e">
        <f>VLOOKUP(Tabelle1[[#This Row],[Casilla Formato DiAN]],Codigos[[Concepto]:[Codigo Impuesto]],2,FALSE)</f>
        <v>#N/A</v>
      </c>
    </row>
    <row r="34" spans="1:7" x14ac:dyDescent="0.25">
      <c r="A34" s="6" t="s">
        <v>96</v>
      </c>
      <c r="B34" s="6" t="s">
        <v>127</v>
      </c>
      <c r="C34" s="6" t="s">
        <v>5</v>
      </c>
      <c r="D34" s="6" t="s">
        <v>6</v>
      </c>
      <c r="E34" s="6">
        <v>3.5000000000000003E-2</v>
      </c>
      <c r="F34" s="10"/>
      <c r="G34" s="6" t="e">
        <f>VLOOKUP(Tabelle1[[#This Row],[Casilla Formato DiAN]],Codigos[[Concepto]:[Codigo Impuesto]],2,FALSE)</f>
        <v>#N/A</v>
      </c>
    </row>
    <row r="35" spans="1:7" x14ac:dyDescent="0.25">
      <c r="A35" s="6" t="s">
        <v>97</v>
      </c>
      <c r="B35" s="6" t="s">
        <v>98</v>
      </c>
      <c r="C35" s="6" t="s">
        <v>4</v>
      </c>
      <c r="D35" s="6">
        <v>1</v>
      </c>
      <c r="E35" s="6">
        <v>0.02</v>
      </c>
      <c r="F35" s="10"/>
      <c r="G35" s="6" t="e">
        <f>VLOOKUP(Tabelle1[[#This Row],[Casilla Formato DiAN]],Codigos[[Concepto]:[Codigo Impuesto]],2,FALSE)</f>
        <v>#N/A</v>
      </c>
    </row>
    <row r="36" spans="1:7" x14ac:dyDescent="0.25">
      <c r="A36" s="6" t="s">
        <v>99</v>
      </c>
      <c r="B36" s="6" t="s">
        <v>100</v>
      </c>
      <c r="C36" s="6" t="s">
        <v>5</v>
      </c>
      <c r="D36" s="6" t="s">
        <v>6</v>
      </c>
      <c r="E36" s="6">
        <v>0.04</v>
      </c>
      <c r="F36" s="10"/>
      <c r="G36" s="6" t="e">
        <f>VLOOKUP(Tabelle1[[#This Row],[Casilla Formato DiAN]],Codigos[[Concepto]:[Codigo Impuesto]],2,FALSE)</f>
        <v>#N/A</v>
      </c>
    </row>
    <row r="37" spans="1:7" x14ac:dyDescent="0.25">
      <c r="A37" s="6" t="s">
        <v>101</v>
      </c>
      <c r="B37" s="6" t="s">
        <v>100</v>
      </c>
      <c r="C37" s="6" t="s">
        <v>5</v>
      </c>
      <c r="D37" s="6" t="s">
        <v>6</v>
      </c>
      <c r="E37" s="6">
        <v>3.5000000000000003E-2</v>
      </c>
      <c r="F37" s="10"/>
      <c r="G37" s="6" t="e">
        <f>VLOOKUP(Tabelle1[[#This Row],[Casilla Formato DiAN]],Codigos[[Concepto]:[Codigo Impuesto]],2,FALSE)</f>
        <v>#N/A</v>
      </c>
    </row>
    <row r="38" spans="1:7" x14ac:dyDescent="0.25">
      <c r="A38" s="6" t="s">
        <v>102</v>
      </c>
      <c r="B38" s="6" t="s">
        <v>128</v>
      </c>
      <c r="C38" s="6" t="s">
        <v>4</v>
      </c>
      <c r="D38" s="6">
        <v>1</v>
      </c>
      <c r="E38" s="6">
        <v>0.04</v>
      </c>
      <c r="F38" s="10"/>
      <c r="G38" s="6" t="e">
        <f>VLOOKUP(Tabelle1[[#This Row],[Casilla Formato DiAN]],Codigos[[Concepto]:[Codigo Impuesto]],2,FALSE)</f>
        <v>#N/A</v>
      </c>
    </row>
    <row r="39" spans="1:7" x14ac:dyDescent="0.25">
      <c r="A39" s="6" t="s">
        <v>103</v>
      </c>
      <c r="B39" s="6" t="s">
        <v>104</v>
      </c>
      <c r="C39" s="6" t="s">
        <v>20</v>
      </c>
      <c r="D39" s="6" t="s">
        <v>21</v>
      </c>
      <c r="E39" s="6">
        <v>0.03</v>
      </c>
      <c r="F39" s="10"/>
      <c r="G39" s="6" t="e">
        <f>VLOOKUP(Tabelle1[[#This Row],[Casilla Formato DiAN]],Codigos[[Concepto]:[Codigo Impuesto]],2,FALSE)</f>
        <v>#N/A</v>
      </c>
    </row>
    <row r="40" spans="1:7" x14ac:dyDescent="0.25">
      <c r="A40" s="6" t="s">
        <v>105</v>
      </c>
      <c r="B40" s="6" t="s">
        <v>106</v>
      </c>
      <c r="C40" s="6" t="s">
        <v>22</v>
      </c>
      <c r="D40" s="6" t="s">
        <v>23</v>
      </c>
      <c r="E40" s="6" t="s">
        <v>4</v>
      </c>
      <c r="F40" s="10"/>
      <c r="G40" s="6" t="e">
        <f>VLOOKUP(Tabelle1[[#This Row],[Casilla Formato DiAN]],Codigos[[Concepto]:[Codigo Impuesto]],2,FALSE)</f>
        <v>#N/A</v>
      </c>
    </row>
    <row r="41" spans="1:7" x14ac:dyDescent="0.25">
      <c r="A41" s="6" t="s">
        <v>30</v>
      </c>
      <c r="B41" s="6"/>
      <c r="C41" s="6" t="s">
        <v>24</v>
      </c>
      <c r="D41" s="6" t="s">
        <v>25</v>
      </c>
      <c r="E41" s="6" t="s">
        <v>26</v>
      </c>
      <c r="F41" s="10"/>
      <c r="G41" s="6" t="e">
        <f>VLOOKUP(Tabelle1[[#This Row],[Casilla Formato DiAN]],Codigos[[Concepto]:[Codigo Impuesto]],2,FALSE)</f>
        <v>#N/A</v>
      </c>
    </row>
    <row r="42" spans="1:7" x14ac:dyDescent="0.25">
      <c r="A42" s="6" t="s">
        <v>108</v>
      </c>
      <c r="B42" s="6" t="s">
        <v>109</v>
      </c>
      <c r="C42" s="6" t="s">
        <v>27</v>
      </c>
      <c r="D42" s="6">
        <v>1</v>
      </c>
      <c r="E42" s="6">
        <v>0.2</v>
      </c>
      <c r="F42" s="10"/>
      <c r="G42" s="6" t="e">
        <f>VLOOKUP(Tabelle1[[#This Row],[Casilla Formato DiAN]],Codigos[[Concepto]:[Codigo Impuesto]],2,FALSE)</f>
        <v>#N/A</v>
      </c>
    </row>
    <row r="43" spans="1:7" x14ac:dyDescent="0.25">
      <c r="A43" s="6" t="s">
        <v>107</v>
      </c>
      <c r="B43" s="6" t="s">
        <v>129</v>
      </c>
      <c r="C43" s="6" t="s">
        <v>28</v>
      </c>
      <c r="D43" s="6" t="s">
        <v>29</v>
      </c>
      <c r="E43" s="6">
        <v>0.02</v>
      </c>
      <c r="F43" s="10"/>
      <c r="G43" s="6" t="e">
        <f>VLOOKUP(Tabelle1[[#This Row],[Casilla Formato DiAN]],Codigos[[Concepto]:[Codigo Impuesto]],2,FALSE)</f>
        <v>#N/A</v>
      </c>
    </row>
    <row r="44" spans="1:7" x14ac:dyDescent="0.25">
      <c r="A44" s="6" t="s">
        <v>110</v>
      </c>
      <c r="B44" s="6" t="s">
        <v>111</v>
      </c>
      <c r="C44" s="6" t="s">
        <v>28</v>
      </c>
      <c r="D44" s="6" t="s">
        <v>29</v>
      </c>
      <c r="E44" s="6">
        <v>2.5000000000000001E-2</v>
      </c>
      <c r="F44" s="10"/>
      <c r="G44" s="6" t="e">
        <f>VLOOKUP(Tabelle1[[#This Row],[Casilla Formato DiAN]],Codigos[[Concepto]:[Codigo Impuesto]],2,FALSE)</f>
        <v>#N/A</v>
      </c>
    </row>
    <row r="45" spans="1:7" x14ac:dyDescent="0.25">
      <c r="A45" s="6" t="s">
        <v>112</v>
      </c>
      <c r="B45" s="6" t="s">
        <v>130</v>
      </c>
      <c r="C45" s="6" t="s">
        <v>28</v>
      </c>
      <c r="D45" s="6" t="s">
        <v>29</v>
      </c>
      <c r="E45" s="6">
        <v>0.01</v>
      </c>
      <c r="F45" s="10"/>
      <c r="G45" s="6" t="e">
        <f>VLOOKUP(Tabelle1[[#This Row],[Casilla Formato DiAN]],Codigos[[Concepto]:[Codigo Impuesto]],2,FALSE)</f>
        <v>#N/A</v>
      </c>
    </row>
    <row r="46" spans="1:7" x14ac:dyDescent="0.25">
      <c r="A46" s="6" t="s">
        <v>113</v>
      </c>
      <c r="B46" s="6" t="s">
        <v>111</v>
      </c>
      <c r="C46" s="6" t="s">
        <v>5</v>
      </c>
      <c r="D46" s="6" t="s">
        <v>6</v>
      </c>
      <c r="E46" s="6">
        <v>2.5000000000000001E-2</v>
      </c>
      <c r="F46" s="10"/>
      <c r="G46" s="6" t="e">
        <f>VLOOKUP(Tabelle1[[#This Row],[Casilla Formato DiAN]],Codigos[[Concepto]:[Codigo Impuesto]],2,FALSE)</f>
        <v>#N/A</v>
      </c>
    </row>
    <row r="47" spans="1:7" x14ac:dyDescent="0.25">
      <c r="A47" s="6" t="s">
        <v>114</v>
      </c>
      <c r="B47" s="6" t="s">
        <v>131</v>
      </c>
      <c r="C47" s="6" t="s">
        <v>28</v>
      </c>
      <c r="D47" s="6" t="s">
        <v>29</v>
      </c>
      <c r="E47" s="6">
        <v>0.04</v>
      </c>
      <c r="F47" s="10"/>
      <c r="G47" s="6" t="e">
        <f>VLOOKUP(Tabelle1[[#This Row],[Casilla Formato DiAN]],Codigos[[Concepto]:[Codigo Impuesto]],2,FALSE)</f>
        <v>#N/A</v>
      </c>
    </row>
    <row r="48" spans="1:7" x14ac:dyDescent="0.25">
      <c r="A48" s="6" t="s">
        <v>115</v>
      </c>
      <c r="B48" s="6" t="s">
        <v>132</v>
      </c>
      <c r="C48" s="6" t="s">
        <v>28</v>
      </c>
      <c r="D48" s="6" t="s">
        <v>29</v>
      </c>
      <c r="E48" s="6">
        <v>0.06</v>
      </c>
      <c r="F48" s="10"/>
      <c r="G48" s="6" t="e">
        <f>VLOOKUP(Tabelle1[[#This Row],[Casilla Formato DiAN]],Codigos[[Concepto]:[Codigo Impuesto]],2,FALSE)</f>
        <v>#N/A</v>
      </c>
    </row>
    <row r="49" spans="1:7" x14ac:dyDescent="0.25">
      <c r="A49" s="6" t="s">
        <v>116</v>
      </c>
      <c r="B49" s="6" t="s">
        <v>133</v>
      </c>
      <c r="C49" s="6" t="s">
        <v>28</v>
      </c>
      <c r="D49" s="6" t="s">
        <v>29</v>
      </c>
      <c r="E49" s="6">
        <v>0.01</v>
      </c>
      <c r="F49" s="10"/>
      <c r="G49" s="6" t="e">
        <f>VLOOKUP(Tabelle1[[#This Row],[Casilla Formato DiAN]],Codigos[[Concepto]:[Codigo Impuesto]],2,FALSE)</f>
        <v>#N/A</v>
      </c>
    </row>
    <row r="50" spans="1:7" x14ac:dyDescent="0.25">
      <c r="A50" s="6" t="s">
        <v>117</v>
      </c>
      <c r="B50" s="6" t="s">
        <v>79</v>
      </c>
      <c r="C50" s="6" t="s">
        <v>4</v>
      </c>
      <c r="D50" s="6">
        <v>1</v>
      </c>
      <c r="E50" s="6">
        <v>0.06</v>
      </c>
      <c r="F50" s="10"/>
      <c r="G50" s="6" t="e">
        <f>VLOOKUP(Tabelle1[[#This Row],[Casilla Formato DiAN]],Codigos[[Concepto]:[Codigo Impuesto]],2,FALSE)</f>
        <v>#N/A</v>
      </c>
    </row>
    <row r="51" spans="1:7" x14ac:dyDescent="0.25">
      <c r="A51" s="1"/>
      <c r="B51" s="1"/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'Cod. Formato DIAN'!$A$2:$A$16</xm:f>
          </x14:formula1>
          <xm:sqref>F8:F50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D13" sqref="D13"/>
    </sheetView>
  </sheetViews>
  <sheetFormatPr baseColWidth="10" defaultRowHeight="15" x14ac:dyDescent="0.25"/>
  <cols>
    <col min="1" max="1" width="31.5703125" bestFit="1" customWidth="1"/>
    <col min="2" max="2" width="18.42578125" bestFit="1" customWidth="1"/>
  </cols>
  <sheetData>
    <row r="1" spans="1:2" x14ac:dyDescent="0.25">
      <c r="A1" s="4" t="s">
        <v>139</v>
      </c>
      <c r="B1" s="4" t="s">
        <v>140</v>
      </c>
    </row>
    <row r="2" spans="1:2" x14ac:dyDescent="0.25">
      <c r="A2" s="6" t="s">
        <v>118</v>
      </c>
      <c r="B2" s="12">
        <v>383</v>
      </c>
    </row>
    <row r="3" spans="1:2" x14ac:dyDescent="0.25">
      <c r="A3" s="6" t="s">
        <v>119</v>
      </c>
      <c r="B3" s="12" t="s">
        <v>43</v>
      </c>
    </row>
    <row r="4" spans="1:2" x14ac:dyDescent="0.25">
      <c r="A4" s="6" t="s">
        <v>44</v>
      </c>
      <c r="B4" s="6" t="s">
        <v>31</v>
      </c>
    </row>
    <row r="5" spans="1:2" x14ac:dyDescent="0.25">
      <c r="A5" s="6" t="s">
        <v>45</v>
      </c>
      <c r="B5" s="6" t="s">
        <v>32</v>
      </c>
    </row>
    <row r="6" spans="1:2" x14ac:dyDescent="0.25">
      <c r="A6" s="6" t="s">
        <v>46</v>
      </c>
      <c r="B6" s="6" t="s">
        <v>33</v>
      </c>
    </row>
    <row r="7" spans="1:2" x14ac:dyDescent="0.25">
      <c r="A7" s="6" t="s">
        <v>47</v>
      </c>
      <c r="B7" s="6" t="s">
        <v>34</v>
      </c>
    </row>
    <row r="8" spans="1:2" x14ac:dyDescent="0.25">
      <c r="A8" s="6" t="s">
        <v>48</v>
      </c>
      <c r="B8" s="6" t="s">
        <v>35</v>
      </c>
    </row>
    <row r="9" spans="1:2" x14ac:dyDescent="0.25">
      <c r="A9" s="6" t="s">
        <v>49</v>
      </c>
      <c r="B9" s="6" t="s">
        <v>36</v>
      </c>
    </row>
    <row r="10" spans="1:2" x14ac:dyDescent="0.25">
      <c r="A10" s="6" t="s">
        <v>50</v>
      </c>
      <c r="B10" s="6" t="s">
        <v>37</v>
      </c>
    </row>
    <row r="11" spans="1:2" x14ac:dyDescent="0.25">
      <c r="A11" s="6" t="s">
        <v>51</v>
      </c>
      <c r="B11" s="6" t="s">
        <v>38</v>
      </c>
    </row>
    <row r="12" spans="1:2" x14ac:dyDescent="0.25">
      <c r="A12" s="6" t="s">
        <v>52</v>
      </c>
      <c r="B12" s="6" t="s">
        <v>53</v>
      </c>
    </row>
    <row r="13" spans="1:2" x14ac:dyDescent="0.25">
      <c r="A13" s="6" t="s">
        <v>54</v>
      </c>
      <c r="B13" s="6" t="s">
        <v>39</v>
      </c>
    </row>
    <row r="14" spans="1:2" x14ac:dyDescent="0.25">
      <c r="A14" s="6" t="s">
        <v>55</v>
      </c>
      <c r="B14" s="6" t="s">
        <v>40</v>
      </c>
    </row>
    <row r="15" spans="1:2" x14ac:dyDescent="0.25">
      <c r="A15" s="6" t="s">
        <v>56</v>
      </c>
      <c r="B15" s="6" t="s">
        <v>41</v>
      </c>
    </row>
    <row r="16" spans="1:2" x14ac:dyDescent="0.25">
      <c r="A16" s="6" t="s">
        <v>57</v>
      </c>
      <c r="B16" s="6" t="s">
        <v>42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Conceptos reteFUENTE</vt:lpstr>
      <vt:lpstr>Cod. Formato DIAN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Arnold</dc:creator>
  <cp:lastModifiedBy>David Arnold</cp:lastModifiedBy>
  <dcterms:created xsi:type="dcterms:W3CDTF">2014-05-24T19:25:37Z</dcterms:created>
  <dcterms:modified xsi:type="dcterms:W3CDTF">2014-05-24T19:49:48Z</dcterms:modified>
</cp:coreProperties>
</file>