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<sst xmlns="http://schemas.openxmlformats.org/spreadsheetml/2006/main" count="773" uniqueCount="638">
  <si>
    <t xml:space="preserve">Company</t>
  </si>
  <si>
    <t xml:space="preserve">Sector</t>
  </si>
  <si>
    <t xml:space="preserve">Contact</t>
  </si>
  <si>
    <t xml:space="preserve">URL 2022</t>
  </si>
  <si>
    <t xml:space="preserve">URL 2023</t>
  </si>
  <si>
    <t xml:space="preserve">Target</t>
  </si>
  <si>
    <t xml:space="preserve">Coverage</t>
  </si>
  <si>
    <t xml:space="preserve">Comment</t>
  </si>
  <si>
    <t xml:space="preserve">Scope 1</t>
  </si>
  <si>
    <t xml:space="preserve">Scope 2 (LB)</t>
  </si>
  <si>
    <t xml:space="preserve">Scope 2 (MB)</t>
  </si>
  <si>
    <t xml:space="preserve">Scope 1+2</t>
  </si>
  <si>
    <t xml:space="preserve">Scope 3 (total)</t>
  </si>
  <si>
    <t xml:space="preserve">Total</t>
  </si>
  <si>
    <t xml:space="preserve">Biogenic (outside of scopes)</t>
  </si>
  <si>
    <t xml:space="preserve">År</t>
  </si>
  <si>
    <t xml:space="preserve">MB/LB</t>
  </si>
  <si>
    <t xml:space="preserve">Alex kommentar</t>
  </si>
  <si>
    <t xml:space="preserve">Scope 1&amp;2</t>
  </si>
  <si>
    <t xml:space="preserve">AAK</t>
  </si>
  <si>
    <t xml:space="preserve">https://www.aak.com/siteassets/sustainability/sustainability-reports/aak-pai-report-2023.pdf</t>
  </si>
  <si>
    <t xml:space="preserve">MB</t>
  </si>
  <si>
    <t xml:space="preserve">AAK rapporterar Scope 3 uppdelat på utsläpp från FLAG (Forestry, Land use &amp; Agriculture) och övrigt. Det anges inte vad som ingår och vilka kategorier i Scope 3 som täcks.</t>
  </si>
  <si>
    <t xml:space="preserve">AB Volvo</t>
  </si>
  <si>
    <t xml:space="preserve">https://www.volvogroup.com/content/dam/volvo-group/markets/master/investors/reports-and-presentations/annual-reports/AB-Volvo-Annual-Report-2022.pdf</t>
  </si>
  <si>
    <t xml:space="preserve">https://www.volvogroup.com/content/dam/volvo-group/markets/master/events/2024/feb/annual-report-2023/AB-Volvo-Annual-Report-2023.pdf</t>
  </si>
  <si>
    <t xml:space="preserve">AB Volvo rapporterar endast kategorin Användning av sålda produkter (11), i Scope 3. Övriga kategorier saknar fortfarande underlag men uppskattas till 4%. </t>
  </si>
  <si>
    <t xml:space="preserve">ABB Ltd</t>
  </si>
  <si>
    <t xml:space="preserve">https://sustainabilityreport.abb.com/2022/servicepages/downloads/files/sustainability-performance-abb-csr22.pdf</t>
  </si>
  <si>
    <t xml:space="preserve">https://library.e.abb.com/public/4790c4296c5146e6ab4420c7d58f8088/ABB%20Sustainability%20Report%202023.pdf?x-sign=J8XORiFwReXhGJscjFPNbWWlXyHIp0NR9tblxaUjv5E3HVcIhN1s51ECDCZZrStU</t>
  </si>
  <si>
    <t xml:space="preserve">Två scenarios i S3 ger väldigt olika resultat. </t>
  </si>
  <si>
    <t xml:space="preserve">76,665,000 eller 436,346,000</t>
  </si>
  <si>
    <t xml:space="preserve">ABB rapporterar på alla relevanta kategorier i Scope 3. Totalen visar ett strikt scenario, se rapport för mer information.</t>
  </si>
  <si>
    <t xml:space="preserve">Addlife</t>
  </si>
  <si>
    <t xml:space="preserve">https://reports-en.add.life/umbraco/surface/pdf/Export?NodeId=24694&amp;culture=en</t>
  </si>
  <si>
    <t xml:space="preserve">https://www.add.life/media/nwepx4r4/addlife-annual-report-2023.pdf</t>
  </si>
  <si>
    <t xml:space="preserve">Only S1 &amp; S2</t>
  </si>
  <si>
    <t xml:space="preserve">Addlife redovisar redovisar utsläpp i Scope 3 från kategorierna Bränsle- och energirelaterade aktiviteter (3), Avfall genererat i verksamheten (5) och Affärsresor (6).</t>
  </si>
  <si>
    <t xml:space="preserve">Addtech</t>
  </si>
  <si>
    <t xml:space="preserve">https://www.addtech.se/fileadmin/user_upload/Arsredovisningar/Addtech-Arsredovisning-22-23.pdf</t>
  </si>
  <si>
    <t xml:space="preserve">Bruten bokföring</t>
  </si>
  <si>
    <t xml:space="preserve">Addtech redovisar utsläpp i Scope 3 från Bränsle- och energirelaterade aktiviteter (3), Uppströms och Nedströms transport och distribution (4,9), samt Tjänsteresor (6). </t>
  </si>
  <si>
    <t xml:space="preserve">AFRY</t>
  </si>
  <si>
    <t xml:space="preserve">https://afry.com/sites/default/files/wkr0006-4507451.pdf</t>
  </si>
  <si>
    <t xml:space="preserve">https://afry.com/sites/default/files/2024-03/%C3%85rs-%20och%20h%C3%A5llbarhetsredovisning%202023.pdf</t>
  </si>
  <si>
    <t xml:space="preserve">Afry redovisar endast kategorin Affärsresor (6) i Scope 3. </t>
  </si>
  <si>
    <t xml:space="preserve">Alfa Laval</t>
  </si>
  <si>
    <t xml:space="preserve">Anna Celsing, anna.celsing@alfalaval.com</t>
  </si>
  <si>
    <t xml:space="preserve">https://www.alfalaval.com/globalassets/documents/investors/english/annual-reports/2023/annual-report-2022-april-11.pdf</t>
  </si>
  <si>
    <t xml:space="preserve">https://www.alfalaval.com/globalassets/documents/investors/english/annual-reports/2023/sustainability-notes-2023.pdf</t>
  </si>
  <si>
    <t xml:space="preserve">Alfa Laval redovisar alla relevanta kategorier i Scope 3.</t>
  </si>
  <si>
    <t xml:space="preserve">Arion Bank</t>
  </si>
  <si>
    <t xml:space="preserve">https://arsskyrsla2022.arionbanki.is/library/Files/Sjalfbaerniskyrslur/Umhverfis%c3%be%c3%a6ttir-EN.pdf</t>
  </si>
  <si>
    <t xml:space="preserve">https://arsskyrsla.arionbanki.is/library/Files/Sjalfbaerniskyrslur/2023/Umhverfis%c3%be%c3%a6ttir-EN.pdf</t>
  </si>
  <si>
    <t xml:space="preserve">Finansierade utsläpp: https://arsskyrsla.arionbanki.is/lisalib/getfile.aspx?itemid=43345e91-c1c2-11ee-80e1-005056a47632</t>
  </si>
  <si>
    <t xml:space="preserve">576.6 + 301000</t>
  </si>
  <si>
    <t xml:space="preserve">621.1+301000</t>
  </si>
  <si>
    <t xml:space="preserve">Arion Bank redovisar utsläpp i kategorierna Inköpta varor och tjänster (1), Avfall genererat i verksamheten (5), Affärsresor (6), Anställdas pendling (7), Uppströms leasade tillgångar (8), Nedströms leasade tillgångar (13) och Investeringar (15), inklusive statsobligationer och LULUCF (Land Use, Land Use Change &amp; Forestry). 3 kategorier är exkluderade, 5 anses inte relevanta.</t>
  </si>
  <si>
    <t xml:space="preserve">Arjo</t>
  </si>
  <si>
    <t xml:space="preserve">https://mb.cision.com/Main/12208/3739398/1936457.pdf</t>
  </si>
  <si>
    <t xml:space="preserve">https://www.arjo.com/siteassets/06_investors/annual-report-2023/arjo_ahr23_eng_final.pdf</t>
  </si>
  <si>
    <t xml:space="preserve">Arjo redovisar utsläpp i Scope 3 från kategorierna Inköpta varor och tjänster (1), Uppströms transport och distribution (4), och Användning av sålda produkter (11). </t>
  </si>
  <si>
    <t xml:space="preserve">Arla</t>
  </si>
  <si>
    <t xml:space="preserve">https://www.arla.com/493299/globalassets/arla-global/company---overview/investor/annual-reports/2022/arla-annual-report-2022_se2.pdf</t>
  </si>
  <si>
    <t xml:space="preserve">https://www.arla.com/493552/globalassets/arla-global/company---overview/investor/annual-reports/2023/arla_annual-report-2023_se_v2.pdf</t>
  </si>
  <si>
    <t xml:space="preserve">Arla rapporterar utsläpp i Scope 3 från kategorierna Inköpta varor och tjänster (1), Bränsle- och energirelaterade aktiviteter (3), Uppströms transport och distribution (4) och Avfall genererat i verksamheten (5). </t>
  </si>
  <si>
    <t xml:space="preserve">Assa Abloy</t>
  </si>
  <si>
    <t xml:space="preserve">https://www.assaabloy.com/group/en/documents/sustainability/sustainability-reports/Sustainability%20Report%202022.pdf</t>
  </si>
  <si>
    <t xml:space="preserve">https://www.assaabloy.com/group/en/documents/sustainability/sustainability-reports/Sustainability%20Report%202023.pdf</t>
  </si>
  <si>
    <t xml:space="preserve">LB</t>
  </si>
  <si>
    <t xml:space="preserve">Assa Abloy rapporterar utsläpp i Scope 3 från kategorierna Inköpta varor och tjänster (1), Bränsle- och energirelaterade aktiviteter (3), Uppströms transport och distribution (4), Avfall genererat i verksamheten (5), Affärsresor (6), Anställdas pendling (7), Nedströms transport och distribution (9), Användning av sålda produkter (11), och Slutbehandling av sålda produkter (12).</t>
  </si>
  <si>
    <t xml:space="preserve">Astra Zeneca</t>
  </si>
  <si>
    <t xml:space="preserve">Pharma</t>
  </si>
  <si>
    <t xml:space="preserve">https://www.astrazeneca.com/content/dam/az/Sustainability/2023/pdf/Sustainability_Data_Summary_2022.pdf</t>
  </si>
  <si>
    <t xml:space="preserve">https://www.astrazeneca.se/content/dam/az-se/dokument/hallbarhet/Sustainability-Report-2023.pdf</t>
  </si>
  <si>
    <t xml:space="preserve">Astra Zeneca rapporterar utsläpp i Scope 3 från alla relevanta kategorier.</t>
  </si>
  <si>
    <t xml:space="preserve">Atlas Copco</t>
  </si>
  <si>
    <t xml:space="preserve">https://www.atlascopcogroup.com/content/dam/atlas-copco/group/documents/investors/financial-publications/english/20230322-annual-report-incl-sustainability-report-and-corporate-governance-report-2022.pdf</t>
  </si>
  <si>
    <t xml:space="preserve">https://www.atlascopcogroup.com/content/dam/atlas-copco/group/documents/investors/financial-publications/swedish/20240321-kopia-av-den-officella-arsredovisningen-i-ESEF-format-inkl-hallbarhetsredovisning-och-rapport-om-koncernens-styrning-2023.pdf</t>
  </si>
  <si>
    <t xml:space="preserve">Atlas Copco rapporterar utsläpp från Scope 3 i kategorierna Inköpta varor och tjänster (1), Användning av sålda produkter (11), Nedströms leasade tillgångar (13) och "övriga kategorier", ej angivet vilka</t>
  </si>
  <si>
    <t xml:space="preserve">Atrium Ljungberg</t>
  </si>
  <si>
    <t xml:space="preserve">https://mb.cision.com/Main/1145/3738110/1931873.pdf</t>
  </si>
  <si>
    <t xml:space="preserve">https://mb.cision.com/Main/1145/3939304/2641233.pdf</t>
  </si>
  <si>
    <t xml:space="preserve">Atrium Ljungberg rapporterar för Scope 3 på kategorierna Inköpta varor och tjänster (1), Kapitalvaror (2), Bränsle- och energirelaterade aktiviteter (3), Avfall genererat i verksamheten (5), Affärsresor (6), Anställdas pendling (7), Slutbehandling av sålda produkter (12) och Nedströms leasade tillgångar (13).</t>
  </si>
  <si>
    <t xml:space="preserve">Autoliv</t>
  </si>
  <si>
    <t xml:space="preserve">https://www.autoliv.com/sites/default/files/2024-02/Annual_Sustainability_Report_10K_2022_0.pdf</t>
  </si>
  <si>
    <t xml:space="preserve">https://www.autoliv.com/sites/default/files/2024-02/Autoliv_Annual_Sustainability_Report_10K_2023.pdf</t>
  </si>
  <si>
    <t xml:space="preserve">Autoliv rapporterar utsläpp från Scope 3 i kategorierna I Scope 3 Inköpta varor och tjänster (1), Kapitalvaror (2), Bränsle- och energirelaterade aktiviteter (3), Uppströms transport och distribution (4), Avfall genererat i verksamheten (5), Affärsresor (6) och Anställdas pendling (7).</t>
  </si>
  <si>
    <t xml:space="preserve">Avanza Bank Holding</t>
  </si>
  <si>
    <t xml:space="preserve">https://investors.avanza.se/files/mfn/ec2c7ea8-32e0-437d-844d-f6fbadce8674/avanza-bank-holding-ab-arsredovisning-och-hallbarhetsrapport-2022.pdf</t>
  </si>
  <si>
    <t xml:space="preserve">https://investors.avanza.se/files/mfn/1e72c222-f835-4d13-b161-d697334bdeab/avanza-bank-holding-ab-arsredovisning-och-hallbarhetsrapport-2023-pdf-a4-utskriftsformat.pdf</t>
  </si>
  <si>
    <t xml:space="preserve">Avanza Bank Holding rapporterar utsläpp i Scope 3 från kategorierna Inköpta varor och tjänster (1), Kapitalvaror (2), Bränsle- och energirelaterade aktiviteter (3), Uppströms transport och distribution (4), Avfall genererat i verksamheten (5), Affärsresor (6), Anställdas pendling (7) och Uppströms leaseade tillgångar (8). Notera att Avanza inte rapporterar finansierade utsläpp eller investeringar.</t>
  </si>
  <si>
    <t xml:space="preserve">Axfood</t>
  </si>
  <si>
    <t xml:space="preserve">https://www.axfood.se/globalassets/startsida/investerare/rapporter-och-presentationer/2022/axfood-ars--och-hallbarhetsredovisning-2022.pdf</t>
  </si>
  <si>
    <t xml:space="preserve">https://www.axfood.se/globalassets/startsida/investerare/rapporter-och-presentationer/2023/axfood-ars--och-hallbarhetsredovisning-2023.pdf</t>
  </si>
  <si>
    <t xml:space="preserve">Axfood rapporterar utsläpp i Scope 3 från kategorierna Bränsle- och energirelaterade aktiviteter (3), Uppströms transport och distribution (4), Avfall genererat i verksamheten (5), Affärsresor (6) samt "Försäljning av livsmedel" som inte går att matcha med kategorierna i GHG-protokollet. Se källa för mer information om Axfoods beräkningsmetodik. </t>
  </si>
  <si>
    <t xml:space="preserve">Beijer Ref</t>
  </si>
  <si>
    <t xml:space="preserve">https://www.beijerref.com/wp-content/uploads/sites/2/2023/04/Beijer-Ref-Annual-report-and-sustainability-report-2022-1.pdf</t>
  </si>
  <si>
    <t xml:space="preserve">https://mb.cision.com/Main/1860/3953485/2700544.pdf</t>
  </si>
  <si>
    <t xml:space="preserve">Beijer Ref rapporterar utsläpp i Scope 3 från kategorierna Inköpta varor och tjänster (1), Bränsle- och energirelaterade aktiviteter (3), Uppströms transport och distribution (4), Avfall genererat i verksamheten (5), Affärsresor (6), Anställdas pendling (7), Nedströms transport och distribution (9), och Användning av sålda produkter (11). </t>
  </si>
  <si>
    <t xml:space="preserve">BHG Group</t>
  </si>
  <si>
    <t xml:space="preserve">https://www.wearebhg.com/media/1860/bhg-group-ab_sustainability-report-2022.pdf</t>
  </si>
  <si>
    <t xml:space="preserve">https://www.wearebhg.com/investors/financial-reports/</t>
  </si>
  <si>
    <t xml:space="preserve">BHG Group ger intrycket av att rapportera Scope 2 enligt marknadsbaserad metodik. I Scope 3 anges att utsläpp kommer från Affärsresor (6) och "Logistik". Det är inte angett exakt vad detta innebär, och beräkningen kan inte anses vara heltäckande.</t>
  </si>
  <si>
    <t xml:space="preserve">Bico Group</t>
  </si>
  <si>
    <t xml:space="preserve">https://storage.mfn.se/dd2e0386-730a-4b96-82ea-61eadbc0432e/bico-annual-report-2022-eng.pdf</t>
  </si>
  <si>
    <t xml:space="preserve">https://storage.mfn.se/c9ec19fa-6ab5-486d-b225-a8524d5f3c7e/bico-annual-report-2023-en.pdf</t>
  </si>
  <si>
    <t xml:space="preserve">:(</t>
  </si>
  <si>
    <t xml:space="preserve">n.a</t>
  </si>
  <si>
    <t xml:space="preserve">Bico Group rapporterar inte utsläpp från Scope 1 och Scope 2 i hållbarhetsrapporten. I Scope 3 rapporteras utsläpp från Bränsle- och energirelaterade aktiviteter (3), Avfall genererat i verksamheten (5), Affärsresor (6) och Nedströms transport och distribution (9). Utsläppsrapporteringen kan inte anses heltäckande.</t>
  </si>
  <si>
    <t xml:space="preserve">Bilia</t>
  </si>
  <si>
    <t xml:space="preserve">https://storage.mfn.se/proxy/bilia-arsredovisning-2022-pdf.pdf?url=https%3A%2F%2Fml-eu.globenewswire.com%2FResource%2FDownload%2F90f30d66-415c-48e2-9fdf-1b7c055d1e46</t>
  </si>
  <si>
    <t xml:space="preserve">https://storage.mfn.se/79405e0e-77bf-477e-af17-3d83fdd1b911/bilia-arsredovisning-2023.pdf</t>
  </si>
  <si>
    <t xml:space="preserve">Bilia rapporterar utsläpp i Scope 3 från kategorierna Inköpta varor och tjänster (1), Bränsle- och energirelaterade aktiviteter (3), Uppströms transport och distribution (4), Avfall genererat i verksamheten (5), Affärsresor (6), Anställdas pendling (7), Användning av sålda produkter (11), och Slutbehandling av sålda produkter (12).</t>
  </si>
  <si>
    <t xml:space="preserve">Billerud Korsnäs</t>
  </si>
  <si>
    <t xml:space="preserve">https://www.billerud.se/globalassets/cision/documents/2023/20230405-billeruds-ars-och-hallbarhetsredovisning-2022-sv-0-4510289.pdf</t>
  </si>
  <si>
    <t xml:space="preserve">https://www.billerud.se/globalassets/billerud/investors/financial-reports/2023/billerud_ar2023_sve.pdf</t>
  </si>
  <si>
    <t xml:space="preserve">Billerud korsnäs rapporterar utsläpp i alla relevanta kategorier i Scope 3.</t>
  </si>
  <si>
    <t xml:space="preserve">Biotage</t>
  </si>
  <si>
    <t xml:space="preserve">https://storage.mfn.se/ed04140e-3545-42bb-9fdc-989d42e6fcc7/cs3-3-annual-report-swedish-interactive.pdf</t>
  </si>
  <si>
    <t xml:space="preserve">https://storage.mfn.se/371b0d79-86e0-4acd-b624-5723d9261980/cs3-5-eng-biotage-annual-report-2023.pdf</t>
  </si>
  <si>
    <t xml:space="preserve">https://www.biotage.com/en/reports-and-presentations</t>
  </si>
  <si>
    <t xml:space="preserve">Biotage rapporterar inte utsläpp av växthusgaser.</t>
  </si>
  <si>
    <t xml:space="preserve">Boliden</t>
  </si>
  <si>
    <t xml:space="preserve">https://investors.boliden.com/sites/boliden-ir/files/pr/202303076677-1.pdf</t>
  </si>
  <si>
    <t xml:space="preserve">https://investors.boliden.com/sites/boliden-ir/files/pr/202403050636-1.pdf</t>
  </si>
  <si>
    <t xml:space="preserve">?</t>
  </si>
  <si>
    <t xml:space="preserve">Det är oklart om Boliden använder marknadsbaserad eller platsbaserad beräkningsmetod för Scope 2. Siffror för utsläpp inom scope 3 kommer att redovisas från och med 2024.</t>
  </si>
  <si>
    <t xml:space="preserve">Boozt</t>
  </si>
  <si>
    <t xml:space="preserve">https://storage.mfn.se/a/boozt/1bde9e4b-0fd4-4f88-ae48-df8d084bb71b/boozt-annual-and-sustainability-report-2022-swe.pdf</t>
  </si>
  <si>
    <t xml:space="preserve">https://storage.mfn.se/8e721257-f1f7-4a26-84fe-4a1196468012/boozt-annual-and-sustainability-report-2023-eng.pdf?</t>
  </si>
  <si>
    <t xml:space="preserve">Boozt rapporterar utsläpp i Scope 3 från kategorierna Inköpta varor och tjänster (1), Kapitalvaror (2), Bränsle- och energirelaterade aktiviteter (3), Uppströms transport och distribution (4), Avfall genererat i verksamheten (5), Affärsresor (6), Anställdas pendling (7), Nedströms transport och distribution (9), Användning av sålda produkter (11), och Slutbehandling av sålda produkter (12).</t>
  </si>
  <si>
    <t xml:space="preserve">Bravida Holding</t>
  </si>
  <si>
    <t xml:space="preserve">https://www.bravida.se/contentassets/fde20a1286494a7d8413fd8578d24d96/bravidaarsochhallbarhetsredovisning2022.pdf</t>
  </si>
  <si>
    <t xml:space="preserve">https://investors.bravida.com/en/esg</t>
  </si>
  <si>
    <t xml:space="preserve">Bravida Holding redovisar endast en andel av utsläppen i kategorin Affärsresor (6) i Scope 3. </t>
  </si>
  <si>
    <t xml:space="preserve">Bufab</t>
  </si>
  <si>
    <t xml:space="preserve">https://storage.mfn.se/a/bufab/5eaed7cc-1928-45f8-bdc6-55c7e6648b45/bufab-ars-och-hallbarhetsredovisning-2022.pdf</t>
  </si>
  <si>
    <t xml:space="preserve">https://storage.mfn.se/ffb227bc-ed04-433b-9c51-452b0c9e8fd0/bufab-ars-och-hallbarhetsredovisning-2023.pdf</t>
  </si>
  <si>
    <t xml:space="preserve">Bufab anger inte utsläpp i Scope 3 uppdelade per kategori. Det kan tolkas som att kategorierna Inköpta varor och tjänster (1) Transport och distribution (oklart huruvida uppströms, nedströms eller bägge) och Avfall genererade i verksamheten (5) är beräknade. </t>
  </si>
  <si>
    <t xml:space="preserve">Bure Equity</t>
  </si>
  <si>
    <t xml:space="preserve">https://storage.mfn.se/aca501c8-f3f3-456f-8f61-03227a1b9a9e/bure-arsredovisning-2022.pdf</t>
  </si>
  <si>
    <t xml:space="preserve">https://storage.mfn.se/b63abbba-9e45-4417-8c42-53e61ff5b517/annual-report-2023.pdf</t>
  </si>
  <si>
    <t xml:space="preserve">https://www.bure.se/en/investors/financial-reports</t>
  </si>
  <si>
    <t xml:space="preserve">Bure Equity rapporterar Scope 3 uppdelat på "internt genererade utsläpp" (oklart vilka kategorier som täcks) och på utsläpp från portföljbolagens Scope 1 och 2 som faller under kategorin Investeringar (15).</t>
  </si>
  <si>
    <t xml:space="preserve">0,2</t>
  </si>
  <si>
    <t xml:space="preserve">Byggfakta Group</t>
  </si>
  <si>
    <t xml:space="preserve">https://storage.mfn.se/2b47d09c-e910-4c2e-b9dd-2abeff65e268/byggfakta-ar2022-sve.pdf</t>
  </si>
  <si>
    <t xml:space="preserve">https://www.byggfaktagroup.com/sv/rapporter-och-presentationer/</t>
  </si>
  <si>
    <t xml:space="preserve">Byggfakta Group redovisar endast utsläpp i Scope 1 och 2.  </t>
  </si>
  <si>
    <t xml:space="preserve">Castellum</t>
  </si>
  <si>
    <t xml:space="preserve">https://storage.mfn.se/69d1c438-3577-48e0-a826-b27aa0c51960/castellum-annual-report-and-sustainability-report-2022-print.pdf</t>
  </si>
  <si>
    <t xml:space="preserve">https://storage.mfn.se/03f8b3d5-e9d7-4de4-a363-27c6ba9b8d35/castellum-arsredovisning-2023.pdf</t>
  </si>
  <si>
    <t xml:space="preserve">https://www.castellum.se/investerare/rapporter-och-presentationer/</t>
  </si>
  <si>
    <t xml:space="preserve">Castellum rapporterar för Scope 3 på kategorierna Inköpta varor och tjänster (1), Bränsle- och energirelaterade aktiviteter (3), Uppströms transport och distribution (4), Avfall genererat i verksamheten (5), Affärsresor (6), Anställdas pendling (7), Uppströms leasade tillgångar (8) och Nedströms leasade tillgångar (13).</t>
  </si>
  <si>
    <t xml:space="preserve">Catena</t>
  </si>
  <si>
    <t xml:space="preserve">https://www.catena.se/media/0skhzufs/h%C3%A5llbarhetsrapport-catena-swe-final.pdf</t>
  </si>
  <si>
    <t xml:space="preserve">https://www.catena.se/media/rmycbdld/h%C3%A5llbarhetsrapport-2023-sv-catena.pdf</t>
  </si>
  <si>
    <t xml:space="preserve">Catena rapporterar i Scope 3 utsläpp från kategorierna Kapitalvaror (2), Affärsresor (6), Anställdas pendling (7) och Nedströms leaseade tillgångar (13). Flertalet andra kategorier saknar data.</t>
  </si>
  <si>
    <t xml:space="preserve">Cint Group</t>
  </si>
  <si>
    <t xml:space="preserve">https://investors.cint.com/sites/cint/files/pr/Cint_Group_Annual_Report_2022.pdf</t>
  </si>
  <si>
    <t xml:space="preserve">https://investors.cint.com/sites/cint/files/pr/20240326-6414e720-6400-4c33-b5ac-759804266353-1.pdf</t>
  </si>
  <si>
    <t xml:space="preserve">No data</t>
  </si>
  <si>
    <t xml:space="preserve">Cint Group rapporterar utsläpp i Scope 3 från kategorierna Inköp av varor och tjänster (1), Kapitalvaror (2) och Affärsresor (6).</t>
  </si>
  <si>
    <t xml:space="preserve">Corem Property Group</t>
  </si>
  <si>
    <t xml:space="preserve">Rutger Arnhult, CEO, +46 70 458 24 70, rutger.arnhult@corem.se, Eva Landén, Deputy CEO, +46 10 482 76 50, eva.landen@corem.se</t>
  </si>
  <si>
    <t xml:space="preserve">https://mb.cision.com/Main/9683/3744990/1959631.pdf</t>
  </si>
  <si>
    <t xml:space="preserve">https://mb.cision.com/Main/9683/3953689/2701094.pdf</t>
  </si>
  <si>
    <t xml:space="preserve">Corem Property rapporterar inte utsläpp i Scope 3 helt i enlighet med GHG-protokollet. Kategorierna som används är Produktion och distribution av bränslen (i scope 1 och 2), Byggprojekt nyproduktion, Byggprojekt renovering, hyresgästanpassning, Energi- och installationsprojekt, Löpande underhåll, Övriga inköp, Tjänsteresor (inkl förmånsbilar), Pendlingsresor, Hyresgästernas energianvändning, och Avfall från hyresgäster. Se källa för mer information.</t>
  </si>
  <si>
    <t xml:space="preserve">Creades</t>
  </si>
  <si>
    <t xml:space="preserve">Investmentbolag</t>
  </si>
  <si>
    <t xml:space="preserve">https://www.creades.se/media/y0bjt02z/%C3%A5rsredovisning-creades-2022.pdf</t>
  </si>
  <si>
    <t xml:space="preserve">https://www.creades.se/media/qlmf5oux/creades_ar_2023_12mars_locked.pdf</t>
  </si>
  <si>
    <t xml:space="preserve">Creades rapporterar inte utsläpp av växthusgaser.</t>
  </si>
  <si>
    <t xml:space="preserve">Dometic Group</t>
  </si>
  <si>
    <t xml:space="preserve">https://www.dometicgroup.com/globalassets/4-dometicgroup/sustainability/sustainability-reports/sustainability_eng_dometic.pdf?ref=3F34A82ACE</t>
  </si>
  <si>
    <t xml:space="preserve">https://www.dometicgroup.com/globalassets/4-dometicgroup/corporate-governance/2024/sustainability_eng_dometic23.pdf?ref=DAA8C5579A</t>
  </si>
  <si>
    <t xml:space="preserve">Dometic Group rapporterar endast utsläpp från kategorin Nedströms transport och distribution (13) i Scope 3. Beräkningarna är därmed inte heltäckande.</t>
  </si>
  <si>
    <t xml:space="preserve">Electrolux Professional</t>
  </si>
  <si>
    <t xml:space="preserve">https://www.electroluxprofessional.com/corporate/wp-content/uploads/2023/04/Electrolux-Professional-Group-Sustainability-report-2022.pdf</t>
  </si>
  <si>
    <t xml:space="preserve">https://www.electroluxprofessional.com/corporate/wp-content/uploads/2019/11/wkr0006-307.pdf</t>
  </si>
  <si>
    <t xml:space="preserve">Electrolux Professional anger inte om det är marknadsbaserad eller platsbaserad beräkningsmetod som används i Scope 2. Utsläpp från Scope 3 har inte publicerats ännu för år 2023.</t>
  </si>
  <si>
    <t xml:space="preserve">Electrolux Group</t>
  </si>
  <si>
    <t xml:space="preserve">https://www.electroluxgroup.com/wp-content/uploads/sites/2/2023/03/sustainability-report-2022.pdf</t>
  </si>
  <si>
    <t xml:space="preserve">https://www.electroluxgroup.com/wp-content/uploads/sites/2/2024/03/sustainability-report-2023.pdf</t>
  </si>
  <si>
    <t xml:space="preserve">Electrolux Professional anger inte om det är marknadsbaserad eller platsbaserad beräkningsmetod som används i Scope 2. Gällande Scope 3 görs en referens till utsläpp i kategorin Användning av sålda produkter (11), men inga värden publiceras i hållbarhetsrapporten.</t>
  </si>
  <si>
    <t xml:space="preserve">Elekta</t>
  </si>
  <si>
    <t xml:space="preserve">https://ir.elekta.com/files/mfn/173e70f5-e63c-4076-a8ee-00a1c80a87df/elekta-arsredovisning-2022-23-links.pdf</t>
  </si>
  <si>
    <t xml:space="preserve">https://ir.elekta.com/files/mfn/55a85860-261b-494b-9197-5b90db7930d5/elekta-annual-report-2022-23-links.pdf#page=12</t>
  </si>
  <si>
    <t xml:space="preserve">22/23</t>
  </si>
  <si>
    <t xml:space="preserve">Elekta  rapporterar utsläpp i Scope 3 från kategorierna Inköpta varor och tjänster (1), Bränsle- och energirelaterade aktiviteter (3), Uppströms transport och distribution (4), Avfall genererat i verksamheten (5), Affärsresor (6), Anställdas pendling (7), Bearbetning av sålda produkter (10), Användning av sålda produkter (11) och Slutbehandling av sålda produkter (12).</t>
  </si>
  <si>
    <t xml:space="preserve">Epiroc</t>
  </si>
  <si>
    <t xml:space="preserve">https://www.epirocgroup.com/content/dam/epiroc/corporate/documents/investors/annual-report/annual-report-2023/GRI%20and%20Sustainability%202022.pdf</t>
  </si>
  <si>
    <t xml:space="preserve">https://www.epirocgroup.com/content/dam/epiroc/corporate/documents/investors/annual-report/new-2024/Epiroc%20Annual%20and%20Sustainability%20Report%202023.pdf</t>
  </si>
  <si>
    <t xml:space="preserve">Epiroc rapporterar endast utsläpp i Scope 3 relaterade till Uppströms och nedströms transport och distribution (4, 9). Detta kan inte anses heltäckande. </t>
  </si>
  <si>
    <t xml:space="preserve">91000+5186000</t>
  </si>
  <si>
    <t xml:space="preserve">EQT</t>
  </si>
  <si>
    <t xml:space="preserve">https://cdn.sanity.io/files/30p7so6x/eqt-web-prod/ecc7e9bbda059637c36f88df6007ed3f45b7c370.pdf?dl=wkr0006.pdf</t>
  </si>
  <si>
    <t xml:space="preserve">https://cdn.sanity.io/files/30p7so6x/eqt-web-prod/1d1605be62ef28d3fee3100c57a597db09e126e1.pdf?dl=wkr0006.pdf</t>
  </si>
  <si>
    <t xml:space="preserve">EQT redovisar i Scope 3 utsläpp från Affärsresor (6). Rapporten innehåller även utsläppsdata från finansierade utsläpp genom Investeringar (15), men denna data gäller 2022. </t>
  </si>
  <si>
    <t xml:space="preserve">Essity</t>
  </si>
  <si>
    <t xml:space="preserve">Hygiene &amp; Health</t>
  </si>
  <si>
    <t xml:space="preserve">Per Brattberg, Sustainability Reporting Director per.brattberg@essity.com</t>
  </si>
  <si>
    <t xml:space="preserve">https://masdpstatic.azureedge.net/essity/Essity_Annual%20and%20Sustainability%20Report%202022_0302.pdf</t>
  </si>
  <si>
    <t xml:space="preserve">https://masdpstatic.azureedge.net/essity/Essity_AR_ENG_2023.pdf</t>
  </si>
  <si>
    <t xml:space="preserve">Saknar S3 för 2023</t>
  </si>
  <si>
    <t xml:space="preserve">431000+44000</t>
  </si>
  <si>
    <t xml:space="preserve">Essity redovisar inte utsläpp i Scope 3 för år 2023.</t>
  </si>
  <si>
    <t xml:space="preserve">Evolution Gaming</t>
  </si>
  <si>
    <t xml:space="preserve">https://mb.cision.com/Main/12069/3735517/1921081.pdf</t>
  </si>
  <si>
    <t xml:space="preserve">https://www.evolution.com/wp-content/uploads/2024/04/Evolution_Annual_Report_2023.pdf</t>
  </si>
  <si>
    <t xml:space="preserve">https://www.evolution.com/investors/reports/annual-reports/</t>
  </si>
  <si>
    <t xml:space="preserve">Evolution Gaming anger inte om det är marknadsbaserad eller platsbaserad beräkningsmetod som används för Scope 2. I Scope 3 redovisas utsläpp från kategorierna Uppströms transport och distribution (4) och Affärsresor (6). </t>
  </si>
  <si>
    <t xml:space="preserve">Fabege</t>
  </si>
  <si>
    <t xml:space="preserve">MIA HÄGGSTRÖM, HÅLLBARHETSCHEF</t>
  </si>
  <si>
    <t xml:space="preserve">https://mb.cision.com/Main/1568/3728624/1895279.pdf</t>
  </si>
  <si>
    <t xml:space="preserve">https://mb.cision.com/Main/1568/3944244/2662694.pdf</t>
  </si>
  <si>
    <t xml:space="preserve">Fabege rapporterar inte utsläpp i Scope 3 helt i enlighet med GHG-protokollet. Kategorierna som används är Avfallshantering, Leasingbilar och personalens bilar i tjänst, Flygresor, Fastighetsutveckling, Fastighetsenergi, Pendlingsresor, och Elförbrukning hyresgäster.</t>
  </si>
  <si>
    <t xml:space="preserve">Fastighets AB Balder</t>
  </si>
  <si>
    <t xml:space="preserve">https://www.balder.se/sites/balder/files/fastighets_ab_balder_arsredovisning_2022.pdf</t>
  </si>
  <si>
    <t xml:space="preserve">https://www.balder.se/sites/balder/files/ars-_och_hallbarhetsredovisning_2023.pdf</t>
  </si>
  <si>
    <t xml:space="preserve">https://www.balder.se/investerare/finansiella-rapporter/ars-och-hallbarhetsredovisningar</t>
  </si>
  <si>
    <t xml:space="preserve">Fastighets AB Balder rapporterar utsläpp i alla relevanta kategorier i Scope 3.</t>
  </si>
  <si>
    <t xml:space="preserve">Fastpartner</t>
  </si>
  <si>
    <t xml:space="preserve">https://fastpartner.se/media/arsredovisning_2022_v2.pdf</t>
  </si>
  <si>
    <t xml:space="preserve">https://mb.cision.com/Main/878/3953792/2701384.pdf#page=113</t>
  </si>
  <si>
    <t xml:space="preserve">Fastpartner rapporterar inte utsläppen från Scope 3 uppdelat på kategorier.</t>
  </si>
  <si>
    <t xml:space="preserve">Fenix Outdoor</t>
  </si>
  <si>
    <t xml:space="preserve">https://www.fenixoutdoor.com/wp-content/uploads/2023/04/2022_CSR_Report.pdf</t>
  </si>
  <si>
    <t xml:space="preserve">https://www.fenixoutdoor.com/wp-content/uploads/2024/03/CSR_2023.pdf</t>
  </si>
  <si>
    <t xml:space="preserve">Scope 3 inte summerat</t>
  </si>
  <si>
    <t xml:space="preserve">Fenix Outdoor rapporterar utsläpp i Scope 3 i kategorierna Inköpta varor och tjänster (1), Bränsle- och energirelaterade aktiviteter (3), Uppströms transport och distribution (4), Avfall genererat i verksamheten (5), Affärsresor (6), Anställdas pendling (7), Nedströms transport och distribution (9) och Slutbehandling av sålda produkter (12).</t>
  </si>
  <si>
    <t xml:space="preserve">Fortnox</t>
  </si>
  <si>
    <t xml:space="preserve">Tommy Eklund, CEO Email: tommy.eklund@fortnox.se </t>
  </si>
  <si>
    <t xml:space="preserve">https://a.storyblok.com/f/134143/x/d7e198c5d8/fortnox-ars-och-hallbarhetsredovisning-2022.pdf</t>
  </si>
  <si>
    <t xml:space="preserve">https://mb.cision.com/Main/15293/3947623/2677237.pdf</t>
  </si>
  <si>
    <t xml:space="preserve">Fortnox rapporterar utsläpp i Scope 3 från kategorierna Inköpta varor och tjänster (1), Kapitalvaror (2), Bränsle- och energirelaterade aktiviteter (3), Uppströms transport och distribution (4), Affärsresor (6) och Anställdas pendling (7).</t>
  </si>
  <si>
    <t xml:space="preserve">Getinge</t>
  </si>
  <si>
    <t xml:space="preserve">https://mb.cision.com/Main/942/3744711/1958940.pdf</t>
  </si>
  <si>
    <t xml:space="preserve">https://www.getinge.com/dam/corporate/documents/investors/annual-reports/english/getinge-annual-report-2023-en-global.pdf</t>
  </si>
  <si>
    <t xml:space="preserve">Getinge redovisar inte utsläpp i Scope 3 i sin hållbarhetsrapport. Dessa har beräknats och kommer publiceras på hemsidan under 2024, enligt källan.</t>
  </si>
  <si>
    <t xml:space="preserve">Hemnet</t>
  </si>
  <si>
    <t xml:space="preserve">https://www.hemnetgroup.se/files/PDF/Annual-reports/hemnet_ars-och-hallbarhetsredovisning-2023_17mars.pdf</t>
  </si>
  <si>
    <t xml:space="preserve">https://www.hemnetgroup.se/files/PDF/Annual-reports/2023/Hemnet_AB_AnnualReport_2023.pdf</t>
  </si>
  <si>
    <t xml:space="preserve">Hemnet  rapporterar utsläpp i Scope 3 från kategorierna Inköpta varor och tjänster (1), Kapitalvaror (2), Bränsle- och energirelaterade aktiviteter (3), Uppströms transport och distribution (4), Avfall genererat i verksamheten (5), Affärsresor (6), Anställdas pendling (7) och Användning av sålda produkter (11).</t>
  </si>
  <si>
    <t xml:space="preserve">Hennes &amp; Mauritz</t>
  </si>
  <si>
    <t xml:space="preserve">Fashion</t>
  </si>
  <si>
    <t xml:space="preserve">Leyla Ertur, Head of Sustainability, H&amp;M Group</t>
  </si>
  <si>
    <t xml:space="preserve">https://hmgroup.com/wp-content/uploads/2023/03/HM-Group-Sustainability-Disclosure-2022.pdf</t>
  </si>
  <si>
    <t xml:space="preserve">https://hmgroup.com/wp-content/uploads/2024/03/HM-Group-Sustainability-Disclosure-2023.pdf</t>
  </si>
  <si>
    <t xml:space="preserve">Total inte sammanfattad</t>
  </si>
  <si>
    <r>
      <rPr>
        <sz val="11"/>
        <color rgb="FF000000"/>
        <rFont val="Arial"/>
        <family val="0"/>
      </rPr>
      <t xml:space="preserve">Hennes &amp; Mauritz anger i sin rapport att de </t>
    </r>
    <r>
      <rPr>
        <i val="true"/>
        <sz val="11"/>
        <color rgb="FF000000"/>
        <rFont val="Arial"/>
        <family val="0"/>
      </rPr>
      <t xml:space="preserve">inte</t>
    </r>
    <r>
      <rPr>
        <sz val="11"/>
        <color rgb="FF000000"/>
        <rFont val="Arial"/>
        <family val="0"/>
      </rPr>
      <t xml:space="preserve"> inkluderar följande kategorier, eftersom de inte har betydande utsläpp från dem: Kapitalvaror (2), Uppströms leasade tillgångar (8), Bearbetning av sålda produkter (10) och Nedströms leasade tillgångar (13).</t>
    </r>
  </si>
  <si>
    <t xml:space="preserve">Hexagon</t>
  </si>
  <si>
    <t xml:space="preserve">https://investors.hexagon.com/~/media/Files/H/Hexagon-IR-V3/Annual%20Reports/annual-report-2022-sw.pdf</t>
  </si>
  <si>
    <t xml:space="preserve">https://s3.eu-central-1.amazonaws.com/hexagonassets/Hexagon-Composites-Annual-report-2023-1.pdf</t>
  </si>
  <si>
    <t xml:space="preserve">255364 (LB)</t>
  </si>
  <si>
    <t xml:space="preserve">Hexagon rapporterar utsläpp i Scope 3 från kategorierna Inköpta varor och tjänster (1), Kapitalvaror (2), Bränsle- och energirelaterade aktiviteter (3),  Avfall genererat i verksamheten (5) och Affärsresor (6).</t>
  </si>
  <si>
    <t xml:space="preserve">Hexpol</t>
  </si>
  <si>
    <t xml:space="preserve">Torbjörn Brorson, PhD. Director Sustainability Affairs +46 40 25 46 60</t>
  </si>
  <si>
    <t xml:space="preserve">https://mb.cision.com/Main/1100/3744707/1958683.pdf</t>
  </si>
  <si>
    <t xml:space="preserve">https://vp300.alertir.com/afw/files/press/hexpol/202403262143-1.pdf</t>
  </si>
  <si>
    <t xml:space="preserve">Hexpol anger att Scope 3 inte är komplett redovisat. De redovisade utsläppen i Scope 3 är inte uppdelade per kategori.</t>
  </si>
  <si>
    <t xml:space="preserve">HMS Networks</t>
  </si>
  <si>
    <t xml:space="preserve">https://www.hms-networks.com/docs/librariesprovider6/annual-reports/arsredovisningar/hms-networks-%C3%A5rsredovisning-2022.pdf?sfvrsn=b8a6b6d7_4</t>
  </si>
  <si>
    <t xml:space="preserve">https://www.hms-networks.com/docs/librariesprovider6/annual-reports/annual-reports-(english)/hms-networks-annual-report-2023---klickbar.pdf?sfvrsn=84496d7_5</t>
  </si>
  <si>
    <t xml:space="preserve">HMS Networks rapporterar utsläpp i Scope 3 från kategorierna Inköpta varor och tjänster (1), Kapitalvaror (2), Bränsle- och energirelaterade aktiviteter (3), Uppströms transport och distribution (4), Avfall genererat i verksamheten (5), Affärsresor (6), Anställdas pendling (7), Nedströms transport och distribution (9), Användning av sålda produkter (11), och Slutbehandling av sålda produkter (12).</t>
  </si>
  <si>
    <t xml:space="preserve">Holmen</t>
  </si>
  <si>
    <t xml:space="preserve">https://www.holmen.com/contentassets/cb1c725243004ed5806b4299d75971c9/holmen-arsredovisning-2023.pdf</t>
  </si>
  <si>
    <t xml:space="preserve">http://investors.holmen.com/afw/files/press/holmen/202403061245-1.pdf</t>
  </si>
  <si>
    <t xml:space="preserve">Holmen rapporterar utsläpp i Scope 3 från kategorierna Inköpta varor och tjänster (1), Kapitalvaror (2), Bränsle- och energirelaterade aktiviteter (3), Uppströms transport och distribution (4), Affärsresor (6), Anställdas pendling (7), och Nedströms transport och distribution (9).</t>
  </si>
  <si>
    <t xml:space="preserve">Hufvudstaden</t>
  </si>
  <si>
    <t xml:space="preserve">https://hufvudstaden.se/contentassets/33fd445bae494ea89506b69f946bd56e/hufvudstaden-ars--och-hallbarhetsredovisning-2022</t>
  </si>
  <si>
    <t xml:space="preserve">https://hufvudstaden.se/contentassets/c0590cba1eea4ba2b462650410bb3371/hufvudstadens-ars--och-hallbarhetsredovisning-2023</t>
  </si>
  <si>
    <t xml:space="preserve">Hufvudstaden rapporterar inte utsläpp i Scope 3 uppdelat i GHG-protokollets kategorier. Utsläppen anges enligt följande kategorier: Fastighetsverksamhet - Lokalanpassningar, Särskilda projekt, Avfall från hyresgäster, Avfall från byggpojekt, Energi och bränsle, Hyresgästel och Tjänsteresor, och NK Retail. </t>
  </si>
  <si>
    <t xml:space="preserve">Husqvarna</t>
  </si>
  <si>
    <t xml:space="preserve">https://www.husqvarnagroup.com/sites/husqvarna/files/pr/202303130921-1.pdf</t>
  </si>
  <si>
    <t xml:space="preserve">https://husqvarna-v2.prod-mid-euw3.investis.com/sites/husqvarna/files/2024-03/Husqvarna_Annual_and_Sustainability_Report_2023.pdf#page=101</t>
  </si>
  <si>
    <t xml:space="preserve">Saknar summering av total och scope 3</t>
  </si>
  <si>
    <t xml:space="preserve">Husqvarna rapporterar utsläpp i Scope 3 i kategorier som är liknande GHG-protokollet. Kategorierna som anges är Affärsresor, Transport, Leverantörer, och Användning av sålda produkter. </t>
  </si>
  <si>
    <t xml:space="preserve">ICA gruppen</t>
  </si>
  <si>
    <t xml:space="preserve">https://report.icagruppen.se/media/blajxy2j/icagruppen-arsredovisning-2022.pdf</t>
  </si>
  <si>
    <t xml:space="preserve">https://report.icagruppen.se/media/g2ep3qxq/ica-gruppen-a-rsredovisning-2023.pdf</t>
  </si>
  <si>
    <t xml:space="preserve">ICA-Gruppen anger inte om det är marknadsbaserad eller platsbaserad beräkningsmetod som används för Scope 2. I Scope 3 rapporteras utsläpp från kategorierna Uppströms transport och distribution (4), Affärsresor (6) och Franchiser (14).</t>
  </si>
  <si>
    <t xml:space="preserve">IKEA</t>
  </si>
  <si>
    <t xml:space="preserve">https://www.ikea.com/global/en/images/ikea_climate_report_fy22_3d612b1854.pdf</t>
  </si>
  <si>
    <t xml:space="preserve">https://www.ikea.com/global/en/images/IKEA_CLIMATE_Report_FY_23_20240125_a5a1535f4e.pdf</t>
  </si>
  <si>
    <t xml:space="preserve">Saknar summering scope 3</t>
  </si>
  <si>
    <t xml:space="preserve">IKEA redovisar utsläpp från alla relevanta kategorier i Scope 3. </t>
  </si>
  <si>
    <t xml:space="preserve">Industrivärden</t>
  </si>
  <si>
    <t xml:space="preserve">https://www.industrivarden.se/globalassets/hallbarhetsrapporter/svenska/hallbarhetsrapport-2022.pdf</t>
  </si>
  <si>
    <t xml:space="preserve">https://www.industrivarden.se/globalassets/hallbarhetsrapporter/svenska/hallbarhetsrapport_2023.pdf</t>
  </si>
  <si>
    <t xml:space="preserve">Industrivärden rapporterar utsläpp i Scope 3 från "tjänsteresor, publikationer m m". Utsläpp från portföljbolagen som faller under Investeringar (15) visas endast i en graf, vilket gör att ett exakt värde inte kan avläsas. </t>
  </si>
  <si>
    <t xml:space="preserve">Indutrade</t>
  </si>
  <si>
    <t xml:space="preserve">https://www.indutrade.com/globalassets/press-kit/annual-reports-eng/indutrades-annual-report-and-sustainability-report-2022.pdf</t>
  </si>
  <si>
    <t xml:space="preserve">https://www.indutrade.com/contentassets/01748e414d174273911c3ba75aeed4c5/indutrades-annual-report-and-sustainability-report-2023.pdf</t>
  </si>
  <si>
    <t xml:space="preserve">Indutrade redovisar inte utsläpp i Scope 3 i sin hållbarhetsrapport.</t>
  </si>
  <si>
    <t xml:space="preserve">Instalco</t>
  </si>
  <si>
    <t xml:space="preserve">https://instalco.se/media/gfsf5fwg/instalco-sustainability-report-2022_eng.pdf</t>
  </si>
  <si>
    <t xml:space="preserve">https://instalco.se/media/2labqz2y/eng-hallbarhetsrapport_2023.pdf</t>
  </si>
  <si>
    <t xml:space="preserve">No GHG data</t>
  </si>
  <si>
    <t xml:space="preserve">Instalco rapporterar inte utsläpp av växthusgaser.</t>
  </si>
  <si>
    <t xml:space="preserve">Intrum Justitia</t>
  </si>
  <si>
    <t xml:space="preserve">https://www.intrum.com/media/x5mbcdc3/intrum-asr-22.pdf</t>
  </si>
  <si>
    <t xml:space="preserve">https://www.intrum.com/media/bt4l5crg/intrum-asr23.pdf</t>
  </si>
  <si>
    <t xml:space="preserve">Intrum Justitia rapporterar utsläpp i Scope 3 från kategorierna Inköpta varor och tjänster (1), Bränsle- och energirelaterade aktiviteter (3), Affärsresor (6) och Anställdas pendling (7).</t>
  </si>
  <si>
    <t xml:space="preserve">Investment AB Latour</t>
  </si>
  <si>
    <t xml:space="preserve">https://www.latour.se/sites/latour-corp/files/H%C3%A5llbarhet/Sustainability%20report%202023.pdf</t>
  </si>
  <si>
    <t xml:space="preserve">https://vp302.alertir.com/afw/files/press/latour/202403219568-1.pdf</t>
  </si>
  <si>
    <t xml:space="preserve">535+59604</t>
  </si>
  <si>
    <t xml:space="preserve">Utsläppen rör moderbolaget Investment AB Latours utsläpp i Scope 1 och Scope 2. I Scope 3 inkluderas Inköpta varor och tjänster (1), Tjänsteresor (6), Anställdas pendling (7) och Investeringar (15).</t>
  </si>
  <si>
    <t xml:space="preserve">Investor</t>
  </si>
  <si>
    <t xml:space="preserve">http://ir.investorab.com/afw/files/press/investor/202303237228-1.pdf</t>
  </si>
  <si>
    <t xml:space="preserve">https://vp053.alertir.com/afw/files/press/investor/202403273148-1.pdf</t>
  </si>
  <si>
    <t xml:space="preserve">Investor rapporterar utsläpp i Scope 3 från kategorierna Inköpta varor och tjänster (1), Kapitalvaror (2), Bränsle- och energirelaterade aktiviteter (3), Affärsresor (6), Anställdas pendling (7), och Investeringar (15).</t>
  </si>
  <si>
    <t xml:space="preserve">JM</t>
  </si>
  <si>
    <t xml:space="preserve">https://www.jm.se/externalfiles/cision/003E74CF1AE57E71/wkr0006.pdf</t>
  </si>
  <si>
    <t xml:space="preserve">https://www.jm.se/externalfiles/cision/5E4C4DFE7720B70B/wkr0006.pdf</t>
  </si>
  <si>
    <t xml:space="preserve">JM redovisar utsläpp i Scope 3 från kategorierna Inköpta varor och tjänster (1), Kapitalvaror (2), Bränsle- och energirelaterade aktiviteter (3), Uppströms transport och distribution (4), Avfall genererat i verksamheten (5), Affärsresor (6),  Uppströms leasade tillgångar (8) och Nedströms leasade tillgångar (13).</t>
  </si>
  <si>
    <t xml:space="preserve">K-Fast Holding</t>
  </si>
  <si>
    <t xml:space="preserve">johan.hammarqvist@k-fastigheter.se</t>
  </si>
  <si>
    <t xml:space="preserve">https://wordpress.k-fastigheter.com/wp-content/uploads/2023/03/K-Fast_Holding_arsredovisning_2022.pdf</t>
  </si>
  <si>
    <t xml:space="preserve">https://wordpress.k-fastigheter.com/wp-content/uploads/2024/04/K-Fast-Holding-AB-publ-arsredovisning-2023.pdf</t>
  </si>
  <si>
    <t xml:space="preserve">1778+170</t>
  </si>
  <si>
    <t xml:space="preserve">K-Fast Holding redovisar endast utsläpp i Scope 1.</t>
  </si>
  <si>
    <t xml:space="preserve">Kf Och Konsumentföreningarna</t>
  </si>
  <si>
    <t xml:space="preserve">n/a</t>
  </si>
  <si>
    <t xml:space="preserve">Verkar inte rapportera detta på koncernnivå</t>
  </si>
  <si>
    <t xml:space="preserve">Kindred Group</t>
  </si>
  <si>
    <t xml:space="preserve">https://www.kindredgroup.com/globalassets/documents/investor-relations-related-documents/financial-reports/2022/asr/213800d1mjvot6snbx11-2022-12-31-en.zip</t>
  </si>
  <si>
    <t xml:space="preserve">https://www.kindredgroup.com/globalassets/documents/investor-relations-related-documents/financial-reports/2023/asr/kindred-group-annual-and-sustainability-report-2023.pdf</t>
  </si>
  <si>
    <t xml:space="preserve">Obs 2022-länken är strulig</t>
  </si>
  <si>
    <t xml:space="preserve">Kindred Group redovisar utsläpp i Scope 3 från kategorierna Avfall genererat i verksamheten (5), Affärsresor (6) och Anställdas pendling (7), samt från "Upphandling". </t>
  </si>
  <si>
    <t xml:space="preserve">Kinnevik</t>
  </si>
  <si>
    <t xml:space="preserve">https://www.kinnevik.com/files/globalassets/documents/2.-investors/reports/2022/ar/kinneviks-ars--och-hallbarhetsredovisning-2022.pdf</t>
  </si>
  <si>
    <t xml:space="preserve">https://www.kinnevik.com/files/mfn/c534f5b4-c274-46a1-a7a5-61da9da7be9c/annual-sustainability-report-2023.pdf</t>
  </si>
  <si>
    <t xml:space="preserve">Data för investeringar saknas</t>
  </si>
  <si>
    <t xml:space="preserve">340+257,210</t>
  </si>
  <si>
    <t xml:space="preserve">Kinnevik redovisar utsläpp i Scope 3 från kategorierna Inköpta varor och tjänster (1), Bränsle- och energirelaterade aktiviteter (3), Avfall genererat i verksamheten (5), Affärsresor (6), Anställdas pendling (7), Uppströms leasade tillgångar (8), Nedströms leasade tillgångar (13) och Investeringar (15).</t>
  </si>
  <si>
    <t xml:space="preserve">Lagercrantz Group</t>
  </si>
  <si>
    <t xml:space="preserve">https://www.lagercrantz.com/sites/lagercrantz/files/files/Lagercrantz%20Group%20H%C3%A5llbarhetsrapport%202022_23_1.pdf</t>
  </si>
  <si>
    <t xml:space="preserve">Brutet räkenskapsår</t>
  </si>
  <si>
    <t xml:space="preserve">Lagercrantz Group redovisar utsläpp i Scope 3 från kategorierna Bränsle- och energirelaterade aktiviteter (3), Uppströms transport och distribution (4), Uppströms leasade tillgångar (8) och Nedströms transport och distribution (9).</t>
  </si>
  <si>
    <t xml:space="preserve">Lantmännen</t>
  </si>
  <si>
    <t xml:space="preserve">https://www.lantmannen.se/siteassets/documents/01-om-lantmannen/press-och-nyheter/publikationer/arsredovisningar/ars--och-hallbarhetsredovisning-2022.pdf</t>
  </si>
  <si>
    <t xml:space="preserve">https://www.lantmannen.se/siteassets/documents/01-om-lantmannen/press-och-nyheter/publikationer/arsredovisningar/ars-och-hallbarhetsredovisning-2023.pdf</t>
  </si>
  <si>
    <t xml:space="preserve">Scope 3 inte sammanslaget</t>
  </si>
  <si>
    <t xml:space="preserve">Lantmännen redovisar utsläpp i Scope 3 från kategorierna Bränsle- och energirelaterade aktiviteter (3), Uppströms transport och distribution (4), och Affärsresor (6). </t>
  </si>
  <si>
    <t xml:space="preserve">Lifco</t>
  </si>
  <si>
    <t xml:space="preserve">https://lifco.network.s-z.se/app/uploads/sites/16/en_lifco_annualreport_2022.pdf</t>
  </si>
  <si>
    <t xml:space="preserve">https://network.s-z.se/app/uploads/sites/16/lifco_annual_report_2023.pdf</t>
  </si>
  <si>
    <t xml:space="preserve">Lifco anger inte om det är marknadsbaserad eller platsbaserad beräkningsmetod som används för Scope 2. I Scope 3 rapporteras utsläpp från kategorierna Bränsle- och energirelaterade aktiviteter (3), Affärsresor (6) och Anställdas pendling (7).</t>
  </si>
  <si>
    <t xml:space="preserve">Lindab</t>
  </si>
  <si>
    <t xml:space="preserve">https://www.lindabgroup.com/globalassets/media/group/documents/sustainability/sustainability-report-2022.pdf</t>
  </si>
  <si>
    <t xml:space="preserve">https://www.lindabgroup.com/globalassets/media/group/documents/sustainability/hallbarhetsrapport_2023.pdf?epslanguage=sv</t>
  </si>
  <si>
    <t xml:space="preserve">Lindab redovisar inte utsläppen i Scope 3 uppdelat per kategori.</t>
  </si>
  <si>
    <t xml:space="preserve">Loomis</t>
  </si>
  <si>
    <t xml:space="preserve">https://www.loomis.com/sites/loomis-corp/files/documents/Loomis%20Annual%20and%20Sustainability%20Report%202022.pdf</t>
  </si>
  <si>
    <t xml:space="preserve">https://www.loomis.com/sites/loomis-corp/files/documents/Loomis_%C3%85rs_och_h%C3%A5llbarhetsredovisning_2023.pdf</t>
  </si>
  <si>
    <t xml:space="preserve">Loomis redovisar inte utsläpp i Scope 3.</t>
  </si>
  <si>
    <t xml:space="preserve">Lundbergföretagen (koncern)</t>
  </si>
  <si>
    <t xml:space="preserve">https://www.lundbergforetagen.se/sites/default/files/files/Lundbergs_ha%CC%8Allbarhetsrapport_2022.pdf</t>
  </si>
  <si>
    <t xml:space="preserve">https://www.lundbergforetagen.se/sites/default/files/files/Lundbergs_ha%CC%8Allbarhetsrapport_2023webb.pdf</t>
  </si>
  <si>
    <t xml:space="preserve">Lundbergsföretagen redovisar inte utsläppen i Scope 3 uppdelade per kategori. För detaljerad information, se respektive företags redovisning.</t>
  </si>
  <si>
    <t xml:space="preserve">Lundbergs</t>
  </si>
  <si>
    <t xml:space="preserve">Lundbergs redovisar inte utsläppen i Scope 3 uppdelade per kategori. </t>
  </si>
  <si>
    <t xml:space="preserve">Lundin Energy</t>
  </si>
  <si>
    <t xml:space="preserve">https://www.orron.com/download/ars-och-hallbarhetsrapport-2022/?wpdmdl=42528&amp;refresh=660284de86c141711441118&amp;ind=16806751373451&amp;filename=ar_sr_2022_s.pdf</t>
  </si>
  <si>
    <t xml:space="preserve">Håller på att byta namn till Orrön. redovisar inga utsläpp</t>
  </si>
  <si>
    <t xml:space="preserve">Lundin Mining Corporation</t>
  </si>
  <si>
    <t xml:space="preserve">https://lundinmining.com/site/assets/files/9177/2022_sustainability_report_lundin_mining_aoda.pdf</t>
  </si>
  <si>
    <t xml:space="preserve">Lundin mining redovisar inte utsläpp i Scope 3.</t>
  </si>
  <si>
    <t xml:space="preserve">Medicover</t>
  </si>
  <si>
    <t xml:space="preserve">https://mb.cision.com/Main/15662/3740883/1942356.pdf</t>
  </si>
  <si>
    <t xml:space="preserve">https://vp260.alertir.com/afw/files/press/medicover/202403263088-1.pdf</t>
  </si>
  <si>
    <t xml:space="preserve">Medicover redovisar utsläpp i Scope 3 från kategorierna Inköpta varor och tjänster (1), Kapitalvaror (2), och Uppströms transport och distribution (4). Verksamheten i Belarus är exkluderad från Scope 1 och Scope 2.</t>
  </si>
  <si>
    <t xml:space="preserve">Millicom International Cellular S.A</t>
  </si>
  <si>
    <t xml:space="preserve">https://www.millicom.com/media/5486/mic-2022-ar.pdf</t>
  </si>
  <si>
    <t xml:space="preserve">https://www.millicom.com/media/5769/ar-2023-w-mic-sa.pdf</t>
  </si>
  <si>
    <t xml:space="preserve">Millicom redovisar utsläpp från alla relevanta kategorier i Scope 3.</t>
  </si>
  <si>
    <t xml:space="preserve">Mips</t>
  </si>
  <si>
    <t xml:space="preserve">https://mipscorp.com/files/uploads/2023/03/Sustainability-report_230320.pdf</t>
  </si>
  <si>
    <t xml:space="preserve">https://mipscorp.com/files/uploads/2024/03/mips-annual-and-sustainability-report-2023.pdf</t>
  </si>
  <si>
    <t xml:space="preserve">Munters</t>
  </si>
  <si>
    <t xml:space="preserve">https://www.munters.com/contentassets/4be4a915fc054b43b7954d82189f68ff/munterssustainabilityandannualreport2022.pdf</t>
  </si>
  <si>
    <t xml:space="preserve">https://www.munters.com/globalassets/ir/annual-reports/new-folder/new-folder/munters-annual-and-sustainability-report-2023.pdf</t>
  </si>
  <si>
    <t xml:space="preserve">Mycronic</t>
  </si>
  <si>
    <t xml:space="preserve">https://www.mycronic.com/globalassets/pdf/investors/financial-reports/annual-reports/2022/annual-and-sustainability-report-2022.pdf</t>
  </si>
  <si>
    <t xml:space="preserve">https://storage.mfn.se/13cdbaea-e787-4cb7-99cf-bb350135e30b/annual-and-sustainability-report-2023.pdf</t>
  </si>
  <si>
    <t xml:space="preserve">Ncab Group</t>
  </si>
  <si>
    <t xml:space="preserve">https://www.ncabgroup.com/wp-content/uploads/2023/04/NCAB_Sustainability_report_2022.pdf</t>
  </si>
  <si>
    <t xml:space="preserve">NCC</t>
  </si>
  <si>
    <t xml:space="preserve">https://www.ncc.se/contentassets/d503ad770c20420b826baface9cb316a/delar/hallbarhet-pa-ncc.pdf</t>
  </si>
  <si>
    <t xml:space="preserve">https://www.ncc.se/globalassets/ir/annualreport/ncc-ars--och-hallbarhetsredovisning-2023-utan-bokmarken.pdf</t>
  </si>
  <si>
    <t xml:space="preserve">Nibe Industrier</t>
  </si>
  <si>
    <t xml:space="preserve">https://www.nibe.com/download/18.54368f7f186f220725e3b61/1681385387512/GB-NIAB-AR-W-230413.pdf</t>
  </si>
  <si>
    <t xml:space="preserve">Nolato</t>
  </si>
  <si>
    <t xml:space="preserve">https://storage.mfn.se/a/nolato/f16f7c2b-3d3f-48d1-9adc-e6292b2b73c5/nolato-annual-report-22-en.pdf</t>
  </si>
  <si>
    <t xml:space="preserve">Nordea Bank</t>
  </si>
  <si>
    <t xml:space="preserve">https://www.nordea.com/en/doc/annual-report-nordea-bank-abp-2022.pdf</t>
  </si>
  <si>
    <t xml:space="preserve">https://www.nordea.com/en/doc/annual-report-nordea-bank-abp-2023.pdf</t>
  </si>
  <si>
    <t xml:space="preserve">16114+16,503,102 </t>
  </si>
  <si>
    <t xml:space="preserve">20372+16,503,102 </t>
  </si>
  <si>
    <t xml:space="preserve">Nordnet</t>
  </si>
  <si>
    <t xml:space="preserve">https://nordnetab.com/wp-content/uploads/2023/04/Nordnets-Annual-and-Sustainability-Report-2022.pdf</t>
  </si>
  <si>
    <t xml:space="preserve">https://mb.cision.com/Main/116/3946197/2671469.pdf</t>
  </si>
  <si>
    <t xml:space="preserve">NP3 Fastigheter</t>
  </si>
  <si>
    <t xml:space="preserve">https://vp048.alertir.com/afw/files/press/np3fastigheter/202304055334-1.pdf</t>
  </si>
  <si>
    <t xml:space="preserve">Nyfosa</t>
  </si>
  <si>
    <t xml:space="preserve">https://nyfosa.se/sv/wp-content/uploads/sites/3/2023/03/Nyfosa_hallbarhetsrapport_2022.pdf</t>
  </si>
  <si>
    <t xml:space="preserve">https://nyfosa.se/sv/wp-content/uploads/sites/3/2024/04/Arsredovisning-2023-240325.pdf</t>
  </si>
  <si>
    <t xml:space="preserve">Ok-Föreningarna</t>
  </si>
  <si>
    <t xml:space="preserve">https://www.okq8.se/~/media/miljo_csr/dokument/hallbarhetsrapporter/hr202223/okq8--hallbarhetsredovisning-2022-23-pdf-svensk.pdf</t>
  </si>
  <si>
    <t xml:space="preserve">OX2</t>
  </si>
  <si>
    <t xml:space="preserve">https://www.ox2.com/files/mfn/72d797ae-6da2-4049-b630-9f403f228935/ox2-annual-and-sustainability-report-2022.pdf</t>
  </si>
  <si>
    <t xml:space="preserve">Pandox</t>
  </si>
  <si>
    <t xml:space="preserve">Caroline Tivéus, SVP, Director of Sustainable Business</t>
  </si>
  <si>
    <t xml:space="preserve">https://www.pandox.se/files/sustainability/reports/PANDOX-AR22-EN-Sustainability.pdf</t>
  </si>
  <si>
    <t xml:space="preserve">https://www.pandox.se/files/reports-presentations/2023/PANDOX_AR23_EN.pdf</t>
  </si>
  <si>
    <t xml:space="preserve">Peab</t>
  </si>
  <si>
    <t xml:space="preserve">https://peab.se/pdfviewer/766797</t>
  </si>
  <si>
    <t xml:space="preserve">https://peab.se/globalassets/cision/documents/swedish/peab_-_ars-_och_hallbarhetsredovisning_2023.pdf</t>
  </si>
  <si>
    <t xml:space="preserve">Platzer Fastigheter</t>
  </si>
  <si>
    <t xml:space="preserve">https://mb.cision.com/Main/8443/3722685/1872716.pdf</t>
  </si>
  <si>
    <t xml:space="preserve">https://vp282.alertir.com/afw/files/press/platzer/202402223572-1.pdf</t>
  </si>
  <si>
    <t xml:space="preserve">Ratos</t>
  </si>
  <si>
    <t xml:space="preserve">https://mb.cision.com/Main/17707/3728367/1894798.pdf</t>
  </si>
  <si>
    <t xml:space="preserve">https://www.ratos.com/493418/globalassets/reports-and-presentation/2023/swedish/2023_ar.pdf</t>
  </si>
  <si>
    <t xml:space="preserve">1396232+52</t>
  </si>
  <si>
    <t xml:space="preserve">Saab</t>
  </si>
  <si>
    <t xml:space="preserve">https://www.saab.com/globalassets/corporate/investor-relations/pdf/saab_asr2022_en.pdf</t>
  </si>
  <si>
    <t xml:space="preserve">https://www.saab.com/globalassets/corporate/investor-relations/pdf/saab-annual-and-sustainability-report-2023.pdf</t>
  </si>
  <si>
    <t xml:space="preserve">S1, S2LB, S2LB, S3</t>
  </si>
  <si>
    <t xml:space="preserve">S3 includes business travel and upstream transport and distribution</t>
  </si>
  <si>
    <t xml:space="preserve">Sagax</t>
  </si>
  <si>
    <t xml:space="preserve">https://www.sagax.se/sites/default/files/2023-05/H%C3%A5llbarhet%202023%20ENG.pdf</t>
  </si>
  <si>
    <t xml:space="preserve">S1, S2, S3 </t>
  </si>
  <si>
    <t xml:space="preserve">S1 (refridgerants, stationary combustion, mobile combustion). S2 (electricity, heating). S3 (travel, purchased goods, upstream transporation, waste management, leased assets, production of energy carriers)</t>
  </si>
  <si>
    <t xml:space="preserve">Samhällsbyggnadsbolaget i Norden</t>
  </si>
  <si>
    <t xml:space="preserve">Martin Andersson, Hållbarhetsansvarig
martin.andersson@sbbnorden.se</t>
  </si>
  <si>
    <t xml:space="preserve">https://corporate.sbbnorden.se/sv/wp-content/uploads/sites/3/2020/01/hallbarhetsrapport-2022.pdf</t>
  </si>
  <si>
    <t xml:space="preserve">S1, S2MB, S2LB, S3</t>
  </si>
  <si>
    <t xml:space="preserve">S3 (Vattenanvändning, Byggmaterial, Energirelaterade aktiviteter som inte inkluderas i scope 1 och 2, Transporter i byggprojekt, Avfall i byggprojekt, Hantering av avloppsvatten, Affärsresor (flyg), Affärsresor (Tåg), Uppströms hyrda tillgångar)</t>
  </si>
  <si>
    <t xml:space="preserve">Sandvik</t>
  </si>
  <si>
    <t xml:space="preserve">https://www.annualreport.sandvik/se/2022/hjaelpsidor/downloads/files/entire-sv-svk-ar22.pdf</t>
  </si>
  <si>
    <t xml:space="preserve">https://mb.cision.com/Main/208/3943609/2664675.pdf</t>
  </si>
  <si>
    <t xml:space="preserve">S1, S2MB, S2LB</t>
  </si>
  <si>
    <t xml:space="preserve">22 gjordes en noggrann analys av Scope 3-utsläpp men då valdes 2019 som basår pga före pandemin, inga siffror redovisas för 2022</t>
  </si>
  <si>
    <t xml:space="preserve">unknown</t>
  </si>
  <si>
    <t xml:space="preserve">SAS</t>
  </si>
  <si>
    <t xml:space="preserve">https://mb.cision.com/Main/290/3923241/2586471.pdf</t>
  </si>
  <si>
    <t xml:space="preserve">Brutet räkenskapsår nov-jan</t>
  </si>
  <si>
    <t xml:space="preserve">SCA</t>
  </si>
  <si>
    <t xml:space="preserve">https://www.sca.com/siteassets/media/press-releases-and-reports/documents/2023/20230307-sca-publicerar-ars-och-hallbarhetsredovisning-for-2022-sv-0-4483680.pdf</t>
  </si>
  <si>
    <t xml:space="preserve">https://www.sca.com/siteassets/media/press-releases-and-reports/documents/2024/20240229-sca-publicerar-arsredovisning-for-2023-sv-0-4762608.pdf</t>
  </si>
  <si>
    <t xml:space="preserve">Scope 3 är inte summerat på samma detlajnivå som de andra</t>
  </si>
  <si>
    <t xml:space="preserve">Sdiptech</t>
  </si>
  <si>
    <t xml:space="preserve">https://ml-eu.globenewswire.com/Resource/Download/98bfb454-0350-4484-a12e-7714460790e0</t>
  </si>
  <si>
    <t xml:space="preserve">Publiceras 19 april</t>
  </si>
  <si>
    <t xml:space="preserve">SEB</t>
  </si>
  <si>
    <t xml:space="preserve">https://webapp.sebgroup.com/mb/mblib.nsf/alldocsbyunid/E102D15B7DB0A57FC125896000491E31/$FILE/arsredovisning_2022.pdf</t>
  </si>
  <si>
    <t xml:space="preserve">https://sebgroup.com/siteassets/cision/documents/2024/20240227-seb-publicerar-ars-och-hallbarhetsredovisning-2023-sv-1-3410354-4760762.pdf</t>
  </si>
  <si>
    <t xml:space="preserve">11678*</t>
  </si>
  <si>
    <t xml:space="preserve">Sectra</t>
  </si>
  <si>
    <t xml:space="preserve">https://sectraprodstorage01.blob.core.windows.net/investor-uploads/sites/2/2023/07/sectra-ar2223-eng-interaktiv.pdf</t>
  </si>
  <si>
    <t xml:space="preserve">Securitas</t>
  </si>
  <si>
    <t xml:space="preserve">https://www.securitas.se/globalassets/sweden/pdf/securitas_ars_och_hallbarhetsredovisning_2023.pdf</t>
  </si>
  <si>
    <t xml:space="preserve">https://www.securitas.se/globalassets/sweden/pdf/securitas_ars_och_hallbarhetsredovisning_2023_24.pdf</t>
  </si>
  <si>
    <t xml:space="preserve">Sinch</t>
  </si>
  <si>
    <t xml:space="preserve">https://investors.sinch.com/static-files/82195a2b-2fb3-4098-93eb-5a4dbff9b381</t>
  </si>
  <si>
    <t xml:space="preserve">Publication of 2023 Annual Report. 22 April - 26 April, 2024 https://investors.sinch.com/reports-and-presentations </t>
  </si>
  <si>
    <t xml:space="preserve">Skanska</t>
  </si>
  <si>
    <t xml:space="preserve">Building</t>
  </si>
  <si>
    <t xml:space="preserve">https://group.skanska.com/4936b9/siteassets/investors/reports-publications/annual-reports/2022/ars-och-hallbarhetsredovisning-2022.pdf</t>
  </si>
  <si>
    <t xml:space="preserve">https://mb.cision.com/Main/95/3941596/2651322.pdf</t>
  </si>
  <si>
    <t xml:space="preserve">Scope 1 Bränslerelaterade utsläpp
Scope 2 El, värme, kyla
Scope 3 Följande kategorier redovisas:
• 1 Inköpta varor och tjänster
• 3 Bränsle- och energirelaterad verksamhet
• 5 Avfall som genererats i verksamheten
• 6 Tjänsteresor
• 11 Användning av sålda produkter</t>
  </si>
  <si>
    <t xml:space="preserve">SKF</t>
  </si>
  <si>
    <t xml:space="preserve">https://investors.skf.com/sites/skf-ir/files/library/H%C3%A5llbarhetsrapport%202022.pdf</t>
  </si>
  <si>
    <t xml:space="preserve">https://investors.skf.com/sites/skf-ir/files/library/H%C3%A5llbarhetsrapport%202023.pdf</t>
  </si>
  <si>
    <t xml:space="preserve">Scope 3 och total ej summerat</t>
  </si>
  <si>
    <t xml:space="preserve">1 614 721+163 726+10 386 </t>
  </si>
  <si>
    <t xml:space="preserve">Södra Skogsägarna Ekonomisk Förening</t>
  </si>
  <si>
    <t xml:space="preserve">https://www.sodra.com/_download/sp/ars-_och_hallbarhetsredovisning_2022.pdf</t>
  </si>
  <si>
    <t xml:space="preserve">https://www.sodra.com/_download/sp/ars-_och_hallbarhetsredovisning_2023.pdf</t>
  </si>
  <si>
    <t xml:space="preserve">SSAB</t>
  </si>
  <si>
    <t xml:space="preserve">https://mb.cision.com/Main/980/3740172/1939984.pdf</t>
  </si>
  <si>
    <t xml:space="preserve">https://mb.cision.com/Public/980/3947344/99d2b4a9f24f12eb.pdf</t>
  </si>
  <si>
    <t xml:space="preserve">Scope 3 har ett års lagg?</t>
  </si>
  <si>
    <t xml:space="preserve">Stillfront Group</t>
  </si>
  <si>
    <t xml:space="preserve">https://www.stillfront.com/en/wp-content/uploads/sites/2/2020/04/still-sust-svensk.pdf</t>
  </si>
  <si>
    <t xml:space="preserve">https://www.stillfront.com/en/rapporter-och-presentationer/</t>
  </si>
  <si>
    <t xml:space="preserve">Stora Enso</t>
  </si>
  <si>
    <t xml:space="preserve">https://www.storaenso.com/-/media/documents/download-center/documents/annual-reports/2022/storaenso_annual_report_2022.pdf</t>
  </si>
  <si>
    <t xml:space="preserve">https://www.storaenso.com/-/media/documents/download-center/documents/annual-reports/2023/storaenso_annual_report_2023.pdf</t>
  </si>
  <si>
    <t xml:space="preserve">Storskogen Group</t>
  </si>
  <si>
    <t xml:space="preserve">Amelie Nordin - Head of Sustainability - amelie.nordin@storskogen.com</t>
  </si>
  <si>
    <t xml:space="preserve">https://www.storskogen.com/files/Main/20705/3744721/storskogen-ars--och-hallbarhetsredovisning-2022.pdf</t>
  </si>
  <si>
    <t xml:space="preserve">https://www.storskogen.com/files/Main/20705/3956347/storskogen-annual-and-sustainability-report-2023.pdf</t>
  </si>
  <si>
    <t xml:space="preserve">S3 i separat klimatrapport (som inte är publicerad än?)</t>
  </si>
  <si>
    <t xml:space="preserve">Svenska Handelsbanken</t>
  </si>
  <si>
    <t xml:space="preserve">https://mb.cision.com/Main/3555/3723067/1874784.pdf</t>
  </si>
  <si>
    <t xml:space="preserve">https://www.handelsbanken.com/tron/xgpu/info/contents/v1/document/76-169033</t>
  </si>
  <si>
    <t xml:space="preserve">Sweco</t>
  </si>
  <si>
    <t xml:space="preserve">https://via.tt.se/data/attachments/00582/13aafd33-29c7-4207-ac62-cb30b3684743.pdf</t>
  </si>
  <si>
    <t xml:space="preserve">https://www.swecogroup.com/wp-content/uploads/sites/2/2024/03/2701489.pdf</t>
  </si>
  <si>
    <t xml:space="preserve">Swedbank</t>
  </si>
  <si>
    <t xml:space="preserve">https://internetbank.swedbank.se/ConditionsEarchive/download?bankid=1111&amp;id=WEBDOC-PRODE141711784</t>
  </si>
  <si>
    <t xml:space="preserve">https://internetbank.swedbank.se/ConditionsEarchive/download?bankid=1111&amp;id=WEBDOC-PRODE175406128</t>
  </si>
  <si>
    <t xml:space="preserve">Obs detta exkluderar finansierade utsläpp, dessa redovisas separat</t>
  </si>
  <si>
    <t xml:space="preserve">Swedish Match</t>
  </si>
  <si>
    <t xml:space="preserve">https://www.swedishmatch.com/globalassets/documents/sustainability/sustainability-reporting-archive/2022_swedishmatchhallbarhetsrapport_sv.pdf</t>
  </si>
  <si>
    <t xml:space="preserve">Swedish Orphan Biovitrum</t>
  </si>
  <si>
    <t xml:space="preserve">https://www.sobi.com/sites/default/files/pr/202303312873-1.pdf</t>
  </si>
  <si>
    <t xml:space="preserve">https://www.sobi.com/sites/default/files/pr/202403273912-1.pdf</t>
  </si>
  <si>
    <t xml:space="preserve">Systemair</t>
  </si>
  <si>
    <t xml:space="preserve">Lee Morgan - Global hållbarhetschef</t>
  </si>
  <si>
    <t xml:space="preserve">https://group.systemair.com/files/Public/22134/3730807/systemair_ar21-22_sve_index.pdf</t>
  </si>
  <si>
    <t xml:space="preserve">https://group.systemair.com/files/Main/22134/3814814/01s_sysair_ar22-23sve.pdf</t>
  </si>
  <si>
    <t xml:space="preserve">Obs, brutet räkneskapsår</t>
  </si>
  <si>
    <t xml:space="preserve">Tele2</t>
  </si>
  <si>
    <t xml:space="preserve">https://www.tele2.com/files/Main/3372/3745841/tele2-ars--och-hallbarhetsredovisning-2022.pdf</t>
  </si>
  <si>
    <t xml:space="preserve">https://www.tele2.com/files/Main/3372/3954298/annual-and-sustainability-report-2023.pdf</t>
  </si>
  <si>
    <t xml:space="preserve">Telefonaktiebolaget L.M. Ericsson</t>
  </si>
  <si>
    <t xml:space="preserve">Telecom</t>
  </si>
  <si>
    <t xml:space="preserve">https://www.ericsson.com/49587c/assets/local/investors/documents/2022/sustainability-and-corporate-responsibility-report-2022-en.pdf</t>
  </si>
  <si>
    <t xml:space="preserve">https://www.ericsson.com/4933e6/assets/local/investors/documents/2023/sustainability-and-corporate-responsibility-report-2023-en.pdf</t>
  </si>
  <si>
    <t xml:space="preserve">S1, S2 LB/MB, S3C1,2,3,4,6,7,9,11,12</t>
  </si>
  <si>
    <t xml:space="preserve">Telia Company</t>
  </si>
  <si>
    <t xml:space="preserve">https://www.teliacompany.com/assets/u5c1v3pt22v8/Gp5w6fVQlTao50XukMg3B/4b3c907c61f6d66a86fbe74d015c15d0/telia-company-ars--och-hallbarhetsredovisning-2022_SWE_FINAL.pdf</t>
  </si>
  <si>
    <t xml:space="preserve">https://www.teliacompany.com/assets/u5c1v3pt22v8/sdSKIw4u0YrvJ6N6vxNQ7/be433e3cafff2977019af4ee67908e72/telia-company-ars-och-hallbarhetsredovisning-2023.pdf</t>
  </si>
  <si>
    <t xml:space="preserve">Scope 3 har ett års lagg</t>
  </si>
  <si>
    <t xml:space="preserve">Thule Group</t>
  </si>
  <si>
    <t xml:space="preserve">https://www.thulegroup.com/sites/default/files/pr/20230331-573f4106-c4db-4231-b824-d19409ac4965-1.pdf</t>
  </si>
  <si>
    <t xml:space="preserve">https://www.thulegroup.com/sites/default/files/pr/20240405-1b0268b5-627a-42f2-94e5-b26d485a5ed5-1.pdf</t>
  </si>
  <si>
    <t xml:space="preserve">Tietoevry</t>
  </si>
  <si>
    <t xml:space="preserve">https://www.tietoevry.com/en/SysSiteAssets/files/sustainability/ar-2022/tietoevry2022_sustainability_report.pdf</t>
  </si>
  <si>
    <t xml:space="preserve">https://ar2023.tietoevry.com/siteassets/tietoevry_sustainability_report-2023.pdf</t>
  </si>
  <si>
    <t xml:space="preserve">Traton</t>
  </si>
  <si>
    <t xml:space="preserve">Andreas Follér, Chief Sustainability Officer</t>
  </si>
  <si>
    <t xml:space="preserve">https://annualreport.traton.com/2022/en/traton-annual-report-2022.pdf</t>
  </si>
  <si>
    <t xml:space="preserve">https://annualreport.traton.com/2023/assets/downloads/traton-annual-report-2023.pdf</t>
  </si>
  <si>
    <t xml:space="preserve">No data!</t>
  </si>
  <si>
    <t xml:space="preserve">Trelleborg</t>
  </si>
  <si>
    <t xml:space="preserve">https://www.trelleborg.com/sv-se/investerare/rapporter-och-presentationer/hallbarhetsredovisningar</t>
  </si>
  <si>
    <t xml:space="preserve">https://www.trelleborg.com/-/media/group/investors/cr-reports/sustainability-report-2022.pdf?rev=-1</t>
  </si>
  <si>
    <t xml:space="preserve">Troax Group</t>
  </si>
  <si>
    <t xml:space="preserve">https://www.troax.com/app/uploads/Troax-Sustainability-Report_SE_6.pdf</t>
  </si>
  <si>
    <t xml:space="preserve">https://www.troaxgroup.org/media/2023/TROAX_Sustanability_Report_2023_en_240403a_web-A.pdf</t>
  </si>
  <si>
    <t xml:space="preserve">Reports scope emissions (1, 2, 3) in percent instead of ton</t>
  </si>
  <si>
    <t xml:space="preserve">ca 100k (ej summerat)</t>
  </si>
  <si>
    <t xml:space="preserve">Truecaller</t>
  </si>
  <si>
    <t xml:space="preserve">https://mb.cision.com/Main/20429/3760474/2020195.pdf</t>
  </si>
  <si>
    <t xml:space="preserve">Haven't reported any emissions</t>
  </si>
  <si>
    <t xml:space="preserve">Viaplay Group</t>
  </si>
  <si>
    <t xml:space="preserve">https://www.viaplaygroup.com/sites/default/files/viaplay_group_2022_ars-hallbarhetsredovisning.pdf</t>
  </si>
  <si>
    <t xml:space="preserve">https://www.viaplaygroup.com/sites/default/files/pr/202403273723-3.pdf</t>
  </si>
  <si>
    <t xml:space="preserve">Vitec Software Group</t>
  </si>
  <si>
    <t xml:space="preserve">Sara Nilsson, CFO</t>
  </si>
  <si>
    <t xml:space="preserve">https://storage.mfn.se/3cf960d0-556a-4eb2-81ff-9fc167f31414/vitec-arsredovisning-2022.pdf</t>
  </si>
  <si>
    <t xml:space="preserve">https://storage.mfn.se/f896ca92-2940-4c02-b700-fad5640c714c/vitec-software-group-arsredovisning-2023.pdf</t>
  </si>
  <si>
    <t xml:space="preserve">Scope 2 och scope 3 ej summerat</t>
  </si>
  <si>
    <t xml:space="preserve">189,9</t>
  </si>
  <si>
    <t xml:space="preserve">64,9</t>
  </si>
  <si>
    <t xml:space="preserve">716,3</t>
  </si>
  <si>
    <t xml:space="preserve">Vitrolife</t>
  </si>
  <si>
    <t xml:space="preserve">https://mb.cision.com/Main/1031/3782222/2109995.pdf</t>
  </si>
  <si>
    <t xml:space="preserve">https://airtools-vitrolife.prod-mid-euw3.investis.com/sites/airtools-vitrolife/files/pr/202403262421-1.pdf?ts=1711526587</t>
  </si>
  <si>
    <t xml:space="preserve">Only scope emissions in table (all added)</t>
  </si>
  <si>
    <t xml:space="preserve">Volati</t>
  </si>
  <si>
    <t xml:space="preserve">https://www.volati.se/backnet/media_archive/original/4756a141f981e6f9ccceb4c994340bae.pdf</t>
  </si>
  <si>
    <t xml:space="preserve">https://www.volati.se/backnet/media_archive/original/5a794f3644054467dfc46e4a566d57dc.pdf</t>
  </si>
  <si>
    <t xml:space="preserve">Volvo Cars</t>
  </si>
  <si>
    <t xml:space="preserve">Automobile</t>
  </si>
  <si>
    <t xml:space="preserve">https://vp272.alertir.com/afw/files/press/volvocar/202403050374-1.pdf</t>
  </si>
  <si>
    <t xml:space="preserve">S1,S2, S3C11</t>
  </si>
  <si>
    <t xml:space="preserve">S3 upstream/downstream</t>
  </si>
  <si>
    <t xml:space="preserve">15,326,000+27,653,000</t>
  </si>
  <si>
    <t xml:space="preserve">Wallenstam</t>
  </si>
  <si>
    <t xml:space="preserve">https://www.wallenstam.se/globalassets/dokument/wallenstam/hallbarhetsredovisning/hallbarhetsredovisning-2022.pdf</t>
  </si>
  <si>
    <t xml:space="preserve">https://www.wallenstam.se/globalassets/dokument/wallenstam/hallbarhetsredovisning/sustainability-report-2023.pdf</t>
  </si>
  <si>
    <t xml:space="preserve">Wihlborgs Fastigheter</t>
  </si>
  <si>
    <t xml:space="preserve">https://mb.cision.com/Main/890/3743022/1954526.pdf</t>
  </si>
  <si>
    <t xml:space="preserve">https://www.wihlborgs.se/globalassets/investor-relations/rapporter/2024/20240327-wihlborgs-publishes-annual-and-sustainability-report-2023-ded27cf2-335e-492b-991e-ae0888c40b7e.pdf</t>
  </si>
  <si>
    <t xml:space="preserve">Vattenfall</t>
  </si>
  <si>
    <t xml:space="preserve">https://www.vattenfalleldistribution.se/globalassets/vattenfalleldistribution/var-verksamhet/hallbarhet/ars-och-hallbarhetsredovisning_2022.pdf</t>
  </si>
  <si>
    <t xml:space="preserve">https://group.vattenfall.com/globalassets/corporate/who-we-are/sustainability/vattenfall-annual-and-sustainability-report-2023.pdf</t>
  </si>
  <si>
    <t xml:space="preserve">LKAB</t>
  </si>
  <si>
    <t xml:space="preserve">https://lkab.com/wp-content/uploads/2023/03/LKAB_arsredovisning2022.pdf</t>
  </si>
  <si>
    <t xml:space="preserve">Kan inte länka!</t>
  </si>
  <si>
    <t xml:space="preserve">https://lkab.mediaflowportal.com/documents/folder/215701/</t>
  </si>
  <si>
    <t xml:space="preserve">PostNord</t>
  </si>
  <si>
    <t xml:space="preserve">https://www.postnord.com/siteassets/documents/investor-relations/finansiell-rapportering/ars--och-hallbarhetsredovisningar/postnord_2022_annualreport_se.pdf</t>
  </si>
  <si>
    <t xml:space="preserve">https://www.postnord.com/siteassets/documents/investor-relations/finansiell-rapportering/ars--och-hallbarhetsredovisningar/postnord_2023_annualreport_se.pdf</t>
  </si>
  <si>
    <t xml:space="preserve">Systembolaget</t>
  </si>
  <si>
    <t xml:space="preserve">https://www.omsystembolaget.se/globalassets/pdf/final_systembolagets_ansvarsredovisning_2022.pdf</t>
  </si>
  <si>
    <t xml:space="preserve">https://www.omsystembolaget.se/globalassets/pdf/ansvarsredovisning/ansvarsredovisning-2023.pdf</t>
  </si>
  <si>
    <t xml:space="preserve">Apoteket</t>
  </si>
  <si>
    <t xml:space="preserve">https://www.apoteket.se/globalassets/om-apoteket/ekonomiska-rapporter/apoteket-ars-och-hallbarhetsredovisning-2022.ny.pdf</t>
  </si>
  <si>
    <t xml:space="preserve">https://www.apoteket.se/globalassets/om-apoteket/ekonomiska-rapporter/apoteket-ab-ars--och-hallbarhetsredovisning-2023.pdf</t>
  </si>
  <si>
    <t xml:space="preserve">Svevia</t>
  </si>
  <si>
    <t xml:space="preserve">https://www.svevia.se/download/18.71af0c1d1885192b0e8daa6/1685456324044/Svevia_AR_2022_SVE.pdf</t>
  </si>
  <si>
    <t xml:space="preserve">https://www.svevia.se/download/18.6f4179a318df2ab854261bb1/1710483925180/%C3%85rs%20och%20h%C3%A5llbarhetsredovisning%202023%20Svevia.pdf</t>
  </si>
  <si>
    <t xml:space="preserve">SJ</t>
  </si>
  <si>
    <t xml:space="preserve">https://www.sj.se/content/dam/externt/dokument/finansiell-info/SJ%20%C3%85R2022%20l%C3%A4nkad.pdf</t>
  </si>
  <si>
    <t xml:space="preserve">https://www.sj.se/content/dam/externt/dokument/finansiell-info/sjab-ars-och-hallbarhetsredovisning-2023.pdf</t>
  </si>
  <si>
    <t xml:space="preserve">Ingen data</t>
  </si>
  <si>
    <t xml:space="preserve">Samhall</t>
  </si>
  <si>
    <t xml:space="preserve">https://samhall.se/wp-content/uploads/2022/09/Samhall_Ars-och-hallbarhetsredovisning_2022_.pdf</t>
  </si>
  <si>
    <t xml:space="preserve">https://samhall.se/wp-content/uploads/2024/03/Samhall_Arsredovisning_2023.pdf</t>
  </si>
  <si>
    <t xml:space="preserve">Sveaskog</t>
  </si>
  <si>
    <t xml:space="preserve">https://www.sveaskog.se/globalassets/trycksaker/finansiella-rapporter/ars-och-hallbarhetsredovisning-2022.pdf</t>
  </si>
  <si>
    <t xml:space="preserve">https://www.sveaskog.se/globalassets/trycksaker/finansiella-rapporter/ars-och-hallbarhetsredovisning-2023-.pdf</t>
  </si>
  <si>
    <t xml:space="preserve">Akademiska hus</t>
  </si>
  <si>
    <t xml:space="preserve">https://www.akademiskahus.se/globalassets/dokument/ekonomi/ekonomiska-rapporter/akademiska_hus_arsredovisning_2022_sve.pdf</t>
  </si>
  <si>
    <t xml:space="preserve">https://www.akademiskahus.se/globalassets/dokument/ekonomi/ekonomiska-rapporter/akademiska-hus-arsredovisning-2023-sve.pdf</t>
  </si>
  <si>
    <t xml:space="preserve">Svenska spel</t>
  </si>
  <si>
    <t xml:space="preserve">https://om.svenskaspel.se/wp-content/uploads/2023/03/svenska-spel-arsredovisning-2022.pdf</t>
  </si>
  <si>
    <t xml:space="preserve">https://om.svenskaspel.se/wp-content/uploads/2024/03/svenska-spels-ars-och-hallbarhetsredovisning-2023.pdf</t>
  </si>
  <si>
    <t xml:space="preserve">Swedavia</t>
  </si>
  <si>
    <t xml:space="preserve">https://www.swedavia.se/globalassets/ahr/2023/swedavia-ars--och-hallbarhetsredovisning-2022.pdf</t>
  </si>
  <si>
    <t xml:space="preserve">https://www.swedavia.se/globalassets/ahr/2024/swedavia-ars--och-hallbarhetsrapport-2023.pdf</t>
  </si>
  <si>
    <t xml:space="preserve">SBAB</t>
  </si>
  <si>
    <t xml:space="preserve">Karin Stenmar, Hållbarhetschef - karin.stenmar@sbab.se</t>
  </si>
  <si>
    <t xml:space="preserve">https://www.sbab.se/download/18.3dd4193a1867e1c48471a83/1679601678817/SV%20-%20SBAB_climate_analysis_2022_v4.pdf</t>
  </si>
  <si>
    <t xml:space="preserve">https://www.sbab.se/download/18.476dd96218dc44a3ffe1c77/1710767561052/SBAB%20Climate%20Report%202023.pdf</t>
  </si>
  <si>
    <t xml:space="preserve">Har även klimatbokslut: https://www.sbab.se/download/18.3dd4193a1867e1c48471920/1679568783704/Klimatbokslut%202022%20(Egen%20Verksamhet).pdf</t>
  </si>
  <si>
    <t xml:space="preserve">Green Cargo</t>
  </si>
  <si>
    <t xml:space="preserve">https://www.greencargo.com/download/18.4f4119b18721f48cb9e68b/1680072169936/Green%20Cargo%20%C3%A5rs-%20och%20h%C3%A5llbarhetsredovisning%202022.pdf</t>
  </si>
  <si>
    <t xml:space="preserve">https://www.greencargo.com/download/18.4ae4bf8818e5f8e8143d024/1711607772145/Green%20Cargo%20%C3%85rs-%20och%20h%C3%A5llbarhetsredovisning%202023.pdf</t>
  </si>
  <si>
    <t xml:space="preserve">Infranord</t>
  </si>
  <si>
    <t xml:space="preserve">Sara Selegran, Head of Sustainability and Environment, sara.selegran@infranord.se</t>
  </si>
  <si>
    <t xml:space="preserve">https://infranord.se/media/qlhfs2ar/infranord_a-r22_final_23mars.pdf</t>
  </si>
  <si>
    <t xml:space="preserve">https://www.infranord.se/media/5zpoa0yg/infranord_a-r23.pdf</t>
  </si>
  <si>
    <t xml:space="preserve">2,1 ton/MSEK</t>
  </si>
  <si>
    <t xml:space="preserve">Coop Sverige AB</t>
  </si>
  <si>
    <t xml:space="preserve">https://www.coop.se/contentassets/a190985c7d6e4dd59d6405485aa8cf8f/csabclab-hallbarhetsredovisning-verksamhetsaret-2022.pdf</t>
  </si>
  <si>
    <t xml:space="preserve">Scope inte sammanslagna</t>
  </si>
  <si>
    <t xml:space="preserve">10519+1300</t>
  </si>
  <si>
    <t xml:space="preserve">105+729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</si>
</sst>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"/>
    <numFmt numFmtId="167" formatCode="#,##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</font>
    <font>
      <sz val="11"/>
      <color theme="1"/>
      <name val="Arial"/>
      <family val="0"/>
    </font>
    <font>
      <u val="single"/>
      <sz val="11"/>
      <color rgb="FF0000FF"/>
      <name val="Cambria"/>
      <family val="0"/>
    </font>
    <font>
      <sz val="11"/>
      <color rgb="FF000000"/>
      <name val="Arial"/>
      <family val="0"/>
    </font>
    <font>
      <i val="true"/>
      <sz val="11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CCCFF"/>
      </patternFill>
    </fill>
    <fill>
      <patternFill patternType="solid">
        <fgColor rgb="FFE06666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volvogroup.com/content/dam/volvo-group/markets/master/events/2024/feb/annual-report-2023/AB-Volvo-Annual-Report-2023.pdf" TargetMode="External"/><Relationship Id="rId2" Type="http://schemas.openxmlformats.org/officeDocument/2006/relationships/hyperlink" Target="https://library.e.abb.com/public/4790c4296c5146e6ab4420c7d58f8088/ABB%20Sustainability%20Report%202023.pdf?x-sign=J8XORiFwReXhGJscjFPNbWWlXyHIp0NR9tblxaUjv5E3HVcIhN1s51ECDCZZrStU" TargetMode="External"/><Relationship Id="rId3" Type="http://schemas.openxmlformats.org/officeDocument/2006/relationships/hyperlink" Target="https://reports-en.add.life/umbraco/surface/pdf/Export?NodeId=24694&amp;culture=en" TargetMode="External"/><Relationship Id="rId4" Type="http://schemas.openxmlformats.org/officeDocument/2006/relationships/hyperlink" Target="https://www.add.life/media/nwepx4r4/addlife-annual-report-2023.pdf" TargetMode="External"/><Relationship Id="rId5" Type="http://schemas.openxmlformats.org/officeDocument/2006/relationships/hyperlink" Target="https://afry.com/sites/default/files/2024-03/&#197;rs-%20och%20h&#229;llbarhetsredovisning%202023.pdf" TargetMode="External"/><Relationship Id="rId6" Type="http://schemas.openxmlformats.org/officeDocument/2006/relationships/hyperlink" Target="https://www.alfalaval.com/globalassets/documents/investors/english/annual-reports/2023/sustainability-notes-2023.pdf" TargetMode="External"/><Relationship Id="rId7" Type="http://schemas.openxmlformats.org/officeDocument/2006/relationships/hyperlink" Target="https://arsskyrsla.arionbanki.is/library/Files/Sjalfbaerniskyrslur/2023/Umhverfis&#254;&#230;ttir-EN.pdf" TargetMode="External"/><Relationship Id="rId8" Type="http://schemas.openxmlformats.org/officeDocument/2006/relationships/hyperlink" Target="https://arsskyrsla.arionbanki.is/lisalib/getfile.aspx?itemid=43345e91-c1c2-11ee-80e1-005056a47632" TargetMode="External"/><Relationship Id="rId9" Type="http://schemas.openxmlformats.org/officeDocument/2006/relationships/hyperlink" Target="https://www.arjo.com/siteassets/06_investors/annual-report-2023/arjo_ahr23_eng_final.pdf" TargetMode="External"/><Relationship Id="rId10" Type="http://schemas.openxmlformats.org/officeDocument/2006/relationships/hyperlink" Target="https://www.arla.com/493552/globalassets/arla-global/company---overview/investor/annual-reports/2023/arla_annual-report-2023_se_v2.pdf" TargetMode="External"/><Relationship Id="rId11" Type="http://schemas.openxmlformats.org/officeDocument/2006/relationships/hyperlink" Target="https://www.assaabloy.com/group/en/documents/sustainability/sustainability-reports/Sustainability%20Report%202023.pdf" TargetMode="External"/><Relationship Id="rId12" Type="http://schemas.openxmlformats.org/officeDocument/2006/relationships/hyperlink" Target="https://www.atlascopcogroup.com/content/dam/atlas-copco/group/documents/investors/financial-publications/swedish/20240321-kopia-av-den-officella-arsredovisningen-i-ESEF-format-inkl-hallbarhetsredovisning-och-rapport-om-koncernens-styrning-2023.pdf" TargetMode="External"/><Relationship Id="rId13" Type="http://schemas.openxmlformats.org/officeDocument/2006/relationships/hyperlink" Target="https://mb.cision.com/Main/1145/3939304/2641233.pdf" TargetMode="External"/><Relationship Id="rId14" Type="http://schemas.openxmlformats.org/officeDocument/2006/relationships/hyperlink" Target="https://www.autoliv.com/sites/default/files/2024-02/Autoliv_Annual_Sustainability_Report_10K_2023.pdf" TargetMode="External"/><Relationship Id="rId15" Type="http://schemas.openxmlformats.org/officeDocument/2006/relationships/hyperlink" Target="https://investors.avanza.se/files/mfn/1e72c222-f835-4d13-b161-d697334bdeab/avanza-bank-holding-ab-arsredovisning-och-hallbarhetsrapport-2023-pdf-a4-utskriftsformat.pdf" TargetMode="External"/><Relationship Id="rId16" Type="http://schemas.openxmlformats.org/officeDocument/2006/relationships/hyperlink" Target="https://www.axfood.se/globalassets/startsida/investerare/rapporter-och-presentationer/2023/axfood-ars--och-hallbarhetsredovisning-2023.pdf" TargetMode="External"/><Relationship Id="rId17" Type="http://schemas.openxmlformats.org/officeDocument/2006/relationships/hyperlink" Target="https://mb.cision.com/Main/1860/3953485/2700544.pdf" TargetMode="External"/><Relationship Id="rId18" Type="http://schemas.openxmlformats.org/officeDocument/2006/relationships/hyperlink" Target="https://www.wearebhg.com/media/1860/bhg-group-ab_sustainability-report-2022.pdf" TargetMode="External"/><Relationship Id="rId19" Type="http://schemas.openxmlformats.org/officeDocument/2006/relationships/hyperlink" Target="https://storage.mfn.se/c9ec19fa-6ab5-486d-b225-a8524d5f3c7e/bico-annual-report-2023-en.pdf" TargetMode="External"/><Relationship Id="rId20" Type="http://schemas.openxmlformats.org/officeDocument/2006/relationships/hyperlink" Target="https://storage.mfn.se/371b0d79-86e0-4acd-b624-5723d9261980/cs3-5-eng-biotage-annual-report-2023.pdf" TargetMode="External"/><Relationship Id="rId21" Type="http://schemas.openxmlformats.org/officeDocument/2006/relationships/hyperlink" Target="https://www.biotage.com/en/reports-and-presentations" TargetMode="External"/><Relationship Id="rId22" Type="http://schemas.openxmlformats.org/officeDocument/2006/relationships/hyperlink" Target="https://investors.boliden.com/sites/boliden-ir/files/pr/202403050636-1.pdf" TargetMode="External"/><Relationship Id="rId23" Type="http://schemas.openxmlformats.org/officeDocument/2006/relationships/hyperlink" Target="https://storage.mfn.se/ffb227bc-ed04-433b-9c51-452b0c9e8fd0/bufab-ars-och-hallbarhetsredovisning-2023.pdf" TargetMode="External"/><Relationship Id="rId24" Type="http://schemas.openxmlformats.org/officeDocument/2006/relationships/hyperlink" Target="https://storage.mfn.se/b63abbba-9e45-4417-8c42-53e61ff5b517/annual-report-2023.pdf" TargetMode="External"/><Relationship Id="rId25" Type="http://schemas.openxmlformats.org/officeDocument/2006/relationships/hyperlink" Target="https://www.bure.se/en/investors/financial-reports" TargetMode="External"/><Relationship Id="rId26" Type="http://schemas.openxmlformats.org/officeDocument/2006/relationships/hyperlink" Target="https://www.byggfaktagroup.com/sv/rapporter-och-presentationer/" TargetMode="External"/><Relationship Id="rId27" Type="http://schemas.openxmlformats.org/officeDocument/2006/relationships/hyperlink" Target="https://storage.mfn.se/03f8b3d5-e9d7-4de4-a363-27c6ba9b8d35/castellum-arsredovisning-2023.pdf" TargetMode="External"/><Relationship Id="rId28" Type="http://schemas.openxmlformats.org/officeDocument/2006/relationships/hyperlink" Target="https://www.castellum.se/investerare/rapporter-och-presentationer/" TargetMode="External"/><Relationship Id="rId29" Type="http://schemas.openxmlformats.org/officeDocument/2006/relationships/hyperlink" Target="https://www.catena.se/media/rmycbdld/h&#229;llbarhetsrapport-2023-sv-catena.pdf" TargetMode="External"/><Relationship Id="rId30" Type="http://schemas.openxmlformats.org/officeDocument/2006/relationships/hyperlink" Target="https://investors.cint.com/sites/cint/files/pr/20240326-6414e720-6400-4c33-b5ac-759804266353-1.pdf" TargetMode="External"/><Relationship Id="rId31" Type="http://schemas.openxmlformats.org/officeDocument/2006/relationships/hyperlink" Target="https://mb.cision.com/Main/9683/3953689/2701094.pdf" TargetMode="External"/><Relationship Id="rId32" Type="http://schemas.openxmlformats.org/officeDocument/2006/relationships/hyperlink" Target="https://www.creades.se/media/qlmf5oux/creades_ar_2023_12mars_locked.pdf" TargetMode="External"/><Relationship Id="rId33" Type="http://schemas.openxmlformats.org/officeDocument/2006/relationships/hyperlink" Target="https://www.dometicgroup.com/globalassets/4-dometicgroup/corporate-governance/2024/sustainability_eng_dometic23.pdf?ref=DAA8C5579A" TargetMode="External"/><Relationship Id="rId34" Type="http://schemas.openxmlformats.org/officeDocument/2006/relationships/hyperlink" Target="https://www.electroluxprofessional.com/corporate/wp-content/uploads/2019/11/wkr0006-307.pdf" TargetMode="External"/><Relationship Id="rId35" Type="http://schemas.openxmlformats.org/officeDocument/2006/relationships/hyperlink" Target="https://www.electroluxgroup.com/wp-content/uploads/sites/2/2024/03/sustainability-report-2023.pdf" TargetMode="External"/><Relationship Id="rId36" Type="http://schemas.openxmlformats.org/officeDocument/2006/relationships/hyperlink" Target="https://ir.elekta.com/files/mfn/55a85860-261b-494b-9197-5b90db7930d5/elekta-annual-report-2022-23-links.pdf" TargetMode="External"/><Relationship Id="rId37" Type="http://schemas.openxmlformats.org/officeDocument/2006/relationships/hyperlink" Target="https://www.epirocgroup.com/content/dam/epiroc/corporate/documents/investors/annual-report/new-2024/Epiroc%20Annual%20and%20Sustainability%20Report%202023.pdf" TargetMode="External"/><Relationship Id="rId38" Type="http://schemas.openxmlformats.org/officeDocument/2006/relationships/hyperlink" Target="https://cdn.sanity.io/files/30p7so6x/eqt-web-prod/1d1605be62ef28d3fee3100c57a597db09e126e1.pdf?dl=wkr0006.pdf" TargetMode="External"/><Relationship Id="rId39" Type="http://schemas.openxmlformats.org/officeDocument/2006/relationships/hyperlink" Target="https://masdpstatic.azureedge.net/essity/Essity_AR_ENG_2023.pdf" TargetMode="External"/><Relationship Id="rId40" Type="http://schemas.openxmlformats.org/officeDocument/2006/relationships/hyperlink" Target="https://www.evolution.com/wp-content/uploads/2024/04/Evolution_Annual_Report_2023.pdf" TargetMode="External"/><Relationship Id="rId41" Type="http://schemas.openxmlformats.org/officeDocument/2006/relationships/hyperlink" Target="https://www.evolution.com/investors/reports/annual-reports/" TargetMode="External"/><Relationship Id="rId42" Type="http://schemas.openxmlformats.org/officeDocument/2006/relationships/hyperlink" Target="https://mb.cision.com/Main/1568/3944244/2662694.pdf" TargetMode="External"/><Relationship Id="rId43" Type="http://schemas.openxmlformats.org/officeDocument/2006/relationships/hyperlink" Target="https://www.balder.se/sites/balder/files/ars-_och_hallbarhetsredovisning_2023.pdf" TargetMode="External"/><Relationship Id="rId44" Type="http://schemas.openxmlformats.org/officeDocument/2006/relationships/hyperlink" Target="https://www.balder.se/investerare/finansiella-rapporter/ars-och-hallbarhetsredovisningar" TargetMode="External"/><Relationship Id="rId45" Type="http://schemas.openxmlformats.org/officeDocument/2006/relationships/hyperlink" Target="https://mb.cision.com/Main/878/3953792/2701384.pdf" TargetMode="External"/><Relationship Id="rId46" Type="http://schemas.openxmlformats.org/officeDocument/2006/relationships/hyperlink" Target="https://hmgroup.com/wp-content/uploads/2024/03/HM-Group-Sustainability-Disclosure-2023.pdf" TargetMode="External"/><Relationship Id="rId47" Type="http://schemas.openxmlformats.org/officeDocument/2006/relationships/hyperlink" Target="https://s3.eu-central-1.amazonaws.com/hexagonassets/Hexagon-Composites-Annual-report-2023-1.pdf" TargetMode="External"/><Relationship Id="rId48" Type="http://schemas.openxmlformats.org/officeDocument/2006/relationships/hyperlink" Target="https://vp300.alertir.com/afw/files/press/hexpol/202403262143-1.pdf" TargetMode="External"/><Relationship Id="rId49" Type="http://schemas.openxmlformats.org/officeDocument/2006/relationships/hyperlink" Target="http://investors.holmen.com/afw/files/press/holmen/202403061245-1.pdf" TargetMode="External"/><Relationship Id="rId50" Type="http://schemas.openxmlformats.org/officeDocument/2006/relationships/hyperlink" Target="https://hufvudstaden.se/contentassets/c0590cba1eea4ba2b462650410bb3371/hufvudstadens-ars--och-hallbarhetsredovisning-2023" TargetMode="External"/><Relationship Id="rId51" Type="http://schemas.openxmlformats.org/officeDocument/2006/relationships/hyperlink" Target="https://husqvarna-v2.prod-mid-euw3.investis.com/sites/husqvarna/files/2024-03/Husqvarna_Annual_and_Sustainability_Report_2023.pdf" TargetMode="External"/><Relationship Id="rId52" Type="http://schemas.openxmlformats.org/officeDocument/2006/relationships/hyperlink" Target="https://report.icagruppen.se/media/g2ep3qxq/ica-gruppen-a-rsredovisning-2023.pdf" TargetMode="External"/><Relationship Id="rId53" Type="http://schemas.openxmlformats.org/officeDocument/2006/relationships/hyperlink" Target="https://www.ikea.com/global/en/images/IKEA_CLIMATE_Report_FY_23_20240125_a5a1535f4e.pdf" TargetMode="External"/><Relationship Id="rId54" Type="http://schemas.openxmlformats.org/officeDocument/2006/relationships/hyperlink" Target="https://www.industrivarden.se/globalassets/hallbarhetsrapporter/svenska/hallbarhetsrapport_2023.pdf" TargetMode="External"/><Relationship Id="rId55" Type="http://schemas.openxmlformats.org/officeDocument/2006/relationships/hyperlink" Target="https://www.indutrade.com/contentassets/01748e414d174273911c3ba75aeed4c5/indutrades-annual-report-and-sustainability-report-2023.pdf" TargetMode="External"/><Relationship Id="rId56" Type="http://schemas.openxmlformats.org/officeDocument/2006/relationships/hyperlink" Target="https://www.intrum.com/media/bt4l5crg/intrum-asr23.pdf" TargetMode="External"/><Relationship Id="rId57" Type="http://schemas.openxmlformats.org/officeDocument/2006/relationships/hyperlink" Target="https://vp302.alertir.com/afw/files/press/latour/202403219568-1.pdf" TargetMode="External"/><Relationship Id="rId58" Type="http://schemas.openxmlformats.org/officeDocument/2006/relationships/hyperlink" Target="https://vp053.alertir.com/afw/files/press/investor/202403273148-1.pdf" TargetMode="External"/><Relationship Id="rId59" Type="http://schemas.openxmlformats.org/officeDocument/2006/relationships/hyperlink" Target="https://www.jm.se/externalfiles/cision/5E4C4DFE7720B70B/wkr0006.pdf" TargetMode="External"/><Relationship Id="rId60" Type="http://schemas.openxmlformats.org/officeDocument/2006/relationships/hyperlink" Target="https://wordpress.k-fastigheter.com/wp-content/uploads/2024/04/K-Fast-Holding-AB-publ-arsredovisning-2023.pdf" TargetMode="External"/><Relationship Id="rId61" Type="http://schemas.openxmlformats.org/officeDocument/2006/relationships/hyperlink" Target="https://www.kindredgroup.com/globalassets/documents/investor-relations-related-documents/financial-reports/2023/asr/kindred-group-annual-and-sustainability-report-2023.pdf" TargetMode="External"/><Relationship Id="rId62" Type="http://schemas.openxmlformats.org/officeDocument/2006/relationships/hyperlink" Target="https://www.kinnevik.com/files/mfn/c534f5b4-c274-46a1-a7a5-61da9da7be9c/annual-sustainability-report-2023.pdf" TargetMode="External"/><Relationship Id="rId63" Type="http://schemas.openxmlformats.org/officeDocument/2006/relationships/hyperlink" Target="https://www.lagercrantz.com/sites/lagercrantz/files/files/Lagercrantz%20Group%20H&#229;llbarhetsrapport%202022_23_1.pdf" TargetMode="External"/><Relationship Id="rId64" Type="http://schemas.openxmlformats.org/officeDocument/2006/relationships/hyperlink" Target="https://www.lantmannen.se/siteassets/documents/01-om-lantmannen/press-och-nyheter/publikationer/arsredovisningar/ars-och-hallbarhetsredovisning-2023.pdf" TargetMode="External"/><Relationship Id="rId65" Type="http://schemas.openxmlformats.org/officeDocument/2006/relationships/hyperlink" Target="https://network.s-z.se/app/uploads/sites/16/lifco_annual_report_2023.pdf" TargetMode="External"/><Relationship Id="rId66" Type="http://schemas.openxmlformats.org/officeDocument/2006/relationships/hyperlink" Target="https://www.lindabgroup.com/globalassets/media/group/documents/sustainability/hallbarhetsrapport_2023.pdf?epslanguage=sv" TargetMode="External"/><Relationship Id="rId67" Type="http://schemas.openxmlformats.org/officeDocument/2006/relationships/hyperlink" Target="https://www.loomis.com/sites/loomis-corp/files/documents/Loomis_&#197;rs_och_h&#229;llbarhetsredovisning_2023.pdf" TargetMode="External"/><Relationship Id="rId68" Type="http://schemas.openxmlformats.org/officeDocument/2006/relationships/hyperlink" Target="https://www.lundbergforetagen.se/sites/default/files/files/Lundbergs_ha&#778;llbarhetsrapport_2023webb.pdf" TargetMode="External"/><Relationship Id="rId69" Type="http://schemas.openxmlformats.org/officeDocument/2006/relationships/hyperlink" Target="https://www.lundbergforetagen.se/sites/default/files/files/Lundbergs_ha&#778;llbarhetsrapport_2023webb.pdf" TargetMode="External"/><Relationship Id="rId70" Type="http://schemas.openxmlformats.org/officeDocument/2006/relationships/hyperlink" Target="https://lundinmining.com/site/assets/files/9177/2022_sustainability_report_lundin_mining_aoda.pdf" TargetMode="External"/><Relationship Id="rId71" Type="http://schemas.openxmlformats.org/officeDocument/2006/relationships/hyperlink" Target="https://vp260.alertir.com/afw/files/press/medicover/202403263088-1.pdf" TargetMode="External"/><Relationship Id="rId72" Type="http://schemas.openxmlformats.org/officeDocument/2006/relationships/hyperlink" Target="https://www.millicom.com/media/5769/ar-2023-w-mic-sa.pdf" TargetMode="External"/><Relationship Id="rId73" Type="http://schemas.openxmlformats.org/officeDocument/2006/relationships/hyperlink" Target="https://mipscorp.com/files/uploads/2024/03/mips-annual-and-sustainability-report-2023.pdf" TargetMode="External"/><Relationship Id="rId74" Type="http://schemas.openxmlformats.org/officeDocument/2006/relationships/hyperlink" Target="https://www.munters.com/globalassets/ir/annual-reports/new-folder/new-folder/munters-annual-and-sustainability-report-2023.pdf" TargetMode="External"/><Relationship Id="rId75" Type="http://schemas.openxmlformats.org/officeDocument/2006/relationships/hyperlink" Target="https://storage.mfn.se/13cdbaea-e787-4cb7-99cf-bb350135e30b/annual-and-sustainability-report-2023.pdf" TargetMode="External"/><Relationship Id="rId76" Type="http://schemas.openxmlformats.org/officeDocument/2006/relationships/hyperlink" Target="https://www.ncc.se/globalassets/ir/annualreport/ncc-ars--och-hallbarhetsredovisning-2023-utan-bokmarken.pdf" TargetMode="External"/><Relationship Id="rId77" Type="http://schemas.openxmlformats.org/officeDocument/2006/relationships/hyperlink" Target="https://storage.mfn.se/a/nolato/f16f7c2b-3d3f-48d1-9adc-e6292b2b73c5/nolato-annual-report-22-en.pdf" TargetMode="External"/><Relationship Id="rId78" Type="http://schemas.openxmlformats.org/officeDocument/2006/relationships/hyperlink" Target="https://mb.cision.com/Main/116/3946197/2671469.pdf" TargetMode="External"/><Relationship Id="rId79" Type="http://schemas.openxmlformats.org/officeDocument/2006/relationships/hyperlink" Target="https://nyfosa.se/sv/wp-content/uploads/sites/3/2024/04/Arsredovisning-2023-240325.pdf" TargetMode="External"/><Relationship Id="rId80" Type="http://schemas.openxmlformats.org/officeDocument/2006/relationships/hyperlink" Target="https://www.okq8.se/~/media/miljo_csr/dokument/hallbarhetsrapporter/hr202223/okq8--hallbarhetsredovisning-2022-23-pdf-svensk.pdf" TargetMode="External"/><Relationship Id="rId81" Type="http://schemas.openxmlformats.org/officeDocument/2006/relationships/hyperlink" Target="https://www.pandox.se/files/reports-presentations/2023/PANDOX_AR23_EN.pdf" TargetMode="External"/><Relationship Id="rId82" Type="http://schemas.openxmlformats.org/officeDocument/2006/relationships/hyperlink" Target="https://peab.se/globalassets/cision/documents/swedish/peab_-_ars-_och_hallbarhetsredovisning_2023.pdf" TargetMode="External"/><Relationship Id="rId83" Type="http://schemas.openxmlformats.org/officeDocument/2006/relationships/hyperlink" Target="https://vp282.alertir.com/afw/files/press/platzer/202402223572-1.pdf" TargetMode="External"/><Relationship Id="rId84" Type="http://schemas.openxmlformats.org/officeDocument/2006/relationships/hyperlink" Target="https://www.ratos.com/493418/globalassets/reports-and-presentation/2023/swedish/2023_ar.pdf" TargetMode="External"/><Relationship Id="rId85" Type="http://schemas.openxmlformats.org/officeDocument/2006/relationships/hyperlink" Target="https://www.saab.com/globalassets/corporate/investor-relations/pdf/saab-annual-and-sustainability-report-2023.pdf" TargetMode="External"/><Relationship Id="rId86" Type="http://schemas.openxmlformats.org/officeDocument/2006/relationships/hyperlink" Target="https://mb.cision.com/Main/208/3943609/2664675.pdf" TargetMode="External"/><Relationship Id="rId87" Type="http://schemas.openxmlformats.org/officeDocument/2006/relationships/hyperlink" Target="https://mb.cision.com/Main/290/3923241/2586471.pdf" TargetMode="External"/><Relationship Id="rId88" Type="http://schemas.openxmlformats.org/officeDocument/2006/relationships/hyperlink" Target="https://www.sca.com/siteassets/media/press-releases-and-reports/documents/2024/20240229-sca-publicerar-arsredovisning-for-2023-sv-0-4762608.pdf" TargetMode="External"/><Relationship Id="rId89" Type="http://schemas.openxmlformats.org/officeDocument/2006/relationships/hyperlink" Target="https://ml-eu.globenewswire.com/Resource/Download/98bfb454-0350-4484-a12e-7714460790e0" TargetMode="External"/><Relationship Id="rId90" Type="http://schemas.openxmlformats.org/officeDocument/2006/relationships/hyperlink" Target="https://sebgroup.com/siteassets/cision/documents/2024/20240227-seb-publicerar-ars-och-hallbarhetsredovisning-2023-sv-1-3410354-4760762.pdf" TargetMode="External"/><Relationship Id="rId91" Type="http://schemas.openxmlformats.org/officeDocument/2006/relationships/hyperlink" Target="https://sectraprodstorage01.blob.core.windows.net/investor-uploads/sites/2/2023/07/sectra-ar2223-eng-interaktiv.pdf" TargetMode="External"/><Relationship Id="rId92" Type="http://schemas.openxmlformats.org/officeDocument/2006/relationships/hyperlink" Target="https://www.securitas.se/globalassets/sweden/pdf/securitas_ars_och_hallbarhetsredovisning_2023.pdf" TargetMode="External"/><Relationship Id="rId93" Type="http://schemas.openxmlformats.org/officeDocument/2006/relationships/hyperlink" Target="https://www.securitas.se/globalassets/sweden/pdf/securitas_ars_och_hallbarhetsredovisning_2023_24.pdf" TargetMode="External"/><Relationship Id="rId94" Type="http://schemas.openxmlformats.org/officeDocument/2006/relationships/hyperlink" Target="https://investors.sinch.com/static-files/82195a2b-2fb3-4098-93eb-5a4dbff9b381" TargetMode="External"/><Relationship Id="rId95" Type="http://schemas.openxmlformats.org/officeDocument/2006/relationships/hyperlink" Target="https://mb.cision.com/Main/95/3941596/2651322.pdf" TargetMode="External"/><Relationship Id="rId96" Type="http://schemas.openxmlformats.org/officeDocument/2006/relationships/hyperlink" Target="https://investors.skf.com/sites/skf-ir/files/library/H&#229;llbarhetsrapport%202023.pdf" TargetMode="External"/><Relationship Id="rId97" Type="http://schemas.openxmlformats.org/officeDocument/2006/relationships/hyperlink" Target="https://www.sodra.com/_download/sp/ars-_och_hallbarhetsredovisning_2023.pdf" TargetMode="External"/><Relationship Id="rId98" Type="http://schemas.openxmlformats.org/officeDocument/2006/relationships/hyperlink" Target="https://mb.cision.com/Public/980/3947344/99d2b4a9f24f12eb.pdf" TargetMode="External"/><Relationship Id="rId99" Type="http://schemas.openxmlformats.org/officeDocument/2006/relationships/hyperlink" Target="https://www.stillfront.com/en/rapporter-och-presentationer/" TargetMode="External"/><Relationship Id="rId100" Type="http://schemas.openxmlformats.org/officeDocument/2006/relationships/hyperlink" Target="https://www.storaenso.com/-/media/documents/download-center/documents/annual-reports/2023/storaenso_annual_report_2023.pdf" TargetMode="External"/><Relationship Id="rId101" Type="http://schemas.openxmlformats.org/officeDocument/2006/relationships/hyperlink" Target="https://www.storskogen.com/files/Main/20705/3956347/storskogen-annual-and-sustainability-report-2023.pdf" TargetMode="External"/><Relationship Id="rId102" Type="http://schemas.openxmlformats.org/officeDocument/2006/relationships/hyperlink" Target="https://www.handelsbanken.com/tron/xgpu/info/contents/v1/document/76-169033" TargetMode="External"/><Relationship Id="rId103" Type="http://schemas.openxmlformats.org/officeDocument/2006/relationships/hyperlink" Target="https://www.swecogroup.com/wp-content/uploads/sites/2/2024/03/2701489.pdf" TargetMode="External"/><Relationship Id="rId104" Type="http://schemas.openxmlformats.org/officeDocument/2006/relationships/hyperlink" Target="https://www.sobi.com/sites/default/files/pr/202403273912-1.pdf" TargetMode="External"/><Relationship Id="rId105" Type="http://schemas.openxmlformats.org/officeDocument/2006/relationships/hyperlink" Target="https://group.systemair.com/files/Main/22134/3814814/01s_sysair_ar22-23sve.pdf" TargetMode="External"/><Relationship Id="rId106" Type="http://schemas.openxmlformats.org/officeDocument/2006/relationships/hyperlink" Target="https://www.tele2.com/files/Main/3372/3954298/annual-and-sustainability-report-2023.pdf" TargetMode="External"/><Relationship Id="rId107" Type="http://schemas.openxmlformats.org/officeDocument/2006/relationships/hyperlink" Target="https://www.ericsson.com/4933e6/assets/local/investors/documents/2023/sustainability-and-corporate-responsibility-report-2023-en.pdf" TargetMode="External"/><Relationship Id="rId108" Type="http://schemas.openxmlformats.org/officeDocument/2006/relationships/hyperlink" Target="https://www.teliacompany.com/assets/u5c1v3pt22v8/sdSKIw4u0YrvJ6N6vxNQ7/be433e3cafff2977019af4ee67908e72/telia-company-ars-och-hallbarhetsredovisning-2023.pdf" TargetMode="External"/><Relationship Id="rId109" Type="http://schemas.openxmlformats.org/officeDocument/2006/relationships/hyperlink" Target="https://www.thulegroup.com/sites/default/files/pr/20240405-1b0268b5-627a-42f2-94e5-b26d485a5ed5-1.pdf" TargetMode="External"/><Relationship Id="rId110" Type="http://schemas.openxmlformats.org/officeDocument/2006/relationships/hyperlink" Target="https://ar2023.tietoevry.com/siteassets/tietoevry_sustainability_report-2023.pdf" TargetMode="External"/><Relationship Id="rId111" Type="http://schemas.openxmlformats.org/officeDocument/2006/relationships/hyperlink" Target="https://annualreport.traton.com/2023/assets/downloads/traton-annual-report-2023.pdf" TargetMode="External"/><Relationship Id="rId112" Type="http://schemas.openxmlformats.org/officeDocument/2006/relationships/hyperlink" Target="https://www.trelleborg.com/-/media/group/investors/cr-reports/sustainability-report-2022.pdf?rev=-1" TargetMode="External"/><Relationship Id="rId113" Type="http://schemas.openxmlformats.org/officeDocument/2006/relationships/hyperlink" Target="https://www.troaxgroup.org/media/2023/TROAX_Sustanability_Report_2023_en_240403a_web-A.pdf" TargetMode="External"/><Relationship Id="rId114" Type="http://schemas.openxmlformats.org/officeDocument/2006/relationships/hyperlink" Target="https://www.viaplaygroup.com/sites/default/files/pr/202403273723-3.pdf" TargetMode="External"/><Relationship Id="rId115" Type="http://schemas.openxmlformats.org/officeDocument/2006/relationships/hyperlink" Target="https://storage.mfn.se/f896ca92-2940-4c02-b700-fad5640c714c/vitec-software-group-arsredovisning-2023.pdf" TargetMode="External"/><Relationship Id="rId116" Type="http://schemas.openxmlformats.org/officeDocument/2006/relationships/hyperlink" Target="https://airtools-vitrolife.prod-mid-euw3.investis.com/sites/airtools-vitrolife/files/pr/202403262421-1.pdf?ts=1711526587" TargetMode="External"/><Relationship Id="rId117" Type="http://schemas.openxmlformats.org/officeDocument/2006/relationships/hyperlink" Target="https://www.volati.se/backnet/media_archive/original/5a794f3644054467dfc46e4a566d57dc.pdf" TargetMode="External"/><Relationship Id="rId118" Type="http://schemas.openxmlformats.org/officeDocument/2006/relationships/hyperlink" Target="https://vp272.alertir.com/afw/files/press/volvocar/202403050374-1.pdf" TargetMode="External"/><Relationship Id="rId119" Type="http://schemas.openxmlformats.org/officeDocument/2006/relationships/hyperlink" Target="https://www.wallenstam.se/globalassets/dokument/wallenstam/hallbarhetsredovisning/sustainability-report-2023.pdf" TargetMode="External"/><Relationship Id="rId120" Type="http://schemas.openxmlformats.org/officeDocument/2006/relationships/hyperlink" Target="https://www.wihlborgs.se/globalassets/investor-relations/rapporter/2024/20240327-wihlborgs-publishes-annual-and-sustainability-report-2023-ded27cf2-335e-492b-991e-ae0888c40b7e.pdf" TargetMode="External"/><Relationship Id="rId121" Type="http://schemas.openxmlformats.org/officeDocument/2006/relationships/hyperlink" Target="https://group.vattenfall.com/globalassets/corporate/who-we-are/sustainability/vattenfall-annual-and-sustainability-report-2023.pdf" TargetMode="External"/><Relationship Id="rId122" Type="http://schemas.openxmlformats.org/officeDocument/2006/relationships/hyperlink" Target="https://lkab.mediaflowportal.com/documents/folder/215701/" TargetMode="External"/><Relationship Id="rId123" Type="http://schemas.openxmlformats.org/officeDocument/2006/relationships/hyperlink" Target="https://www.postnord.com/siteassets/documents/investor-relations/finansiell-rapportering/ars--och-hallbarhetsredovisningar/postnord_2023_annualreport_se.pdf" TargetMode="External"/><Relationship Id="rId124" Type="http://schemas.openxmlformats.org/officeDocument/2006/relationships/hyperlink" Target="https://www.omsystembolaget.se/globalassets/pdf/ansvarsredovisning/ansvarsredovisning-2023.pdf" TargetMode="External"/><Relationship Id="rId125" Type="http://schemas.openxmlformats.org/officeDocument/2006/relationships/hyperlink" Target="https://www.apoteket.se/globalassets/om-apoteket/ekonomiska-rapporter/apoteket-ab-ars--och-hallbarhetsredovisning-2023.pdf" TargetMode="External"/><Relationship Id="rId126" Type="http://schemas.openxmlformats.org/officeDocument/2006/relationships/hyperlink" Target="https://www.svevia.se/download/18.6f4179a318df2ab854261bb1/1710483925180/&#197;rs%20och%20h&#229;llbarhetsredovisning%202023%20Svevia.pdf" TargetMode="External"/><Relationship Id="rId127" Type="http://schemas.openxmlformats.org/officeDocument/2006/relationships/hyperlink" Target="https://www.sj.se/content/dam/externt/dokument/finansiell-info/sjab-ars-och-hallbarhetsredovisning-2023.pdf" TargetMode="External"/><Relationship Id="rId128" Type="http://schemas.openxmlformats.org/officeDocument/2006/relationships/hyperlink" Target="https://samhall.se/wp-content/uploads/2024/03/Samhall_Arsredovisning_2023.pdf" TargetMode="External"/><Relationship Id="rId129" Type="http://schemas.openxmlformats.org/officeDocument/2006/relationships/hyperlink" Target="https://www.akademiskahus.se/globalassets/dokument/ekonomi/ekonomiska-rapporter/akademiska-hus-arsredovisning-2023-sve.pdf" TargetMode="External"/><Relationship Id="rId130" Type="http://schemas.openxmlformats.org/officeDocument/2006/relationships/hyperlink" Target="https://www.greencargo.com/download/18.4ae4bf8818e5f8e8143d024/1711607772145/Green%20Cargo%20&#197;rs-%20och%20h&#229;llbarhetsredovisning%202023.pdf" TargetMode="External"/><Relationship Id="rId131" Type="http://schemas.openxmlformats.org/officeDocument/2006/relationships/hyperlink" Target="https://www.infranord.se/media/5zpoa0yg/infranord_a-r23.pdf" TargetMode="External"/><Relationship Id="rId132" Type="http://schemas.openxmlformats.org/officeDocument/2006/relationships/hyperlink" Target="https://www.coop.se/contentassets/a190985c7d6e4dd59d6405485aa8cf8f/csabclab-hallbarhetsredovisning-verksamhetsaret-2022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158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1" width="12.63"/>
    <col collapsed="false" customWidth="true" hidden="false" outlineLevel="0" max="5" min="3" style="0" width="12.63"/>
    <col collapsed="false" customWidth="true" hidden="false" outlineLevel="0" max="7" min="6" style="1" width="12.63"/>
    <col collapsed="false" customWidth="true" hidden="false" outlineLevel="0" max="15" min="8" style="0" width="12.63"/>
    <col collapsed="false" customWidth="true" hidden="false" outlineLevel="0" max="16" min="16" style="1" width="5.25"/>
    <col collapsed="false" customWidth="true" hidden="false" outlineLevel="0" max="17" min="17" style="0" width="12.63"/>
    <col collapsed="false" customWidth="true" hidden="false" outlineLevel="0" max="18" min="18" style="1" width="6.25"/>
    <col collapsed="false" customWidth="true" hidden="false" outlineLevel="0" max="19" min="19" style="0" width="12.63"/>
    <col collapsed="false" customWidth="true" hidden="false" outlineLevel="0" max="20" min="20" style="1" width="27.13"/>
    <col collapsed="false" customWidth="true" hidden="false" outlineLevel="0" max="63" min="21" style="0" width="12.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2" t="s">
        <v>11</v>
      </c>
      <c r="R1" s="2" t="s">
        <v>16</v>
      </c>
      <c r="S1" s="2" t="s">
        <v>12</v>
      </c>
      <c r="T1" s="3" t="s">
        <v>17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3" t="s">
        <v>14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3" t="s">
        <v>13</v>
      </c>
      <c r="AH1" s="2" t="s">
        <v>14</v>
      </c>
      <c r="AI1" s="2" t="s">
        <v>8</v>
      </c>
      <c r="AJ1" s="2" t="s">
        <v>9</v>
      </c>
      <c r="AK1" s="2" t="s">
        <v>10</v>
      </c>
      <c r="AL1" s="2" t="s">
        <v>12</v>
      </c>
      <c r="AM1" s="2" t="s">
        <v>13</v>
      </c>
      <c r="AN1" s="2" t="s">
        <v>14</v>
      </c>
      <c r="AO1" s="2" t="s">
        <v>8</v>
      </c>
      <c r="AP1" s="2" t="s">
        <v>9</v>
      </c>
      <c r="AQ1" s="2" t="s">
        <v>10</v>
      </c>
      <c r="AR1" s="2" t="s">
        <v>12</v>
      </c>
      <c r="AS1" s="2" t="s">
        <v>13</v>
      </c>
      <c r="AT1" s="2" t="s">
        <v>14</v>
      </c>
      <c r="AU1" s="2" t="s">
        <v>8</v>
      </c>
      <c r="AV1" s="2" t="s">
        <v>9</v>
      </c>
      <c r="AW1" s="2" t="s">
        <v>10</v>
      </c>
      <c r="AX1" s="2" t="s">
        <v>18</v>
      </c>
      <c r="AY1" s="2" t="s">
        <v>12</v>
      </c>
      <c r="AZ1" s="2" t="s">
        <v>13</v>
      </c>
      <c r="BA1" s="2" t="s">
        <v>14</v>
      </c>
      <c r="BB1" s="4"/>
      <c r="BC1" s="4"/>
      <c r="BD1" s="4"/>
      <c r="BE1" s="4"/>
      <c r="BF1" s="4"/>
      <c r="BG1" s="4"/>
      <c r="BH1" s="4"/>
      <c r="BI1" s="4"/>
      <c r="BJ1" s="4"/>
      <c r="BK1" s="4"/>
    </row>
    <row r="2" customFormat="false" ht="13.8" hidden="false" customHeight="false" outlineLevel="0" collapsed="false">
      <c r="A2" s="5" t="s">
        <v>19</v>
      </c>
      <c r="B2" s="5"/>
      <c r="C2" s="5"/>
      <c r="D2" s="5" t="s">
        <v>20</v>
      </c>
      <c r="E2" s="5"/>
      <c r="F2" s="5"/>
      <c r="G2" s="5"/>
      <c r="H2" s="6"/>
      <c r="I2" s="5"/>
      <c r="J2" s="5"/>
      <c r="K2" s="5"/>
      <c r="L2" s="5"/>
      <c r="M2" s="5"/>
      <c r="N2" s="5"/>
      <c r="O2" s="6"/>
      <c r="P2" s="7" t="n">
        <v>2022</v>
      </c>
      <c r="Q2" s="5" t="n">
        <f aca="false">U2+W2</f>
        <v>343935</v>
      </c>
      <c r="R2" s="5" t="s">
        <v>21</v>
      </c>
      <c r="S2" s="5" t="n">
        <f aca="false">Y2</f>
        <v>8598361</v>
      </c>
      <c r="T2" s="6" t="s">
        <v>22</v>
      </c>
      <c r="U2" s="5" t="n">
        <v>276679</v>
      </c>
      <c r="V2" s="5"/>
      <c r="W2" s="5" t="n">
        <v>67256</v>
      </c>
      <c r="X2" s="5"/>
      <c r="Y2" s="5" t="n">
        <v>8598361</v>
      </c>
      <c r="Z2" s="5" t="n">
        <v>8942296</v>
      </c>
      <c r="AA2" s="6"/>
      <c r="AB2" s="5"/>
      <c r="AC2" s="5"/>
      <c r="AD2" s="5"/>
      <c r="AE2" s="5"/>
      <c r="AF2" s="5"/>
      <c r="AG2" s="6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customFormat="false" ht="14.1" hidden="false" customHeight="false" outlineLevel="0" collapsed="false">
      <c r="A3" s="5" t="s">
        <v>23</v>
      </c>
      <c r="B3" s="5"/>
      <c r="C3" s="5"/>
      <c r="D3" s="5" t="s">
        <v>24</v>
      </c>
      <c r="E3" s="8" t="s">
        <v>25</v>
      </c>
      <c r="F3" s="5"/>
      <c r="G3" s="5"/>
      <c r="H3" s="6"/>
      <c r="I3" s="5" t="n">
        <v>228000</v>
      </c>
      <c r="J3" s="5"/>
      <c r="K3" s="5" t="n">
        <v>66000</v>
      </c>
      <c r="L3" s="5"/>
      <c r="M3" s="5" t="n">
        <v>266000000</v>
      </c>
      <c r="N3" s="5"/>
      <c r="O3" s="6" t="n">
        <v>13000</v>
      </c>
      <c r="P3" s="7" t="n">
        <v>2023</v>
      </c>
      <c r="Q3" s="5" t="n">
        <f aca="false">I3+K3</f>
        <v>294000</v>
      </c>
      <c r="R3" s="5" t="s">
        <v>21</v>
      </c>
      <c r="S3" s="5" t="n">
        <f aca="false">M3</f>
        <v>266000000</v>
      </c>
      <c r="T3" s="6" t="s">
        <v>26</v>
      </c>
      <c r="U3" s="5"/>
      <c r="V3" s="5"/>
      <c r="W3" s="5"/>
      <c r="X3" s="5"/>
      <c r="Y3" s="5"/>
      <c r="Z3" s="5"/>
      <c r="AA3" s="6"/>
      <c r="AB3" s="5"/>
      <c r="AC3" s="5"/>
      <c r="AD3" s="5"/>
      <c r="AE3" s="5"/>
      <c r="AF3" s="5"/>
      <c r="AG3" s="6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customFormat="false" ht="14.1" hidden="false" customHeight="false" outlineLevel="0" collapsed="false">
      <c r="A4" s="5" t="s">
        <v>27</v>
      </c>
      <c r="B4" s="5"/>
      <c r="C4" s="5"/>
      <c r="D4" s="5" t="s">
        <v>28</v>
      </c>
      <c r="E4" s="8" t="s">
        <v>29</v>
      </c>
      <c r="F4" s="5"/>
      <c r="G4" s="5"/>
      <c r="H4" s="6" t="s">
        <v>30</v>
      </c>
      <c r="I4" s="5" t="n">
        <v>128000</v>
      </c>
      <c r="J4" s="5" t="n">
        <v>285000</v>
      </c>
      <c r="K4" s="5" t="n">
        <v>23000</v>
      </c>
      <c r="L4" s="5" t="n">
        <v>151000</v>
      </c>
      <c r="M4" s="5" t="s">
        <v>31</v>
      </c>
      <c r="N4" s="5"/>
      <c r="O4" s="6" t="n">
        <v>860</v>
      </c>
      <c r="P4" s="7" t="n">
        <v>2023</v>
      </c>
      <c r="Q4" s="5" t="n">
        <f aca="false">L4</f>
        <v>151000</v>
      </c>
      <c r="R4" s="5" t="s">
        <v>21</v>
      </c>
      <c r="S4" s="5" t="n">
        <v>436346000</v>
      </c>
      <c r="T4" s="6" t="s">
        <v>32</v>
      </c>
      <c r="U4" s="5" t="n">
        <v>155000</v>
      </c>
      <c r="V4" s="5" t="n">
        <v>66000</v>
      </c>
      <c r="W4" s="5"/>
      <c r="X4" s="5"/>
      <c r="Y4" s="5" t="n">
        <v>392188000</v>
      </c>
      <c r="Z4" s="5"/>
      <c r="AA4" s="6"/>
      <c r="AB4" s="5"/>
      <c r="AC4" s="5"/>
      <c r="AD4" s="5"/>
      <c r="AE4" s="5"/>
      <c r="AF4" s="5"/>
      <c r="AG4" s="6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customFormat="false" ht="14.1" hidden="false" customHeight="false" outlineLevel="0" collapsed="false">
      <c r="A5" s="5" t="s">
        <v>33</v>
      </c>
      <c r="B5" s="5"/>
      <c r="C5" s="5"/>
      <c r="D5" s="8" t="s">
        <v>34</v>
      </c>
      <c r="E5" s="8" t="s">
        <v>35</v>
      </c>
      <c r="F5" s="5"/>
      <c r="G5" s="5"/>
      <c r="H5" s="6" t="s">
        <v>36</v>
      </c>
      <c r="I5" s="5" t="n">
        <v>8491</v>
      </c>
      <c r="J5" s="5" t="n">
        <v>1193</v>
      </c>
      <c r="K5" s="5" t="n">
        <v>1846</v>
      </c>
      <c r="L5" s="5"/>
      <c r="M5" s="5" t="n">
        <v>16244</v>
      </c>
      <c r="N5" s="5" t="n">
        <v>26581</v>
      </c>
      <c r="O5" s="6"/>
      <c r="P5" s="7" t="n">
        <v>2022</v>
      </c>
      <c r="Q5" s="5" t="n">
        <f aca="false">I5+K5</f>
        <v>10337</v>
      </c>
      <c r="R5" s="5" t="s">
        <v>21</v>
      </c>
      <c r="S5" s="5" t="n">
        <f aca="false">M5</f>
        <v>16244</v>
      </c>
      <c r="T5" s="6" t="s">
        <v>37</v>
      </c>
      <c r="U5" s="5" t="n">
        <v>3966</v>
      </c>
      <c r="V5" s="5" t="n">
        <v>514</v>
      </c>
      <c r="W5" s="5"/>
      <c r="X5" s="5"/>
      <c r="Y5" s="5"/>
      <c r="Z5" s="5"/>
      <c r="AA5" s="6"/>
      <c r="AB5" s="5"/>
      <c r="AC5" s="5"/>
      <c r="AD5" s="5"/>
      <c r="AE5" s="5"/>
      <c r="AF5" s="5"/>
      <c r="AG5" s="6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customFormat="false" ht="13.8" hidden="false" customHeight="false" outlineLevel="0" collapsed="false">
      <c r="A6" s="5" t="s">
        <v>38</v>
      </c>
      <c r="B6" s="5"/>
      <c r="C6" s="5"/>
      <c r="D6" s="5" t="s">
        <v>39</v>
      </c>
      <c r="E6" s="5"/>
      <c r="F6" s="5"/>
      <c r="G6" s="5"/>
      <c r="H6" s="6" t="s">
        <v>40</v>
      </c>
      <c r="I6" s="5"/>
      <c r="J6" s="5"/>
      <c r="K6" s="5"/>
      <c r="L6" s="5"/>
      <c r="M6" s="5"/>
      <c r="N6" s="5"/>
      <c r="O6" s="6"/>
      <c r="P6" s="7" t="n">
        <v>2022</v>
      </c>
      <c r="Q6" s="5" t="n">
        <f aca="false">U6+W6</f>
        <v>6719</v>
      </c>
      <c r="R6" s="5" t="s">
        <v>21</v>
      </c>
      <c r="S6" s="5" t="n">
        <f aca="false">Y6</f>
        <v>34103</v>
      </c>
      <c r="T6" s="6" t="s">
        <v>41</v>
      </c>
      <c r="U6" s="5" t="n">
        <v>2446</v>
      </c>
      <c r="V6" s="5" t="n">
        <v>3887</v>
      </c>
      <c r="W6" s="5" t="n">
        <v>4273</v>
      </c>
      <c r="X6" s="5"/>
      <c r="Y6" s="5" t="n">
        <v>34103</v>
      </c>
      <c r="Z6" s="5" t="n">
        <v>40436</v>
      </c>
      <c r="AA6" s="6"/>
      <c r="AB6" s="5"/>
      <c r="AC6" s="5"/>
      <c r="AD6" s="5"/>
      <c r="AE6" s="5"/>
      <c r="AF6" s="5"/>
      <c r="AG6" s="6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customFormat="false" ht="14.1" hidden="false" customHeight="false" outlineLevel="0" collapsed="false">
      <c r="A7" s="5" t="s">
        <v>42</v>
      </c>
      <c r="B7" s="5"/>
      <c r="C7" s="5"/>
      <c r="D7" s="5" t="s">
        <v>43</v>
      </c>
      <c r="E7" s="8" t="s">
        <v>44</v>
      </c>
      <c r="F7" s="5"/>
      <c r="G7" s="5"/>
      <c r="H7" s="6"/>
      <c r="I7" s="5" t="n">
        <v>440</v>
      </c>
      <c r="J7" s="5" t="n">
        <v>2275</v>
      </c>
      <c r="K7" s="5" t="n">
        <v>3114</v>
      </c>
      <c r="L7" s="5"/>
      <c r="M7" s="5" t="n">
        <v>10999</v>
      </c>
      <c r="N7" s="5" t="n">
        <v>14553</v>
      </c>
      <c r="O7" s="6"/>
      <c r="P7" s="7" t="n">
        <v>2023</v>
      </c>
      <c r="Q7" s="5" t="n">
        <f aca="false">I7+K7</f>
        <v>3554</v>
      </c>
      <c r="R7" s="5" t="s">
        <v>21</v>
      </c>
      <c r="S7" s="5" t="n">
        <f aca="false">M7</f>
        <v>10999</v>
      </c>
      <c r="T7" s="6" t="s">
        <v>45</v>
      </c>
      <c r="U7" s="5" t="n">
        <v>1106</v>
      </c>
      <c r="V7" s="5" t="n">
        <v>2944</v>
      </c>
      <c r="W7" s="5"/>
      <c r="X7" s="5"/>
      <c r="Y7" s="5" t="n">
        <v>10791</v>
      </c>
      <c r="Z7" s="5" t="n">
        <v>14841</v>
      </c>
      <c r="AA7" s="6"/>
      <c r="AB7" s="5"/>
      <c r="AC7" s="5"/>
      <c r="AD7" s="5"/>
      <c r="AE7" s="5"/>
      <c r="AF7" s="5"/>
      <c r="AG7" s="6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customFormat="false" ht="14.1" hidden="false" customHeight="false" outlineLevel="0" collapsed="false">
      <c r="A8" s="5" t="s">
        <v>46</v>
      </c>
      <c r="B8" s="5"/>
      <c r="C8" s="5" t="s">
        <v>47</v>
      </c>
      <c r="D8" s="7" t="s">
        <v>48</v>
      </c>
      <c r="E8" s="8" t="s">
        <v>49</v>
      </c>
      <c r="F8" s="5"/>
      <c r="G8" s="5"/>
      <c r="H8" s="6"/>
      <c r="I8" s="5" t="n">
        <v>16282</v>
      </c>
      <c r="J8" s="5" t="n">
        <v>50071</v>
      </c>
      <c r="K8" s="5" t="n">
        <v>5082</v>
      </c>
      <c r="L8" s="5"/>
      <c r="M8" s="5" t="n">
        <v>44554244</v>
      </c>
      <c r="N8" s="5"/>
      <c r="O8" s="6"/>
      <c r="P8" s="7" t="n">
        <v>2023</v>
      </c>
      <c r="Q8" s="5" t="n">
        <f aca="false">I8+K8</f>
        <v>21364</v>
      </c>
      <c r="R8" s="5" t="s">
        <v>21</v>
      </c>
      <c r="S8" s="5" t="n">
        <f aca="false">M8</f>
        <v>44554244</v>
      </c>
      <c r="T8" s="6" t="s">
        <v>50</v>
      </c>
      <c r="U8" s="5" t="n">
        <v>16004</v>
      </c>
      <c r="V8" s="5" t="n">
        <v>7125</v>
      </c>
      <c r="W8" s="5"/>
      <c r="X8" s="5"/>
      <c r="Y8" s="5" t="n">
        <v>31632587</v>
      </c>
      <c r="Z8" s="5"/>
      <c r="AA8" s="6"/>
      <c r="AB8" s="5"/>
      <c r="AC8" s="5"/>
      <c r="AD8" s="5"/>
      <c r="AE8" s="5"/>
      <c r="AF8" s="5"/>
      <c r="AG8" s="6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customFormat="false" ht="14.1" hidden="false" customHeight="false" outlineLevel="0" collapsed="false">
      <c r="A9" s="5" t="s">
        <v>51</v>
      </c>
      <c r="B9" s="5"/>
      <c r="C9" s="5"/>
      <c r="D9" s="7" t="s">
        <v>52</v>
      </c>
      <c r="E9" s="9" t="s">
        <v>53</v>
      </c>
      <c r="F9" s="5"/>
      <c r="G9" s="5"/>
      <c r="H9" s="10" t="s">
        <v>54</v>
      </c>
      <c r="I9" s="5" t="n">
        <v>31.6</v>
      </c>
      <c r="J9" s="5" t="n">
        <v>13</v>
      </c>
      <c r="K9" s="5" t="n">
        <v>13</v>
      </c>
      <c r="L9" s="5"/>
      <c r="M9" s="5" t="s">
        <v>55</v>
      </c>
      <c r="N9" s="5" t="s">
        <v>56</v>
      </c>
      <c r="O9" s="6"/>
      <c r="P9" s="7" t="n">
        <v>2023</v>
      </c>
      <c r="Q9" s="5" t="n">
        <f aca="false">I9+J9</f>
        <v>44.6</v>
      </c>
      <c r="R9" s="5" t="s">
        <v>21</v>
      </c>
      <c r="S9" s="5" t="n">
        <f aca="false">576.6+301000</f>
        <v>301576.6</v>
      </c>
      <c r="T9" s="6" t="s">
        <v>57</v>
      </c>
      <c r="U9" s="5" t="n">
        <v>28.9</v>
      </c>
      <c r="V9" s="5" t="n">
        <v>51.7</v>
      </c>
      <c r="W9" s="5"/>
      <c r="X9" s="5"/>
      <c r="Y9" s="5" t="n">
        <v>493.5</v>
      </c>
      <c r="Z9" s="5"/>
      <c r="AA9" s="6"/>
      <c r="AB9" s="5"/>
      <c r="AC9" s="5"/>
      <c r="AD9" s="5"/>
      <c r="AE9" s="5"/>
      <c r="AF9" s="5"/>
      <c r="AG9" s="6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customFormat="false" ht="14.1" hidden="false" customHeight="false" outlineLevel="0" collapsed="false">
      <c r="A10" s="5" t="s">
        <v>58</v>
      </c>
      <c r="B10" s="5"/>
      <c r="C10" s="5"/>
      <c r="D10" s="7" t="s">
        <v>59</v>
      </c>
      <c r="E10" s="8" t="s">
        <v>60</v>
      </c>
      <c r="F10" s="5"/>
      <c r="G10" s="5"/>
      <c r="H10" s="6"/>
      <c r="I10" s="5" t="n">
        <v>21388</v>
      </c>
      <c r="J10" s="5"/>
      <c r="K10" s="5" t="n">
        <v>2750</v>
      </c>
      <c r="L10" s="5"/>
      <c r="M10" s="5" t="n">
        <v>213126</v>
      </c>
      <c r="N10" s="5"/>
      <c r="O10" s="6"/>
      <c r="P10" s="7" t="n">
        <v>2023</v>
      </c>
      <c r="Q10" s="5" t="n">
        <f aca="false">I10+K10</f>
        <v>24138</v>
      </c>
      <c r="R10" s="5" t="s">
        <v>21</v>
      </c>
      <c r="S10" s="5" t="n">
        <f aca="false">M10</f>
        <v>213126</v>
      </c>
      <c r="T10" s="6" t="s">
        <v>61</v>
      </c>
      <c r="U10" s="5" t="n">
        <v>21414</v>
      </c>
      <c r="V10" s="5"/>
      <c r="W10" s="5" t="n">
        <v>0.5</v>
      </c>
      <c r="X10" s="5"/>
      <c r="Y10" s="5" t="n">
        <v>49400</v>
      </c>
      <c r="Z10" s="5"/>
      <c r="AA10" s="6"/>
      <c r="AB10" s="5"/>
      <c r="AC10" s="5"/>
      <c r="AD10" s="5"/>
      <c r="AE10" s="5"/>
      <c r="AF10" s="5"/>
      <c r="AG10" s="6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customFormat="false" ht="14.1" hidden="false" customHeight="false" outlineLevel="0" collapsed="false">
      <c r="A11" s="5" t="s">
        <v>62</v>
      </c>
      <c r="B11" s="5"/>
      <c r="C11" s="5"/>
      <c r="D11" s="7" t="s">
        <v>63</v>
      </c>
      <c r="E11" s="9" t="s">
        <v>64</v>
      </c>
      <c r="F11" s="5"/>
      <c r="G11" s="5"/>
      <c r="H11" s="6"/>
      <c r="I11" s="5" t="n">
        <v>508000</v>
      </c>
      <c r="J11" s="5" t="n">
        <v>192000</v>
      </c>
      <c r="K11" s="5" t="n">
        <v>152000</v>
      </c>
      <c r="L11" s="5" t="n">
        <v>660000</v>
      </c>
      <c r="M11" s="5" t="n">
        <v>18151000</v>
      </c>
      <c r="N11" s="5"/>
      <c r="O11" s="6" t="n">
        <v>90000</v>
      </c>
      <c r="P11" s="7" t="n">
        <v>2023</v>
      </c>
      <c r="Q11" s="5" t="n">
        <f aca="false">L11</f>
        <v>660000</v>
      </c>
      <c r="R11" s="5" t="s">
        <v>21</v>
      </c>
      <c r="S11" s="5" t="n">
        <f aca="false">M11</f>
        <v>18151000</v>
      </c>
      <c r="T11" s="6" t="s">
        <v>65</v>
      </c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5"/>
      <c r="AG11" s="6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customFormat="false" ht="14.1" hidden="false" customHeight="false" outlineLevel="0" collapsed="false">
      <c r="A12" s="5" t="s">
        <v>66</v>
      </c>
      <c r="B12" s="5"/>
      <c r="C12" s="5"/>
      <c r="D12" s="7" t="s">
        <v>67</v>
      </c>
      <c r="E12" s="9" t="s">
        <v>68</v>
      </c>
      <c r="F12" s="5"/>
      <c r="G12" s="5"/>
      <c r="H12" s="6"/>
      <c r="I12" s="5" t="n">
        <v>59495</v>
      </c>
      <c r="J12" s="5" t="n">
        <v>166908</v>
      </c>
      <c r="K12" s="5"/>
      <c r="L12" s="5" t="n">
        <v>300236</v>
      </c>
      <c r="M12" s="5" t="n">
        <v>16629181</v>
      </c>
      <c r="N12" s="5"/>
      <c r="O12" s="6"/>
      <c r="P12" s="7" t="n">
        <v>2023</v>
      </c>
      <c r="Q12" s="5" t="n">
        <f aca="false">L12</f>
        <v>300236</v>
      </c>
      <c r="R12" s="5" t="s">
        <v>69</v>
      </c>
      <c r="S12" s="5" t="n">
        <f aca="false">M12</f>
        <v>16629181</v>
      </c>
      <c r="T12" s="6" t="s">
        <v>70</v>
      </c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5"/>
      <c r="AG12" s="6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customFormat="false" ht="13.8" hidden="false" customHeight="false" outlineLevel="0" collapsed="false">
      <c r="A13" s="5" t="s">
        <v>71</v>
      </c>
      <c r="B13" s="5" t="s">
        <v>72</v>
      </c>
      <c r="C13" s="5"/>
      <c r="D13" s="5" t="s">
        <v>73</v>
      </c>
      <c r="E13" s="5" t="s">
        <v>74</v>
      </c>
      <c r="F13" s="5"/>
      <c r="G13" s="5"/>
      <c r="H13" s="6"/>
      <c r="I13" s="5" t="n">
        <v>180898</v>
      </c>
      <c r="J13" s="5" t="n">
        <v>183332</v>
      </c>
      <c r="K13" s="5" t="n">
        <v>19940</v>
      </c>
      <c r="L13" s="5" t="n">
        <v>200838</v>
      </c>
      <c r="M13" s="5" t="n">
        <v>6736878</v>
      </c>
      <c r="N13" s="5"/>
      <c r="O13" s="6" t="n">
        <v>59750</v>
      </c>
      <c r="P13" s="7" t="n">
        <v>2023</v>
      </c>
      <c r="Q13" s="5" t="n">
        <f aca="false">L13</f>
        <v>200838</v>
      </c>
      <c r="R13" s="5" t="s">
        <v>21</v>
      </c>
      <c r="S13" s="5" t="n">
        <f aca="false">M13</f>
        <v>6736878</v>
      </c>
      <c r="T13" s="6" t="s">
        <v>75</v>
      </c>
      <c r="U13" s="5" t="n">
        <v>245117</v>
      </c>
      <c r="V13" s="5" t="n">
        <v>195126</v>
      </c>
      <c r="W13" s="5" t="n">
        <v>18491</v>
      </c>
      <c r="X13" s="5"/>
      <c r="Y13" s="5" t="n">
        <v>6388133</v>
      </c>
      <c r="Z13" s="5"/>
      <c r="AA13" s="6" t="n">
        <v>9556</v>
      </c>
      <c r="AB13" s="5" t="n">
        <v>246705</v>
      </c>
      <c r="AC13" s="5" t="n">
        <v>207003</v>
      </c>
      <c r="AD13" s="5" t="n">
        <v>21135</v>
      </c>
      <c r="AE13" s="5"/>
      <c r="AF13" s="5" t="n">
        <v>6017727</v>
      </c>
      <c r="AG13" s="6"/>
      <c r="AH13" s="5" t="n">
        <v>8919</v>
      </c>
      <c r="AI13" s="5" t="n">
        <v>239459</v>
      </c>
      <c r="AJ13" s="5" t="n">
        <v>228727</v>
      </c>
      <c r="AK13" s="5" t="n">
        <v>32218</v>
      </c>
      <c r="AL13" s="5" t="n">
        <v>5689936</v>
      </c>
      <c r="AM13" s="5"/>
      <c r="AN13" s="5" t="n">
        <v>10426</v>
      </c>
      <c r="AO13" s="5" t="n">
        <v>305875</v>
      </c>
      <c r="AP13" s="5"/>
      <c r="AQ13" s="5"/>
      <c r="AR13" s="5" t="n">
        <v>5884273</v>
      </c>
      <c r="AS13" s="5"/>
      <c r="AT13" s="5"/>
      <c r="AU13" s="5" t="n">
        <v>305875</v>
      </c>
      <c r="AV13" s="5" t="n">
        <v>290204</v>
      </c>
      <c r="AW13" s="5" t="n">
        <v>341080</v>
      </c>
      <c r="AX13" s="5" t="n">
        <v>647000</v>
      </c>
      <c r="AY13" s="5"/>
      <c r="AZ13" s="5"/>
      <c r="BA13" s="5" t="n">
        <v>2822</v>
      </c>
    </row>
    <row r="14" customFormat="false" ht="14.1" hidden="false" customHeight="false" outlineLevel="0" collapsed="false">
      <c r="A14" s="5" t="s">
        <v>76</v>
      </c>
      <c r="B14" s="5"/>
      <c r="C14" s="5"/>
      <c r="D14" s="7" t="s">
        <v>77</v>
      </c>
      <c r="E14" s="8" t="s">
        <v>78</v>
      </c>
      <c r="F14" s="5"/>
      <c r="G14" s="5"/>
      <c r="H14" s="6"/>
      <c r="I14" s="5" t="n">
        <v>86000</v>
      </c>
      <c r="J14" s="5" t="n">
        <v>142000</v>
      </c>
      <c r="K14" s="5" t="n">
        <v>26000</v>
      </c>
      <c r="L14" s="5" t="n">
        <v>112000</v>
      </c>
      <c r="M14" s="5" t="n">
        <v>250528000</v>
      </c>
      <c r="N14" s="5" t="n">
        <v>250640000</v>
      </c>
      <c r="O14" s="6"/>
      <c r="P14" s="7" t="n">
        <v>2023</v>
      </c>
      <c r="Q14" s="5" t="n">
        <f aca="false">L14</f>
        <v>112000</v>
      </c>
      <c r="R14" s="5" t="s">
        <v>21</v>
      </c>
      <c r="S14" s="5" t="n">
        <f aca="false">M14</f>
        <v>250528000</v>
      </c>
      <c r="T14" s="6" t="s">
        <v>79</v>
      </c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5"/>
      <c r="AG14" s="6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customFormat="false" ht="14.1" hidden="false" customHeight="false" outlineLevel="0" collapsed="false">
      <c r="A15" s="5" t="s">
        <v>80</v>
      </c>
      <c r="B15" s="5"/>
      <c r="C15" s="5"/>
      <c r="D15" s="7" t="s">
        <v>81</v>
      </c>
      <c r="E15" s="9" t="s">
        <v>82</v>
      </c>
      <c r="F15" s="5"/>
      <c r="G15" s="5"/>
      <c r="H15" s="6"/>
      <c r="I15" s="5" t="n">
        <v>140</v>
      </c>
      <c r="J15" s="5" t="n">
        <v>4851</v>
      </c>
      <c r="K15" s="5" t="n">
        <v>1594</v>
      </c>
      <c r="L15" s="5" t="n">
        <v>1939</v>
      </c>
      <c r="M15" s="5" t="n">
        <v>9813</v>
      </c>
      <c r="N15" s="5" t="n">
        <v>11752</v>
      </c>
      <c r="O15" s="6"/>
      <c r="P15" s="7" t="n">
        <v>2023</v>
      </c>
      <c r="Q15" s="5" t="n">
        <f aca="false">L15</f>
        <v>1939</v>
      </c>
      <c r="R15" s="5" t="s">
        <v>21</v>
      </c>
      <c r="S15" s="5" t="n">
        <f aca="false">M15</f>
        <v>9813</v>
      </c>
      <c r="T15" s="6" t="s">
        <v>83</v>
      </c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5"/>
      <c r="AG15" s="6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customFormat="false" ht="14.1" hidden="false" customHeight="false" outlineLevel="0" collapsed="false">
      <c r="A16" s="5" t="s">
        <v>84</v>
      </c>
      <c r="B16" s="5"/>
      <c r="C16" s="5"/>
      <c r="D16" s="7" t="s">
        <v>85</v>
      </c>
      <c r="E16" s="9" t="s">
        <v>86</v>
      </c>
      <c r="F16" s="5"/>
      <c r="G16" s="5"/>
      <c r="H16" s="6"/>
      <c r="I16" s="5" t="n">
        <v>100000</v>
      </c>
      <c r="J16" s="5"/>
      <c r="K16" s="5" t="n">
        <v>260000</v>
      </c>
      <c r="L16" s="5"/>
      <c r="M16" s="5" t="n">
        <v>3770000</v>
      </c>
      <c r="N16" s="5" t="n">
        <v>4130000</v>
      </c>
      <c r="O16" s="6"/>
      <c r="P16" s="7" t="n">
        <v>2023</v>
      </c>
      <c r="Q16" s="5" t="n">
        <f aca="false">I16+K16</f>
        <v>360000</v>
      </c>
      <c r="R16" s="5" t="s">
        <v>21</v>
      </c>
      <c r="S16" s="5" t="n">
        <f aca="false">M16</f>
        <v>3770000</v>
      </c>
      <c r="T16" s="6" t="s">
        <v>87</v>
      </c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5"/>
      <c r="AG16" s="6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customFormat="false" ht="14.1" hidden="false" customHeight="false" outlineLevel="0" collapsed="false">
      <c r="A17" s="5" t="s">
        <v>88</v>
      </c>
      <c r="B17" s="5"/>
      <c r="C17" s="5"/>
      <c r="D17" s="7" t="s">
        <v>89</v>
      </c>
      <c r="E17" s="9" t="s">
        <v>90</v>
      </c>
      <c r="F17" s="5"/>
      <c r="G17" s="5"/>
      <c r="H17" s="6"/>
      <c r="I17" s="5" t="n">
        <v>0</v>
      </c>
      <c r="J17" s="5" t="n">
        <v>31</v>
      </c>
      <c r="K17" s="5" t="n">
        <v>27</v>
      </c>
      <c r="L17" s="5"/>
      <c r="M17" s="5" t="n">
        <v>463</v>
      </c>
      <c r="N17" s="5" t="n">
        <v>490</v>
      </c>
      <c r="O17" s="6"/>
      <c r="P17" s="7" t="n">
        <v>2023</v>
      </c>
      <c r="Q17" s="5" t="n">
        <f aca="false">I17+K17</f>
        <v>27</v>
      </c>
      <c r="R17" s="5" t="s">
        <v>21</v>
      </c>
      <c r="S17" s="5" t="n">
        <f aca="false">M17</f>
        <v>463</v>
      </c>
      <c r="T17" s="6" t="s">
        <v>91</v>
      </c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5"/>
      <c r="AG17" s="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customFormat="false" ht="14.1" hidden="false" customHeight="false" outlineLevel="0" collapsed="false">
      <c r="A18" s="5" t="s">
        <v>92</v>
      </c>
      <c r="B18" s="5"/>
      <c r="C18" s="5"/>
      <c r="D18" s="7" t="s">
        <v>93</v>
      </c>
      <c r="E18" s="9" t="s">
        <v>94</v>
      </c>
      <c r="F18" s="5"/>
      <c r="G18" s="5"/>
      <c r="H18" s="6"/>
      <c r="I18" s="5" t="n">
        <v>12225</v>
      </c>
      <c r="J18" s="5" t="n">
        <v>20857</v>
      </c>
      <c r="K18" s="5" t="n">
        <v>2195</v>
      </c>
      <c r="L18" s="5"/>
      <c r="M18" s="5" t="n">
        <v>2705502</v>
      </c>
      <c r="N18" s="5" t="n">
        <v>2719922</v>
      </c>
      <c r="O18" s="6"/>
      <c r="P18" s="7" t="n">
        <v>2023</v>
      </c>
      <c r="Q18" s="5" t="n">
        <f aca="false">I18+K18</f>
        <v>14420</v>
      </c>
      <c r="R18" s="5" t="s">
        <v>21</v>
      </c>
      <c r="S18" s="5" t="n">
        <f aca="false">M18</f>
        <v>2705502</v>
      </c>
      <c r="T18" s="6" t="s">
        <v>95</v>
      </c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5"/>
      <c r="AG18" s="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customFormat="false" ht="14.1" hidden="false" customHeight="false" outlineLevel="0" collapsed="false">
      <c r="A19" s="5" t="s">
        <v>96</v>
      </c>
      <c r="B19" s="5"/>
      <c r="C19" s="5"/>
      <c r="D19" s="7" t="s">
        <v>97</v>
      </c>
      <c r="E19" s="8" t="s">
        <v>98</v>
      </c>
      <c r="F19" s="5"/>
      <c r="G19" s="5"/>
      <c r="H19" s="6"/>
      <c r="I19" s="5" t="n">
        <v>9593</v>
      </c>
      <c r="J19" s="5"/>
      <c r="K19" s="5" t="n">
        <v>6631</v>
      </c>
      <c r="L19" s="5" t="n">
        <v>16224</v>
      </c>
      <c r="M19" s="5" t="n">
        <v>10722442</v>
      </c>
      <c r="N19" s="5" t="n">
        <v>10738666</v>
      </c>
      <c r="O19" s="6"/>
      <c r="P19" s="7" t="n">
        <v>2023</v>
      </c>
      <c r="Q19" s="5" t="n">
        <f aca="false">L19</f>
        <v>16224</v>
      </c>
      <c r="R19" s="5" t="s">
        <v>21</v>
      </c>
      <c r="S19" s="5" t="n">
        <f aca="false">M19</f>
        <v>10722442</v>
      </c>
      <c r="T19" s="6" t="s">
        <v>99</v>
      </c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5"/>
      <c r="AG19" s="6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customFormat="false" ht="14.1" hidden="false" customHeight="false" outlineLevel="0" collapsed="false">
      <c r="A20" s="5" t="s">
        <v>100</v>
      </c>
      <c r="B20" s="5"/>
      <c r="C20" s="5"/>
      <c r="D20" s="9" t="s">
        <v>101</v>
      </c>
      <c r="E20" s="5"/>
      <c r="F20" s="5"/>
      <c r="G20" s="5"/>
      <c r="H20" s="6" t="s">
        <v>102</v>
      </c>
      <c r="I20" s="5"/>
      <c r="J20" s="5"/>
      <c r="K20" s="5"/>
      <c r="L20" s="5"/>
      <c r="M20" s="5"/>
      <c r="N20" s="5"/>
      <c r="O20" s="6"/>
      <c r="P20" s="7" t="n">
        <v>2022</v>
      </c>
      <c r="Q20" s="5" t="n">
        <f aca="false">U20+V20</f>
        <v>6058</v>
      </c>
      <c r="R20" s="5" t="s">
        <v>21</v>
      </c>
      <c r="S20" s="5" t="n">
        <f aca="false">Y20</f>
        <v>22829</v>
      </c>
      <c r="T20" s="6" t="s">
        <v>103</v>
      </c>
      <c r="U20" s="5" t="n">
        <v>3602</v>
      </c>
      <c r="V20" s="5" t="n">
        <v>2456</v>
      </c>
      <c r="W20" s="5"/>
      <c r="X20" s="5"/>
      <c r="Y20" s="5" t="n">
        <v>22829</v>
      </c>
      <c r="Z20" s="5" t="n">
        <v>28887</v>
      </c>
      <c r="AA20" s="6"/>
      <c r="AB20" s="5"/>
      <c r="AC20" s="5"/>
      <c r="AD20" s="5"/>
      <c r="AE20" s="5"/>
      <c r="AF20" s="5"/>
      <c r="AG20" s="6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customFormat="false" ht="14.1" hidden="false" customHeight="false" outlineLevel="0" collapsed="false">
      <c r="A21" s="5" t="s">
        <v>104</v>
      </c>
      <c r="B21" s="5"/>
      <c r="C21" s="5"/>
      <c r="D21" s="7" t="s">
        <v>105</v>
      </c>
      <c r="E21" s="9" t="s">
        <v>106</v>
      </c>
      <c r="F21" s="5"/>
      <c r="G21" s="5" t="s">
        <v>107</v>
      </c>
      <c r="H21" s="6"/>
      <c r="I21" s="5"/>
      <c r="J21" s="5"/>
      <c r="K21" s="5"/>
      <c r="L21" s="5"/>
      <c r="M21" s="5" t="n">
        <f aca="false">54.15+3417+868</f>
        <v>4339.15</v>
      </c>
      <c r="N21" s="5"/>
      <c r="O21" s="6"/>
      <c r="P21" s="7" t="n">
        <v>2023</v>
      </c>
      <c r="Q21" s="5" t="s">
        <v>108</v>
      </c>
      <c r="R21" s="5" t="s">
        <v>108</v>
      </c>
      <c r="S21" s="5" t="n">
        <f aca="false">M21</f>
        <v>4339.15</v>
      </c>
      <c r="T21" s="6" t="s">
        <v>109</v>
      </c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5"/>
      <c r="AG21" s="6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customFormat="false" ht="13.8" hidden="false" customHeight="false" outlineLevel="0" collapsed="false">
      <c r="A22" s="5" t="s">
        <v>110</v>
      </c>
      <c r="B22" s="5"/>
      <c r="C22" s="5"/>
      <c r="D22" s="7" t="s">
        <v>111</v>
      </c>
      <c r="E22" s="7" t="s">
        <v>112</v>
      </c>
      <c r="F22" s="5"/>
      <c r="G22" s="5"/>
      <c r="H22" s="6"/>
      <c r="I22" s="5" t="n">
        <v>5865</v>
      </c>
      <c r="J22" s="5" t="n">
        <v>4176</v>
      </c>
      <c r="K22" s="5" t="n">
        <v>3150</v>
      </c>
      <c r="L22" s="5"/>
      <c r="M22" s="5" t="n">
        <v>833976</v>
      </c>
      <c r="N22" s="5" t="n">
        <v>842990</v>
      </c>
      <c r="O22" s="6"/>
      <c r="P22" s="7" t="n">
        <v>2023</v>
      </c>
      <c r="Q22" s="5" t="n">
        <f aca="false">I22+K22</f>
        <v>9015</v>
      </c>
      <c r="R22" s="5" t="s">
        <v>21</v>
      </c>
      <c r="S22" s="5" t="n">
        <f aca="false">M22</f>
        <v>833976</v>
      </c>
      <c r="T22" s="6" t="s">
        <v>113</v>
      </c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5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customFormat="false" ht="13.8" hidden="false" customHeight="false" outlineLevel="0" collapsed="false">
      <c r="A23" s="5" t="s">
        <v>114</v>
      </c>
      <c r="B23" s="5"/>
      <c r="C23" s="5"/>
      <c r="D23" s="5" t="s">
        <v>115</v>
      </c>
      <c r="E23" s="5" t="s">
        <v>116</v>
      </c>
      <c r="F23" s="5"/>
      <c r="G23" s="5"/>
      <c r="H23" s="6"/>
      <c r="I23" s="5" t="n">
        <v>778627</v>
      </c>
      <c r="J23" s="5" t="n">
        <v>389370</v>
      </c>
      <c r="K23" s="5" t="n">
        <v>88671</v>
      </c>
      <c r="L23" s="5"/>
      <c r="M23" s="5" t="n">
        <v>3006061</v>
      </c>
      <c r="N23" s="5" t="n">
        <v>3873359</v>
      </c>
      <c r="O23" s="6" t="n">
        <v>5834000</v>
      </c>
      <c r="P23" s="7" t="n">
        <v>2023</v>
      </c>
      <c r="Q23" s="5" t="n">
        <f aca="false">I23+K23</f>
        <v>867298</v>
      </c>
      <c r="R23" s="5" t="s">
        <v>21</v>
      </c>
      <c r="S23" s="5" t="n">
        <f aca="false">M23</f>
        <v>3006061</v>
      </c>
      <c r="T23" s="6" t="s">
        <v>117</v>
      </c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5"/>
      <c r="AG23" s="6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customFormat="false" ht="14.1" hidden="false" customHeight="false" outlineLevel="0" collapsed="false">
      <c r="A24" s="5" t="s">
        <v>118</v>
      </c>
      <c r="B24" s="5"/>
      <c r="C24" s="5"/>
      <c r="D24" s="7" t="s">
        <v>119</v>
      </c>
      <c r="E24" s="8" t="s">
        <v>120</v>
      </c>
      <c r="F24" s="5"/>
      <c r="G24" s="5" t="s">
        <v>107</v>
      </c>
      <c r="H24" s="10" t="s">
        <v>121</v>
      </c>
      <c r="I24" s="5"/>
      <c r="J24" s="5"/>
      <c r="K24" s="5"/>
      <c r="L24" s="5"/>
      <c r="M24" s="5"/>
      <c r="N24" s="5"/>
      <c r="O24" s="6"/>
      <c r="P24" s="7" t="n">
        <v>2023</v>
      </c>
      <c r="Q24" s="5" t="s">
        <v>108</v>
      </c>
      <c r="R24" s="5" t="s">
        <v>108</v>
      </c>
      <c r="S24" s="5" t="s">
        <v>108</v>
      </c>
      <c r="T24" s="6" t="s">
        <v>122</v>
      </c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5"/>
      <c r="AG24" s="6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customFormat="false" ht="14.1" hidden="false" customHeight="false" outlineLevel="0" collapsed="false">
      <c r="A25" s="5" t="s">
        <v>123</v>
      </c>
      <c r="B25" s="5"/>
      <c r="C25" s="5"/>
      <c r="D25" s="7" t="s">
        <v>124</v>
      </c>
      <c r="E25" s="9" t="s">
        <v>125</v>
      </c>
      <c r="F25" s="5"/>
      <c r="G25" s="5"/>
      <c r="H25" s="6"/>
      <c r="I25" s="5" t="n">
        <v>628000</v>
      </c>
      <c r="J25" s="5"/>
      <c r="K25" s="5" t="n">
        <v>215000</v>
      </c>
      <c r="L25" s="5" t="n">
        <v>842000</v>
      </c>
      <c r="M25" s="5"/>
      <c r="N25" s="5"/>
      <c r="O25" s="6"/>
      <c r="P25" s="7" t="n">
        <v>2023</v>
      </c>
      <c r="Q25" s="5" t="n">
        <f aca="false">L25</f>
        <v>842000</v>
      </c>
      <c r="R25" s="5" t="s">
        <v>126</v>
      </c>
      <c r="S25" s="5" t="s">
        <v>108</v>
      </c>
      <c r="T25" s="6" t="s">
        <v>127</v>
      </c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5"/>
      <c r="AG25" s="6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customFormat="false" ht="13.8" hidden="false" customHeight="false" outlineLevel="0" collapsed="false">
      <c r="A26" s="5" t="s">
        <v>128</v>
      </c>
      <c r="B26" s="5"/>
      <c r="C26" s="5"/>
      <c r="D26" s="7" t="s">
        <v>129</v>
      </c>
      <c r="E26" s="5" t="s">
        <v>130</v>
      </c>
      <c r="F26" s="5"/>
      <c r="G26" s="5"/>
      <c r="H26" s="6"/>
      <c r="I26" s="5" t="n">
        <v>133.5</v>
      </c>
      <c r="J26" s="5"/>
      <c r="K26" s="5" t="n">
        <v>48.3</v>
      </c>
      <c r="L26" s="5"/>
      <c r="M26" s="5"/>
      <c r="N26" s="5" t="n">
        <v>632873.2</v>
      </c>
      <c r="O26" s="6"/>
      <c r="P26" s="7" t="n">
        <v>2023</v>
      </c>
      <c r="Q26" s="5" t="n">
        <f aca="false">I26+K26</f>
        <v>181.8</v>
      </c>
      <c r="R26" s="5" t="s">
        <v>21</v>
      </c>
      <c r="S26" s="5" t="n">
        <f aca="false">N26-Q26</f>
        <v>632691.4</v>
      </c>
      <c r="T26" s="6" t="s">
        <v>131</v>
      </c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5"/>
      <c r="AG26" s="6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customFormat="false" ht="13.8" hidden="false" customHeight="false" outlineLevel="0" collapsed="false">
      <c r="A27" s="5" t="s">
        <v>132</v>
      </c>
      <c r="B27" s="5"/>
      <c r="C27" s="5"/>
      <c r="D27" s="7" t="s">
        <v>133</v>
      </c>
      <c r="E27" s="5"/>
      <c r="F27" s="5"/>
      <c r="G27" s="5"/>
      <c r="H27" s="6" t="s">
        <v>134</v>
      </c>
      <c r="I27" s="5"/>
      <c r="J27" s="5"/>
      <c r="K27" s="5"/>
      <c r="L27" s="5"/>
      <c r="M27" s="5"/>
      <c r="N27" s="5"/>
      <c r="O27" s="6"/>
      <c r="P27" s="7" t="n">
        <v>2022</v>
      </c>
      <c r="Q27" s="5" t="n">
        <f aca="false">U27+W27</f>
        <v>24507</v>
      </c>
      <c r="R27" s="5" t="s">
        <v>21</v>
      </c>
      <c r="S27" s="5" t="n">
        <f aca="false">Y27</f>
        <v>3321</v>
      </c>
      <c r="T27" s="6" t="s">
        <v>135</v>
      </c>
      <c r="U27" s="5" t="n">
        <v>22697</v>
      </c>
      <c r="V27" s="5" t="n">
        <v>701</v>
      </c>
      <c r="W27" s="5" t="n">
        <v>1810</v>
      </c>
      <c r="X27" s="5"/>
      <c r="Y27" s="5" t="n">
        <v>3321</v>
      </c>
      <c r="Z27" s="5"/>
      <c r="AA27" s="6"/>
      <c r="AB27" s="5"/>
      <c r="AC27" s="5"/>
      <c r="AD27" s="5"/>
      <c r="AE27" s="5"/>
      <c r="AF27" s="5"/>
      <c r="AG27" s="6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customFormat="false" ht="14.1" hidden="false" customHeight="false" outlineLevel="0" collapsed="false">
      <c r="A28" s="5" t="s">
        <v>136</v>
      </c>
      <c r="B28" s="5"/>
      <c r="C28" s="5"/>
      <c r="D28" s="7" t="s">
        <v>137</v>
      </c>
      <c r="E28" s="8" t="s">
        <v>138</v>
      </c>
      <c r="F28" s="5"/>
      <c r="G28" s="5"/>
      <c r="H28" s="6"/>
      <c r="I28" s="5" t="n">
        <v>2132</v>
      </c>
      <c r="J28" s="5" t="n">
        <v>1652</v>
      </c>
      <c r="K28" s="5" t="n">
        <v>1189</v>
      </c>
      <c r="L28" s="5"/>
      <c r="M28" s="5" t="n">
        <v>841084</v>
      </c>
      <c r="N28" s="5" t="n">
        <v>844405</v>
      </c>
      <c r="O28" s="6"/>
      <c r="P28" s="7" t="n">
        <v>2023</v>
      </c>
      <c r="Q28" s="5" t="n">
        <f aca="false">I28+K28</f>
        <v>3321</v>
      </c>
      <c r="R28" s="5" t="s">
        <v>21</v>
      </c>
      <c r="S28" s="5" t="n">
        <f aca="false">M28</f>
        <v>841084</v>
      </c>
      <c r="T28" s="6" t="s">
        <v>139</v>
      </c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5"/>
      <c r="AG28" s="6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customFormat="false" ht="14.1" hidden="false" customHeight="false" outlineLevel="0" collapsed="false">
      <c r="A29" s="5" t="s">
        <v>140</v>
      </c>
      <c r="B29" s="5"/>
      <c r="C29" s="5"/>
      <c r="D29" s="7" t="s">
        <v>141</v>
      </c>
      <c r="E29" s="8" t="s">
        <v>142</v>
      </c>
      <c r="F29" s="5"/>
      <c r="G29" s="5"/>
      <c r="H29" s="10" t="s">
        <v>143</v>
      </c>
      <c r="I29" s="5" t="n">
        <v>0</v>
      </c>
      <c r="J29" s="5" t="n">
        <v>0.15</v>
      </c>
      <c r="K29" s="5" t="n">
        <v>0.9</v>
      </c>
      <c r="L29" s="5"/>
      <c r="M29" s="5" t="n">
        <v>2089</v>
      </c>
      <c r="N29" s="5"/>
      <c r="O29" s="6"/>
      <c r="P29" s="7" t="n">
        <v>2023</v>
      </c>
      <c r="Q29" s="11" t="n">
        <f aca="false">K29</f>
        <v>0.9</v>
      </c>
      <c r="R29" s="5" t="s">
        <v>21</v>
      </c>
      <c r="S29" s="5" t="n">
        <f aca="false">M29</f>
        <v>2089</v>
      </c>
      <c r="T29" s="6" t="s">
        <v>144</v>
      </c>
      <c r="U29" s="5" t="n">
        <v>0</v>
      </c>
      <c r="V29" s="5"/>
      <c r="W29" s="5" t="s">
        <v>145</v>
      </c>
      <c r="X29" s="5"/>
      <c r="Y29" s="5" t="n">
        <v>7346</v>
      </c>
      <c r="Z29" s="5"/>
      <c r="AA29" s="6"/>
      <c r="AB29" s="5"/>
      <c r="AC29" s="5"/>
      <c r="AD29" s="5"/>
      <c r="AE29" s="5"/>
      <c r="AF29" s="5"/>
      <c r="AG29" s="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customFormat="false" ht="14.1" hidden="false" customHeight="false" outlineLevel="0" collapsed="false">
      <c r="A30" s="5" t="s">
        <v>146</v>
      </c>
      <c r="B30" s="5"/>
      <c r="C30" s="5"/>
      <c r="D30" s="7" t="s">
        <v>147</v>
      </c>
      <c r="E30" s="5"/>
      <c r="F30" s="5"/>
      <c r="G30" s="5"/>
      <c r="H30" s="10" t="s">
        <v>148</v>
      </c>
      <c r="I30" s="5"/>
      <c r="J30" s="5"/>
      <c r="K30" s="5"/>
      <c r="L30" s="5"/>
      <c r="M30" s="5"/>
      <c r="N30" s="5"/>
      <c r="O30" s="6"/>
      <c r="P30" s="7" t="n">
        <v>2022</v>
      </c>
      <c r="Q30" s="5" t="n">
        <f aca="false">X30</f>
        <v>531</v>
      </c>
      <c r="R30" s="5" t="s">
        <v>21</v>
      </c>
      <c r="S30" s="5" t="s">
        <v>108</v>
      </c>
      <c r="T30" s="6" t="s">
        <v>149</v>
      </c>
      <c r="U30" s="5"/>
      <c r="V30" s="5"/>
      <c r="W30" s="5"/>
      <c r="X30" s="5" t="n">
        <v>531</v>
      </c>
      <c r="Y30" s="5"/>
      <c r="Z30" s="5"/>
      <c r="AA30" s="6"/>
      <c r="AB30" s="5"/>
      <c r="AC30" s="5"/>
      <c r="AD30" s="5"/>
      <c r="AE30" s="5"/>
      <c r="AF30" s="5"/>
      <c r="AG30" s="6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customFormat="false" ht="14.1" hidden="false" customHeight="false" outlineLevel="0" collapsed="false">
      <c r="A31" s="5" t="s">
        <v>150</v>
      </c>
      <c r="B31" s="5"/>
      <c r="C31" s="5"/>
      <c r="D31" s="5" t="s">
        <v>151</v>
      </c>
      <c r="E31" s="8" t="s">
        <v>152</v>
      </c>
      <c r="F31" s="5"/>
      <c r="G31" s="5"/>
      <c r="H31" s="10" t="s">
        <v>153</v>
      </c>
      <c r="I31" s="5" t="n">
        <v>292</v>
      </c>
      <c r="J31" s="5" t="n">
        <v>29625</v>
      </c>
      <c r="K31" s="5" t="n">
        <v>10260</v>
      </c>
      <c r="L31" s="5" t="n">
        <v>10553</v>
      </c>
      <c r="M31" s="5" t="n">
        <v>75697</v>
      </c>
      <c r="N31" s="5" t="n">
        <v>86250</v>
      </c>
      <c r="O31" s="6" t="n">
        <v>164</v>
      </c>
      <c r="P31" s="7" t="n">
        <v>2023</v>
      </c>
      <c r="Q31" s="5" t="n">
        <f aca="false">L31</f>
        <v>10553</v>
      </c>
      <c r="R31" s="5" t="s">
        <v>21</v>
      </c>
      <c r="S31" s="5" t="n">
        <f aca="false">M31</f>
        <v>75697</v>
      </c>
      <c r="T31" s="6" t="s">
        <v>154</v>
      </c>
      <c r="U31" s="5" t="n">
        <v>550</v>
      </c>
      <c r="V31" s="5" t="n">
        <v>12756</v>
      </c>
      <c r="W31" s="5" t="n">
        <v>31091</v>
      </c>
      <c r="X31" s="5"/>
      <c r="Y31" s="5" t="n">
        <v>106355</v>
      </c>
      <c r="Z31" s="5" t="n">
        <v>119661</v>
      </c>
      <c r="AA31" s="6" t="n">
        <v>309</v>
      </c>
      <c r="AB31" s="5"/>
      <c r="AC31" s="5"/>
      <c r="AD31" s="5"/>
      <c r="AE31" s="5"/>
      <c r="AF31" s="5"/>
      <c r="AG31" s="6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customFormat="false" ht="14.1" hidden="false" customHeight="false" outlineLevel="0" collapsed="false">
      <c r="A32" s="5" t="s">
        <v>155</v>
      </c>
      <c r="B32" s="5"/>
      <c r="C32" s="5"/>
      <c r="D32" s="5" t="s">
        <v>156</v>
      </c>
      <c r="E32" s="8" t="s">
        <v>157</v>
      </c>
      <c r="F32" s="5"/>
      <c r="G32" s="5"/>
      <c r="H32" s="6"/>
      <c r="I32" s="5" t="n">
        <f aca="false">409+103+47</f>
        <v>559</v>
      </c>
      <c r="J32" s="5" t="n">
        <f aca="false">198+2855</f>
        <v>3053</v>
      </c>
      <c r="K32" s="5" t="n">
        <v>198</v>
      </c>
      <c r="L32" s="5" t="n">
        <v>607</v>
      </c>
      <c r="M32" s="5" t="n">
        <f aca="false">9738+20+24+13640</f>
        <v>23422</v>
      </c>
      <c r="N32" s="5" t="n">
        <v>27034</v>
      </c>
      <c r="O32" s="6"/>
      <c r="P32" s="7" t="n">
        <v>2023</v>
      </c>
      <c r="Q32" s="5" t="n">
        <f aca="false">L32</f>
        <v>607</v>
      </c>
      <c r="R32" s="5" t="s">
        <v>21</v>
      </c>
      <c r="S32" s="5" t="n">
        <f aca="false">M32</f>
        <v>23422</v>
      </c>
      <c r="T32" s="6" t="s">
        <v>158</v>
      </c>
      <c r="U32" s="5" t="n">
        <v>192</v>
      </c>
      <c r="V32" s="5" t="n">
        <v>2151</v>
      </c>
      <c r="W32" s="5" t="n">
        <v>145</v>
      </c>
      <c r="X32" s="5"/>
      <c r="Y32" s="5" t="n">
        <v>39916</v>
      </c>
      <c r="Z32" s="5" t="n">
        <v>42731</v>
      </c>
      <c r="AA32" s="6"/>
      <c r="AB32" s="5"/>
      <c r="AC32" s="5"/>
      <c r="AD32" s="5"/>
      <c r="AE32" s="5"/>
      <c r="AF32" s="5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customFormat="false" ht="14.1" hidden="false" customHeight="false" outlineLevel="0" collapsed="false">
      <c r="A33" s="5" t="s">
        <v>159</v>
      </c>
      <c r="B33" s="5"/>
      <c r="C33" s="5"/>
      <c r="D33" s="5" t="s">
        <v>160</v>
      </c>
      <c r="E33" s="8" t="s">
        <v>161</v>
      </c>
      <c r="F33" s="5"/>
      <c r="G33" s="5" t="s">
        <v>162</v>
      </c>
      <c r="H33" s="6"/>
      <c r="I33" s="5" t="n">
        <v>0</v>
      </c>
      <c r="J33" s="5"/>
      <c r="K33" s="5" t="n">
        <v>92</v>
      </c>
      <c r="L33" s="5" t="n">
        <v>92</v>
      </c>
      <c r="M33" s="5" t="n">
        <v>5207</v>
      </c>
      <c r="N33" s="5" t="n">
        <v>5299</v>
      </c>
      <c r="O33" s="6"/>
      <c r="P33" s="7" t="n">
        <v>2023</v>
      </c>
      <c r="Q33" s="5" t="n">
        <f aca="false">L33</f>
        <v>92</v>
      </c>
      <c r="R33" s="5" t="s">
        <v>21</v>
      </c>
      <c r="S33" s="5" t="n">
        <f aca="false">M33</f>
        <v>5207</v>
      </c>
      <c r="T33" s="6" t="s">
        <v>163</v>
      </c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5"/>
      <c r="AG33" s="6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customFormat="false" ht="14.1" hidden="false" customHeight="false" outlineLevel="0" collapsed="false">
      <c r="A34" s="5" t="s">
        <v>164</v>
      </c>
      <c r="B34" s="5"/>
      <c r="C34" s="5" t="s">
        <v>165</v>
      </c>
      <c r="D34" s="5" t="s">
        <v>166</v>
      </c>
      <c r="E34" s="8" t="s">
        <v>167</v>
      </c>
      <c r="F34" s="5"/>
      <c r="G34" s="5"/>
      <c r="H34" s="6"/>
      <c r="I34" s="5" t="n">
        <v>473</v>
      </c>
      <c r="J34" s="5" t="n">
        <f aca="false">9771+1019</f>
        <v>10790</v>
      </c>
      <c r="K34" s="5" t="n">
        <v>4081</v>
      </c>
      <c r="L34" s="5" t="n">
        <f aca="false">I34+K34</f>
        <v>4554</v>
      </c>
      <c r="M34" s="5" t="n">
        <f aca="false">34211+28511</f>
        <v>62722</v>
      </c>
      <c r="N34" s="5" t="n">
        <v>67276</v>
      </c>
      <c r="O34" s="6"/>
      <c r="P34" s="7" t="n">
        <v>2023</v>
      </c>
      <c r="Q34" s="5" t="n">
        <f aca="false">I34+K34</f>
        <v>4554</v>
      </c>
      <c r="R34" s="5" t="s">
        <v>21</v>
      </c>
      <c r="S34" s="5" t="n">
        <f aca="false">M34</f>
        <v>62722</v>
      </c>
      <c r="T34" s="6" t="s">
        <v>168</v>
      </c>
      <c r="U34" s="5" t="n">
        <v>487</v>
      </c>
      <c r="V34" s="5" t="n">
        <v>10311</v>
      </c>
      <c r="W34" s="5" t="n">
        <v>6271</v>
      </c>
      <c r="X34" s="5"/>
      <c r="Y34" s="5" t="n">
        <v>76122.3</v>
      </c>
      <c r="Z34" s="5" t="n">
        <v>82880</v>
      </c>
      <c r="AA34" s="6"/>
      <c r="AB34" s="5"/>
      <c r="AC34" s="5"/>
      <c r="AD34" s="5"/>
      <c r="AE34" s="5"/>
      <c r="AF34" s="5"/>
      <c r="AG34" s="6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customFormat="false" ht="14.1" hidden="false" customHeight="false" outlineLevel="0" collapsed="false">
      <c r="A35" s="5" t="s">
        <v>169</v>
      </c>
      <c r="B35" s="5" t="s">
        <v>170</v>
      </c>
      <c r="C35" s="5"/>
      <c r="D35" s="5" t="s">
        <v>171</v>
      </c>
      <c r="E35" s="8" t="s">
        <v>172</v>
      </c>
      <c r="F35" s="5"/>
      <c r="G35" s="5" t="s">
        <v>162</v>
      </c>
      <c r="H35" s="6"/>
      <c r="I35" s="5"/>
      <c r="J35" s="5"/>
      <c r="K35" s="5"/>
      <c r="L35" s="5"/>
      <c r="M35" s="5"/>
      <c r="N35" s="5"/>
      <c r="O35" s="6"/>
      <c r="P35" s="7" t="n">
        <v>2023</v>
      </c>
      <c r="Q35" s="5" t="s">
        <v>108</v>
      </c>
      <c r="R35" s="5" t="s">
        <v>108</v>
      </c>
      <c r="S35" s="5" t="s">
        <v>108</v>
      </c>
      <c r="T35" s="6" t="s">
        <v>173</v>
      </c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5"/>
      <c r="AG35" s="6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customFormat="false" ht="14.1" hidden="false" customHeight="false" outlineLevel="0" collapsed="false">
      <c r="A36" s="5" t="s">
        <v>174</v>
      </c>
      <c r="B36" s="5"/>
      <c r="C36" s="5"/>
      <c r="D36" s="5" t="s">
        <v>175</v>
      </c>
      <c r="E36" s="8" t="s">
        <v>176</v>
      </c>
      <c r="F36" s="5"/>
      <c r="G36" s="5"/>
      <c r="H36" s="6"/>
      <c r="I36" s="5" t="n">
        <v>8600</v>
      </c>
      <c r="J36" s="5" t="n">
        <v>16780</v>
      </c>
      <c r="K36" s="5" t="n">
        <v>10670</v>
      </c>
      <c r="L36" s="5" t="n">
        <v>19270</v>
      </c>
      <c r="M36" s="5" t="n">
        <v>13630</v>
      </c>
      <c r="N36" s="5"/>
      <c r="O36" s="6"/>
      <c r="P36" s="7" t="n">
        <v>2023</v>
      </c>
      <c r="Q36" s="5" t="n">
        <f aca="false">L36</f>
        <v>19270</v>
      </c>
      <c r="R36" s="5" t="s">
        <v>21</v>
      </c>
      <c r="S36" s="5" t="n">
        <f aca="false">M36</f>
        <v>13630</v>
      </c>
      <c r="T36" s="6" t="s">
        <v>177</v>
      </c>
      <c r="U36" s="5" t="n">
        <v>9920</v>
      </c>
      <c r="V36" s="5"/>
      <c r="W36" s="5" t="n">
        <v>14260</v>
      </c>
      <c r="X36" s="5"/>
      <c r="Y36" s="5"/>
      <c r="Z36" s="5"/>
      <c r="AA36" s="6"/>
      <c r="AB36" s="5"/>
      <c r="AC36" s="5"/>
      <c r="AD36" s="5"/>
      <c r="AE36" s="5"/>
      <c r="AF36" s="5"/>
      <c r="AG36" s="6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customFormat="false" ht="14.1" hidden="false" customHeight="false" outlineLevel="0" collapsed="false">
      <c r="A37" s="5" t="s">
        <v>178</v>
      </c>
      <c r="B37" s="5"/>
      <c r="C37" s="5"/>
      <c r="D37" s="5" t="s">
        <v>179</v>
      </c>
      <c r="E37" s="8" t="s">
        <v>180</v>
      </c>
      <c r="F37" s="5"/>
      <c r="G37" s="5"/>
      <c r="H37" s="6"/>
      <c r="I37" s="5" t="n">
        <v>2000</v>
      </c>
      <c r="J37" s="5"/>
      <c r="K37" s="5" t="n">
        <v>2200</v>
      </c>
      <c r="L37" s="5" t="n">
        <v>4250</v>
      </c>
      <c r="M37" s="5"/>
      <c r="N37" s="5"/>
      <c r="O37" s="6"/>
      <c r="P37" s="7" t="n">
        <v>2023</v>
      </c>
      <c r="Q37" s="5" t="n">
        <f aca="false">L37</f>
        <v>4250</v>
      </c>
      <c r="R37" s="5" t="s">
        <v>126</v>
      </c>
      <c r="S37" s="5" t="s">
        <v>108</v>
      </c>
      <c r="T37" s="6" t="s">
        <v>181</v>
      </c>
      <c r="U37" s="5"/>
      <c r="V37" s="5"/>
      <c r="W37" s="5"/>
      <c r="X37" s="5"/>
      <c r="Y37" s="5" t="n">
        <v>5302000</v>
      </c>
      <c r="Z37" s="5"/>
      <c r="AA37" s="6"/>
      <c r="AB37" s="5"/>
      <c r="AC37" s="5"/>
      <c r="AD37" s="5"/>
      <c r="AE37" s="5"/>
      <c r="AF37" s="5"/>
      <c r="AG37" s="6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customFormat="false" ht="14.1" hidden="false" customHeight="false" outlineLevel="0" collapsed="false">
      <c r="A38" s="5" t="s">
        <v>182</v>
      </c>
      <c r="B38" s="5"/>
      <c r="C38" s="5"/>
      <c r="D38" s="5" t="s">
        <v>183</v>
      </c>
      <c r="E38" s="8" t="s">
        <v>184</v>
      </c>
      <c r="F38" s="5"/>
      <c r="G38" s="5"/>
      <c r="H38" s="6"/>
      <c r="I38" s="5" t="n">
        <v>61000</v>
      </c>
      <c r="J38" s="5"/>
      <c r="K38" s="5" t="n">
        <v>8000</v>
      </c>
      <c r="L38" s="5" t="n">
        <v>69000</v>
      </c>
      <c r="M38" s="5"/>
      <c r="N38" s="5"/>
      <c r="O38" s="6"/>
      <c r="P38" s="7" t="n">
        <v>2023</v>
      </c>
      <c r="Q38" s="5" t="n">
        <f aca="false">L38</f>
        <v>69000</v>
      </c>
      <c r="R38" s="5" t="s">
        <v>126</v>
      </c>
      <c r="S38" s="5" t="s">
        <v>108</v>
      </c>
      <c r="T38" s="6" t="s">
        <v>185</v>
      </c>
      <c r="U38" s="5" t="n">
        <v>73000</v>
      </c>
      <c r="V38" s="5" t="n">
        <v>10000</v>
      </c>
      <c r="W38" s="5"/>
      <c r="X38" s="5"/>
      <c r="Y38" s="5"/>
      <c r="Z38" s="5"/>
      <c r="AA38" s="6"/>
      <c r="AB38" s="5"/>
      <c r="AC38" s="5"/>
      <c r="AD38" s="5"/>
      <c r="AE38" s="5"/>
      <c r="AF38" s="5"/>
      <c r="AG38" s="6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customFormat="false" ht="14.1" hidden="false" customHeight="false" outlineLevel="0" collapsed="false">
      <c r="A39" s="5" t="s">
        <v>186</v>
      </c>
      <c r="B39" s="5"/>
      <c r="C39" s="5"/>
      <c r="D39" s="7" t="s">
        <v>187</v>
      </c>
      <c r="E39" s="8" t="s">
        <v>188</v>
      </c>
      <c r="F39" s="5"/>
      <c r="G39" s="5"/>
      <c r="H39" s="6"/>
      <c r="I39" s="5" t="n">
        <v>4442</v>
      </c>
      <c r="J39" s="5" t="n">
        <v>4744</v>
      </c>
      <c r="K39" s="5" t="n">
        <v>3347</v>
      </c>
      <c r="L39" s="5"/>
      <c r="M39" s="5" t="n">
        <v>500240</v>
      </c>
      <c r="N39" s="5" t="n">
        <v>508029</v>
      </c>
      <c r="O39" s="6"/>
      <c r="P39" s="7" t="s">
        <v>189</v>
      </c>
      <c r="Q39" s="5" t="n">
        <f aca="false">I39+K39</f>
        <v>7789</v>
      </c>
      <c r="R39" s="5" t="s">
        <v>21</v>
      </c>
      <c r="S39" s="5" t="n">
        <f aca="false">M39</f>
        <v>500240</v>
      </c>
      <c r="T39" s="6" t="s">
        <v>190</v>
      </c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5"/>
      <c r="AG39" s="6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customFormat="false" ht="14.1" hidden="false" customHeight="false" outlineLevel="0" collapsed="false">
      <c r="A40" s="5" t="s">
        <v>191</v>
      </c>
      <c r="B40" s="5"/>
      <c r="C40" s="5"/>
      <c r="D40" s="5" t="s">
        <v>192</v>
      </c>
      <c r="E40" s="8" t="s">
        <v>193</v>
      </c>
      <c r="F40" s="5"/>
      <c r="G40" s="5"/>
      <c r="H40" s="6"/>
      <c r="I40" s="5" t="n">
        <v>10000</v>
      </c>
      <c r="J40" s="5" t="n">
        <v>32000</v>
      </c>
      <c r="K40" s="5" t="n">
        <v>17000</v>
      </c>
      <c r="L40" s="5" t="n">
        <v>28000</v>
      </c>
      <c r="M40" s="5" t="n">
        <v>100000</v>
      </c>
      <c r="N40" s="5"/>
      <c r="O40" s="6" t="n">
        <v>7000</v>
      </c>
      <c r="P40" s="7" t="n">
        <v>2023</v>
      </c>
      <c r="Q40" s="5" t="n">
        <f aca="false">X40</f>
        <v>26000</v>
      </c>
      <c r="R40" s="5" t="s">
        <v>21</v>
      </c>
      <c r="S40" s="5" t="n">
        <f aca="false">M40</f>
        <v>100000</v>
      </c>
      <c r="T40" s="6" t="s">
        <v>194</v>
      </c>
      <c r="U40" s="5" t="n">
        <v>8000</v>
      </c>
      <c r="V40" s="5" t="n">
        <v>31000</v>
      </c>
      <c r="W40" s="5" t="n">
        <v>18000</v>
      </c>
      <c r="X40" s="5" t="n">
        <v>26000</v>
      </c>
      <c r="Y40" s="5" t="s">
        <v>195</v>
      </c>
      <c r="Z40" s="5"/>
      <c r="AA40" s="6"/>
      <c r="AB40" s="5"/>
      <c r="AC40" s="5"/>
      <c r="AD40" s="5"/>
      <c r="AE40" s="5"/>
      <c r="AF40" s="5"/>
      <c r="AG40" s="6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customFormat="false" ht="14.1" hidden="false" customHeight="false" outlineLevel="0" collapsed="false">
      <c r="A41" s="5" t="s">
        <v>196</v>
      </c>
      <c r="B41" s="5"/>
      <c r="C41" s="5"/>
      <c r="D41" s="7" t="s">
        <v>197</v>
      </c>
      <c r="E41" s="8" t="s">
        <v>198</v>
      </c>
      <c r="F41" s="5"/>
      <c r="G41" s="5"/>
      <c r="H41" s="6"/>
      <c r="I41" s="5" t="n">
        <v>36</v>
      </c>
      <c r="J41" s="5"/>
      <c r="K41" s="5" t="n">
        <v>397</v>
      </c>
      <c r="L41" s="5" t="n">
        <v>433</v>
      </c>
      <c r="M41" s="5" t="n">
        <v>23907</v>
      </c>
      <c r="N41" s="5" t="n">
        <v>24340</v>
      </c>
      <c r="O41" s="6"/>
      <c r="P41" s="7" t="n">
        <v>2023</v>
      </c>
      <c r="Q41" s="5" t="n">
        <f aca="false">L41</f>
        <v>433</v>
      </c>
      <c r="R41" s="5" t="s">
        <v>21</v>
      </c>
      <c r="S41" s="5" t="n">
        <f aca="false">M41</f>
        <v>23907</v>
      </c>
      <c r="T41" s="6" t="s">
        <v>199</v>
      </c>
      <c r="U41" s="5"/>
      <c r="V41" s="5"/>
      <c r="W41" s="5"/>
      <c r="X41" s="5"/>
      <c r="Y41" s="5" t="n">
        <v>5901864</v>
      </c>
      <c r="Z41" s="5"/>
      <c r="AA41" s="6"/>
      <c r="AB41" s="5"/>
      <c r="AC41" s="5"/>
      <c r="AD41" s="5"/>
      <c r="AE41" s="5"/>
      <c r="AF41" s="5"/>
      <c r="AG41" s="6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customFormat="false" ht="14.1" hidden="false" customHeight="false" outlineLevel="0" collapsed="false">
      <c r="A42" s="5" t="s">
        <v>200</v>
      </c>
      <c r="B42" s="5" t="s">
        <v>201</v>
      </c>
      <c r="C42" s="5" t="s">
        <v>202</v>
      </c>
      <c r="D42" s="5" t="s">
        <v>203</v>
      </c>
      <c r="E42" s="8" t="s">
        <v>204</v>
      </c>
      <c r="F42" s="5"/>
      <c r="G42" s="5"/>
      <c r="H42" s="6" t="s">
        <v>205</v>
      </c>
      <c r="I42" s="5" t="n">
        <v>1240000</v>
      </c>
      <c r="J42" s="5" t="n">
        <v>1005000</v>
      </c>
      <c r="K42" s="5"/>
      <c r="L42" s="5" t="n">
        <v>2245000</v>
      </c>
      <c r="M42" s="5"/>
      <c r="N42" s="5"/>
      <c r="O42" s="6" t="s">
        <v>206</v>
      </c>
      <c r="P42" s="7" t="n">
        <v>2023</v>
      </c>
      <c r="Q42" s="5" t="n">
        <f aca="false">L42</f>
        <v>2245000</v>
      </c>
      <c r="R42" s="5" t="s">
        <v>69</v>
      </c>
      <c r="S42" s="5" t="s">
        <v>108</v>
      </c>
      <c r="T42" s="6" t="s">
        <v>207</v>
      </c>
      <c r="U42" s="5" t="n">
        <v>1395000</v>
      </c>
      <c r="V42" s="5" t="n">
        <v>1254000</v>
      </c>
      <c r="W42" s="5" t="n">
        <v>1499000</v>
      </c>
      <c r="X42" s="5"/>
      <c r="Y42" s="5" t="s">
        <v>126</v>
      </c>
      <c r="Z42" s="5"/>
      <c r="AA42" s="6" t="n">
        <v>506000</v>
      </c>
      <c r="AB42" s="5" t="n">
        <v>1410000</v>
      </c>
      <c r="AC42" s="5" t="n">
        <v>1172000</v>
      </c>
      <c r="AD42" s="5"/>
      <c r="AE42" s="5"/>
      <c r="AF42" s="5"/>
      <c r="AG42" s="6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customFormat="false" ht="14.1" hidden="false" customHeight="false" outlineLevel="0" collapsed="false">
      <c r="A43" s="5" t="s">
        <v>208</v>
      </c>
      <c r="B43" s="5"/>
      <c r="C43" s="5"/>
      <c r="D43" s="7" t="s">
        <v>209</v>
      </c>
      <c r="E43" s="8" t="s">
        <v>210</v>
      </c>
      <c r="F43" s="5"/>
      <c r="G43" s="5"/>
      <c r="H43" s="10" t="s">
        <v>211</v>
      </c>
      <c r="I43" s="5" t="n">
        <v>0</v>
      </c>
      <c r="J43" s="5" t="n">
        <v>5037</v>
      </c>
      <c r="K43" s="5"/>
      <c r="L43" s="5"/>
      <c r="M43" s="5" t="n">
        <f aca="false">2259+83</f>
        <v>2342</v>
      </c>
      <c r="N43" s="5"/>
      <c r="O43" s="6"/>
      <c r="P43" s="7" t="n">
        <v>2023</v>
      </c>
      <c r="Q43" s="5" t="n">
        <f aca="false">J43</f>
        <v>5037</v>
      </c>
      <c r="R43" s="5" t="s">
        <v>126</v>
      </c>
      <c r="S43" s="5" t="n">
        <f aca="false">M43</f>
        <v>2342</v>
      </c>
      <c r="T43" s="6" t="s">
        <v>212</v>
      </c>
      <c r="U43" s="5"/>
      <c r="V43" s="5" t="n">
        <v>4671</v>
      </c>
      <c r="W43" s="5"/>
      <c r="X43" s="5"/>
      <c r="Y43" s="5" t="n">
        <v>810</v>
      </c>
      <c r="Z43" s="5"/>
      <c r="AA43" s="6"/>
      <c r="AB43" s="5"/>
      <c r="AC43" s="5"/>
      <c r="AD43" s="5"/>
      <c r="AE43" s="5"/>
      <c r="AF43" s="5"/>
      <c r="AG43" s="6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customFormat="false" ht="14.1" hidden="false" customHeight="false" outlineLevel="0" collapsed="false">
      <c r="A44" s="5" t="s">
        <v>213</v>
      </c>
      <c r="B44" s="5"/>
      <c r="C44" s="5" t="s">
        <v>214</v>
      </c>
      <c r="D44" s="7" t="s">
        <v>215</v>
      </c>
      <c r="E44" s="9" t="s">
        <v>216</v>
      </c>
      <c r="F44" s="5"/>
      <c r="G44" s="5"/>
      <c r="H44" s="6"/>
      <c r="I44" s="5" t="n">
        <v>0</v>
      </c>
      <c r="J44" s="5" t="n">
        <v>3451</v>
      </c>
      <c r="K44" s="5" t="n">
        <v>1771</v>
      </c>
      <c r="L44" s="5" t="n">
        <v>1711</v>
      </c>
      <c r="M44" s="5" t="n">
        <v>13258</v>
      </c>
      <c r="N44" s="5" t="n">
        <v>14970</v>
      </c>
      <c r="O44" s="6"/>
      <c r="P44" s="7" t="n">
        <v>2023</v>
      </c>
      <c r="Q44" s="5" t="n">
        <f aca="false">L44</f>
        <v>1711</v>
      </c>
      <c r="R44" s="5" t="s">
        <v>21</v>
      </c>
      <c r="S44" s="5" t="n">
        <f aca="false">M44</f>
        <v>13258</v>
      </c>
      <c r="T44" s="6" t="s">
        <v>217</v>
      </c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5"/>
      <c r="AG44" s="6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customFormat="false" ht="14.1" hidden="false" customHeight="false" outlineLevel="0" collapsed="false">
      <c r="A45" s="5" t="s">
        <v>218</v>
      </c>
      <c r="B45" s="5"/>
      <c r="C45" s="5"/>
      <c r="D45" s="7" t="s">
        <v>219</v>
      </c>
      <c r="E45" s="8" t="s">
        <v>220</v>
      </c>
      <c r="F45" s="5"/>
      <c r="G45" s="5"/>
      <c r="H45" s="10" t="s">
        <v>221</v>
      </c>
      <c r="I45" s="5" t="n">
        <v>1484</v>
      </c>
      <c r="J45" s="5" t="n">
        <v>58601</v>
      </c>
      <c r="K45" s="5" t="n">
        <v>77037</v>
      </c>
      <c r="L45" s="5"/>
      <c r="M45" s="5" t="n">
        <v>176357</v>
      </c>
      <c r="N45" s="5" t="n">
        <v>254877</v>
      </c>
      <c r="O45" s="6"/>
      <c r="P45" s="7" t="n">
        <v>2023</v>
      </c>
      <c r="Q45" s="5" t="n">
        <f aca="false">I45+K45</f>
        <v>78521</v>
      </c>
      <c r="R45" s="5" t="s">
        <v>21</v>
      </c>
      <c r="S45" s="5" t="n">
        <f aca="false">M45</f>
        <v>176357</v>
      </c>
      <c r="T45" s="6" t="s">
        <v>222</v>
      </c>
      <c r="U45" s="5" t="n">
        <v>1526</v>
      </c>
      <c r="V45" s="5"/>
      <c r="W45" s="5" t="n">
        <v>69850</v>
      </c>
      <c r="X45" s="5"/>
      <c r="Y45" s="5" t="n">
        <v>187979</v>
      </c>
      <c r="Z45" s="5" t="n">
        <v>259355</v>
      </c>
      <c r="AA45" s="6"/>
      <c r="AB45" s="5"/>
      <c r="AC45" s="5"/>
      <c r="AD45" s="5"/>
      <c r="AE45" s="5"/>
      <c r="AF45" s="5"/>
      <c r="AG45" s="6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customFormat="false" ht="14.1" hidden="false" customHeight="false" outlineLevel="0" collapsed="false">
      <c r="A46" s="5" t="s">
        <v>223</v>
      </c>
      <c r="B46" s="5"/>
      <c r="C46" s="5"/>
      <c r="D46" s="7" t="s">
        <v>224</v>
      </c>
      <c r="E46" s="8" t="s">
        <v>225</v>
      </c>
      <c r="F46" s="5"/>
      <c r="G46" s="5"/>
      <c r="H46" s="6"/>
      <c r="I46" s="5" t="n">
        <v>301</v>
      </c>
      <c r="J46" s="5" t="n">
        <v>8860</v>
      </c>
      <c r="K46" s="5" t="n">
        <v>846</v>
      </c>
      <c r="L46" s="5" t="n">
        <v>1147</v>
      </c>
      <c r="M46" s="5" t="n">
        <v>13507</v>
      </c>
      <c r="N46" s="5"/>
      <c r="O46" s="6"/>
      <c r="P46" s="7" t="n">
        <v>2023</v>
      </c>
      <c r="Q46" s="5" t="n">
        <f aca="false">L46</f>
        <v>1147</v>
      </c>
      <c r="R46" s="5" t="s">
        <v>21</v>
      </c>
      <c r="S46" s="5" t="n">
        <f aca="false">M46</f>
        <v>13507</v>
      </c>
      <c r="T46" s="6" t="s">
        <v>226</v>
      </c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5"/>
      <c r="AG46" s="6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customFormat="false" ht="13.8" hidden="false" customHeight="false" outlineLevel="0" collapsed="false">
      <c r="A47" s="5" t="s">
        <v>227</v>
      </c>
      <c r="B47" s="5"/>
      <c r="C47" s="5"/>
      <c r="D47" s="7" t="s">
        <v>228</v>
      </c>
      <c r="E47" s="5" t="s">
        <v>229</v>
      </c>
      <c r="F47" s="5"/>
      <c r="G47" s="5"/>
      <c r="H47" s="6" t="s">
        <v>230</v>
      </c>
      <c r="I47" s="5" t="n">
        <v>1139</v>
      </c>
      <c r="J47" s="5" t="n">
        <v>11147</v>
      </c>
      <c r="K47" s="5" t="n">
        <v>714</v>
      </c>
      <c r="L47" s="5"/>
      <c r="M47" s="5"/>
      <c r="N47" s="5" t="n">
        <v>97974</v>
      </c>
      <c r="O47" s="6"/>
      <c r="P47" s="7" t="n">
        <v>2023</v>
      </c>
      <c r="Q47" s="5" t="n">
        <f aca="false">I47+K47</f>
        <v>1853</v>
      </c>
      <c r="R47" s="5" t="s">
        <v>21</v>
      </c>
      <c r="S47" s="5" t="n">
        <f aca="false">53475+741+4116+89+2597+1476+129+33499</f>
        <v>96122</v>
      </c>
      <c r="T47" s="6" t="s">
        <v>231</v>
      </c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5"/>
      <c r="AG47" s="6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customFormat="false" ht="13.8" hidden="false" customHeight="false" outlineLevel="0" collapsed="false">
      <c r="A48" s="5" t="s">
        <v>232</v>
      </c>
      <c r="B48" s="5"/>
      <c r="C48" s="5" t="s">
        <v>233</v>
      </c>
      <c r="D48" s="7" t="s">
        <v>234</v>
      </c>
      <c r="E48" s="5" t="s">
        <v>235</v>
      </c>
      <c r="F48" s="5"/>
      <c r="G48" s="5"/>
      <c r="H48" s="6"/>
      <c r="I48" s="5" t="n">
        <v>0</v>
      </c>
      <c r="J48" s="5"/>
      <c r="K48" s="5" t="n">
        <v>27</v>
      </c>
      <c r="L48" s="5"/>
      <c r="M48" s="5" t="n">
        <v>2419</v>
      </c>
      <c r="N48" s="5" t="n">
        <v>2462</v>
      </c>
      <c r="O48" s="6" t="n">
        <v>597</v>
      </c>
      <c r="P48" s="7" t="n">
        <v>2023</v>
      </c>
      <c r="Q48" s="5" t="n">
        <f aca="false">K48</f>
        <v>27</v>
      </c>
      <c r="R48" s="5" t="s">
        <v>21</v>
      </c>
      <c r="S48" s="5" t="n">
        <f aca="false">M48</f>
        <v>2419</v>
      </c>
      <c r="T48" s="6" t="s">
        <v>236</v>
      </c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5"/>
      <c r="AG48" s="6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customFormat="false" ht="13.8" hidden="false" customHeight="false" outlineLevel="0" collapsed="false">
      <c r="A49" s="5" t="s">
        <v>237</v>
      </c>
      <c r="B49" s="5"/>
      <c r="C49" s="5"/>
      <c r="D49" s="7" t="s">
        <v>238</v>
      </c>
      <c r="E49" s="5" t="s">
        <v>239</v>
      </c>
      <c r="F49" s="5"/>
      <c r="G49" s="5"/>
      <c r="H49" s="6"/>
      <c r="I49" s="5" t="n">
        <v>3895</v>
      </c>
      <c r="J49" s="5"/>
      <c r="K49" s="5" t="n">
        <v>614</v>
      </c>
      <c r="L49" s="5" t="n">
        <v>4509</v>
      </c>
      <c r="M49" s="5"/>
      <c r="N49" s="5"/>
      <c r="O49" s="6"/>
      <c r="P49" s="7" t="n">
        <v>2023</v>
      </c>
      <c r="Q49" s="5" t="n">
        <f aca="false">L49</f>
        <v>4509</v>
      </c>
      <c r="R49" s="5" t="s">
        <v>21</v>
      </c>
      <c r="S49" s="5" t="s">
        <v>108</v>
      </c>
      <c r="T49" s="6" t="s">
        <v>240</v>
      </c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5"/>
      <c r="AG49" s="6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customFormat="false" ht="13.8" hidden="false" customHeight="false" outlineLevel="0" collapsed="false">
      <c r="A50" s="5" t="s">
        <v>241</v>
      </c>
      <c r="B50" s="5"/>
      <c r="C50" s="5"/>
      <c r="D50" s="5" t="s">
        <v>242</v>
      </c>
      <c r="E50" s="5" t="s">
        <v>243</v>
      </c>
      <c r="F50" s="5"/>
      <c r="G50" s="5"/>
      <c r="H50" s="6"/>
      <c r="I50" s="7" t="n">
        <v>0</v>
      </c>
      <c r="K50" s="7" t="n">
        <v>0.31</v>
      </c>
      <c r="N50" s="12" t="n">
        <v>1885.128</v>
      </c>
      <c r="O50" s="13"/>
      <c r="P50" s="7" t="n">
        <v>2023</v>
      </c>
      <c r="Q50" s="7" t="n">
        <f aca="false">K50</f>
        <v>0.31</v>
      </c>
      <c r="R50" s="7" t="s">
        <v>21</v>
      </c>
      <c r="S50" s="12" t="n">
        <f aca="false">N50-Q50</f>
        <v>1884.818</v>
      </c>
      <c r="T50" s="13" t="s">
        <v>244</v>
      </c>
      <c r="V50" s="5" t="n">
        <v>16</v>
      </c>
      <c r="W50" s="5"/>
      <c r="X50" s="5"/>
      <c r="Y50" s="5" t="n">
        <v>416</v>
      </c>
      <c r="Z50" s="5"/>
      <c r="AA50" s="6"/>
      <c r="AB50" s="5"/>
      <c r="AC50" s="5"/>
      <c r="AD50" s="5"/>
      <c r="AE50" s="5"/>
      <c r="AF50" s="5"/>
      <c r="AG50" s="6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customFormat="false" ht="14.1" hidden="false" customHeight="false" outlineLevel="0" collapsed="false">
      <c r="A51" s="5" t="s">
        <v>245</v>
      </c>
      <c r="B51" s="5" t="s">
        <v>246</v>
      </c>
      <c r="C51" s="5" t="s">
        <v>247</v>
      </c>
      <c r="D51" s="5" t="s">
        <v>248</v>
      </c>
      <c r="E51" s="8" t="s">
        <v>249</v>
      </c>
      <c r="F51" s="5"/>
      <c r="G51" s="5"/>
      <c r="H51" s="6" t="s">
        <v>250</v>
      </c>
      <c r="I51" s="5" t="n">
        <v>16354</v>
      </c>
      <c r="J51" s="5"/>
      <c r="K51" s="5" t="n">
        <v>38451</v>
      </c>
      <c r="L51" s="5" t="n">
        <v>54805</v>
      </c>
      <c r="M51" s="5" t="n">
        <v>8532000</v>
      </c>
      <c r="N51" s="5"/>
      <c r="O51" s="6"/>
      <c r="P51" s="7" t="n">
        <v>2023</v>
      </c>
      <c r="Q51" s="5" t="n">
        <f aca="false">L51</f>
        <v>54805</v>
      </c>
      <c r="R51" s="5" t="s">
        <v>21</v>
      </c>
      <c r="S51" s="5" t="n">
        <f aca="false">M51</f>
        <v>8532000</v>
      </c>
      <c r="T51" s="14" t="s">
        <v>251</v>
      </c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5"/>
      <c r="AG51" s="6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customFormat="false" ht="14.1" hidden="false" customHeight="false" outlineLevel="0" collapsed="false">
      <c r="A52" s="5" t="s">
        <v>252</v>
      </c>
      <c r="B52" s="5"/>
      <c r="C52" s="5"/>
      <c r="D52" s="5" t="s">
        <v>253</v>
      </c>
      <c r="E52" s="8" t="s">
        <v>254</v>
      </c>
      <c r="F52" s="5"/>
      <c r="G52" s="5"/>
      <c r="H52" s="6"/>
      <c r="I52" s="5" t="n">
        <v>2735</v>
      </c>
      <c r="J52" s="5" t="n">
        <v>7880</v>
      </c>
      <c r="K52" s="5" t="n">
        <v>9262</v>
      </c>
      <c r="L52" s="5"/>
      <c r="M52" s="5" t="n">
        <v>244749</v>
      </c>
      <c r="N52" s="5" t="s">
        <v>255</v>
      </c>
      <c r="O52" s="6"/>
      <c r="P52" s="7" t="n">
        <v>2023</v>
      </c>
      <c r="Q52" s="5" t="n">
        <f aca="false">I52+K52</f>
        <v>11997</v>
      </c>
      <c r="R52" s="5" t="s">
        <v>21</v>
      </c>
      <c r="S52" s="5" t="n">
        <f aca="false">M52</f>
        <v>244749</v>
      </c>
      <c r="T52" s="6" t="s">
        <v>256</v>
      </c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5"/>
      <c r="AG52" s="6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customFormat="false" ht="14.1" hidden="false" customHeight="false" outlineLevel="0" collapsed="false">
      <c r="A53" s="5" t="s">
        <v>257</v>
      </c>
      <c r="B53" s="5"/>
      <c r="C53" s="5" t="s">
        <v>258</v>
      </c>
      <c r="D53" s="5" t="s">
        <v>259</v>
      </c>
      <c r="E53" s="8" t="s">
        <v>260</v>
      </c>
      <c r="F53" s="5"/>
      <c r="G53" s="5"/>
      <c r="H53" s="6"/>
      <c r="I53" s="5" t="n">
        <v>16300</v>
      </c>
      <c r="J53" s="5" t="n">
        <v>101450</v>
      </c>
      <c r="K53" s="5" t="n">
        <v>74060</v>
      </c>
      <c r="L53" s="5" t="n">
        <v>90400</v>
      </c>
      <c r="M53" s="5" t="n">
        <v>123400</v>
      </c>
      <c r="N53" s="5"/>
      <c r="O53" s="6"/>
      <c r="P53" s="7" t="n">
        <v>2023</v>
      </c>
      <c r="Q53" s="5" t="n">
        <f aca="false">L53</f>
        <v>90400</v>
      </c>
      <c r="R53" s="5" t="s">
        <v>21</v>
      </c>
      <c r="S53" s="5" t="n">
        <f aca="false">M53</f>
        <v>123400</v>
      </c>
      <c r="T53" s="6" t="s">
        <v>261</v>
      </c>
      <c r="U53" s="5" t="n">
        <v>15900</v>
      </c>
      <c r="V53" s="5" t="n">
        <v>93000</v>
      </c>
      <c r="W53" s="5"/>
      <c r="X53" s="5"/>
      <c r="Y53" s="5"/>
      <c r="Z53" s="5"/>
      <c r="AA53" s="6"/>
      <c r="AB53" s="5"/>
      <c r="AC53" s="5"/>
      <c r="AD53" s="5"/>
      <c r="AE53" s="5"/>
      <c r="AF53" s="5"/>
      <c r="AG53" s="6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customFormat="false" ht="13.8" hidden="false" customHeight="false" outlineLevel="0" collapsed="false">
      <c r="A54" s="5" t="s">
        <v>262</v>
      </c>
      <c r="B54" s="5"/>
      <c r="C54" s="5"/>
      <c r="D54" s="5" t="s">
        <v>263</v>
      </c>
      <c r="E54" s="5" t="s">
        <v>264</v>
      </c>
      <c r="F54" s="5"/>
      <c r="G54" s="5"/>
      <c r="H54" s="6" t="s">
        <v>250</v>
      </c>
      <c r="I54" s="5" t="n">
        <v>295</v>
      </c>
      <c r="J54" s="5" t="n">
        <v>400</v>
      </c>
      <c r="K54" s="5" t="n">
        <v>312</v>
      </c>
      <c r="L54" s="5"/>
      <c r="M54" s="5" t="n">
        <v>82378</v>
      </c>
      <c r="N54" s="5"/>
      <c r="O54" s="6"/>
      <c r="P54" s="7" t="n">
        <v>2023</v>
      </c>
      <c r="Q54" s="5" t="n">
        <f aca="false">I54+K54</f>
        <v>607</v>
      </c>
      <c r="R54" s="5" t="s">
        <v>21</v>
      </c>
      <c r="S54" s="5" t="n">
        <f aca="false">M54</f>
        <v>82378</v>
      </c>
      <c r="T54" s="6" t="s">
        <v>265</v>
      </c>
      <c r="U54" s="5" t="n">
        <v>207</v>
      </c>
      <c r="V54" s="5" t="n">
        <v>343</v>
      </c>
      <c r="W54" s="5" t="n">
        <v>263</v>
      </c>
      <c r="X54" s="5"/>
      <c r="Y54" s="5" t="n">
        <v>6082</v>
      </c>
      <c r="Z54" s="5"/>
      <c r="AA54" s="6"/>
      <c r="AB54" s="5"/>
      <c r="AC54" s="5"/>
      <c r="AD54" s="5"/>
      <c r="AE54" s="5"/>
      <c r="AF54" s="5"/>
      <c r="AG54" s="6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customFormat="false" ht="14.1" hidden="false" customHeight="false" outlineLevel="0" collapsed="false">
      <c r="A55" s="5" t="s">
        <v>266</v>
      </c>
      <c r="B55" s="5"/>
      <c r="C55" s="5"/>
      <c r="D55" s="5" t="s">
        <v>267</v>
      </c>
      <c r="E55" s="8" t="s">
        <v>268</v>
      </c>
      <c r="F55" s="5"/>
      <c r="G55" s="5"/>
      <c r="H55" s="6"/>
      <c r="I55" s="5" t="n">
        <v>54000</v>
      </c>
      <c r="J55" s="5"/>
      <c r="K55" s="5" t="n">
        <v>12000</v>
      </c>
      <c r="L55" s="5"/>
      <c r="M55" s="5" t="n">
        <v>609000</v>
      </c>
      <c r="N55" s="5" t="n">
        <v>675000</v>
      </c>
      <c r="O55" s="6"/>
      <c r="P55" s="7" t="n">
        <v>2023</v>
      </c>
      <c r="Q55" s="5" t="n">
        <f aca="false">I55+K55</f>
        <v>66000</v>
      </c>
      <c r="R55" s="5" t="s">
        <v>21</v>
      </c>
      <c r="S55" s="5" t="n">
        <f aca="false">M55</f>
        <v>609000</v>
      </c>
      <c r="T55" s="6" t="s">
        <v>269</v>
      </c>
      <c r="U55" s="5" t="n">
        <v>54</v>
      </c>
      <c r="V55" s="5" t="n">
        <v>12</v>
      </c>
      <c r="W55" s="5" t="n">
        <v>609</v>
      </c>
      <c r="X55" s="5"/>
      <c r="Y55" s="5"/>
      <c r="Z55" s="5"/>
      <c r="AA55" s="6"/>
      <c r="AB55" s="5"/>
      <c r="AC55" s="5"/>
      <c r="AD55" s="5"/>
      <c r="AE55" s="5"/>
      <c r="AF55" s="5"/>
      <c r="AG55" s="6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customFormat="false" ht="14.1" hidden="false" customHeight="false" outlineLevel="0" collapsed="false">
      <c r="A56" s="5" t="s">
        <v>270</v>
      </c>
      <c r="B56" s="5"/>
      <c r="C56" s="5"/>
      <c r="D56" s="5" t="s">
        <v>271</v>
      </c>
      <c r="E56" s="8" t="s">
        <v>272</v>
      </c>
      <c r="F56" s="5"/>
      <c r="G56" s="5"/>
      <c r="H56" s="6"/>
      <c r="I56" s="5" t="n">
        <v>106</v>
      </c>
      <c r="J56" s="5" t="n">
        <v>3080</v>
      </c>
      <c r="K56" s="5" t="n">
        <v>853</v>
      </c>
      <c r="L56" s="5"/>
      <c r="M56" s="5" t="n">
        <v>4617</v>
      </c>
      <c r="N56" s="5" t="n">
        <v>5577</v>
      </c>
      <c r="O56" s="6"/>
      <c r="P56" s="7" t="n">
        <v>2023</v>
      </c>
      <c r="Q56" s="5" t="n">
        <f aca="false">I56+K56</f>
        <v>959</v>
      </c>
      <c r="R56" s="5" t="s">
        <v>21</v>
      </c>
      <c r="S56" s="5" t="n">
        <f aca="false">M56</f>
        <v>4617</v>
      </c>
      <c r="T56" s="6" t="s">
        <v>273</v>
      </c>
      <c r="U56" s="5" t="n">
        <v>78</v>
      </c>
      <c r="V56" s="5" t="n">
        <v>820</v>
      </c>
      <c r="W56" s="5" t="n">
        <v>3663</v>
      </c>
      <c r="X56" s="5"/>
      <c r="Y56" s="5"/>
      <c r="Z56" s="5"/>
      <c r="AA56" s="6"/>
      <c r="AB56" s="5"/>
      <c r="AC56" s="5"/>
      <c r="AD56" s="5"/>
      <c r="AE56" s="5"/>
      <c r="AF56" s="5"/>
      <c r="AG56" s="6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customFormat="false" ht="14.1" hidden="false" customHeight="false" outlineLevel="0" collapsed="false">
      <c r="A57" s="5" t="s">
        <v>274</v>
      </c>
      <c r="B57" s="5"/>
      <c r="C57" s="5"/>
      <c r="D57" s="5" t="s">
        <v>275</v>
      </c>
      <c r="E57" s="8" t="s">
        <v>276</v>
      </c>
      <c r="F57" s="5"/>
      <c r="G57" s="5"/>
      <c r="H57" s="6" t="s">
        <v>277</v>
      </c>
      <c r="I57" s="5" t="n">
        <v>16039</v>
      </c>
      <c r="J57" s="5"/>
      <c r="K57" s="5" t="n">
        <v>15200</v>
      </c>
      <c r="L57" s="5"/>
      <c r="M57" s="5"/>
      <c r="N57" s="5"/>
      <c r="O57" s="6"/>
      <c r="P57" s="7" t="n">
        <v>2023</v>
      </c>
      <c r="Q57" s="5" t="n">
        <f aca="false">I57+K57</f>
        <v>31239</v>
      </c>
      <c r="R57" s="5" t="s">
        <v>21</v>
      </c>
      <c r="S57" s="5" t="n">
        <f aca="false">3601306+134309+32652+3503</f>
        <v>3771770</v>
      </c>
      <c r="T57" s="6" t="s">
        <v>278</v>
      </c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5"/>
      <c r="AG57" s="6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customFormat="false" ht="14.1" hidden="false" customHeight="false" outlineLevel="0" collapsed="false">
      <c r="A58" s="5" t="s">
        <v>279</v>
      </c>
      <c r="B58" s="5"/>
      <c r="C58" s="5"/>
      <c r="D58" s="7" t="s">
        <v>280</v>
      </c>
      <c r="E58" s="8" t="s">
        <v>281</v>
      </c>
      <c r="F58" s="5"/>
      <c r="G58" s="5"/>
      <c r="H58" s="6"/>
      <c r="I58" s="5" t="n">
        <v>9577</v>
      </c>
      <c r="J58" s="5" t="n">
        <v>2879</v>
      </c>
      <c r="K58" s="5"/>
      <c r="L58" s="5"/>
      <c r="M58" s="5" t="n">
        <v>80431</v>
      </c>
      <c r="N58" s="5" t="n">
        <v>92887</v>
      </c>
      <c r="O58" s="6"/>
      <c r="P58" s="7" t="n">
        <v>2023</v>
      </c>
      <c r="Q58" s="5" t="n">
        <f aca="false">I58+J58</f>
        <v>12456</v>
      </c>
      <c r="R58" s="5" t="s">
        <v>126</v>
      </c>
      <c r="S58" s="5" t="n">
        <f aca="false">M58</f>
        <v>80431</v>
      </c>
      <c r="T58" s="6" t="s">
        <v>282</v>
      </c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5"/>
      <c r="AG58" s="6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customFormat="false" ht="14.1" hidden="false" customHeight="false" outlineLevel="0" collapsed="false">
      <c r="A59" s="5" t="s">
        <v>283</v>
      </c>
      <c r="B59" s="5"/>
      <c r="C59" s="5"/>
      <c r="D59" s="7" t="s">
        <v>284</v>
      </c>
      <c r="E59" s="8" t="s">
        <v>285</v>
      </c>
      <c r="F59" s="5"/>
      <c r="G59" s="5"/>
      <c r="H59" s="6" t="s">
        <v>286</v>
      </c>
      <c r="I59" s="5" t="n">
        <v>61467</v>
      </c>
      <c r="J59" s="5" t="n">
        <v>283571</v>
      </c>
      <c r="K59" s="5" t="n">
        <v>17621</v>
      </c>
      <c r="L59" s="5"/>
      <c r="M59" s="5"/>
      <c r="N59" s="5" t="n">
        <v>23723800</v>
      </c>
      <c r="O59" s="6" t="n">
        <v>370009</v>
      </c>
      <c r="P59" s="7" t="n">
        <v>2023</v>
      </c>
      <c r="Q59" s="5" t="n">
        <f aca="false">I59+K59</f>
        <v>79088</v>
      </c>
      <c r="R59" s="5" t="s">
        <v>21</v>
      </c>
      <c r="S59" s="5" t="n">
        <f aca="false">13987358+286463+31325+1006777+34069+52848+397390+1811155+3819585+1480157+421964</f>
        <v>23329091</v>
      </c>
      <c r="T59" s="6" t="s">
        <v>287</v>
      </c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5"/>
      <c r="AG59" s="6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customFormat="false" ht="14.1" hidden="false" customHeight="false" outlineLevel="0" collapsed="false">
      <c r="A60" s="5" t="s">
        <v>288</v>
      </c>
      <c r="B60" s="5"/>
      <c r="C60" s="5"/>
      <c r="D60" s="5" t="s">
        <v>289</v>
      </c>
      <c r="E60" s="9" t="s">
        <v>290</v>
      </c>
      <c r="F60" s="5"/>
      <c r="G60" s="5"/>
      <c r="H60" s="6"/>
      <c r="I60" s="5" t="n">
        <v>14</v>
      </c>
      <c r="J60" s="5"/>
      <c r="K60" s="5" t="n">
        <v>8</v>
      </c>
      <c r="L60" s="5"/>
      <c r="M60" s="5" t="n">
        <v>16</v>
      </c>
      <c r="N60" s="5"/>
      <c r="O60" s="6"/>
      <c r="P60" s="7" t="n">
        <v>2023</v>
      </c>
      <c r="Q60" s="5" t="n">
        <f aca="false">I60+K60</f>
        <v>22</v>
      </c>
      <c r="R60" s="5" t="s">
        <v>21</v>
      </c>
      <c r="S60" s="5" t="n">
        <f aca="false">M60</f>
        <v>16</v>
      </c>
      <c r="T60" s="6" t="s">
        <v>291</v>
      </c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5"/>
      <c r="AG60" s="6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customFormat="false" ht="14.1" hidden="false" customHeight="false" outlineLevel="0" collapsed="false">
      <c r="A61" s="5" t="s">
        <v>292</v>
      </c>
      <c r="B61" s="5"/>
      <c r="C61" s="5"/>
      <c r="D61" s="5" t="s">
        <v>293</v>
      </c>
      <c r="E61" s="8" t="s">
        <v>294</v>
      </c>
      <c r="F61" s="5"/>
      <c r="G61" s="5"/>
      <c r="H61" s="6"/>
      <c r="I61" s="5" t="n">
        <v>11102</v>
      </c>
      <c r="J61" s="5"/>
      <c r="K61" s="5" t="n">
        <v>6636</v>
      </c>
      <c r="L61" s="5" t="n">
        <v>17737</v>
      </c>
      <c r="M61" s="5"/>
      <c r="N61" s="5"/>
      <c r="O61" s="6"/>
      <c r="P61" s="7" t="n">
        <v>2023</v>
      </c>
      <c r="Q61" s="5" t="n">
        <f aca="false">L61</f>
        <v>17737</v>
      </c>
      <c r="R61" s="5" t="s">
        <v>21</v>
      </c>
      <c r="S61" s="5" t="s">
        <v>108</v>
      </c>
      <c r="T61" s="6" t="s">
        <v>295</v>
      </c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5"/>
      <c r="AG61" s="6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customFormat="false" ht="13.8" hidden="false" customHeight="false" outlineLevel="0" collapsed="false">
      <c r="A62" s="5" t="s">
        <v>296</v>
      </c>
      <c r="B62" s="5"/>
      <c r="C62" s="5"/>
      <c r="D62" s="5" t="s">
        <v>297</v>
      </c>
      <c r="E62" s="5" t="s">
        <v>298</v>
      </c>
      <c r="F62" s="5"/>
      <c r="G62" s="5"/>
      <c r="H62" s="6" t="s">
        <v>299</v>
      </c>
      <c r="I62" s="5"/>
      <c r="J62" s="5"/>
      <c r="K62" s="5"/>
      <c r="L62" s="5"/>
      <c r="M62" s="5"/>
      <c r="N62" s="5"/>
      <c r="O62" s="6"/>
      <c r="P62" s="7" t="n">
        <v>2023</v>
      </c>
      <c r="Q62" s="5" t="s">
        <v>108</v>
      </c>
      <c r="R62" s="5" t="s">
        <v>108</v>
      </c>
      <c r="S62" s="5" t="s">
        <v>108</v>
      </c>
      <c r="T62" s="6" t="s">
        <v>300</v>
      </c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5"/>
      <c r="AG62" s="6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customFormat="false" ht="14.1" hidden="false" customHeight="false" outlineLevel="0" collapsed="false">
      <c r="A63" s="5" t="s">
        <v>301</v>
      </c>
      <c r="B63" s="5"/>
      <c r="C63" s="5"/>
      <c r="D63" s="5" t="s">
        <v>302</v>
      </c>
      <c r="E63" s="8" t="s">
        <v>303</v>
      </c>
      <c r="F63" s="5"/>
      <c r="G63" s="5"/>
      <c r="H63" s="6"/>
      <c r="I63" s="5" t="n">
        <v>37</v>
      </c>
      <c r="J63" s="5" t="n">
        <v>3030</v>
      </c>
      <c r="K63" s="5" t="n">
        <v>2299</v>
      </c>
      <c r="L63" s="5"/>
      <c r="M63" s="5" t="n">
        <v>12220</v>
      </c>
      <c r="N63" s="5" t="n">
        <v>14556</v>
      </c>
      <c r="O63" s="6"/>
      <c r="P63" s="7" t="n">
        <v>2023</v>
      </c>
      <c r="Q63" s="5" t="n">
        <f aca="false">I63+K63</f>
        <v>2336</v>
      </c>
      <c r="R63" s="5" t="s">
        <v>21</v>
      </c>
      <c r="S63" s="5" t="n">
        <f aca="false">M63</f>
        <v>12220</v>
      </c>
      <c r="T63" s="6" t="s">
        <v>304</v>
      </c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5"/>
      <c r="AG63" s="6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customFormat="false" ht="14.1" hidden="false" customHeight="false" outlineLevel="0" collapsed="false">
      <c r="A64" s="5" t="s">
        <v>305</v>
      </c>
      <c r="B64" s="5"/>
      <c r="C64" s="5"/>
      <c r="D64" s="5" t="s">
        <v>306</v>
      </c>
      <c r="E64" s="8" t="s">
        <v>307</v>
      </c>
      <c r="F64" s="5"/>
      <c r="G64" s="5"/>
      <c r="H64" s="6"/>
      <c r="I64" s="5" t="n">
        <v>14</v>
      </c>
      <c r="J64" s="5"/>
      <c r="K64" s="5" t="n">
        <v>0</v>
      </c>
      <c r="L64" s="5"/>
      <c r="M64" s="5" t="s">
        <v>308</v>
      </c>
      <c r="N64" s="5"/>
      <c r="O64" s="6"/>
      <c r="P64" s="7" t="n">
        <v>2023</v>
      </c>
      <c r="Q64" s="5" t="n">
        <f aca="false">I64</f>
        <v>14</v>
      </c>
      <c r="R64" s="5" t="s">
        <v>21</v>
      </c>
      <c r="S64" s="5" t="n">
        <f aca="false">535+59604</f>
        <v>60139</v>
      </c>
      <c r="T64" s="6" t="s">
        <v>309</v>
      </c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5"/>
      <c r="AG64" s="6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customFormat="false" ht="14.1" hidden="false" customHeight="false" outlineLevel="0" collapsed="false">
      <c r="A65" s="5" t="s">
        <v>310</v>
      </c>
      <c r="B65" s="5"/>
      <c r="C65" s="5"/>
      <c r="D65" s="5" t="s">
        <v>311</v>
      </c>
      <c r="E65" s="8" t="s">
        <v>312</v>
      </c>
      <c r="F65" s="5"/>
      <c r="G65" s="5"/>
      <c r="H65" s="6"/>
      <c r="I65" s="5" t="n">
        <v>11</v>
      </c>
      <c r="J65" s="5" t="n">
        <v>123</v>
      </c>
      <c r="K65" s="5" t="n">
        <v>11</v>
      </c>
      <c r="L65" s="5"/>
      <c r="M65" s="5" t="n">
        <v>191335</v>
      </c>
      <c r="N65" s="5"/>
      <c r="O65" s="6"/>
      <c r="P65" s="7" t="n">
        <v>2023</v>
      </c>
      <c r="Q65" s="5" t="n">
        <f aca="false">I65+K65</f>
        <v>22</v>
      </c>
      <c r="R65" s="5" t="s">
        <v>21</v>
      </c>
      <c r="S65" s="5" t="n">
        <f aca="false">M65</f>
        <v>191335</v>
      </c>
      <c r="T65" s="6" t="s">
        <v>313</v>
      </c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5"/>
      <c r="AG65" s="6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customFormat="false" ht="14.1" hidden="false" customHeight="false" outlineLevel="0" collapsed="false">
      <c r="A66" s="5" t="s">
        <v>314</v>
      </c>
      <c r="B66" s="5"/>
      <c r="C66" s="5"/>
      <c r="D66" s="5" t="s">
        <v>315</v>
      </c>
      <c r="E66" s="8" t="s">
        <v>316</v>
      </c>
      <c r="F66" s="5"/>
      <c r="G66" s="5"/>
      <c r="H66" s="6"/>
      <c r="I66" s="5" t="n">
        <v>2753</v>
      </c>
      <c r="J66" s="5" t="n">
        <v>1061</v>
      </c>
      <c r="K66" s="5" t="n">
        <v>953</v>
      </c>
      <c r="L66" s="5"/>
      <c r="M66" s="5" t="n">
        <v>66399</v>
      </c>
      <c r="N66" s="5" t="n">
        <v>70105</v>
      </c>
      <c r="O66" s="6"/>
      <c r="P66" s="7" t="n">
        <v>2023</v>
      </c>
      <c r="Q66" s="5" t="n">
        <f aca="false">I66+K66</f>
        <v>3706</v>
      </c>
      <c r="R66" s="5" t="s">
        <v>21</v>
      </c>
      <c r="S66" s="5" t="n">
        <f aca="false">M66</f>
        <v>66399</v>
      </c>
      <c r="T66" s="6" t="s">
        <v>317</v>
      </c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5"/>
      <c r="AG66" s="6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customFormat="false" ht="14.1" hidden="false" customHeight="false" outlineLevel="0" collapsed="false">
      <c r="A67" s="5" t="s">
        <v>318</v>
      </c>
      <c r="B67" s="5"/>
      <c r="C67" s="5" t="s">
        <v>319</v>
      </c>
      <c r="D67" s="5" t="s">
        <v>320</v>
      </c>
      <c r="E67" s="8" t="s">
        <v>321</v>
      </c>
      <c r="F67" s="5"/>
      <c r="G67" s="5"/>
      <c r="H67" s="6"/>
      <c r="I67" s="5" t="s">
        <v>322</v>
      </c>
      <c r="J67" s="5"/>
      <c r="K67" s="5"/>
      <c r="L67" s="5"/>
      <c r="M67" s="5"/>
      <c r="N67" s="5"/>
      <c r="O67" s="6"/>
      <c r="P67" s="7" t="n">
        <v>2023</v>
      </c>
      <c r="Q67" s="5" t="n">
        <f aca="false">1778+170</f>
        <v>1948</v>
      </c>
      <c r="R67" s="5" t="s">
        <v>108</v>
      </c>
      <c r="S67" s="5" t="s">
        <v>108</v>
      </c>
      <c r="T67" s="6" t="s">
        <v>323</v>
      </c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5"/>
      <c r="AG67" s="6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customFormat="false" ht="13.8" hidden="false" customHeight="false" outlineLevel="0" collapsed="false">
      <c r="A68" s="15" t="s">
        <v>324</v>
      </c>
      <c r="B68" s="5"/>
      <c r="C68" s="5"/>
      <c r="D68" s="5" t="s">
        <v>325</v>
      </c>
      <c r="E68" s="5"/>
      <c r="F68" s="5"/>
      <c r="G68" s="5"/>
      <c r="H68" s="6" t="s">
        <v>326</v>
      </c>
      <c r="I68" s="5"/>
      <c r="J68" s="5"/>
      <c r="K68" s="5"/>
      <c r="L68" s="5"/>
      <c r="M68" s="5"/>
      <c r="N68" s="5"/>
      <c r="O68" s="6"/>
      <c r="P68" s="7"/>
      <c r="Q68" s="5"/>
      <c r="R68" s="5"/>
      <c r="S68" s="5"/>
      <c r="T68" s="6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5"/>
      <c r="AG68" s="6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customFormat="false" ht="14.1" hidden="false" customHeight="false" outlineLevel="0" collapsed="false">
      <c r="A69" s="5" t="s">
        <v>327</v>
      </c>
      <c r="B69" s="5"/>
      <c r="C69" s="5"/>
      <c r="D69" s="5" t="s">
        <v>328</v>
      </c>
      <c r="E69" s="8" t="s">
        <v>329</v>
      </c>
      <c r="F69" s="5"/>
      <c r="G69" s="5"/>
      <c r="H69" s="6" t="s">
        <v>330</v>
      </c>
      <c r="I69" s="5" t="n">
        <v>84.1</v>
      </c>
      <c r="J69" s="5"/>
      <c r="K69" s="5" t="n">
        <v>467</v>
      </c>
      <c r="L69" s="5"/>
      <c r="M69" s="5" t="n">
        <v>4487.8</v>
      </c>
      <c r="N69" s="5" t="n">
        <v>5038.9</v>
      </c>
      <c r="O69" s="6"/>
      <c r="P69" s="7" t="n">
        <v>2023</v>
      </c>
      <c r="Q69" s="5" t="n">
        <f aca="false">I69+K69</f>
        <v>551.1</v>
      </c>
      <c r="R69" s="5" t="s">
        <v>21</v>
      </c>
      <c r="S69" s="5" t="n">
        <f aca="false">M69</f>
        <v>4487.8</v>
      </c>
      <c r="T69" s="6" t="s">
        <v>331</v>
      </c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5"/>
      <c r="AG69" s="6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customFormat="false" ht="14.1" hidden="false" customHeight="false" outlineLevel="0" collapsed="false">
      <c r="A70" s="5" t="s">
        <v>332</v>
      </c>
      <c r="B70" s="5"/>
      <c r="C70" s="5"/>
      <c r="D70" s="5" t="s">
        <v>333</v>
      </c>
      <c r="E70" s="8" t="s">
        <v>334</v>
      </c>
      <c r="F70" s="5"/>
      <c r="G70" s="5"/>
      <c r="H70" s="6" t="s">
        <v>335</v>
      </c>
      <c r="I70" s="5" t="n">
        <v>4</v>
      </c>
      <c r="J70" s="5" t="n">
        <v>357</v>
      </c>
      <c r="K70" s="5" t="n">
        <v>5</v>
      </c>
      <c r="L70" s="5"/>
      <c r="M70" s="5" t="s">
        <v>336</v>
      </c>
      <c r="N70" s="5" t="n">
        <v>349</v>
      </c>
      <c r="O70" s="6"/>
      <c r="P70" s="7" t="n">
        <v>2023</v>
      </c>
      <c r="Q70" s="5" t="n">
        <f aca="false">I70+K70</f>
        <v>9</v>
      </c>
      <c r="R70" s="5" t="s">
        <v>21</v>
      </c>
      <c r="S70" s="5" t="n">
        <f aca="false">340+257210</f>
        <v>257550</v>
      </c>
      <c r="T70" s="6" t="s">
        <v>337</v>
      </c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5"/>
      <c r="AG70" s="6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customFormat="false" ht="14.1" hidden="false" customHeight="false" outlineLevel="0" collapsed="false">
      <c r="A71" s="5" t="s">
        <v>338</v>
      </c>
      <c r="B71" s="5"/>
      <c r="C71" s="5"/>
      <c r="D71" s="8" t="s">
        <v>339</v>
      </c>
      <c r="E71" s="5"/>
      <c r="F71" s="5"/>
      <c r="G71" s="5"/>
      <c r="H71" s="6" t="s">
        <v>340</v>
      </c>
      <c r="I71" s="5"/>
      <c r="J71" s="5"/>
      <c r="K71" s="5"/>
      <c r="L71" s="5"/>
      <c r="M71" s="5"/>
      <c r="N71" s="5"/>
      <c r="O71" s="6"/>
      <c r="P71" s="7" t="n">
        <v>2022</v>
      </c>
      <c r="Q71" s="5" t="n">
        <f aca="false">U71+W71</f>
        <v>5159</v>
      </c>
      <c r="R71" s="5" t="s">
        <v>21</v>
      </c>
      <c r="S71" s="5" t="n">
        <f aca="false">Y71</f>
        <v>15812</v>
      </c>
      <c r="T71" s="6" t="s">
        <v>341</v>
      </c>
      <c r="U71" s="5" t="n">
        <v>1114</v>
      </c>
      <c r="V71" s="5"/>
      <c r="W71" s="5" t="n">
        <v>4045</v>
      </c>
      <c r="X71" s="5"/>
      <c r="Y71" s="5" t="n">
        <v>15812</v>
      </c>
      <c r="Z71" s="5" t="n">
        <v>20971</v>
      </c>
      <c r="AA71" s="6"/>
      <c r="AB71" s="5"/>
      <c r="AC71" s="5"/>
      <c r="AD71" s="5"/>
      <c r="AE71" s="5"/>
      <c r="AF71" s="5"/>
      <c r="AG71" s="6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customFormat="false" ht="14.1" hidden="false" customHeight="false" outlineLevel="0" collapsed="false">
      <c r="A72" s="5" t="s">
        <v>342</v>
      </c>
      <c r="B72" s="5"/>
      <c r="C72" s="5"/>
      <c r="D72" s="7" t="s">
        <v>343</v>
      </c>
      <c r="E72" s="9" t="s">
        <v>344</v>
      </c>
      <c r="F72" s="5"/>
      <c r="G72" s="5"/>
      <c r="H72" s="6" t="s">
        <v>345</v>
      </c>
      <c r="I72" s="5" t="n">
        <v>59600</v>
      </c>
      <c r="J72" s="5"/>
      <c r="K72" s="5" t="n">
        <v>19500</v>
      </c>
      <c r="L72" s="5"/>
      <c r="M72" s="5"/>
      <c r="N72" s="5"/>
      <c r="O72" s="6"/>
      <c r="P72" s="7" t="n">
        <v>2023</v>
      </c>
      <c r="Q72" s="5" t="n">
        <f aca="false">I72+K72</f>
        <v>79100</v>
      </c>
      <c r="R72" s="5" t="s">
        <v>21</v>
      </c>
      <c r="S72" s="5" t="n">
        <f aca="false">27600+134000+4900</f>
        <v>166500</v>
      </c>
      <c r="T72" s="6" t="s">
        <v>346</v>
      </c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5"/>
      <c r="AG72" s="6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customFormat="false" ht="14.1" hidden="false" customHeight="false" outlineLevel="0" collapsed="false">
      <c r="A73" s="5" t="s">
        <v>347</v>
      </c>
      <c r="B73" s="5"/>
      <c r="C73" s="5"/>
      <c r="D73" s="5" t="s">
        <v>348</v>
      </c>
      <c r="E73" s="8" t="s">
        <v>349</v>
      </c>
      <c r="F73" s="5"/>
      <c r="G73" s="5"/>
      <c r="H73" s="6"/>
      <c r="I73" s="5" t="n">
        <v>8609</v>
      </c>
      <c r="J73" s="5"/>
      <c r="K73" s="5" t="n">
        <v>7424</v>
      </c>
      <c r="L73" s="5"/>
      <c r="M73" s="5" t="n">
        <v>13251</v>
      </c>
      <c r="N73" s="5" t="n">
        <v>29284</v>
      </c>
      <c r="O73" s="6" t="n">
        <v>7565</v>
      </c>
      <c r="P73" s="7" t="n">
        <v>2023</v>
      </c>
      <c r="Q73" s="5" t="n">
        <f aca="false">I73+K73</f>
        <v>16033</v>
      </c>
      <c r="R73" s="5" t="s">
        <v>126</v>
      </c>
      <c r="S73" s="5" t="n">
        <f aca="false">M73</f>
        <v>13251</v>
      </c>
      <c r="T73" s="6" t="s">
        <v>350</v>
      </c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5"/>
      <c r="AG73" s="6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customFormat="false" ht="14.1" hidden="false" customHeight="false" outlineLevel="0" collapsed="false">
      <c r="A74" s="5" t="s">
        <v>351</v>
      </c>
      <c r="B74" s="5"/>
      <c r="C74" s="5"/>
      <c r="D74" s="5" t="s">
        <v>352</v>
      </c>
      <c r="E74" s="8" t="s">
        <v>353</v>
      </c>
      <c r="F74" s="5"/>
      <c r="G74" s="5"/>
      <c r="H74" s="6"/>
      <c r="I74" s="5" t="n">
        <v>11966</v>
      </c>
      <c r="J74" s="5"/>
      <c r="K74" s="5" t="n">
        <v>9952</v>
      </c>
      <c r="L74" s="5"/>
      <c r="M74" s="5" t="n">
        <v>1137193</v>
      </c>
      <c r="N74" s="5"/>
      <c r="O74" s="6" t="n">
        <v>1119</v>
      </c>
      <c r="P74" s="7" t="n">
        <v>2023</v>
      </c>
      <c r="Q74" s="5" t="n">
        <f aca="false">I74+K74</f>
        <v>21918</v>
      </c>
      <c r="R74" s="5" t="s">
        <v>21</v>
      </c>
      <c r="S74" s="5" t="n">
        <f aca="false">M74</f>
        <v>1137193</v>
      </c>
      <c r="T74" s="6" t="s">
        <v>354</v>
      </c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5"/>
      <c r="AG74" s="6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customFormat="false" ht="14.1" hidden="false" customHeight="false" outlineLevel="0" collapsed="false">
      <c r="A75" s="5" t="s">
        <v>355</v>
      </c>
      <c r="B75" s="5"/>
      <c r="C75" s="5"/>
      <c r="D75" s="5" t="s">
        <v>356</v>
      </c>
      <c r="E75" s="8" t="s">
        <v>357</v>
      </c>
      <c r="F75" s="5"/>
      <c r="G75" s="5"/>
      <c r="H75" s="6"/>
      <c r="I75" s="5" t="n">
        <v>134075</v>
      </c>
      <c r="J75" s="5" t="n">
        <v>17536</v>
      </c>
      <c r="K75" s="5" t="n">
        <v>21150</v>
      </c>
      <c r="L75" s="5"/>
      <c r="M75" s="5"/>
      <c r="N75" s="5"/>
      <c r="O75" s="6"/>
      <c r="P75" s="7" t="n">
        <v>2023</v>
      </c>
      <c r="Q75" s="5" t="n">
        <f aca="false">I75+K75</f>
        <v>155225</v>
      </c>
      <c r="R75" s="5" t="s">
        <v>21</v>
      </c>
      <c r="S75" s="5" t="s">
        <v>108</v>
      </c>
      <c r="T75" s="6" t="s">
        <v>358</v>
      </c>
      <c r="U75" s="5" t="n">
        <v>139038</v>
      </c>
      <c r="V75" s="5" t="n">
        <v>23088</v>
      </c>
      <c r="W75" s="5" t="n">
        <v>18475</v>
      </c>
      <c r="X75" s="5"/>
      <c r="Y75" s="5"/>
      <c r="Z75" s="5"/>
      <c r="AA75" s="6"/>
      <c r="AB75" s="5"/>
      <c r="AC75" s="5"/>
      <c r="AD75" s="5"/>
      <c r="AE75" s="5"/>
      <c r="AF75" s="5"/>
      <c r="AG75" s="6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customFormat="false" ht="14.1" hidden="false" customHeight="false" outlineLevel="0" collapsed="false">
      <c r="A76" s="5" t="s">
        <v>359</v>
      </c>
      <c r="B76" s="5"/>
      <c r="C76" s="5"/>
      <c r="D76" s="5" t="s">
        <v>360</v>
      </c>
      <c r="E76" s="8" t="s">
        <v>361</v>
      </c>
      <c r="F76" s="5"/>
      <c r="G76" s="5"/>
      <c r="H76" s="6"/>
      <c r="I76" s="5" t="n">
        <v>54361</v>
      </c>
      <c r="J76" s="5"/>
      <c r="K76" s="5" t="n">
        <v>18761</v>
      </c>
      <c r="L76" s="5"/>
      <c r="M76" s="5" t="n">
        <v>629592</v>
      </c>
      <c r="N76" s="5" t="n">
        <v>702714</v>
      </c>
      <c r="O76" s="6"/>
      <c r="P76" s="7" t="n">
        <v>2023</v>
      </c>
      <c r="Q76" s="5" t="n">
        <f aca="false">I76+K76</f>
        <v>73122</v>
      </c>
      <c r="R76" s="5" t="s">
        <v>21</v>
      </c>
      <c r="S76" s="5" t="n">
        <f aca="false">M76</f>
        <v>629592</v>
      </c>
      <c r="T76" s="6" t="s">
        <v>362</v>
      </c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5"/>
      <c r="AG76" s="6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customFormat="false" ht="14.1" hidden="false" customHeight="false" outlineLevel="0" collapsed="false">
      <c r="A77" s="5" t="s">
        <v>363</v>
      </c>
      <c r="B77" s="5"/>
      <c r="C77" s="5"/>
      <c r="D77" s="5"/>
      <c r="E77" s="8" t="s">
        <v>361</v>
      </c>
      <c r="F77" s="5"/>
      <c r="G77" s="5"/>
      <c r="H77" s="6"/>
      <c r="I77" s="5" t="n">
        <v>30</v>
      </c>
      <c r="J77" s="5"/>
      <c r="K77" s="5" t="n">
        <v>6114</v>
      </c>
      <c r="L77" s="5"/>
      <c r="M77" s="5" t="n">
        <v>15787</v>
      </c>
      <c r="N77" s="5" t="n">
        <v>21931</v>
      </c>
      <c r="O77" s="6"/>
      <c r="P77" s="7" t="n">
        <v>2023</v>
      </c>
      <c r="Q77" s="5" t="n">
        <f aca="false">I77+K77</f>
        <v>6144</v>
      </c>
      <c r="R77" s="5" t="s">
        <v>21</v>
      </c>
      <c r="S77" s="5" t="n">
        <f aca="false">M77</f>
        <v>15787</v>
      </c>
      <c r="T77" s="6" t="s">
        <v>364</v>
      </c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5"/>
      <c r="AG77" s="6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customFormat="false" ht="13.8" hidden="false" customHeight="false" outlineLevel="0" collapsed="false">
      <c r="A78" s="16" t="s">
        <v>365</v>
      </c>
      <c r="B78" s="5"/>
      <c r="C78" s="5"/>
      <c r="D78" s="7" t="s">
        <v>366</v>
      </c>
      <c r="E78" s="5"/>
      <c r="F78" s="5"/>
      <c r="G78" s="5"/>
      <c r="H78" s="6" t="s">
        <v>367</v>
      </c>
      <c r="I78" s="5"/>
      <c r="J78" s="5"/>
      <c r="K78" s="5"/>
      <c r="L78" s="5"/>
      <c r="M78" s="5"/>
      <c r="N78" s="5"/>
      <c r="O78" s="6"/>
      <c r="P78" s="7"/>
      <c r="Q78" s="5"/>
      <c r="R78" s="5"/>
      <c r="S78" s="5"/>
      <c r="T78" s="6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5"/>
      <c r="AG78" s="6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customFormat="false" ht="14.1" hidden="false" customHeight="false" outlineLevel="0" collapsed="false">
      <c r="A79" s="5" t="s">
        <v>368</v>
      </c>
      <c r="B79" s="5"/>
      <c r="C79" s="5"/>
      <c r="D79" s="8" t="s">
        <v>369</v>
      </c>
      <c r="E79" s="5"/>
      <c r="F79" s="5"/>
      <c r="G79" s="5"/>
      <c r="H79" s="6"/>
      <c r="I79" s="5"/>
      <c r="J79" s="5"/>
      <c r="K79" s="5"/>
      <c r="L79" s="5"/>
      <c r="M79" s="5"/>
      <c r="N79" s="5"/>
      <c r="O79" s="6"/>
      <c r="P79" s="7" t="n">
        <v>2022</v>
      </c>
      <c r="Q79" s="5" t="n">
        <f aca="false">X79</f>
        <v>858117</v>
      </c>
      <c r="R79" s="5" t="s">
        <v>21</v>
      </c>
      <c r="S79" s="5" t="s">
        <v>108</v>
      </c>
      <c r="T79" s="6" t="s">
        <v>370</v>
      </c>
      <c r="U79" s="5" t="n">
        <v>455142</v>
      </c>
      <c r="V79" s="5" t="n">
        <v>374888</v>
      </c>
      <c r="W79" s="5" t="n">
        <v>402976</v>
      </c>
      <c r="X79" s="5" t="n">
        <v>858117</v>
      </c>
      <c r="Y79" s="5"/>
      <c r="Z79" s="5"/>
      <c r="AA79" s="6" t="n">
        <v>14775</v>
      </c>
      <c r="AB79" s="5"/>
      <c r="AC79" s="5"/>
      <c r="AD79" s="5"/>
      <c r="AE79" s="5"/>
      <c r="AF79" s="5"/>
      <c r="AG79" s="6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customFormat="false" ht="14.1" hidden="false" customHeight="false" outlineLevel="0" collapsed="false">
      <c r="A80" s="5" t="s">
        <v>371</v>
      </c>
      <c r="B80" s="5"/>
      <c r="C80" s="5"/>
      <c r="D80" s="5" t="s">
        <v>372</v>
      </c>
      <c r="E80" s="8" t="s">
        <v>373</v>
      </c>
      <c r="F80" s="5"/>
      <c r="G80" s="5"/>
      <c r="H80" s="6"/>
      <c r="I80" s="5" t="n">
        <v>5762</v>
      </c>
      <c r="J80" s="5"/>
      <c r="K80" s="5" t="n">
        <v>69027</v>
      </c>
      <c r="L80" s="5" t="n">
        <v>74789</v>
      </c>
      <c r="M80" s="5" t="n">
        <v>360036</v>
      </c>
      <c r="N80" s="5" t="n">
        <v>434825</v>
      </c>
      <c r="O80" s="6"/>
      <c r="P80" s="7" t="n">
        <v>2023</v>
      </c>
      <c r="Q80" s="5" t="n">
        <f aca="false">L80</f>
        <v>74789</v>
      </c>
      <c r="R80" s="5" t="s">
        <v>21</v>
      </c>
      <c r="S80" s="5" t="n">
        <f aca="false">M80</f>
        <v>360036</v>
      </c>
      <c r="T80" s="6" t="s">
        <v>374</v>
      </c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5"/>
      <c r="AG80" s="6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customFormat="false" ht="14.1" hidden="false" customHeight="false" outlineLevel="0" collapsed="false">
      <c r="A81" s="5" t="s">
        <v>375</v>
      </c>
      <c r="B81" s="5"/>
      <c r="C81" s="5"/>
      <c r="D81" s="5" t="s">
        <v>376</v>
      </c>
      <c r="E81" s="8" t="s">
        <v>377</v>
      </c>
      <c r="F81" s="5"/>
      <c r="G81" s="5"/>
      <c r="H81" s="6"/>
      <c r="I81" s="5" t="n">
        <v>30524</v>
      </c>
      <c r="J81" s="5" t="n">
        <v>159860.35</v>
      </c>
      <c r="K81" s="5" t="n">
        <v>146673</v>
      </c>
      <c r="L81" s="5"/>
      <c r="M81" s="5" t="n">
        <v>1386091</v>
      </c>
      <c r="N81" s="5"/>
      <c r="O81" s="6"/>
      <c r="P81" s="7" t="n">
        <v>2023</v>
      </c>
      <c r="Q81" s="5" t="n">
        <f aca="false">I81+K81</f>
        <v>177197</v>
      </c>
      <c r="R81" s="5" t="s">
        <v>21</v>
      </c>
      <c r="S81" s="5" t="n">
        <f aca="false">M81</f>
        <v>1386091</v>
      </c>
      <c r="T81" s="6" t="s">
        <v>378</v>
      </c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5"/>
      <c r="AG81" s="6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customFormat="false" ht="14.1" hidden="false" customHeight="false" outlineLevel="0" collapsed="false">
      <c r="A82" s="5" t="s">
        <v>379</v>
      </c>
      <c r="B82" s="5"/>
      <c r="C82" s="5"/>
      <c r="D82" s="5" t="s">
        <v>380</v>
      </c>
      <c r="E82" s="8" t="s">
        <v>381</v>
      </c>
      <c r="F82" s="5"/>
      <c r="G82" s="5"/>
      <c r="H82" s="6"/>
      <c r="I82" s="5" t="n">
        <v>85</v>
      </c>
      <c r="J82" s="5"/>
      <c r="K82" s="5" t="n">
        <v>28</v>
      </c>
      <c r="L82" s="5"/>
      <c r="M82" s="5" t="n">
        <v>4321</v>
      </c>
      <c r="N82" s="5" t="n">
        <v>4434</v>
      </c>
      <c r="O82" s="6"/>
      <c r="P82" s="7" t="n">
        <v>2023</v>
      </c>
      <c r="Q82" s="5" t="n">
        <f aca="false">I82+K82</f>
        <v>113</v>
      </c>
      <c r="R82" s="5" t="s">
        <v>21</v>
      </c>
      <c r="S82" s="5" t="n">
        <f aca="false">M82</f>
        <v>4321</v>
      </c>
      <c r="T82" s="6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5"/>
      <c r="AG82" s="6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customFormat="false" ht="14.1" hidden="false" customHeight="false" outlineLevel="0" collapsed="false">
      <c r="A83" s="5" t="s">
        <v>382</v>
      </c>
      <c r="B83" s="5"/>
      <c r="C83" s="5"/>
      <c r="D83" s="5" t="s">
        <v>383</v>
      </c>
      <c r="E83" s="8" t="s">
        <v>384</v>
      </c>
      <c r="F83" s="5"/>
      <c r="G83" s="5"/>
      <c r="H83" s="6"/>
      <c r="I83" s="5" t="n">
        <v>7198</v>
      </c>
      <c r="J83" s="5" t="n">
        <v>13743</v>
      </c>
      <c r="K83" s="5" t="n">
        <v>5782</v>
      </c>
      <c r="L83" s="5" t="n">
        <v>12980</v>
      </c>
      <c r="M83" s="5"/>
      <c r="N83" s="5" t="n">
        <v>6492948</v>
      </c>
      <c r="O83" s="6"/>
      <c r="P83" s="7"/>
      <c r="Q83" s="5"/>
      <c r="R83" s="5"/>
      <c r="S83" s="5"/>
      <c r="T83" s="6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5"/>
      <c r="AG83" s="6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customFormat="false" ht="14.1" hidden="false" customHeight="false" outlineLevel="0" collapsed="false">
      <c r="A84" s="5" t="s">
        <v>385</v>
      </c>
      <c r="B84" s="5"/>
      <c r="C84" s="5"/>
      <c r="D84" s="5" t="s">
        <v>386</v>
      </c>
      <c r="E84" s="8" t="s">
        <v>387</v>
      </c>
      <c r="F84" s="5"/>
      <c r="G84" s="5"/>
      <c r="H84" s="6"/>
      <c r="I84" s="5" t="n">
        <v>489</v>
      </c>
      <c r="J84" s="5" t="n">
        <v>2799</v>
      </c>
      <c r="K84" s="5" t="n">
        <v>2846</v>
      </c>
      <c r="L84" s="5"/>
      <c r="M84" s="5" t="n">
        <v>185633</v>
      </c>
      <c r="N84" s="5" t="n">
        <v>188968</v>
      </c>
      <c r="O84" s="6"/>
      <c r="P84" s="7"/>
      <c r="Q84" s="5"/>
      <c r="R84" s="5"/>
      <c r="S84" s="5"/>
      <c r="T84" s="6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5"/>
      <c r="AG84" s="6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customFormat="false" ht="13.8" hidden="false" customHeight="false" outlineLevel="0" collapsed="false">
      <c r="A85" s="5" t="s">
        <v>388</v>
      </c>
      <c r="B85" s="5"/>
      <c r="C85" s="5"/>
      <c r="D85" s="5" t="s">
        <v>389</v>
      </c>
      <c r="E85" s="5"/>
      <c r="F85" s="5"/>
      <c r="G85" s="5"/>
      <c r="H85" s="6"/>
      <c r="I85" s="5"/>
      <c r="J85" s="5"/>
      <c r="K85" s="5"/>
      <c r="L85" s="5"/>
      <c r="M85" s="5"/>
      <c r="N85" s="5"/>
      <c r="O85" s="6"/>
      <c r="P85" s="7"/>
      <c r="Q85" s="5"/>
      <c r="R85" s="5"/>
      <c r="S85" s="5"/>
      <c r="T85" s="6"/>
      <c r="U85" s="5" t="n">
        <v>490</v>
      </c>
      <c r="V85" s="5" t="n">
        <v>363</v>
      </c>
      <c r="W85" s="5" t="n">
        <v>107002</v>
      </c>
      <c r="X85" s="5"/>
      <c r="Y85" s="5"/>
      <c r="Z85" s="5" t="n">
        <v>107855</v>
      </c>
      <c r="AA85" s="6"/>
      <c r="AB85" s="5"/>
      <c r="AC85" s="5"/>
      <c r="AD85" s="5"/>
      <c r="AE85" s="5"/>
      <c r="AF85" s="5"/>
      <c r="AG85" s="6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customFormat="false" ht="14.1" hidden="false" customHeight="false" outlineLevel="0" collapsed="false">
      <c r="A86" s="5" t="s">
        <v>390</v>
      </c>
      <c r="B86" s="5"/>
      <c r="C86" s="5"/>
      <c r="D86" s="5" t="s">
        <v>391</v>
      </c>
      <c r="E86" s="8" t="s">
        <v>392</v>
      </c>
      <c r="F86" s="5"/>
      <c r="G86" s="5"/>
      <c r="H86" s="6"/>
      <c r="I86" s="5" t="n">
        <v>126000</v>
      </c>
      <c r="J86" s="5" t="n">
        <v>11000</v>
      </c>
      <c r="K86" s="5" t="n">
        <v>4000</v>
      </c>
      <c r="L86" s="5"/>
      <c r="M86" s="5" t="n">
        <v>385000</v>
      </c>
      <c r="N86" s="5" t="n">
        <v>515000</v>
      </c>
      <c r="O86" s="6"/>
      <c r="P86" s="7"/>
      <c r="Q86" s="5"/>
      <c r="R86" s="5"/>
      <c r="S86" s="5"/>
      <c r="T86" s="6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5"/>
      <c r="AG86" s="6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customFormat="false" ht="13.8" hidden="false" customHeight="false" outlineLevel="0" collapsed="false">
      <c r="A87" s="5" t="s">
        <v>393</v>
      </c>
      <c r="B87" s="5"/>
      <c r="C87" s="5"/>
      <c r="D87" s="5" t="s">
        <v>394</v>
      </c>
      <c r="E87" s="5"/>
      <c r="F87" s="5"/>
      <c r="G87" s="5"/>
      <c r="H87" s="6"/>
      <c r="I87" s="5"/>
      <c r="J87" s="5"/>
      <c r="K87" s="5"/>
      <c r="L87" s="5"/>
      <c r="M87" s="5"/>
      <c r="N87" s="5"/>
      <c r="O87" s="6"/>
      <c r="P87" s="7"/>
      <c r="Q87" s="5"/>
      <c r="R87" s="5"/>
      <c r="S87" s="5"/>
      <c r="T87" s="6"/>
      <c r="U87" s="5"/>
      <c r="V87" s="5"/>
      <c r="W87" s="5"/>
      <c r="X87" s="5"/>
      <c r="Y87" s="5"/>
      <c r="Z87" s="5" t="n">
        <v>32042</v>
      </c>
      <c r="AA87" s="6"/>
      <c r="AB87" s="5"/>
      <c r="AC87" s="5"/>
      <c r="AD87" s="5"/>
      <c r="AE87" s="5"/>
      <c r="AF87" s="5" t="n">
        <v>41723607</v>
      </c>
      <c r="AG87" s="6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customFormat="false" ht="14.1" hidden="false" customHeight="false" outlineLevel="0" collapsed="false">
      <c r="A88" s="5" t="s">
        <v>395</v>
      </c>
      <c r="B88" s="5"/>
      <c r="C88" s="5"/>
      <c r="D88" s="8" t="s">
        <v>396</v>
      </c>
      <c r="E88" s="5"/>
      <c r="F88" s="5"/>
      <c r="G88" s="5"/>
      <c r="H88" s="6"/>
      <c r="I88" s="5"/>
      <c r="J88" s="5"/>
      <c r="K88" s="5"/>
      <c r="L88" s="5"/>
      <c r="M88" s="5"/>
      <c r="N88" s="5"/>
      <c r="O88" s="6"/>
      <c r="P88" s="7"/>
      <c r="Q88" s="5"/>
      <c r="R88" s="5"/>
      <c r="S88" s="5"/>
      <c r="T88" s="6"/>
      <c r="U88" s="5" t="n">
        <v>2500</v>
      </c>
      <c r="V88" s="5"/>
      <c r="W88" s="5" t="n">
        <v>15100</v>
      </c>
      <c r="X88" s="5" t="n">
        <v>17600</v>
      </c>
      <c r="Y88" s="5"/>
      <c r="Z88" s="5"/>
      <c r="AA88" s="6"/>
      <c r="AB88" s="5"/>
      <c r="AC88" s="5"/>
      <c r="AD88" s="5"/>
      <c r="AE88" s="5"/>
      <c r="AF88" s="5"/>
      <c r="AG88" s="6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customFormat="false" ht="13.8" hidden="false" customHeight="false" outlineLevel="0" collapsed="false">
      <c r="A89" s="5" t="s">
        <v>397</v>
      </c>
      <c r="B89" s="5"/>
      <c r="C89" s="5"/>
      <c r="D89" s="5" t="s">
        <v>398</v>
      </c>
      <c r="E89" s="5" t="s">
        <v>399</v>
      </c>
      <c r="F89" s="5"/>
      <c r="G89" s="5"/>
      <c r="H89" s="6"/>
      <c r="I89" s="5" t="n">
        <v>1142</v>
      </c>
      <c r="J89" s="5" t="n">
        <v>6401</v>
      </c>
      <c r="K89" s="5" t="n">
        <v>3116</v>
      </c>
      <c r="L89" s="5"/>
      <c r="M89" s="5" t="s">
        <v>400</v>
      </c>
      <c r="N89" s="5" t="s">
        <v>401</v>
      </c>
      <c r="O89" s="6"/>
      <c r="P89" s="7"/>
      <c r="Q89" s="5"/>
      <c r="R89" s="5"/>
      <c r="S89" s="5"/>
      <c r="T89" s="6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5"/>
      <c r="AG89" s="6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customFormat="false" ht="14.1" hidden="false" customHeight="false" outlineLevel="0" collapsed="false">
      <c r="A90" s="5" t="s">
        <v>402</v>
      </c>
      <c r="B90" s="5"/>
      <c r="C90" s="5"/>
      <c r="D90" s="5" t="s">
        <v>403</v>
      </c>
      <c r="E90" s="8" t="s">
        <v>404</v>
      </c>
      <c r="F90" s="5"/>
      <c r="G90" s="5"/>
      <c r="H90" s="6"/>
      <c r="I90" s="5" t="n">
        <v>0</v>
      </c>
      <c r="J90" s="5"/>
      <c r="K90" s="5" t="n">
        <v>58</v>
      </c>
      <c r="L90" s="5"/>
      <c r="M90" s="5" t="n">
        <v>645</v>
      </c>
      <c r="N90" s="5" t="n">
        <v>703</v>
      </c>
      <c r="O90" s="6"/>
      <c r="P90" s="7"/>
      <c r="Q90" s="5"/>
      <c r="R90" s="5"/>
      <c r="S90" s="5"/>
      <c r="T90" s="6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5"/>
      <c r="AG90" s="6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customFormat="false" ht="13.8" hidden="false" customHeight="false" outlineLevel="0" collapsed="false">
      <c r="A91" s="5" t="s">
        <v>405</v>
      </c>
      <c r="B91" s="5"/>
      <c r="C91" s="5"/>
      <c r="D91" s="5" t="s">
        <v>406</v>
      </c>
      <c r="E91" s="5"/>
      <c r="F91" s="5"/>
      <c r="G91" s="5"/>
      <c r="H91" s="6"/>
      <c r="I91" s="5"/>
      <c r="J91" s="5"/>
      <c r="K91" s="5"/>
      <c r="L91" s="5"/>
      <c r="M91" s="5"/>
      <c r="N91" s="5"/>
      <c r="O91" s="6"/>
      <c r="P91" s="7"/>
      <c r="Q91" s="5"/>
      <c r="R91" s="5"/>
      <c r="S91" s="5"/>
      <c r="T91" s="6"/>
      <c r="U91" s="5" t="n">
        <v>137.1</v>
      </c>
      <c r="V91" s="5"/>
      <c r="W91" s="5" t="n">
        <v>5042</v>
      </c>
      <c r="X91" s="5"/>
      <c r="Y91" s="5" t="n">
        <v>12.3</v>
      </c>
      <c r="Z91" s="5" t="n">
        <v>5191</v>
      </c>
      <c r="AA91" s="6"/>
      <c r="AB91" s="5"/>
      <c r="AC91" s="5"/>
      <c r="AD91" s="5"/>
      <c r="AE91" s="5"/>
      <c r="AF91" s="5"/>
      <c r="AG91" s="6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customFormat="false" ht="14.1" hidden="false" customHeight="false" outlineLevel="0" collapsed="false">
      <c r="A92" s="5" t="s">
        <v>407</v>
      </c>
      <c r="B92" s="5"/>
      <c r="C92" s="5"/>
      <c r="D92" s="5" t="s">
        <v>408</v>
      </c>
      <c r="E92" s="8" t="s">
        <v>409</v>
      </c>
      <c r="F92" s="5"/>
      <c r="G92" s="5"/>
      <c r="H92" s="6"/>
      <c r="I92" s="5" t="n">
        <v>845</v>
      </c>
      <c r="J92" s="5"/>
      <c r="K92" s="5" t="n">
        <v>8771</v>
      </c>
      <c r="L92" s="5"/>
      <c r="M92" s="5" t="n">
        <v>1197</v>
      </c>
      <c r="N92" s="5"/>
      <c r="O92" s="6"/>
      <c r="P92" s="7"/>
      <c r="Q92" s="5"/>
      <c r="R92" s="5"/>
      <c r="S92" s="5"/>
      <c r="T92" s="6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5"/>
      <c r="AG92" s="6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customFormat="false" ht="14.1" hidden="false" customHeight="false" outlineLevel="0" collapsed="false">
      <c r="A93" s="5" t="s">
        <v>410</v>
      </c>
      <c r="B93" s="5"/>
      <c r="C93" s="5"/>
      <c r="D93" s="5"/>
      <c r="E93" s="8" t="s">
        <v>411</v>
      </c>
      <c r="F93" s="5"/>
      <c r="G93" s="5"/>
      <c r="H93" s="6" t="s">
        <v>340</v>
      </c>
      <c r="I93" s="5" t="n">
        <v>850</v>
      </c>
      <c r="J93" s="5" t="n">
        <v>6034</v>
      </c>
      <c r="K93" s="5" t="n">
        <v>915</v>
      </c>
      <c r="L93" s="5"/>
      <c r="M93" s="5" t="n">
        <v>8670250</v>
      </c>
      <c r="N93" s="5" t="n">
        <v>8672015</v>
      </c>
      <c r="O93" s="6" t="n">
        <v>1259768</v>
      </c>
      <c r="P93" s="7"/>
      <c r="Q93" s="5"/>
      <c r="R93" s="5"/>
      <c r="S93" s="5"/>
      <c r="T93" s="6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5"/>
      <c r="AG93" s="6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customFormat="false" ht="13.8" hidden="false" customHeight="false" outlineLevel="0" collapsed="false">
      <c r="A94" s="5" t="s">
        <v>412</v>
      </c>
      <c r="B94" s="5"/>
      <c r="C94" s="5"/>
      <c r="D94" s="5" t="s">
        <v>413</v>
      </c>
      <c r="E94" s="5"/>
      <c r="F94" s="5"/>
      <c r="G94" s="5"/>
      <c r="H94" s="6"/>
      <c r="I94" s="5"/>
      <c r="J94" s="5"/>
      <c r="K94" s="5"/>
      <c r="L94" s="5"/>
      <c r="M94" s="5"/>
      <c r="N94" s="5"/>
      <c r="O94" s="6"/>
      <c r="P94" s="7"/>
      <c r="Q94" s="5"/>
      <c r="R94" s="5"/>
      <c r="S94" s="5"/>
      <c r="T94" s="6"/>
      <c r="U94" s="5" t="n">
        <v>55</v>
      </c>
      <c r="V94" s="5"/>
      <c r="W94" s="5" t="n">
        <v>102</v>
      </c>
      <c r="X94" s="5"/>
      <c r="Y94" s="5" t="n">
        <v>242484</v>
      </c>
      <c r="Z94" s="5"/>
      <c r="AA94" s="6"/>
      <c r="AB94" s="5"/>
      <c r="AC94" s="5"/>
      <c r="AD94" s="5"/>
      <c r="AE94" s="5"/>
      <c r="AF94" s="5"/>
      <c r="AG94" s="6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customFormat="false" ht="14.1" hidden="false" customHeight="false" outlineLevel="0" collapsed="false">
      <c r="A95" s="5" t="s">
        <v>414</v>
      </c>
      <c r="B95" s="5"/>
      <c r="C95" s="5" t="s">
        <v>415</v>
      </c>
      <c r="D95" s="5" t="s">
        <v>416</v>
      </c>
      <c r="E95" s="8" t="s">
        <v>417</v>
      </c>
      <c r="F95" s="5"/>
      <c r="G95" s="5"/>
      <c r="H95" s="6"/>
      <c r="I95" s="5" t="n">
        <v>5435</v>
      </c>
      <c r="J95" s="5" t="n">
        <v>12853</v>
      </c>
      <c r="K95" s="5" t="n">
        <v>9981</v>
      </c>
      <c r="L95" s="5"/>
      <c r="M95" s="5" t="n">
        <v>95116</v>
      </c>
      <c r="N95" s="5" t="n">
        <v>105097</v>
      </c>
      <c r="O95" s="6"/>
      <c r="P95" s="7"/>
      <c r="Q95" s="5"/>
      <c r="R95" s="5"/>
      <c r="S95" s="5"/>
      <c r="T95" s="6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5"/>
      <c r="AG95" s="6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customFormat="false" ht="14.1" hidden="false" customHeight="false" outlineLevel="0" collapsed="false">
      <c r="A96" s="5" t="s">
        <v>418</v>
      </c>
      <c r="B96" s="5"/>
      <c r="C96" s="5"/>
      <c r="D96" s="5" t="s">
        <v>419</v>
      </c>
      <c r="E96" s="8" t="s">
        <v>420</v>
      </c>
      <c r="F96" s="5"/>
      <c r="G96" s="5"/>
      <c r="H96" s="6"/>
      <c r="I96" s="5" t="n">
        <v>173000</v>
      </c>
      <c r="J96" s="5" t="n">
        <v>6000</v>
      </c>
      <c r="K96" s="5" t="n">
        <v>15000</v>
      </c>
      <c r="L96" s="5"/>
      <c r="M96" s="5" t="n">
        <v>950000</v>
      </c>
      <c r="N96" s="5"/>
      <c r="O96" s="6"/>
      <c r="P96" s="7"/>
      <c r="Q96" s="5"/>
      <c r="R96" s="5"/>
      <c r="S96" s="5"/>
      <c r="T96" s="6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5"/>
      <c r="AG96" s="6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customFormat="false" ht="14.1" hidden="false" customHeight="false" outlineLevel="0" collapsed="false">
      <c r="A97" s="5" t="s">
        <v>421</v>
      </c>
      <c r="B97" s="5"/>
      <c r="C97" s="5"/>
      <c r="D97" s="5" t="s">
        <v>422</v>
      </c>
      <c r="E97" s="8" t="s">
        <v>423</v>
      </c>
      <c r="F97" s="5"/>
      <c r="G97" s="5"/>
      <c r="H97" s="6"/>
      <c r="I97" s="5" t="n">
        <v>102</v>
      </c>
      <c r="J97" s="5"/>
      <c r="K97" s="5" t="n">
        <v>177</v>
      </c>
      <c r="L97" s="5" t="n">
        <v>279</v>
      </c>
      <c r="M97" s="5" t="n">
        <v>8470</v>
      </c>
      <c r="N97" s="5" t="n">
        <v>8749</v>
      </c>
      <c r="O97" s="6"/>
      <c r="P97" s="7"/>
      <c r="Q97" s="5"/>
      <c r="R97" s="5"/>
      <c r="S97" s="5"/>
      <c r="T97" s="6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5"/>
      <c r="AG97" s="6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customFormat="false" ht="14.1" hidden="false" customHeight="false" outlineLevel="0" collapsed="false">
      <c r="A98" s="5" t="s">
        <v>424</v>
      </c>
      <c r="B98" s="5"/>
      <c r="C98" s="5"/>
      <c r="D98" s="5" t="s">
        <v>425</v>
      </c>
      <c r="E98" s="8" t="s">
        <v>426</v>
      </c>
      <c r="F98" s="5"/>
      <c r="G98" s="5"/>
      <c r="H98" s="6"/>
      <c r="I98" s="5"/>
      <c r="J98" s="5"/>
      <c r="K98" s="5" t="n">
        <v>3</v>
      </c>
      <c r="L98" s="5"/>
      <c r="M98" s="5" t="s">
        <v>427</v>
      </c>
      <c r="N98" s="5"/>
      <c r="O98" s="6"/>
      <c r="P98" s="7"/>
      <c r="Q98" s="5"/>
      <c r="R98" s="5"/>
      <c r="S98" s="5"/>
      <c r="T98" s="6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5"/>
      <c r="AG98" s="6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customFormat="false" ht="14.1" hidden="false" customHeight="false" outlineLevel="0" collapsed="false">
      <c r="A99" s="5" t="s">
        <v>428</v>
      </c>
      <c r="B99" s="5"/>
      <c r="C99" s="5"/>
      <c r="D99" s="5" t="s">
        <v>429</v>
      </c>
      <c r="E99" s="8" t="s">
        <v>430</v>
      </c>
      <c r="F99" s="5"/>
      <c r="G99" s="5" t="s">
        <v>431</v>
      </c>
      <c r="H99" s="6" t="s">
        <v>432</v>
      </c>
      <c r="I99" s="5" t="n">
        <v>13505</v>
      </c>
      <c r="J99" s="5" t="n">
        <v>16597</v>
      </c>
      <c r="K99" s="5" t="n">
        <v>8428</v>
      </c>
      <c r="L99" s="5"/>
      <c r="M99" s="5"/>
      <c r="N99" s="5"/>
      <c r="O99" s="6" t="n">
        <v>1058</v>
      </c>
      <c r="P99" s="7"/>
      <c r="Q99" s="5"/>
      <c r="R99" s="5"/>
      <c r="S99" s="5"/>
      <c r="T99" s="6"/>
      <c r="U99" s="5" t="n">
        <v>10953</v>
      </c>
      <c r="V99" s="5" t="n">
        <v>16303</v>
      </c>
      <c r="W99" s="5" t="n">
        <v>10913</v>
      </c>
      <c r="X99" s="5"/>
      <c r="Y99" s="5" t="n">
        <v>18631</v>
      </c>
      <c r="Z99" s="5"/>
      <c r="AA99" s="6" t="n">
        <v>1087</v>
      </c>
      <c r="AB99" s="5"/>
      <c r="AC99" s="5"/>
      <c r="AD99" s="5"/>
      <c r="AE99" s="5"/>
      <c r="AF99" s="5"/>
      <c r="AG99" s="6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customFormat="false" ht="13.8" hidden="false" customHeight="false" outlineLevel="0" collapsed="false">
      <c r="A100" s="5" t="s">
        <v>433</v>
      </c>
      <c r="B100" s="5"/>
      <c r="C100" s="5"/>
      <c r="D100" s="5" t="s">
        <v>434</v>
      </c>
      <c r="E100" s="5"/>
      <c r="F100" s="5"/>
      <c r="G100" s="5" t="s">
        <v>435</v>
      </c>
      <c r="H100" s="6" t="s">
        <v>436</v>
      </c>
      <c r="I100" s="5"/>
      <c r="J100" s="5"/>
      <c r="K100" s="5"/>
      <c r="L100" s="5"/>
      <c r="M100" s="5"/>
      <c r="N100" s="5"/>
      <c r="O100" s="6"/>
      <c r="P100" s="7"/>
      <c r="Q100" s="5"/>
      <c r="R100" s="5"/>
      <c r="S100" s="5"/>
      <c r="T100" s="6"/>
      <c r="U100" s="5" t="n">
        <v>12</v>
      </c>
      <c r="V100" s="5" t="n">
        <f aca="false">34+29</f>
        <v>63</v>
      </c>
      <c r="W100" s="5"/>
      <c r="X100" s="5"/>
      <c r="Y100" s="5" t="n">
        <v>45874000</v>
      </c>
      <c r="Z100" s="5" t="n">
        <v>45948</v>
      </c>
      <c r="AA100" s="6"/>
      <c r="AB100" s="5"/>
      <c r="AC100" s="5"/>
      <c r="AD100" s="5"/>
      <c r="AE100" s="5"/>
      <c r="AF100" s="5"/>
      <c r="AG100" s="6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customFormat="false" ht="84.75" hidden="false" customHeight="false" outlineLevel="0" collapsed="false">
      <c r="A101" s="5" t="s">
        <v>437</v>
      </c>
      <c r="B101" s="5"/>
      <c r="C101" s="17" t="s">
        <v>438</v>
      </c>
      <c r="D101" s="5" t="s">
        <v>439</v>
      </c>
      <c r="E101" s="5"/>
      <c r="F101" s="5"/>
      <c r="G101" s="5" t="s">
        <v>440</v>
      </c>
      <c r="H101" s="6" t="s">
        <v>441</v>
      </c>
      <c r="I101" s="5"/>
      <c r="J101" s="5"/>
      <c r="K101" s="5"/>
      <c r="L101" s="5"/>
      <c r="M101" s="5"/>
      <c r="N101" s="5"/>
      <c r="O101" s="6"/>
      <c r="P101" s="7"/>
      <c r="Q101" s="5"/>
      <c r="R101" s="5"/>
      <c r="S101" s="5"/>
      <c r="T101" s="6"/>
      <c r="U101" s="5" t="n">
        <v>1343</v>
      </c>
      <c r="V101" s="5" t="n">
        <v>25273</v>
      </c>
      <c r="W101" s="5" t="n">
        <v>17182</v>
      </c>
      <c r="X101" s="5"/>
      <c r="Y101" s="5" t="n">
        <v>17977</v>
      </c>
      <c r="Z101" s="5"/>
      <c r="AA101" s="6"/>
      <c r="AB101" s="5"/>
      <c r="AC101" s="5"/>
      <c r="AD101" s="5"/>
      <c r="AE101" s="5"/>
      <c r="AF101" s="5"/>
      <c r="AG101" s="6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customFormat="false" ht="14.1" hidden="false" customHeight="false" outlineLevel="0" collapsed="false">
      <c r="A102" s="5" t="s">
        <v>442</v>
      </c>
      <c r="B102" s="5"/>
      <c r="C102" s="5"/>
      <c r="D102" s="5" t="s">
        <v>443</v>
      </c>
      <c r="E102" s="8" t="s">
        <v>444</v>
      </c>
      <c r="F102" s="5"/>
      <c r="G102" s="5" t="s">
        <v>445</v>
      </c>
      <c r="H102" s="6" t="s">
        <v>446</v>
      </c>
      <c r="I102" s="5" t="n">
        <v>78000</v>
      </c>
      <c r="J102" s="5" t="n">
        <v>181000</v>
      </c>
      <c r="K102" s="5" t="n">
        <v>63000</v>
      </c>
      <c r="L102" s="5" t="n">
        <v>141000</v>
      </c>
      <c r="M102" s="5" t="s">
        <v>447</v>
      </c>
      <c r="N102" s="5"/>
      <c r="O102" s="6" t="n">
        <v>9000</v>
      </c>
      <c r="P102" s="7"/>
      <c r="Q102" s="5"/>
      <c r="R102" s="5"/>
      <c r="S102" s="5"/>
      <c r="T102" s="6"/>
      <c r="U102" s="5" t="n">
        <v>80000</v>
      </c>
      <c r="V102" s="5" t="n">
        <v>185000</v>
      </c>
      <c r="W102" s="5" t="n">
        <v>61000</v>
      </c>
      <c r="X102" s="5"/>
      <c r="Y102" s="5" t="n">
        <v>9000000</v>
      </c>
      <c r="Z102" s="5"/>
      <c r="AA102" s="6"/>
      <c r="AB102" s="5"/>
      <c r="AC102" s="5"/>
      <c r="AD102" s="5"/>
      <c r="AE102" s="5"/>
      <c r="AF102" s="5"/>
      <c r="AG102" s="6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customFormat="false" ht="14.1" hidden="false" customHeight="false" outlineLevel="0" collapsed="false">
      <c r="A103" s="5" t="s">
        <v>448</v>
      </c>
      <c r="B103" s="5"/>
      <c r="C103" s="5"/>
      <c r="D103" s="5"/>
      <c r="E103" s="8" t="s">
        <v>449</v>
      </c>
      <c r="F103" s="5"/>
      <c r="G103" s="5"/>
      <c r="H103" s="6" t="s">
        <v>450</v>
      </c>
      <c r="I103" s="5" t="n">
        <v>3093000</v>
      </c>
      <c r="J103" s="5"/>
      <c r="K103" s="5" t="n">
        <v>5100</v>
      </c>
      <c r="L103" s="5"/>
      <c r="M103" s="5"/>
      <c r="N103" s="5"/>
      <c r="O103" s="6"/>
      <c r="P103" s="7"/>
      <c r="Q103" s="5" t="n">
        <f aca="false">I103+K103</f>
        <v>3098100</v>
      </c>
      <c r="R103" s="5"/>
      <c r="S103" s="5"/>
      <c r="T103" s="6"/>
      <c r="U103" s="5" t="n">
        <v>3093000</v>
      </c>
      <c r="V103" s="5" t="n">
        <v>5100</v>
      </c>
      <c r="W103" s="5"/>
      <c r="X103" s="5"/>
      <c r="Y103" s="5"/>
      <c r="Z103" s="5"/>
      <c r="AA103" s="6"/>
      <c r="AB103" s="5"/>
      <c r="AC103" s="5"/>
      <c r="AD103" s="5"/>
      <c r="AE103" s="5"/>
      <c r="AF103" s="5"/>
      <c r="AG103" s="6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customFormat="false" ht="14.1" hidden="false" customHeight="false" outlineLevel="0" collapsed="false">
      <c r="A104" s="5" t="s">
        <v>451</v>
      </c>
      <c r="B104" s="5"/>
      <c r="C104" s="5"/>
      <c r="D104" s="5" t="s">
        <v>452</v>
      </c>
      <c r="E104" s="8" t="s">
        <v>453</v>
      </c>
      <c r="F104" s="5"/>
      <c r="G104" s="5"/>
      <c r="H104" s="6" t="s">
        <v>454</v>
      </c>
      <c r="I104" s="5" t="n">
        <v>258000</v>
      </c>
      <c r="J104" s="5" t="n">
        <v>33000</v>
      </c>
      <c r="K104" s="5" t="n">
        <v>60000</v>
      </c>
      <c r="L104" s="5"/>
      <c r="M104" s="5" t="n">
        <v>500000</v>
      </c>
      <c r="N104" s="5" t="n">
        <v>843000</v>
      </c>
      <c r="O104" s="6"/>
      <c r="P104" s="7"/>
      <c r="Q104" s="5"/>
      <c r="R104" s="5"/>
      <c r="S104" s="5"/>
      <c r="T104" s="6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5"/>
      <c r="AG104" s="6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customFormat="false" ht="14.1" hidden="false" customHeight="false" outlineLevel="0" collapsed="false">
      <c r="A105" s="5" t="s">
        <v>455</v>
      </c>
      <c r="B105" s="5"/>
      <c r="C105" s="5"/>
      <c r="D105" s="8" t="s">
        <v>456</v>
      </c>
      <c r="E105" s="5"/>
      <c r="F105" s="5"/>
      <c r="G105" s="5"/>
      <c r="H105" s="6" t="s">
        <v>457</v>
      </c>
      <c r="I105" s="5"/>
      <c r="J105" s="5"/>
      <c r="K105" s="5"/>
      <c r="L105" s="5"/>
      <c r="M105" s="5"/>
      <c r="N105" s="5"/>
      <c r="O105" s="6"/>
      <c r="P105" s="7"/>
      <c r="Q105" s="5"/>
      <c r="R105" s="5"/>
      <c r="S105" s="5"/>
      <c r="T105" s="6"/>
      <c r="U105" s="5" t="n">
        <v>4086</v>
      </c>
      <c r="V105" s="5"/>
      <c r="W105" s="5" t="n">
        <v>854</v>
      </c>
      <c r="X105" s="5" t="n">
        <v>4940</v>
      </c>
      <c r="Y105" s="5" t="n">
        <v>744</v>
      </c>
      <c r="Z105" s="5" t="n">
        <v>5684</v>
      </c>
      <c r="AA105" s="6"/>
      <c r="AB105" s="5"/>
      <c r="AC105" s="5"/>
      <c r="AD105" s="5"/>
      <c r="AE105" s="5"/>
      <c r="AF105" s="5"/>
      <c r="AG105" s="6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customFormat="false" ht="14.1" hidden="false" customHeight="false" outlineLevel="0" collapsed="false">
      <c r="A106" s="5" t="s">
        <v>458</v>
      </c>
      <c r="B106" s="5"/>
      <c r="C106" s="5"/>
      <c r="D106" s="5" t="s">
        <v>459</v>
      </c>
      <c r="E106" s="8" t="s">
        <v>460</v>
      </c>
      <c r="F106" s="5"/>
      <c r="G106" s="5"/>
      <c r="H106" s="6"/>
      <c r="I106" s="5" t="n">
        <v>796</v>
      </c>
      <c r="J106" s="5" t="n">
        <v>777</v>
      </c>
      <c r="K106" s="5"/>
      <c r="L106" s="5"/>
      <c r="M106" s="5" t="s">
        <v>461</v>
      </c>
      <c r="N106" s="5"/>
      <c r="O106" s="6"/>
      <c r="P106" s="7"/>
      <c r="Q106" s="5"/>
      <c r="R106" s="5"/>
      <c r="S106" s="5"/>
      <c r="T106" s="6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5"/>
      <c r="AG106" s="6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customFormat="false" ht="14.1" hidden="false" customHeight="false" outlineLevel="0" collapsed="false">
      <c r="A107" s="5" t="s">
        <v>462</v>
      </c>
      <c r="B107" s="5"/>
      <c r="C107" s="5"/>
      <c r="D107" s="8" t="s">
        <v>463</v>
      </c>
      <c r="E107" s="5"/>
      <c r="F107" s="5"/>
      <c r="G107" s="5"/>
      <c r="H107" s="6" t="s">
        <v>340</v>
      </c>
      <c r="I107" s="5"/>
      <c r="J107" s="5"/>
      <c r="K107" s="5"/>
      <c r="L107" s="5"/>
      <c r="M107" s="5"/>
      <c r="N107" s="5"/>
      <c r="O107" s="6"/>
      <c r="P107" s="7"/>
      <c r="Q107" s="5"/>
      <c r="R107" s="5"/>
      <c r="S107" s="5"/>
      <c r="T107" s="6"/>
      <c r="U107" s="5" t="n">
        <v>225</v>
      </c>
      <c r="V107" s="5"/>
      <c r="W107" s="5" t="n">
        <v>166</v>
      </c>
      <c r="X107" s="5"/>
      <c r="Y107" s="5" t="n">
        <v>135</v>
      </c>
      <c r="Z107" s="5" t="n">
        <v>556</v>
      </c>
      <c r="AA107" s="6"/>
      <c r="AB107" s="5"/>
      <c r="AC107" s="5"/>
      <c r="AD107" s="5"/>
      <c r="AE107" s="5"/>
      <c r="AF107" s="5"/>
      <c r="AG107" s="6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customFormat="false" ht="14.1" hidden="false" customHeight="false" outlineLevel="0" collapsed="false">
      <c r="A108" s="5" t="s">
        <v>464</v>
      </c>
      <c r="B108" s="5"/>
      <c r="C108" s="5"/>
      <c r="D108" s="8" t="s">
        <v>465</v>
      </c>
      <c r="E108" s="8" t="s">
        <v>466</v>
      </c>
      <c r="F108" s="5"/>
      <c r="G108" s="5"/>
      <c r="H108" s="6"/>
      <c r="I108" s="5" t="n">
        <v>126606</v>
      </c>
      <c r="J108" s="5"/>
      <c r="K108" s="5" t="n">
        <v>21300</v>
      </c>
      <c r="L108" s="5"/>
      <c r="M108" s="5" t="n">
        <v>1768814</v>
      </c>
      <c r="N108" s="5" t="n">
        <v>1916720</v>
      </c>
      <c r="O108" s="6"/>
      <c r="P108" s="7"/>
      <c r="Q108" s="5"/>
      <c r="R108" s="5"/>
      <c r="S108" s="5"/>
      <c r="T108" s="6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5"/>
      <c r="AG108" s="6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customFormat="false" ht="14.1" hidden="false" customHeight="false" outlineLevel="0" collapsed="false">
      <c r="A109" s="5" t="s">
        <v>467</v>
      </c>
      <c r="B109" s="5"/>
      <c r="C109" s="5"/>
      <c r="D109" s="8" t="s">
        <v>468</v>
      </c>
      <c r="E109" s="5"/>
      <c r="F109" s="5"/>
      <c r="G109" s="5"/>
      <c r="H109" s="6" t="s">
        <v>469</v>
      </c>
      <c r="I109" s="5"/>
      <c r="J109" s="5"/>
      <c r="K109" s="5"/>
      <c r="L109" s="5"/>
      <c r="M109" s="5"/>
      <c r="N109" s="5"/>
      <c r="O109" s="6"/>
      <c r="P109" s="7"/>
      <c r="Q109" s="5"/>
      <c r="R109" s="5"/>
      <c r="S109" s="5"/>
      <c r="T109" s="6"/>
      <c r="U109" s="5" t="n">
        <v>284</v>
      </c>
      <c r="V109" s="5" t="n">
        <v>7580</v>
      </c>
      <c r="W109" s="5" t="n">
        <v>7388</v>
      </c>
      <c r="X109" s="5" t="n">
        <v>7672</v>
      </c>
      <c r="Y109" s="5" t="n">
        <v>155310</v>
      </c>
      <c r="Z109" s="5"/>
      <c r="AA109" s="6"/>
      <c r="AB109" s="5"/>
      <c r="AC109" s="5"/>
      <c r="AD109" s="5"/>
      <c r="AE109" s="5"/>
      <c r="AF109" s="5"/>
      <c r="AG109" s="6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customFormat="false" ht="323.9" hidden="false" customHeight="false" outlineLevel="0" collapsed="false">
      <c r="A110" s="5" t="s">
        <v>470</v>
      </c>
      <c r="B110" s="5" t="s">
        <v>471</v>
      </c>
      <c r="C110" s="5"/>
      <c r="D110" s="5" t="s">
        <v>472</v>
      </c>
      <c r="E110" s="8" t="s">
        <v>473</v>
      </c>
      <c r="F110" s="5"/>
      <c r="G110" s="17" t="s">
        <v>474</v>
      </c>
      <c r="H110" s="6"/>
      <c r="I110" s="5" t="n">
        <v>146000</v>
      </c>
      <c r="J110" s="5" t="n">
        <v>35000</v>
      </c>
      <c r="K110" s="5" t="n">
        <v>16000</v>
      </c>
      <c r="L110" s="5"/>
      <c r="M110" s="5" t="n">
        <v>1014000</v>
      </c>
      <c r="N110" s="5"/>
      <c r="O110" s="6" t="n">
        <v>49000</v>
      </c>
      <c r="P110" s="7"/>
      <c r="Q110" s="5"/>
      <c r="R110" s="5"/>
      <c r="S110" s="5"/>
      <c r="T110" s="6"/>
      <c r="U110" s="5" t="n">
        <v>164000</v>
      </c>
      <c r="V110" s="5" t="n">
        <v>36000</v>
      </c>
      <c r="W110" s="5" t="n">
        <v>18000</v>
      </c>
      <c r="X110" s="5"/>
      <c r="Y110" s="5" t="n">
        <v>1688000</v>
      </c>
      <c r="Z110" s="5"/>
      <c r="AA110" s="6" t="n">
        <v>33000</v>
      </c>
      <c r="AB110" s="5" t="n">
        <v>194000</v>
      </c>
      <c r="AC110" s="5" t="n">
        <v>35000</v>
      </c>
      <c r="AD110" s="5" t="n">
        <v>22000</v>
      </c>
      <c r="AE110" s="5"/>
      <c r="AF110" s="5" t="n">
        <v>1706000</v>
      </c>
      <c r="AG110" s="6"/>
      <c r="AH110" s="5" t="n">
        <v>22000</v>
      </c>
      <c r="AI110" s="5" t="n">
        <v>193000</v>
      </c>
      <c r="AJ110" s="5" t="n">
        <v>38000</v>
      </c>
      <c r="AK110" s="5" t="n">
        <v>72000</v>
      </c>
      <c r="AL110" s="5" t="n">
        <v>1945000</v>
      </c>
      <c r="AM110" s="5"/>
      <c r="AN110" s="5" t="n">
        <v>17000</v>
      </c>
      <c r="AO110" s="5" t="n">
        <v>213000</v>
      </c>
      <c r="AP110" s="5" t="n">
        <v>43000</v>
      </c>
      <c r="AQ110" s="5" t="n">
        <v>78000</v>
      </c>
      <c r="AR110" s="5"/>
      <c r="AS110" s="5"/>
      <c r="AT110" s="5" t="n">
        <v>20000</v>
      </c>
      <c r="AU110" s="5" t="n">
        <v>322000</v>
      </c>
      <c r="AV110" s="5" t="n">
        <v>43000</v>
      </c>
      <c r="AW110" s="5" t="n">
        <v>80000</v>
      </c>
      <c r="AX110" s="5"/>
      <c r="AY110" s="5"/>
      <c r="AZ110" s="5"/>
      <c r="BA110" s="5"/>
    </row>
    <row r="111" customFormat="false" ht="14.1" hidden="false" customHeight="false" outlineLevel="0" collapsed="false">
      <c r="A111" s="5" t="s">
        <v>475</v>
      </c>
      <c r="B111" s="5"/>
      <c r="C111" s="5"/>
      <c r="D111" s="5" t="s">
        <v>476</v>
      </c>
      <c r="E111" s="8" t="s">
        <v>477</v>
      </c>
      <c r="F111" s="5"/>
      <c r="G111" s="5"/>
      <c r="H111" s="6" t="s">
        <v>478</v>
      </c>
      <c r="I111" s="5" t="n">
        <v>49716</v>
      </c>
      <c r="J111" s="5" t="n">
        <v>447320</v>
      </c>
      <c r="K111" s="5" t="n">
        <v>204024</v>
      </c>
      <c r="L111" s="5" t="n">
        <v>253740</v>
      </c>
      <c r="M111" s="5" t="s">
        <v>479</v>
      </c>
      <c r="N111" s="5"/>
      <c r="O111" s="6"/>
      <c r="P111" s="7"/>
      <c r="Q111" s="5"/>
      <c r="R111" s="5"/>
      <c r="S111" s="5"/>
      <c r="T111" s="6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5"/>
      <c r="AG111" s="6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customFormat="false" ht="14.1" hidden="false" customHeight="false" outlineLevel="0" collapsed="false">
      <c r="A112" s="5" t="s">
        <v>480</v>
      </c>
      <c r="B112" s="5"/>
      <c r="C112" s="5"/>
      <c r="D112" s="5" t="s">
        <v>481</v>
      </c>
      <c r="E112" s="8" t="s">
        <v>482</v>
      </c>
      <c r="F112" s="5"/>
      <c r="G112" s="5"/>
      <c r="H112" s="13"/>
      <c r="I112" s="5" t="n">
        <v>92000</v>
      </c>
      <c r="J112" s="5" t="n">
        <v>1000</v>
      </c>
      <c r="K112" s="5" t="n">
        <v>2700</v>
      </c>
      <c r="L112" s="5"/>
      <c r="M112" s="5" t="n">
        <v>2245000</v>
      </c>
      <c r="N112" s="5"/>
      <c r="O112" s="6" t="n">
        <v>6502000</v>
      </c>
      <c r="P112" s="7"/>
      <c r="Q112" s="5"/>
      <c r="R112" s="5"/>
      <c r="S112" s="5"/>
      <c r="T112" s="6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5"/>
      <c r="AG112" s="6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customFormat="false" ht="14.1" hidden="false" customHeight="false" outlineLevel="0" collapsed="false">
      <c r="A113" s="5" t="s">
        <v>483</v>
      </c>
      <c r="B113" s="5"/>
      <c r="C113" s="5"/>
      <c r="D113" s="7" t="s">
        <v>484</v>
      </c>
      <c r="E113" s="9" t="s">
        <v>485</v>
      </c>
      <c r="F113" s="5"/>
      <c r="G113" s="5"/>
      <c r="H113" s="13" t="s">
        <v>486</v>
      </c>
      <c r="I113" s="5" t="n">
        <v>9915000</v>
      </c>
      <c r="J113" s="5"/>
      <c r="K113" s="5" t="n">
        <v>1157000</v>
      </c>
      <c r="L113" s="5"/>
      <c r="M113" s="5"/>
      <c r="N113" s="5"/>
      <c r="O113" s="6"/>
      <c r="P113" s="7"/>
      <c r="Q113" s="5" t="n">
        <f aca="false">I113+K113</f>
        <v>11072000</v>
      </c>
      <c r="R113" s="5"/>
      <c r="S113" s="5"/>
      <c r="T113" s="6"/>
      <c r="U113" s="5" t="n">
        <v>9844000</v>
      </c>
      <c r="V113" s="5"/>
      <c r="W113" s="5" t="n">
        <v>1179</v>
      </c>
      <c r="X113" s="5"/>
      <c r="Y113" s="5" t="n">
        <v>11352000</v>
      </c>
      <c r="Z113" s="5" t="n">
        <v>22375000</v>
      </c>
      <c r="AA113" s="6"/>
      <c r="AB113" s="5"/>
      <c r="AC113" s="5"/>
      <c r="AD113" s="5"/>
      <c r="AE113" s="5"/>
      <c r="AF113" s="5"/>
      <c r="AG113" s="6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customFormat="false" ht="14.1" hidden="false" customHeight="false" outlineLevel="0" collapsed="false">
      <c r="A114" s="5" t="s">
        <v>487</v>
      </c>
      <c r="B114" s="5"/>
      <c r="C114" s="5"/>
      <c r="D114" s="7" t="s">
        <v>488</v>
      </c>
      <c r="E114" s="5"/>
      <c r="F114" s="5"/>
      <c r="G114" s="5"/>
      <c r="H114" s="10" t="s">
        <v>489</v>
      </c>
      <c r="I114" s="5"/>
      <c r="J114" s="5"/>
      <c r="K114" s="5"/>
      <c r="L114" s="5"/>
      <c r="M114" s="5"/>
      <c r="N114" s="5"/>
      <c r="O114" s="6"/>
      <c r="P114" s="7"/>
      <c r="Q114" s="5"/>
      <c r="R114" s="5"/>
      <c r="S114" s="5"/>
      <c r="T114" s="6"/>
      <c r="U114" s="5" t="n">
        <v>74</v>
      </c>
      <c r="V114" s="5"/>
      <c r="W114" s="5" t="n">
        <v>493</v>
      </c>
      <c r="X114" s="5"/>
      <c r="Y114" s="5" t="n">
        <v>56827</v>
      </c>
      <c r="Z114" s="5" t="n">
        <v>57394</v>
      </c>
      <c r="AA114" s="6"/>
      <c r="AB114" s="5"/>
      <c r="AC114" s="5"/>
      <c r="AD114" s="5"/>
      <c r="AE114" s="5"/>
      <c r="AF114" s="5"/>
      <c r="AG114" s="6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customFormat="false" ht="14.1" hidden="false" customHeight="false" outlineLevel="0" collapsed="false">
      <c r="A115" s="5" t="s">
        <v>490</v>
      </c>
      <c r="B115" s="5"/>
      <c r="C115" s="5"/>
      <c r="D115" s="7" t="s">
        <v>491</v>
      </c>
      <c r="E115" s="9" t="s">
        <v>492</v>
      </c>
      <c r="F115" s="5"/>
      <c r="G115" s="5"/>
      <c r="H115" s="6"/>
      <c r="I115" s="5" t="n">
        <v>1470000</v>
      </c>
      <c r="J115" s="5" t="n">
        <v>510000</v>
      </c>
      <c r="K115" s="5" t="n">
        <v>50000</v>
      </c>
      <c r="L115" s="5"/>
      <c r="M115" s="5" t="n">
        <v>4950000</v>
      </c>
      <c r="N115" s="5" t="n">
        <v>6470000</v>
      </c>
      <c r="O115" s="6"/>
      <c r="P115" s="7"/>
      <c r="Q115" s="5" t="n">
        <f aca="false">I115+K115</f>
        <v>1520000</v>
      </c>
      <c r="R115" s="5"/>
      <c r="S115" s="5"/>
      <c r="T115" s="6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5"/>
      <c r="AG115" s="6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customFormat="false" ht="14.1" hidden="false" customHeight="false" outlineLevel="0" collapsed="false">
      <c r="A116" s="5" t="s">
        <v>493</v>
      </c>
      <c r="B116" s="5"/>
      <c r="C116" s="5" t="s">
        <v>494</v>
      </c>
      <c r="D116" s="7" t="s">
        <v>495</v>
      </c>
      <c r="E116" s="8" t="s">
        <v>496</v>
      </c>
      <c r="F116" s="5"/>
      <c r="G116" s="5"/>
      <c r="H116" s="6" t="s">
        <v>497</v>
      </c>
      <c r="I116" s="5" t="n">
        <v>36100</v>
      </c>
      <c r="J116" s="5"/>
      <c r="K116" s="5" t="n">
        <v>7738</v>
      </c>
      <c r="L116" s="5" t="n">
        <v>43838</v>
      </c>
      <c r="M116" s="5"/>
      <c r="N116" s="5"/>
      <c r="O116" s="6"/>
      <c r="P116" s="7"/>
      <c r="Q116" s="5"/>
      <c r="R116" s="5"/>
      <c r="S116" s="5"/>
      <c r="T116" s="6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5"/>
      <c r="AG116" s="6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customFormat="false" ht="14.1" hidden="false" customHeight="false" outlineLevel="0" collapsed="false">
      <c r="A117" s="5" t="s">
        <v>498</v>
      </c>
      <c r="B117" s="5"/>
      <c r="C117" s="5"/>
      <c r="D117" s="7" t="s">
        <v>499</v>
      </c>
      <c r="E117" s="9" t="s">
        <v>500</v>
      </c>
      <c r="F117" s="5"/>
      <c r="G117" s="5"/>
      <c r="H117" s="6"/>
      <c r="I117" s="5" t="n">
        <v>154</v>
      </c>
      <c r="J117" s="5" t="n">
        <v>4641</v>
      </c>
      <c r="K117" s="5" t="n">
        <v>2295</v>
      </c>
      <c r="L117" s="5"/>
      <c r="M117" s="5" t="n">
        <v>6920</v>
      </c>
      <c r="N117" s="5" t="n">
        <v>9369</v>
      </c>
      <c r="O117" s="6"/>
      <c r="P117" s="7"/>
      <c r="Q117" s="5"/>
      <c r="R117" s="5"/>
      <c r="S117" s="5"/>
      <c r="T117" s="6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5"/>
      <c r="AG117" s="6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customFormat="false" ht="14.1" hidden="false" customHeight="false" outlineLevel="0" collapsed="false">
      <c r="A118" s="5" t="s">
        <v>501</v>
      </c>
      <c r="B118" s="5"/>
      <c r="C118" s="5"/>
      <c r="D118" s="7" t="s">
        <v>502</v>
      </c>
      <c r="E118" s="8" t="s">
        <v>503</v>
      </c>
      <c r="F118" s="5"/>
      <c r="G118" s="5"/>
      <c r="H118" s="6"/>
      <c r="I118" s="5" t="n">
        <v>8707</v>
      </c>
      <c r="J118" s="5" t="n">
        <v>5393</v>
      </c>
      <c r="K118" s="5" t="n">
        <v>6426</v>
      </c>
      <c r="L118" s="5"/>
      <c r="M118" s="5" t="n">
        <v>51317</v>
      </c>
      <c r="N118" s="5" t="n">
        <v>6449</v>
      </c>
      <c r="O118" s="6"/>
      <c r="P118" s="7"/>
      <c r="Q118" s="5"/>
      <c r="R118" s="5"/>
      <c r="S118" s="5"/>
      <c r="T118" s="6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5"/>
      <c r="AG118" s="6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customFormat="false" ht="13.8" hidden="false" customHeight="false" outlineLevel="0" collapsed="false">
      <c r="A119" s="5" t="s">
        <v>504</v>
      </c>
      <c r="B119" s="5"/>
      <c r="C119" s="5"/>
      <c r="D119" s="7" t="s">
        <v>505</v>
      </c>
      <c r="E119" s="7" t="s">
        <v>506</v>
      </c>
      <c r="F119" s="5"/>
      <c r="G119" s="5"/>
      <c r="H119" s="6" t="s">
        <v>507</v>
      </c>
      <c r="I119" s="5" t="n">
        <v>692</v>
      </c>
      <c r="J119" s="5"/>
      <c r="K119" s="5" t="n">
        <v>3678</v>
      </c>
      <c r="L119" s="5"/>
      <c r="M119" s="5" t="n">
        <v>15407</v>
      </c>
      <c r="N119" s="5" t="n">
        <v>19777</v>
      </c>
      <c r="O119" s="6"/>
      <c r="P119" s="7"/>
      <c r="Q119" s="5"/>
      <c r="R119" s="5"/>
      <c r="S119" s="5"/>
      <c r="T119" s="6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5"/>
      <c r="AG119" s="6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customFormat="false" ht="13.8" hidden="false" customHeight="false" outlineLevel="0" collapsed="false">
      <c r="A120" s="5" t="s">
        <v>508</v>
      </c>
      <c r="B120" s="5"/>
      <c r="C120" s="5"/>
      <c r="D120" s="7" t="s">
        <v>509</v>
      </c>
      <c r="E120" s="5"/>
      <c r="F120" s="5"/>
      <c r="G120" s="5"/>
      <c r="H120" s="6"/>
      <c r="I120" s="5"/>
      <c r="J120" s="5"/>
      <c r="K120" s="5"/>
      <c r="L120" s="5"/>
      <c r="M120" s="5"/>
      <c r="N120" s="5"/>
      <c r="O120" s="6"/>
      <c r="P120" s="7"/>
      <c r="Q120" s="5"/>
      <c r="R120" s="5"/>
      <c r="S120" s="5"/>
      <c r="T120" s="6"/>
      <c r="U120" s="5"/>
      <c r="V120" s="5"/>
      <c r="W120" s="5"/>
      <c r="X120" s="5" t="n">
        <v>31234</v>
      </c>
      <c r="Y120" s="5" t="n">
        <v>157516</v>
      </c>
      <c r="Z120" s="5" t="n">
        <v>188750</v>
      </c>
      <c r="AA120" s="6"/>
      <c r="AB120" s="5"/>
      <c r="AC120" s="5"/>
      <c r="AD120" s="5"/>
      <c r="AE120" s="5"/>
      <c r="AF120" s="5"/>
      <c r="AG120" s="6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customFormat="false" ht="14.1" hidden="false" customHeight="false" outlineLevel="0" collapsed="false">
      <c r="A121" s="5" t="s">
        <v>510</v>
      </c>
      <c r="B121" s="5"/>
      <c r="C121" s="5"/>
      <c r="D121" s="7" t="s">
        <v>511</v>
      </c>
      <c r="E121" s="8" t="s">
        <v>512</v>
      </c>
      <c r="F121" s="5"/>
      <c r="G121" s="5"/>
      <c r="H121" s="6"/>
      <c r="I121" s="5" t="n">
        <v>904</v>
      </c>
      <c r="J121" s="5"/>
      <c r="K121" s="5" t="n">
        <v>648</v>
      </c>
      <c r="L121" s="5" t="n">
        <v>1551</v>
      </c>
      <c r="M121" s="5" t="n">
        <v>124565</v>
      </c>
      <c r="N121" s="5"/>
      <c r="O121" s="6"/>
      <c r="P121" s="7"/>
      <c r="Q121" s="5"/>
      <c r="R121" s="5"/>
      <c r="S121" s="5"/>
      <c r="T121" s="6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5"/>
      <c r="AG121" s="6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customFormat="false" ht="14.1" hidden="false" customHeight="false" outlineLevel="0" collapsed="false">
      <c r="A122" s="5" t="s">
        <v>513</v>
      </c>
      <c r="B122" s="5"/>
      <c r="C122" s="5" t="s">
        <v>514</v>
      </c>
      <c r="D122" s="7" t="s">
        <v>515</v>
      </c>
      <c r="E122" s="9" t="s">
        <v>516</v>
      </c>
      <c r="F122" s="5"/>
      <c r="G122" s="5"/>
      <c r="H122" s="13" t="s">
        <v>517</v>
      </c>
      <c r="I122" s="5" t="n">
        <v>8181</v>
      </c>
      <c r="J122" s="5" t="n">
        <v>8385</v>
      </c>
      <c r="K122" s="5" t="n">
        <v>9620</v>
      </c>
      <c r="L122" s="5"/>
      <c r="M122" s="5" t="n">
        <v>1401706</v>
      </c>
      <c r="N122" s="5"/>
      <c r="O122" s="6"/>
      <c r="P122" s="7"/>
      <c r="Q122" s="5"/>
      <c r="R122" s="5"/>
      <c r="S122" s="5"/>
      <c r="T122" s="6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5"/>
      <c r="AG122" s="6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customFormat="false" ht="14.1" hidden="false" customHeight="false" outlineLevel="0" collapsed="false">
      <c r="A123" s="5" t="s">
        <v>518</v>
      </c>
      <c r="B123" s="5"/>
      <c r="C123" s="5"/>
      <c r="D123" s="7" t="s">
        <v>519</v>
      </c>
      <c r="E123" s="8" t="s">
        <v>520</v>
      </c>
      <c r="F123" s="5"/>
      <c r="G123" s="5"/>
      <c r="H123" s="6"/>
      <c r="I123" s="5" t="n">
        <v>1347</v>
      </c>
      <c r="J123" s="5" t="n">
        <v>47786</v>
      </c>
      <c r="K123" s="5" t="n">
        <v>167</v>
      </c>
      <c r="L123" s="5"/>
      <c r="M123" s="5" t="n">
        <v>273217</v>
      </c>
      <c r="N123" s="5" t="n">
        <v>274731</v>
      </c>
      <c r="O123" s="6"/>
      <c r="P123" s="7"/>
      <c r="Q123" s="5"/>
      <c r="R123" s="5"/>
      <c r="S123" s="5"/>
      <c r="T123" s="6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5"/>
      <c r="AG123" s="6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customFormat="false" ht="14.1" hidden="false" customHeight="false" outlineLevel="0" collapsed="false">
      <c r="A124" s="5" t="s">
        <v>521</v>
      </c>
      <c r="B124" s="5" t="s">
        <v>522</v>
      </c>
      <c r="C124" s="5"/>
      <c r="D124" s="5" t="s">
        <v>523</v>
      </c>
      <c r="E124" s="8" t="s">
        <v>524</v>
      </c>
      <c r="F124" s="5"/>
      <c r="G124" s="5" t="s">
        <v>525</v>
      </c>
      <c r="H124" s="6"/>
      <c r="I124" s="5" t="n">
        <v>27000</v>
      </c>
      <c r="J124" s="5"/>
      <c r="K124" s="5" t="n">
        <v>42000</v>
      </c>
      <c r="L124" s="5" t="n">
        <v>69280</v>
      </c>
      <c r="M124" s="5" t="n">
        <v>37182157</v>
      </c>
      <c r="N124" s="5" t="n">
        <v>37251437</v>
      </c>
      <c r="O124" s="6"/>
      <c r="P124" s="7"/>
      <c r="Q124" s="5"/>
      <c r="R124" s="5"/>
      <c r="S124" s="5"/>
      <c r="T124" s="6"/>
      <c r="U124" s="5" t="n">
        <v>38402</v>
      </c>
      <c r="V124" s="5" t="n">
        <v>141636</v>
      </c>
      <c r="W124" s="5" t="n">
        <v>45258</v>
      </c>
      <c r="X124" s="5"/>
      <c r="Y124" s="5" t="n">
        <v>27609345</v>
      </c>
      <c r="Z124" s="5"/>
      <c r="AA124" s="6"/>
      <c r="AB124" s="5" t="n">
        <v>38242</v>
      </c>
      <c r="AC124" s="5" t="n">
        <v>138985</v>
      </c>
      <c r="AD124" s="5" t="n">
        <v>57685</v>
      </c>
      <c r="AE124" s="5"/>
      <c r="AF124" s="5" t="n">
        <v>28023724</v>
      </c>
      <c r="AG124" s="6"/>
      <c r="AH124" s="5"/>
      <c r="AI124" s="5" t="n">
        <v>39640</v>
      </c>
      <c r="AJ124" s="5" t="n">
        <v>155934</v>
      </c>
      <c r="AK124" s="5" t="n">
        <v>73700</v>
      </c>
      <c r="AL124" s="5" t="n">
        <v>29922822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customFormat="false" ht="14.1" hidden="false" customHeight="false" outlineLevel="0" collapsed="false">
      <c r="A125" s="5" t="s">
        <v>526</v>
      </c>
      <c r="B125" s="5"/>
      <c r="C125" s="5"/>
      <c r="D125" s="7" t="s">
        <v>527</v>
      </c>
      <c r="E125" s="9" t="s">
        <v>528</v>
      </c>
      <c r="F125" s="5"/>
      <c r="G125" s="5"/>
      <c r="H125" s="6" t="s">
        <v>529</v>
      </c>
      <c r="I125" s="5" t="n">
        <v>5438</v>
      </c>
      <c r="J125" s="5" t="n">
        <v>90626</v>
      </c>
      <c r="K125" s="5" t="n">
        <v>3189</v>
      </c>
      <c r="L125" s="5"/>
      <c r="M125" s="5"/>
      <c r="N125" s="5"/>
      <c r="O125" s="6"/>
      <c r="P125" s="7"/>
      <c r="Q125" s="5"/>
      <c r="R125" s="5"/>
      <c r="S125" s="5"/>
      <c r="T125" s="6"/>
      <c r="U125" s="5" t="n">
        <v>6357</v>
      </c>
      <c r="V125" s="5" t="n">
        <v>78879</v>
      </c>
      <c r="W125" s="5" t="n">
        <v>3397</v>
      </c>
      <c r="X125" s="5"/>
      <c r="Y125" s="5" t="n">
        <v>1151578</v>
      </c>
      <c r="Z125" s="5" t="n">
        <v>1161332</v>
      </c>
      <c r="AA125" s="6"/>
      <c r="AB125" s="5"/>
      <c r="AC125" s="5"/>
      <c r="AD125" s="5"/>
      <c r="AE125" s="5"/>
      <c r="AF125" s="5"/>
      <c r="AG125" s="6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customFormat="false" ht="14.1" hidden="false" customHeight="false" outlineLevel="0" collapsed="false">
      <c r="A126" s="5" t="s">
        <v>530</v>
      </c>
      <c r="B126" s="5"/>
      <c r="C126" s="5"/>
      <c r="D126" s="7" t="s">
        <v>531</v>
      </c>
      <c r="E126" s="8" t="s">
        <v>532</v>
      </c>
      <c r="F126" s="5"/>
      <c r="G126" s="5"/>
      <c r="H126" s="6"/>
      <c r="I126" s="5" t="n">
        <v>3173</v>
      </c>
      <c r="J126" s="5"/>
      <c r="K126" s="5" t="n">
        <v>215</v>
      </c>
      <c r="L126" s="5"/>
      <c r="M126" s="5" t="n">
        <v>169931</v>
      </c>
      <c r="N126" s="5" t="n">
        <v>173319</v>
      </c>
      <c r="O126" s="6"/>
      <c r="P126" s="7"/>
      <c r="Q126" s="5"/>
      <c r="R126" s="5"/>
      <c r="S126" s="5"/>
      <c r="T126" s="6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5"/>
      <c r="AG126" s="6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customFormat="false" ht="14.1" hidden="false" customHeight="false" outlineLevel="0" collapsed="false">
      <c r="A127" s="5" t="s">
        <v>533</v>
      </c>
      <c r="B127" s="5"/>
      <c r="C127" s="5"/>
      <c r="D127" s="7" t="s">
        <v>534</v>
      </c>
      <c r="E127" s="9" t="s">
        <v>535</v>
      </c>
      <c r="F127" s="5"/>
      <c r="G127" s="5"/>
      <c r="H127" s="6"/>
      <c r="I127" s="5" t="n">
        <v>195</v>
      </c>
      <c r="J127" s="5" t="n">
        <v>7877</v>
      </c>
      <c r="K127" s="5" t="n">
        <v>1406</v>
      </c>
      <c r="L127" s="5" t="n">
        <v>1601</v>
      </c>
      <c r="M127" s="5" t="n">
        <v>205417</v>
      </c>
      <c r="N127" s="5" t="n">
        <v>207018</v>
      </c>
      <c r="O127" s="6"/>
      <c r="P127" s="7"/>
      <c r="Q127" s="5"/>
      <c r="R127" s="5"/>
      <c r="S127" s="5"/>
      <c r="T127" s="6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5"/>
      <c r="AG127" s="6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customFormat="false" ht="14.1" hidden="false" customHeight="false" outlineLevel="0" collapsed="false">
      <c r="A128" s="5" t="s">
        <v>536</v>
      </c>
      <c r="B128" s="5"/>
      <c r="C128" s="5" t="s">
        <v>537</v>
      </c>
      <c r="D128" s="7" t="s">
        <v>538</v>
      </c>
      <c r="E128" s="8" t="s">
        <v>539</v>
      </c>
      <c r="F128" s="5"/>
      <c r="G128" s="5"/>
      <c r="H128" s="6" t="s">
        <v>540</v>
      </c>
      <c r="I128" s="5"/>
      <c r="J128" s="5"/>
      <c r="K128" s="5"/>
      <c r="L128" s="5"/>
      <c r="M128" s="5"/>
      <c r="N128" s="5"/>
      <c r="O128" s="6"/>
      <c r="P128" s="7"/>
      <c r="Q128" s="5"/>
      <c r="R128" s="5"/>
      <c r="S128" s="5"/>
      <c r="T128" s="6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5"/>
      <c r="AG128" s="6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customFormat="false" ht="14.1" hidden="false" customHeight="false" outlineLevel="0" collapsed="false">
      <c r="A129" s="5" t="s">
        <v>541</v>
      </c>
      <c r="B129" s="5"/>
      <c r="C129" s="5"/>
      <c r="D129" s="5" t="s">
        <v>542</v>
      </c>
      <c r="E129" s="8" t="s">
        <v>543</v>
      </c>
      <c r="F129" s="5"/>
      <c r="G129" s="5"/>
      <c r="H129" s="6"/>
      <c r="I129" s="5"/>
      <c r="J129" s="5"/>
      <c r="K129" s="5"/>
      <c r="L129" s="5"/>
      <c r="M129" s="5"/>
      <c r="N129" s="5"/>
      <c r="O129" s="6"/>
      <c r="P129" s="7"/>
      <c r="Q129" s="5"/>
      <c r="R129" s="5"/>
      <c r="S129" s="5"/>
      <c r="T129" s="6"/>
      <c r="U129" s="18" t="n">
        <v>41021</v>
      </c>
      <c r="V129" s="5"/>
      <c r="W129" s="19" t="n">
        <v>67999</v>
      </c>
      <c r="X129" s="5"/>
      <c r="Y129" s="19" t="n">
        <v>2500000</v>
      </c>
      <c r="Z129" s="5"/>
      <c r="AA129" s="6"/>
      <c r="AB129" s="5"/>
      <c r="AC129" s="5"/>
      <c r="AD129" s="5"/>
      <c r="AE129" s="5"/>
      <c r="AF129" s="5"/>
      <c r="AG129" s="6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customFormat="false" ht="14.1" hidden="false" customHeight="false" outlineLevel="0" collapsed="false">
      <c r="A130" s="5" t="s">
        <v>544</v>
      </c>
      <c r="B130" s="5"/>
      <c r="C130" s="5"/>
      <c r="D130" s="5" t="s">
        <v>545</v>
      </c>
      <c r="E130" s="8" t="s">
        <v>546</v>
      </c>
      <c r="F130" s="5"/>
      <c r="G130" s="5"/>
      <c r="H130" s="6" t="s">
        <v>547</v>
      </c>
      <c r="I130" s="5" t="n">
        <v>1591</v>
      </c>
      <c r="J130" s="5"/>
      <c r="K130" s="5" t="n">
        <v>3278</v>
      </c>
      <c r="L130" s="5"/>
      <c r="M130" s="5" t="s">
        <v>548</v>
      </c>
      <c r="N130" s="5"/>
      <c r="O130" s="6"/>
      <c r="P130" s="7"/>
      <c r="Q130" s="5"/>
      <c r="R130" s="5"/>
      <c r="S130" s="5"/>
      <c r="T130" s="6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5"/>
      <c r="AG130" s="6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customFormat="false" ht="13.8" hidden="false" customHeight="false" outlineLevel="0" collapsed="false">
      <c r="A131" s="5" t="s">
        <v>549</v>
      </c>
      <c r="B131" s="5"/>
      <c r="C131" s="5"/>
      <c r="D131" s="5" t="s">
        <v>550</v>
      </c>
      <c r="E131" s="5"/>
      <c r="F131" s="5"/>
      <c r="G131" s="5"/>
      <c r="H131" s="6" t="s">
        <v>551</v>
      </c>
      <c r="I131" s="5"/>
      <c r="J131" s="5"/>
      <c r="K131" s="5"/>
      <c r="L131" s="5"/>
      <c r="M131" s="5"/>
      <c r="N131" s="5"/>
      <c r="O131" s="6"/>
      <c r="P131" s="7"/>
      <c r="Q131" s="5"/>
      <c r="R131" s="5"/>
      <c r="S131" s="5"/>
      <c r="T131" s="6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5"/>
      <c r="AG131" s="6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customFormat="false" ht="14.1" hidden="false" customHeight="false" outlineLevel="0" collapsed="false">
      <c r="A132" s="5" t="s">
        <v>552</v>
      </c>
      <c r="B132" s="5"/>
      <c r="C132" s="5"/>
      <c r="D132" s="5" t="s">
        <v>553</v>
      </c>
      <c r="E132" s="8" t="s">
        <v>554</v>
      </c>
      <c r="F132" s="5"/>
      <c r="G132" s="5"/>
      <c r="H132" s="6"/>
      <c r="I132" s="5" t="n">
        <v>76</v>
      </c>
      <c r="J132" s="5"/>
      <c r="K132" s="5" t="n">
        <v>1382</v>
      </c>
      <c r="L132" s="5"/>
      <c r="M132" s="5" t="n">
        <v>117998</v>
      </c>
      <c r="N132" s="5" t="n">
        <v>119456</v>
      </c>
      <c r="O132" s="6"/>
      <c r="P132" s="7"/>
      <c r="Q132" s="5"/>
      <c r="R132" s="5"/>
      <c r="S132" s="5"/>
      <c r="T132" s="6"/>
      <c r="U132" s="5" t="n">
        <v>97</v>
      </c>
      <c r="V132" s="5"/>
      <c r="W132" s="5" t="n">
        <v>648</v>
      </c>
      <c r="X132" s="5"/>
      <c r="Y132" s="5" t="n">
        <v>91954</v>
      </c>
      <c r="Z132" s="5" t="n">
        <v>92699</v>
      </c>
      <c r="AA132" s="6"/>
      <c r="AB132" s="5" t="n">
        <v>52</v>
      </c>
      <c r="AC132" s="5"/>
      <c r="AD132" s="5" t="n">
        <v>1564</v>
      </c>
      <c r="AE132" s="5"/>
      <c r="AF132" s="5" t="n">
        <v>86025</v>
      </c>
      <c r="AG132" s="6" t="n">
        <v>87641</v>
      </c>
      <c r="AH132" s="5"/>
      <c r="AI132" s="5" t="n">
        <v>161</v>
      </c>
      <c r="AJ132" s="5"/>
      <c r="AK132" s="5" t="n">
        <v>1960</v>
      </c>
      <c r="AL132" s="5" t="n">
        <v>74102</v>
      </c>
      <c r="AM132" s="5" t="n">
        <v>76223</v>
      </c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customFormat="false" ht="14.1" hidden="false" customHeight="false" outlineLevel="0" collapsed="false">
      <c r="A133" s="5" t="s">
        <v>555</v>
      </c>
      <c r="B133" s="5"/>
      <c r="C133" s="5" t="s">
        <v>556</v>
      </c>
      <c r="D133" s="5" t="s">
        <v>557</v>
      </c>
      <c r="E133" s="8" t="s">
        <v>558</v>
      </c>
      <c r="F133" s="5"/>
      <c r="G133" s="5"/>
      <c r="H133" s="6" t="s">
        <v>559</v>
      </c>
      <c r="I133" s="5" t="n">
        <v>1991</v>
      </c>
      <c r="J133" s="5"/>
      <c r="K133" s="5"/>
      <c r="L133" s="5"/>
      <c r="M133" s="5"/>
      <c r="N133" s="5" t="n">
        <v>1259.7</v>
      </c>
      <c r="O133" s="6"/>
      <c r="P133" s="7"/>
      <c r="Q133" s="5"/>
      <c r="R133" s="5"/>
      <c r="S133" s="5"/>
      <c r="T133" s="6"/>
      <c r="U133" s="5"/>
      <c r="V133" s="5" t="s">
        <v>560</v>
      </c>
      <c r="W133" s="5" t="s">
        <v>561</v>
      </c>
      <c r="X133" s="5"/>
      <c r="Y133" s="5" t="s">
        <v>562</v>
      </c>
      <c r="Z133" s="5"/>
      <c r="AA133" s="6"/>
      <c r="AB133" s="5"/>
      <c r="AC133" s="5"/>
      <c r="AD133" s="5"/>
      <c r="AE133" s="5"/>
      <c r="AF133" s="5"/>
      <c r="AG133" s="6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customFormat="false" ht="14.1" hidden="false" customHeight="false" outlineLevel="0" collapsed="false">
      <c r="A134" s="5" t="s">
        <v>563</v>
      </c>
      <c r="B134" s="5"/>
      <c r="C134" s="5"/>
      <c r="D134" s="5" t="s">
        <v>564</v>
      </c>
      <c r="E134" s="8" t="s">
        <v>565</v>
      </c>
      <c r="F134" s="5"/>
      <c r="G134" s="5"/>
      <c r="H134" s="6" t="s">
        <v>566</v>
      </c>
      <c r="I134" s="5" t="n">
        <v>727</v>
      </c>
      <c r="J134" s="5"/>
      <c r="K134" s="5" t="n">
        <v>1360</v>
      </c>
      <c r="L134" s="5"/>
      <c r="M134" s="5" t="n">
        <v>19667</v>
      </c>
      <c r="N134" s="5"/>
      <c r="O134" s="6"/>
      <c r="P134" s="7"/>
      <c r="Q134" s="5"/>
      <c r="R134" s="5"/>
      <c r="S134" s="5"/>
      <c r="T134" s="6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5"/>
      <c r="AG134" s="6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customFormat="false" ht="14.1" hidden="false" customHeight="false" outlineLevel="0" collapsed="false">
      <c r="A135" s="5" t="s">
        <v>567</v>
      </c>
      <c r="B135" s="5"/>
      <c r="C135" s="5"/>
      <c r="D135" s="5" t="s">
        <v>568</v>
      </c>
      <c r="E135" s="8" t="s">
        <v>569</v>
      </c>
      <c r="F135" s="5"/>
      <c r="G135" s="5"/>
      <c r="H135" s="6"/>
      <c r="I135" s="5"/>
      <c r="J135" s="5"/>
      <c r="K135" s="5"/>
      <c r="L135" s="5" t="n">
        <v>5750</v>
      </c>
      <c r="M135" s="5"/>
      <c r="N135" s="5"/>
      <c r="O135" s="6"/>
      <c r="P135" s="7"/>
      <c r="Q135" s="5"/>
      <c r="R135" s="5"/>
      <c r="S135" s="5"/>
      <c r="T135" s="6"/>
      <c r="U135" s="5"/>
      <c r="V135" s="5"/>
      <c r="W135" s="5"/>
      <c r="X135" s="5" t="n">
        <v>5160</v>
      </c>
      <c r="Y135" s="5"/>
      <c r="Z135" s="5"/>
      <c r="AA135" s="6"/>
      <c r="AC135" s="5"/>
      <c r="AD135" s="5"/>
      <c r="AE135" s="5" t="n">
        <v>5410</v>
      </c>
      <c r="AF135" s="5"/>
      <c r="AG135" s="6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customFormat="false" ht="14.1" hidden="false" customHeight="false" outlineLevel="0" collapsed="false">
      <c r="A136" s="5" t="s">
        <v>570</v>
      </c>
      <c r="B136" s="5" t="s">
        <v>571</v>
      </c>
      <c r="C136" s="5"/>
      <c r="D136" s="5" t="s">
        <v>24</v>
      </c>
      <c r="E136" s="8" t="s">
        <v>572</v>
      </c>
      <c r="F136" s="5"/>
      <c r="G136" s="5" t="s">
        <v>573</v>
      </c>
      <c r="H136" s="6" t="s">
        <v>574</v>
      </c>
      <c r="I136" s="5" t="n">
        <v>73000</v>
      </c>
      <c r="J136" s="5" t="n">
        <v>179000</v>
      </c>
      <c r="K136" s="5" t="n">
        <v>7000</v>
      </c>
      <c r="L136" s="5"/>
      <c r="M136" s="5" t="s">
        <v>575</v>
      </c>
      <c r="N136" s="5" t="n">
        <v>43059000</v>
      </c>
      <c r="O136" s="6"/>
      <c r="P136" s="7"/>
      <c r="Q136" s="5"/>
      <c r="R136" s="5"/>
      <c r="S136" s="5"/>
      <c r="T136" s="6"/>
      <c r="U136" s="5" t="n">
        <v>243000</v>
      </c>
      <c r="V136" s="5" t="n">
        <v>81000</v>
      </c>
      <c r="W136" s="5"/>
      <c r="X136" s="5"/>
      <c r="Y136" s="5" t="n">
        <v>287000000</v>
      </c>
      <c r="Z136" s="5"/>
      <c r="AA136" s="6"/>
      <c r="AB136" s="5" t="n">
        <v>252000</v>
      </c>
      <c r="AC136" s="5" t="n">
        <v>115000</v>
      </c>
      <c r="AD136" s="5"/>
      <c r="AE136" s="5"/>
      <c r="AF136" s="5" t="n">
        <v>286000000</v>
      </c>
      <c r="AG136" s="6"/>
      <c r="AH136" s="5"/>
      <c r="AI136" s="5" t="n">
        <v>211000</v>
      </c>
      <c r="AJ136" s="5" t="n">
        <v>121000</v>
      </c>
      <c r="AK136" s="5"/>
      <c r="AL136" s="5" t="n">
        <v>241000000</v>
      </c>
      <c r="AM136" s="5"/>
      <c r="AN136" s="5"/>
      <c r="AO136" s="5" t="n">
        <v>250000</v>
      </c>
      <c r="AP136" s="5" t="n">
        <v>215000</v>
      </c>
      <c r="AQ136" s="5" t="n">
        <v>125000</v>
      </c>
      <c r="AR136" s="5" t="n">
        <v>323000000</v>
      </c>
      <c r="AS136" s="5"/>
      <c r="AT136" s="5"/>
      <c r="AU136" s="5"/>
      <c r="AV136" s="5"/>
      <c r="AW136" s="5"/>
      <c r="AX136" s="5"/>
      <c r="AY136" s="5"/>
      <c r="AZ136" s="5"/>
      <c r="BA136" s="5"/>
    </row>
    <row r="137" customFormat="false" ht="14.1" hidden="false" customHeight="false" outlineLevel="0" collapsed="false">
      <c r="A137" s="5" t="s">
        <v>576</v>
      </c>
      <c r="B137" s="5"/>
      <c r="C137" s="5"/>
      <c r="D137" s="5" t="s">
        <v>577</v>
      </c>
      <c r="E137" s="8" t="s">
        <v>578</v>
      </c>
      <c r="F137" s="5"/>
      <c r="G137" s="5"/>
      <c r="H137" s="6"/>
      <c r="I137" s="5" t="n">
        <v>444</v>
      </c>
      <c r="J137" s="5"/>
      <c r="K137" s="5" t="n">
        <v>3888</v>
      </c>
      <c r="L137" s="5"/>
      <c r="M137" s="5" t="n">
        <v>11560</v>
      </c>
      <c r="N137" s="5"/>
      <c r="O137" s="6"/>
      <c r="P137" s="7"/>
      <c r="Q137" s="5"/>
      <c r="R137" s="5"/>
      <c r="S137" s="5"/>
      <c r="T137" s="6"/>
      <c r="U137" s="5" t="n">
        <v>1264</v>
      </c>
      <c r="V137" s="5"/>
      <c r="W137" s="5" t="n">
        <v>3829</v>
      </c>
      <c r="X137" s="5"/>
      <c r="Y137" s="5" t="n">
        <v>12085</v>
      </c>
      <c r="Z137" s="5"/>
      <c r="AA137" s="6"/>
      <c r="AB137" s="5" t="n">
        <v>377</v>
      </c>
      <c r="AC137" s="5" t="n">
        <v>3870</v>
      </c>
      <c r="AD137" s="5"/>
      <c r="AE137" s="5"/>
      <c r="AF137" s="5" t="n">
        <v>7762</v>
      </c>
      <c r="AG137" s="6"/>
      <c r="AH137" s="5"/>
      <c r="AI137" s="5" t="n">
        <v>605</v>
      </c>
      <c r="AJ137" s="5"/>
      <c r="AK137" s="5" t="n">
        <v>3139</v>
      </c>
      <c r="AL137" s="5" t="n">
        <v>8439</v>
      </c>
      <c r="AM137" s="5"/>
      <c r="AN137" s="5"/>
      <c r="AO137" s="5" t="n">
        <v>932</v>
      </c>
      <c r="AP137" s="5"/>
      <c r="AQ137" s="5" t="n">
        <v>4694</v>
      </c>
      <c r="AR137" s="5" t="n">
        <v>29118</v>
      </c>
      <c r="AS137" s="5"/>
      <c r="AT137" s="5"/>
      <c r="AU137" s="5"/>
      <c r="AV137" s="5"/>
      <c r="AW137" s="5"/>
      <c r="AX137" s="5"/>
      <c r="AY137" s="5"/>
      <c r="AZ137" s="5"/>
      <c r="BA137" s="5"/>
    </row>
    <row r="138" customFormat="false" ht="14.1" hidden="false" customHeight="false" outlineLevel="0" collapsed="false">
      <c r="A138" s="5" t="s">
        <v>579</v>
      </c>
      <c r="B138" s="5"/>
      <c r="C138" s="5"/>
      <c r="D138" s="5" t="s">
        <v>580</v>
      </c>
      <c r="E138" s="8" t="s">
        <v>581</v>
      </c>
      <c r="F138" s="5"/>
      <c r="G138" s="5"/>
      <c r="H138" s="6"/>
      <c r="I138" s="5" t="n">
        <v>615</v>
      </c>
      <c r="J138" s="5" t="n">
        <v>11032</v>
      </c>
      <c r="K138" s="5" t="n">
        <v>2296</v>
      </c>
      <c r="L138" s="5"/>
      <c r="M138" s="5" t="n">
        <v>22877</v>
      </c>
      <c r="N138" s="5" t="n">
        <v>25787</v>
      </c>
      <c r="O138" s="6"/>
      <c r="P138" s="7"/>
      <c r="Q138" s="5"/>
      <c r="R138" s="5"/>
      <c r="S138" s="5"/>
      <c r="T138" s="6"/>
      <c r="U138" s="5" t="n">
        <v>953</v>
      </c>
      <c r="V138" s="5" t="n">
        <v>10179</v>
      </c>
      <c r="W138" s="5" t="n">
        <v>2052</v>
      </c>
      <c r="X138" s="5"/>
      <c r="Y138" s="5" t="n">
        <v>15496</v>
      </c>
      <c r="Z138" s="5"/>
      <c r="AA138" s="6"/>
      <c r="AB138" s="5" t="n">
        <v>1007</v>
      </c>
      <c r="AC138" s="5" t="n">
        <v>11012</v>
      </c>
      <c r="AD138" s="5" t="n">
        <v>1986</v>
      </c>
      <c r="AE138" s="5"/>
      <c r="AF138" s="5" t="n">
        <v>36154</v>
      </c>
      <c r="AG138" s="6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customFormat="false" ht="14.1" hidden="false" customHeight="false" outlineLevel="0" collapsed="false">
      <c r="A139" s="7" t="s">
        <v>582</v>
      </c>
      <c r="B139" s="7"/>
      <c r="C139" s="7"/>
      <c r="D139" s="7" t="s">
        <v>583</v>
      </c>
      <c r="E139" s="9" t="s">
        <v>584</v>
      </c>
      <c r="F139" s="7"/>
      <c r="G139" s="7"/>
      <c r="H139" s="13"/>
      <c r="I139" s="5" t="n">
        <v>7920000</v>
      </c>
      <c r="J139" s="5"/>
      <c r="K139" s="5" t="n">
        <v>70000</v>
      </c>
      <c r="L139" s="5"/>
      <c r="M139" s="5" t="n">
        <v>15000000</v>
      </c>
      <c r="N139" s="5" t="n">
        <v>23000000</v>
      </c>
      <c r="O139" s="6"/>
      <c r="P139" s="7"/>
      <c r="Q139" s="5" t="n">
        <f aca="false">I139+K139</f>
        <v>7990000</v>
      </c>
      <c r="R139" s="5"/>
      <c r="S139" s="5"/>
      <c r="T139" s="6"/>
      <c r="AA139" s="13"/>
      <c r="AB139" s="5"/>
      <c r="AC139" s="5"/>
      <c r="AD139" s="5"/>
      <c r="AE139" s="5"/>
      <c r="AF139" s="5"/>
      <c r="AG139" s="6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customFormat="false" ht="14.1" hidden="false" customHeight="false" outlineLevel="0" collapsed="false">
      <c r="A140" s="7" t="s">
        <v>585</v>
      </c>
      <c r="B140" s="5"/>
      <c r="C140" s="5"/>
      <c r="D140" s="7" t="s">
        <v>586</v>
      </c>
      <c r="E140" s="5" t="s">
        <v>587</v>
      </c>
      <c r="F140" s="5"/>
      <c r="G140" s="5"/>
      <c r="H140" s="10" t="s">
        <v>588</v>
      </c>
      <c r="I140" s="5" t="n">
        <v>637200</v>
      </c>
      <c r="J140" s="5"/>
      <c r="K140" s="5" t="n">
        <v>8100</v>
      </c>
      <c r="L140" s="5"/>
      <c r="M140" s="5"/>
      <c r="N140" s="5"/>
      <c r="O140" s="6" t="n">
        <v>50300</v>
      </c>
      <c r="P140" s="7"/>
      <c r="Q140" s="5"/>
      <c r="R140" s="5"/>
      <c r="S140" s="5"/>
      <c r="T140" s="6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5"/>
      <c r="AG140" s="6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customFormat="false" ht="14.1" hidden="false" customHeight="false" outlineLevel="0" collapsed="false">
      <c r="A141" s="7" t="s">
        <v>589</v>
      </c>
      <c r="B141" s="5"/>
      <c r="C141" s="5"/>
      <c r="D141" s="7" t="s">
        <v>590</v>
      </c>
      <c r="E141" s="9" t="s">
        <v>591</v>
      </c>
      <c r="F141" s="5"/>
      <c r="G141" s="5"/>
      <c r="H141" s="6"/>
      <c r="I141" s="5" t="n">
        <v>32072</v>
      </c>
      <c r="J141" s="5" t="n">
        <v>15612</v>
      </c>
      <c r="K141" s="5" t="n">
        <v>5608</v>
      </c>
      <c r="L141" s="5"/>
      <c r="M141" s="5" t="n">
        <v>447101</v>
      </c>
      <c r="N141" s="5" t="n">
        <v>484781</v>
      </c>
      <c r="O141" s="6" t="n">
        <v>146709</v>
      </c>
      <c r="P141" s="7"/>
      <c r="Q141" s="5"/>
      <c r="R141" s="5"/>
      <c r="S141" s="5"/>
      <c r="T141" s="6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5"/>
      <c r="AG141" s="6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customFormat="false" ht="14.1" hidden="false" customHeight="false" outlineLevel="0" collapsed="false">
      <c r="A142" s="7" t="s">
        <v>592</v>
      </c>
      <c r="B142" s="5"/>
      <c r="C142" s="5"/>
      <c r="D142" s="7" t="s">
        <v>593</v>
      </c>
      <c r="E142" s="8" t="s">
        <v>594</v>
      </c>
      <c r="F142" s="5"/>
      <c r="G142" s="5"/>
      <c r="H142" s="13"/>
      <c r="I142" s="5"/>
      <c r="J142" s="5"/>
      <c r="K142" s="5"/>
      <c r="L142" s="5"/>
      <c r="M142" s="5"/>
      <c r="N142" s="5" t="n">
        <v>180631</v>
      </c>
      <c r="O142" s="6"/>
      <c r="P142" s="7"/>
      <c r="Q142" s="5"/>
      <c r="R142" s="5"/>
      <c r="S142" s="5"/>
      <c r="T142" s="6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5"/>
      <c r="AG142" s="6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customFormat="false" ht="14.1" hidden="false" customHeight="false" outlineLevel="0" collapsed="false">
      <c r="A143" s="7" t="s">
        <v>595</v>
      </c>
      <c r="B143" s="5"/>
      <c r="C143" s="5"/>
      <c r="D143" s="7" t="s">
        <v>596</v>
      </c>
      <c r="E143" s="9" t="s">
        <v>597</v>
      </c>
      <c r="F143" s="5"/>
      <c r="G143" s="5"/>
      <c r="H143" s="6"/>
      <c r="I143" s="5" t="n">
        <v>95</v>
      </c>
      <c r="J143" s="5" t="n">
        <v>824</v>
      </c>
      <c r="K143" s="5" t="n">
        <v>826</v>
      </c>
      <c r="L143" s="5"/>
      <c r="M143" s="5" t="n">
        <v>426793</v>
      </c>
      <c r="N143" s="5" t="n">
        <v>427714</v>
      </c>
      <c r="O143" s="6"/>
      <c r="P143" s="7"/>
      <c r="Q143" s="5"/>
      <c r="R143" s="5"/>
      <c r="S143" s="5"/>
      <c r="T143" s="6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5"/>
      <c r="AG143" s="6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customFormat="false" ht="14.1" hidden="false" customHeight="false" outlineLevel="0" collapsed="false">
      <c r="A144" s="7" t="s">
        <v>598</v>
      </c>
      <c r="B144" s="5"/>
      <c r="C144" s="5"/>
      <c r="D144" s="7" t="s">
        <v>599</v>
      </c>
      <c r="E144" s="9" t="s">
        <v>600</v>
      </c>
      <c r="F144" s="5"/>
      <c r="G144" s="5"/>
      <c r="H144" s="6"/>
      <c r="I144" s="5" t="n">
        <v>22741</v>
      </c>
      <c r="J144" s="5" t="n">
        <v>800</v>
      </c>
      <c r="K144" s="5" t="n">
        <v>3315</v>
      </c>
      <c r="L144" s="5" t="n">
        <v>26056</v>
      </c>
      <c r="M144" s="5" t="n">
        <v>5022</v>
      </c>
      <c r="N144" s="5" t="n">
        <v>31078</v>
      </c>
      <c r="O144" s="6"/>
      <c r="P144" s="7"/>
      <c r="Q144" s="5"/>
      <c r="R144" s="5"/>
      <c r="S144" s="5"/>
      <c r="T144" s="6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5"/>
      <c r="AG144" s="6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customFormat="false" ht="14.1" hidden="false" customHeight="false" outlineLevel="0" collapsed="false">
      <c r="A145" s="7" t="s">
        <v>601</v>
      </c>
      <c r="B145" s="5"/>
      <c r="C145" s="5"/>
      <c r="D145" s="7" t="s">
        <v>602</v>
      </c>
      <c r="E145" s="8" t="s">
        <v>603</v>
      </c>
      <c r="F145" s="5"/>
      <c r="G145" s="5"/>
      <c r="H145" s="6" t="s">
        <v>604</v>
      </c>
      <c r="I145" s="5"/>
      <c r="J145" s="5"/>
      <c r="K145" s="5"/>
      <c r="L145" s="5"/>
      <c r="M145" s="5"/>
      <c r="N145" s="5"/>
      <c r="O145" s="6"/>
      <c r="P145" s="7"/>
      <c r="Q145" s="5"/>
      <c r="R145" s="5"/>
      <c r="S145" s="5"/>
      <c r="T145" s="6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5"/>
      <c r="AG145" s="6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customFormat="false" ht="14.1" hidden="false" customHeight="false" outlineLevel="0" collapsed="false">
      <c r="A146" s="5" t="s">
        <v>605</v>
      </c>
      <c r="B146" s="5"/>
      <c r="C146" s="5"/>
      <c r="D146" s="7" t="s">
        <v>606</v>
      </c>
      <c r="E146" s="8" t="s">
        <v>607</v>
      </c>
      <c r="F146" s="5"/>
      <c r="G146" s="5"/>
      <c r="H146" s="6"/>
      <c r="I146" s="5" t="n">
        <v>1281</v>
      </c>
      <c r="J146" s="5" t="n">
        <v>1534</v>
      </c>
      <c r="K146" s="5" t="n">
        <v>2975</v>
      </c>
      <c r="L146" s="5"/>
      <c r="M146" s="5" t="n">
        <v>88831</v>
      </c>
      <c r="N146" s="5" t="n">
        <v>93087</v>
      </c>
      <c r="O146" s="6"/>
      <c r="P146" s="7"/>
      <c r="Q146" s="5"/>
      <c r="R146" s="5"/>
      <c r="S146" s="5"/>
      <c r="T146" s="6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5"/>
      <c r="AG146" s="6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customFormat="false" ht="13.8" hidden="false" customHeight="false" outlineLevel="0" collapsed="false">
      <c r="A147" s="5" t="s">
        <v>608</v>
      </c>
      <c r="B147" s="5"/>
      <c r="C147" s="5"/>
      <c r="D147" s="7" t="s">
        <v>609</v>
      </c>
      <c r="E147" s="7" t="s">
        <v>610</v>
      </c>
      <c r="F147" s="5"/>
      <c r="G147" s="5"/>
      <c r="H147" s="6"/>
      <c r="I147" s="5" t="n">
        <v>9300</v>
      </c>
      <c r="J147" s="5"/>
      <c r="K147" s="5" t="n">
        <v>940</v>
      </c>
      <c r="L147" s="5"/>
      <c r="M147" s="5" t="n">
        <v>249900</v>
      </c>
      <c r="N147" s="5" t="n">
        <v>260200</v>
      </c>
      <c r="O147" s="6"/>
      <c r="P147" s="7"/>
      <c r="Q147" s="5"/>
      <c r="R147" s="5"/>
      <c r="S147" s="5"/>
      <c r="T147" s="6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5"/>
      <c r="AG147" s="6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customFormat="false" ht="14.1" hidden="false" customHeight="false" outlineLevel="0" collapsed="false">
      <c r="A148" s="5" t="s">
        <v>611</v>
      </c>
      <c r="B148" s="5"/>
      <c r="C148" s="5"/>
      <c r="D148" s="7" t="s">
        <v>612</v>
      </c>
      <c r="E148" s="8" t="s">
        <v>613</v>
      </c>
      <c r="F148" s="5"/>
      <c r="G148" s="5"/>
      <c r="H148" s="6"/>
      <c r="I148" s="5" t="n">
        <v>852</v>
      </c>
      <c r="J148" s="5" t="n">
        <v>29564</v>
      </c>
      <c r="K148" s="5" t="n">
        <v>6385</v>
      </c>
      <c r="L148" s="5"/>
      <c r="M148" s="5" t="n">
        <v>24699</v>
      </c>
      <c r="N148" s="5" t="n">
        <v>31936</v>
      </c>
      <c r="O148" s="6"/>
      <c r="P148" s="7"/>
      <c r="Q148" s="5"/>
      <c r="R148" s="5"/>
      <c r="S148" s="5"/>
      <c r="T148" s="6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5"/>
      <c r="AG148" s="6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customFormat="false" ht="13.8" hidden="false" customHeight="false" outlineLevel="0" collapsed="false">
      <c r="A149" s="5" t="s">
        <v>614</v>
      </c>
      <c r="B149" s="5"/>
      <c r="C149" s="5"/>
      <c r="D149" s="7" t="s">
        <v>615</v>
      </c>
      <c r="E149" s="7" t="s">
        <v>616</v>
      </c>
      <c r="F149" s="5"/>
      <c r="G149" s="5"/>
      <c r="H149" s="6"/>
      <c r="I149" s="5" t="n">
        <v>308</v>
      </c>
      <c r="J149" s="5" t="n">
        <v>2571</v>
      </c>
      <c r="K149" s="5" t="n">
        <v>218</v>
      </c>
      <c r="L149" s="5"/>
      <c r="M149" s="5" t="n">
        <v>15888</v>
      </c>
      <c r="N149" s="5" t="n">
        <v>16414</v>
      </c>
      <c r="O149" s="6"/>
      <c r="P149" s="7"/>
      <c r="Q149" s="5"/>
      <c r="R149" s="5"/>
      <c r="S149" s="5"/>
      <c r="T149" s="6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5"/>
      <c r="AG149" s="6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customFormat="false" ht="13.8" hidden="false" customHeight="false" outlineLevel="0" collapsed="false">
      <c r="A150" s="5" t="s">
        <v>617</v>
      </c>
      <c r="B150" s="5"/>
      <c r="C150" s="5"/>
      <c r="D150" s="7" t="s">
        <v>618</v>
      </c>
      <c r="E150" s="7" t="s">
        <v>619</v>
      </c>
      <c r="F150" s="5"/>
      <c r="G150" s="5"/>
      <c r="H150" s="6" t="s">
        <v>604</v>
      </c>
      <c r="I150" s="5"/>
      <c r="J150" s="5"/>
      <c r="K150" s="5"/>
      <c r="L150" s="5"/>
      <c r="M150" s="5"/>
      <c r="N150" s="5"/>
      <c r="O150" s="6"/>
      <c r="P150" s="7"/>
      <c r="Q150" s="5"/>
      <c r="R150" s="5"/>
      <c r="S150" s="5"/>
      <c r="T150" s="6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5"/>
      <c r="AG150" s="6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customFormat="false" ht="13.8" hidden="false" customHeight="false" outlineLevel="0" collapsed="false">
      <c r="A151" s="5" t="s">
        <v>620</v>
      </c>
      <c r="B151" s="5"/>
      <c r="C151" s="5" t="s">
        <v>621</v>
      </c>
      <c r="D151" s="7" t="s">
        <v>622</v>
      </c>
      <c r="E151" s="7" t="s">
        <v>623</v>
      </c>
      <c r="F151" s="5"/>
      <c r="G151" s="5"/>
      <c r="H151" s="13" t="s">
        <v>624</v>
      </c>
      <c r="I151" s="5"/>
      <c r="J151" s="5"/>
      <c r="K151" s="5"/>
      <c r="L151" s="5"/>
      <c r="M151" s="5"/>
      <c r="N151" s="5" t="n">
        <v>525</v>
      </c>
      <c r="O151" s="6"/>
      <c r="P151" s="7"/>
      <c r="Q151" s="5"/>
      <c r="R151" s="5"/>
      <c r="S151" s="5"/>
      <c r="T151" s="6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5"/>
      <c r="AG151" s="6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customFormat="false" ht="14.1" hidden="false" customHeight="false" outlineLevel="0" collapsed="false">
      <c r="A152" s="5" t="s">
        <v>625</v>
      </c>
      <c r="B152" s="5"/>
      <c r="C152" s="5"/>
      <c r="D152" s="5" t="s">
        <v>626</v>
      </c>
      <c r="E152" s="8" t="s">
        <v>627</v>
      </c>
      <c r="F152" s="5"/>
      <c r="G152" s="5"/>
      <c r="H152" s="6"/>
      <c r="I152" s="5" t="n">
        <v>17903</v>
      </c>
      <c r="J152" s="5" t="n">
        <v>4993</v>
      </c>
      <c r="K152" s="5"/>
      <c r="L152" s="5"/>
      <c r="M152" s="5" t="n">
        <v>493</v>
      </c>
      <c r="N152" s="5" t="n">
        <v>23454</v>
      </c>
      <c r="O152" s="6" t="n">
        <v>64</v>
      </c>
      <c r="P152" s="7"/>
      <c r="Q152" s="5"/>
      <c r="R152" s="5"/>
      <c r="S152" s="5"/>
      <c r="T152" s="6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5"/>
      <c r="AG152" s="6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customFormat="false" ht="14.1" hidden="false" customHeight="false" outlineLevel="0" collapsed="false">
      <c r="A153" s="5" t="s">
        <v>628</v>
      </c>
      <c r="B153" s="5"/>
      <c r="C153" s="5" t="s">
        <v>629</v>
      </c>
      <c r="D153" s="5" t="s">
        <v>630</v>
      </c>
      <c r="E153" s="8" t="s">
        <v>631</v>
      </c>
      <c r="F153" s="5"/>
      <c r="G153" s="5"/>
      <c r="H153" s="6"/>
      <c r="I153" s="5" t="n">
        <v>7100</v>
      </c>
      <c r="J153" s="5"/>
      <c r="K153" s="5" t="n">
        <v>790000</v>
      </c>
      <c r="L153" s="5"/>
      <c r="M153" s="5"/>
      <c r="N153" s="5"/>
      <c r="O153" s="6"/>
      <c r="P153" s="7"/>
      <c r="Q153" s="5"/>
      <c r="R153" s="5"/>
      <c r="S153" s="5"/>
      <c r="T153" s="6"/>
      <c r="U153" s="5"/>
      <c r="V153" s="5"/>
      <c r="W153" s="5"/>
      <c r="X153" s="5"/>
      <c r="Y153" s="5"/>
      <c r="Z153" s="5" t="s">
        <v>632</v>
      </c>
      <c r="AA153" s="6"/>
      <c r="AB153" s="5"/>
      <c r="AC153" s="5"/>
      <c r="AD153" s="5"/>
      <c r="AE153" s="5"/>
      <c r="AF153" s="5"/>
      <c r="AG153" s="6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customFormat="false" ht="14.1" hidden="false" customHeight="false" outlineLevel="0" collapsed="false">
      <c r="A154" s="5" t="s">
        <v>633</v>
      </c>
      <c r="B154" s="5"/>
      <c r="C154" s="5"/>
      <c r="D154" s="8" t="s">
        <v>634</v>
      </c>
      <c r="E154" s="5"/>
      <c r="F154" s="5"/>
      <c r="G154" s="5"/>
      <c r="H154" s="6" t="s">
        <v>635</v>
      </c>
      <c r="I154" s="5"/>
      <c r="J154" s="5"/>
      <c r="K154" s="5"/>
      <c r="L154" s="5"/>
      <c r="M154" s="5"/>
      <c r="N154" s="5"/>
      <c r="O154" s="6"/>
      <c r="P154" s="7"/>
      <c r="Q154" s="5"/>
      <c r="R154" s="5"/>
      <c r="S154" s="5"/>
      <c r="T154" s="6"/>
      <c r="U154" s="5" t="s">
        <v>636</v>
      </c>
      <c r="V154" s="5"/>
      <c r="W154" s="5" t="s">
        <v>637</v>
      </c>
      <c r="X154" s="5"/>
      <c r="Y154" s="5"/>
      <c r="Z154" s="5" t="n">
        <v>51685</v>
      </c>
      <c r="AA154" s="6"/>
      <c r="AB154" s="5"/>
      <c r="AC154" s="5"/>
      <c r="AD154" s="5"/>
      <c r="AE154" s="5"/>
      <c r="AF154" s="5"/>
      <c r="AG154" s="6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customFormat="false" ht="13.8" hidden="false" customHeight="false" outlineLevel="0" collapsed="false">
      <c r="A155" s="5"/>
      <c r="B155" s="5"/>
      <c r="C155" s="5"/>
      <c r="D155" s="5"/>
      <c r="E155" s="5"/>
      <c r="F155" s="5"/>
      <c r="G155" s="5"/>
      <c r="H155" s="6"/>
      <c r="I155" s="5"/>
      <c r="J155" s="5"/>
      <c r="K155" s="5"/>
      <c r="L155" s="5"/>
      <c r="M155" s="5"/>
      <c r="N155" s="5"/>
      <c r="O155" s="6"/>
      <c r="P155" s="7"/>
      <c r="Q155" s="5"/>
      <c r="R155" s="5"/>
      <c r="S155" s="5"/>
      <c r="T155" s="6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5"/>
      <c r="AG155" s="6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customFormat="false" ht="13.8" hidden="false" customHeight="false" outlineLevel="0" collapsed="false">
      <c r="A156" s="5"/>
      <c r="B156" s="5"/>
      <c r="C156" s="5"/>
      <c r="D156" s="5"/>
      <c r="E156" s="5"/>
      <c r="F156" s="5"/>
      <c r="G156" s="5"/>
      <c r="H156" s="6"/>
      <c r="I156" s="5"/>
      <c r="J156" s="5"/>
      <c r="K156" s="5"/>
      <c r="L156" s="5"/>
      <c r="M156" s="5"/>
      <c r="N156" s="5"/>
      <c r="O156" s="6"/>
      <c r="P156" s="7"/>
      <c r="Q156" s="5"/>
      <c r="R156" s="5"/>
      <c r="S156" s="5"/>
      <c r="T156" s="6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5"/>
      <c r="AG156" s="6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customFormat="false" ht="13.8" hidden="false" customHeight="false" outlineLevel="0" collapsed="false">
      <c r="A157" s="5"/>
      <c r="B157" s="5"/>
      <c r="C157" s="5"/>
      <c r="D157" s="5"/>
      <c r="E157" s="5"/>
      <c r="F157" s="5"/>
      <c r="G157" s="5"/>
      <c r="H157" s="6"/>
      <c r="I157" s="5"/>
      <c r="J157" s="5"/>
      <c r="K157" s="5"/>
      <c r="L157" s="5"/>
      <c r="M157" s="5"/>
      <c r="N157" s="5"/>
      <c r="O157" s="6"/>
      <c r="P157" s="7"/>
      <c r="Q157" s="5"/>
      <c r="R157" s="5"/>
      <c r="S157" s="5"/>
      <c r="T157" s="6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5"/>
      <c r="AG157" s="6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customFormat="false" ht="13.8" hidden="false" customHeight="false" outlineLevel="0" collapsed="false">
      <c r="A158" s="5"/>
      <c r="B158" s="5"/>
      <c r="C158" s="5"/>
      <c r="D158" s="5"/>
      <c r="E158" s="5"/>
      <c r="F158" s="5"/>
      <c r="G158" s="5"/>
      <c r="H158" s="6"/>
      <c r="I158" s="5"/>
      <c r="J158" s="5"/>
      <c r="K158" s="5"/>
      <c r="L158" s="5"/>
      <c r="M158" s="5"/>
      <c r="N158" s="5"/>
      <c r="O158" s="6"/>
      <c r="P158" s="7"/>
      <c r="Q158" s="5"/>
      <c r="R158" s="5"/>
      <c r="S158" s="5"/>
      <c r="T158" s="6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5"/>
      <c r="AG158" s="6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</sheetData>
  <hyperlinks>
    <hyperlink ref="E3" r:id="rId1" display="https://www.volvogroup.com/content/dam/volvo-group/markets/master/events/2024/feb/annual-report-2023/AB-Volvo-Annual-Report-2023.pdf"/>
    <hyperlink ref="E4" r:id="rId2" display="https://library.e.abb.com/public/4790c4296c5146e6ab4420c7d58f8088/ABB%20Sustainability%20Report%202023.pdf?x-sign=J8XORiFwReXhGJscjFPNbWWlXyHIp0NR9tblxaUjv5E3HVcIhN1s51ECDCZZrStU"/>
    <hyperlink ref="D5" r:id="rId3" display="https://reports-en.add.life/umbraco/surface/pdf/Export?NodeId=24694&amp;culture=en"/>
    <hyperlink ref="E5" r:id="rId4" display="https://www.add.life/media/nwepx4r4/addlife-annual-report-2023.pdf"/>
    <hyperlink ref="E7" r:id="rId5" display="https://afry.com/sites/default/files/2024-03/%C3%85rs-%20och%20h%C3%A5llbarhetsredovisning%202023.pdf"/>
    <hyperlink ref="E8" r:id="rId6" display="https://www.alfalaval.com/globalassets/documents/investors/english/annual-reports/2023/sustainability-notes-2023.pdf"/>
    <hyperlink ref="E9" r:id="rId7" display="https://arsskyrsla.arionbanki.is/library/Files/Sjalfbaerniskyrslur/2023/Umhverfis%c3%be%c3%a6ttir-EN.pdf"/>
    <hyperlink ref="H9" r:id="rId8" display="Finansierade utsläpp: https://arsskyrsla.arionbanki.is/lisalib/getfile.aspx?itemid=43345e91-c1c2-11ee-80e1-005056a47632"/>
    <hyperlink ref="E10" r:id="rId9" display="https://www.arjo.com/siteassets/06_investors/annual-report-2023/arjo_ahr23_eng_final.pdf"/>
    <hyperlink ref="E11" r:id="rId10" display="https://www.arla.com/493552/globalassets/arla-global/company---overview/investor/annual-reports/2023/arla_annual-report-2023_se_v2.pdf"/>
    <hyperlink ref="E12" r:id="rId11" display="https://www.assaabloy.com/group/en/documents/sustainability/sustainability-reports/Sustainability%20Report%202023.pdf"/>
    <hyperlink ref="E14" r:id="rId12" display="https://www.atlascopcogroup.com/content/dam/atlas-copco/group/documents/investors/financial-publications/swedish/20240321-kopia-av-den-officella-arsredovisningen-i-ESEF-format-inkl-hallbarhetsredovisning-och-rapport-om-koncernens-styrning-2023.pdf"/>
    <hyperlink ref="E15" r:id="rId13" display="https://mb.cision.com/Main/1145/3939304/2641233.pdf"/>
    <hyperlink ref="E16" r:id="rId14" display="https://www.autoliv.com/sites/default/files/2024-02/Autoliv_Annual_Sustainability_Report_10K_2023.pdf"/>
    <hyperlink ref="E17" r:id="rId15" display="https://investors.avanza.se/files/mfn/1e72c222-f835-4d13-b161-d697334bdeab/avanza-bank-holding-ab-arsredovisning-och-hallbarhetsrapport-2023-pdf-a4-utskriftsformat.pdf"/>
    <hyperlink ref="E18" r:id="rId16" display="https://www.axfood.se/globalassets/startsida/investerare/rapporter-och-presentationer/2023/axfood-ars--och-hallbarhetsredovisning-2023.pdf"/>
    <hyperlink ref="E19" r:id="rId17" display="https://mb.cision.com/Main/1860/3953485/2700544.pdf"/>
    <hyperlink ref="D20" r:id="rId18" display="https://www.wearebhg.com/media/1860/bhg-group-ab_sustainability-report-2022.pdf"/>
    <hyperlink ref="E21" r:id="rId19" display="https://storage.mfn.se/c9ec19fa-6ab5-486d-b225-a8524d5f3c7e/bico-annual-report-2023-en.pdf"/>
    <hyperlink ref="E24" r:id="rId20" display="https://storage.mfn.se/371b0d79-86e0-4acd-b624-5723d9261980/cs3-5-eng-biotage-annual-report-2023.pdf"/>
    <hyperlink ref="H24" r:id="rId21" display="https://www.biotage.com/en/reports-and-presentations"/>
    <hyperlink ref="E25" r:id="rId22" display="https://investors.boliden.com/sites/boliden-ir/files/pr/202403050636-1.pdf"/>
    <hyperlink ref="E28" r:id="rId23" display="https://storage.mfn.se/ffb227bc-ed04-433b-9c51-452b0c9e8fd0/bufab-ars-och-hallbarhetsredovisning-2023.pdf"/>
    <hyperlink ref="E29" r:id="rId24" display="https://storage.mfn.se/b63abbba-9e45-4417-8c42-53e61ff5b517/annual-report-2023.pdf"/>
    <hyperlink ref="H29" r:id="rId25" display="https://www.bure.se/en/investors/financial-reports"/>
    <hyperlink ref="H30" r:id="rId26" display="https://www.byggfaktagroup.com/sv/rapporter-och-presentationer/"/>
    <hyperlink ref="E31" r:id="rId27" display="https://storage.mfn.se/03f8b3d5-e9d7-4de4-a363-27c6ba9b8d35/castellum-arsredovisning-2023.pdf"/>
    <hyperlink ref="H31" r:id="rId28" display="https://www.castellum.se/investerare/rapporter-och-presentationer/"/>
    <hyperlink ref="E32" r:id="rId29" display="https://www.catena.se/media/rmycbdld/h%C3%A5llbarhetsrapport-2023-sv-catena.pdf"/>
    <hyperlink ref="E33" r:id="rId30" display="https://investors.cint.com/sites/cint/files/pr/20240326-6414e720-6400-4c33-b5ac-759804266353-1.pdf"/>
    <hyperlink ref="E34" r:id="rId31" display="https://mb.cision.com/Main/9683/3953689/2701094.pdf"/>
    <hyperlink ref="E35" r:id="rId32" display="https://www.creades.se/media/qlmf5oux/creades_ar_2023_12mars_locked.pdf"/>
    <hyperlink ref="E36" r:id="rId33" display="https://www.dometicgroup.com/globalassets/4-dometicgroup/corporate-governance/2024/sustainability_eng_dometic23.pdf?ref=DAA8C5579A"/>
    <hyperlink ref="E37" r:id="rId34" display="https://www.electroluxprofessional.com/corporate/wp-content/uploads/2019/11/wkr0006-307.pdf"/>
    <hyperlink ref="E38" r:id="rId35" display="https://www.electroluxgroup.com/wp-content/uploads/sites/2/2024/03/sustainability-report-2023.pdf"/>
    <hyperlink ref="E39" r:id="rId36" location="page=12" display="https://ir.elekta.com/files/mfn/55a85860-261b-494b-9197-5b90db7930d5/elekta-annual-report-2022-23-links.pdf#page=12"/>
    <hyperlink ref="E40" r:id="rId37" display="https://www.epirocgroup.com/content/dam/epiroc/corporate/documents/investors/annual-report/new-2024/Epiroc%20Annual%20and%20Sustainability%20Report%202023.pdf"/>
    <hyperlink ref="E41" r:id="rId38" display="https://cdn.sanity.io/files/30p7so6x/eqt-web-prod/1d1605be62ef28d3fee3100c57a597db09e126e1.pdf?dl=wkr0006.pdf"/>
    <hyperlink ref="E42" r:id="rId39" display="https://masdpstatic.azureedge.net/essity/Essity_AR_ENG_2023.pdf"/>
    <hyperlink ref="E43" r:id="rId40" display="https://www.evolution.com/wp-content/uploads/2024/04/Evolution_Annual_Report_2023.pdf"/>
    <hyperlink ref="H43" r:id="rId41" display="https://www.evolution.com/investors/reports/annual-reports/"/>
    <hyperlink ref="E44" r:id="rId42" display="https://mb.cision.com/Main/1568/3944244/2662694.pdf"/>
    <hyperlink ref="E45" r:id="rId43" display="https://www.balder.se/sites/balder/files/ars-_och_hallbarhetsredovisning_2023.pdf"/>
    <hyperlink ref="H45" r:id="rId44" display="https://www.balder.se/investerare/finansiella-rapporter/ars-och-hallbarhetsredovisningar"/>
    <hyperlink ref="E46" r:id="rId45" location="page=113" display="https://mb.cision.com/Main/878/3953792/2701384.pdf#page=113"/>
    <hyperlink ref="E51" r:id="rId46" display="https://hmgroup.com/wp-content/uploads/2024/03/HM-Group-Sustainability-Disclosure-2023.pdf"/>
    <hyperlink ref="E52" r:id="rId47" display="https://s3.eu-central-1.amazonaws.com/hexagonassets/Hexagon-Composites-Annual-report-2023-1.pdf"/>
    <hyperlink ref="E53" r:id="rId48" display="https://vp300.alertir.com/afw/files/press/hexpol/202403262143-1.pdf"/>
    <hyperlink ref="E55" r:id="rId49" display="http://investors.holmen.com/afw/files/press/holmen/202403061245-1.pdf"/>
    <hyperlink ref="E56" r:id="rId50" display="https://hufvudstaden.se/contentassets/c0590cba1eea4ba2b462650410bb3371/hufvudstadens-ars--och-hallbarhetsredovisning-2023"/>
    <hyperlink ref="E57" r:id="rId51" location="page=101" display="https://husqvarna-v2.prod-mid-euw3.investis.com/sites/husqvarna/files/2024-03/Husqvarna_Annual_and_Sustainability_Report_2023.pdf#page=101"/>
    <hyperlink ref="E58" r:id="rId52" display="https://report.icagruppen.se/media/g2ep3qxq/ica-gruppen-a-rsredovisning-2023.pdf"/>
    <hyperlink ref="E59" r:id="rId53" display="https://www.ikea.com/global/en/images/IKEA_CLIMATE_Report_FY_23_20240125_a5a1535f4e.pdf"/>
    <hyperlink ref="E60" r:id="rId54" display="https://www.industrivarden.se/globalassets/hallbarhetsrapporter/svenska/hallbarhetsrapport_2023.pdf"/>
    <hyperlink ref="E61" r:id="rId55" display="https://www.indutrade.com/contentassets/01748e414d174273911c3ba75aeed4c5/indutrades-annual-report-and-sustainability-report-2023.pdf"/>
    <hyperlink ref="E63" r:id="rId56" display="https://www.intrum.com/media/bt4l5crg/intrum-asr23.pdf"/>
    <hyperlink ref="E64" r:id="rId57" display="https://vp302.alertir.com/afw/files/press/latour/202403219568-1.pdf"/>
    <hyperlink ref="E65" r:id="rId58" display="https://vp053.alertir.com/afw/files/press/investor/202403273148-1.pdf"/>
    <hyperlink ref="E66" r:id="rId59" display="https://www.jm.se/externalfiles/cision/5E4C4DFE7720B70B/wkr0006.pdf"/>
    <hyperlink ref="E67" r:id="rId60" display="https://wordpress.k-fastigheter.com/wp-content/uploads/2024/04/K-Fast-Holding-AB-publ-arsredovisning-2023.pdf"/>
    <hyperlink ref="E69" r:id="rId61" display="https://www.kindredgroup.com/globalassets/documents/investor-relations-related-documents/financial-reports/2023/asr/kindred-group-annual-and-sustainability-report-2023.pdf"/>
    <hyperlink ref="E70" r:id="rId62" display="https://www.kinnevik.com/files/mfn/c534f5b4-c274-46a1-a7a5-61da9da7be9c/annual-sustainability-report-2023.pdf"/>
    <hyperlink ref="D71" r:id="rId63" display="https://www.lagercrantz.com/sites/lagercrantz/files/files/Lagercrantz%20Group%20H%C3%A5llbarhetsrapport%202022_23_1.pdf"/>
    <hyperlink ref="E72" r:id="rId64" display="https://www.lantmannen.se/siteassets/documents/01-om-lantmannen/press-och-nyheter/publikationer/arsredovisningar/ars-och-hallbarhetsredovisning-2023.pdf"/>
    <hyperlink ref="E73" r:id="rId65" display="https://network.s-z.se/app/uploads/sites/16/lifco_annual_report_2023.pdf"/>
    <hyperlink ref="E74" r:id="rId66" display="https://www.lindabgroup.com/globalassets/media/group/documents/sustainability/hallbarhetsrapport_2023.pdf?epslanguage=sv"/>
    <hyperlink ref="E75" r:id="rId67" display="https://www.loomis.com/sites/loomis-corp/files/documents/Loomis_%C3%85rs_och_h%C3%A5llbarhetsredovisning_2023.pdf"/>
    <hyperlink ref="E76" r:id="rId68" display="https://www.lundbergforetagen.se/sites/default/files/files/Lundbergs_ha%CC%8Allbarhetsrapport_2023webb.pdf"/>
    <hyperlink ref="E77" r:id="rId69" display="https://www.lundbergforetagen.se/sites/default/files/files/Lundbergs_ha%CC%8Allbarhetsrapport_2023webb.pdf"/>
    <hyperlink ref="D79" r:id="rId70" display="https://lundinmining.com/site/assets/files/9177/2022_sustainability_report_lundin_mining_aoda.pdf"/>
    <hyperlink ref="E80" r:id="rId71" display="https://vp260.alertir.com/afw/files/press/medicover/202403263088-1.pdf"/>
    <hyperlink ref="E81" r:id="rId72" display="https://www.millicom.com/media/5769/ar-2023-w-mic-sa.pdf"/>
    <hyperlink ref="E82" r:id="rId73" display="https://mipscorp.com/files/uploads/2024/03/mips-annual-and-sustainability-report-2023.pdf"/>
    <hyperlink ref="E83" r:id="rId74" display="https://www.munters.com/globalassets/ir/annual-reports/new-folder/new-folder/munters-annual-and-sustainability-report-2023.pdf"/>
    <hyperlink ref="E84" r:id="rId75" display="https://storage.mfn.se/13cdbaea-e787-4cb7-99cf-bb350135e30b/annual-and-sustainability-report-2023.pdf"/>
    <hyperlink ref="E86" r:id="rId76" display="https://www.ncc.se/globalassets/ir/annualreport/ncc-ars--och-hallbarhetsredovisning-2023-utan-bokmarken.pdf"/>
    <hyperlink ref="D88" r:id="rId77" display="https://storage.mfn.se/a/nolato/f16f7c2b-3d3f-48d1-9adc-e6292b2b73c5/nolato-annual-report-22-en.pdf"/>
    <hyperlink ref="E90" r:id="rId78" display="https://mb.cision.com/Main/116/3946197/2671469.pdf"/>
    <hyperlink ref="E92" r:id="rId79" display="https://nyfosa.se/sv/wp-content/uploads/sites/3/2024/04/Arsredovisning-2023-240325.pdf"/>
    <hyperlink ref="E93" r:id="rId80" display="https://www.okq8.se/~/media/miljo_csr/dokument/hallbarhetsrapporter/hr202223/okq8--hallbarhetsredovisning-2022-23-pdf-svensk.pdf"/>
    <hyperlink ref="E95" r:id="rId81" display="https://www.pandox.se/files/reports-presentations/2023/PANDOX_AR23_EN.pdf"/>
    <hyperlink ref="E96" r:id="rId82" display="https://peab.se/globalassets/cision/documents/swedish/peab_-_ars-_och_hallbarhetsredovisning_2023.pdf"/>
    <hyperlink ref="E97" r:id="rId83" display="https://vp282.alertir.com/afw/files/press/platzer/202402223572-1.pdf"/>
    <hyperlink ref="E98" r:id="rId84" display="https://www.ratos.com/493418/globalassets/reports-and-presentation/2023/swedish/2023_ar.pdf"/>
    <hyperlink ref="E99" r:id="rId85" display="https://www.saab.com/globalassets/corporate/investor-relations/pdf/saab-annual-and-sustainability-report-2023.pdf"/>
    <hyperlink ref="E102" r:id="rId86" display="https://mb.cision.com/Main/208/3943609/2664675.pdf"/>
    <hyperlink ref="E103" r:id="rId87" display="https://mb.cision.com/Main/290/3923241/2586471.pdf"/>
    <hyperlink ref="E104" r:id="rId88" display="https://www.sca.com/siteassets/media/press-releases-and-reports/documents/2024/20240229-sca-publicerar-arsredovisning-for-2023-sv-0-4762608.pdf"/>
    <hyperlink ref="D105" r:id="rId89" display="https://ml-eu.globenewswire.com/Resource/Download/98bfb454-0350-4484-a12e-7714460790e0"/>
    <hyperlink ref="E106" r:id="rId90" display="https://sebgroup.com/siteassets/cision/documents/2024/20240227-seb-publicerar-ars-och-hallbarhetsredovisning-2023-sv-1-3410354-4760762.pdf"/>
    <hyperlink ref="D107" r:id="rId91" display="https://sectraprodstorage01.blob.core.windows.net/investor-uploads/sites/2/2023/07/sectra-ar2223-eng-interaktiv.pdf"/>
    <hyperlink ref="D108" r:id="rId92" display="https://www.securitas.se/globalassets/sweden/pdf/securitas_ars_och_hallbarhetsredovisning_2023.pdf"/>
    <hyperlink ref="E108" r:id="rId93" display="https://www.securitas.se/globalassets/sweden/pdf/securitas_ars_och_hallbarhetsredovisning_2023_24.pdf"/>
    <hyperlink ref="D109" r:id="rId94" display="https://investors.sinch.com/static-files/82195a2b-2fb3-4098-93eb-5a4dbff9b381"/>
    <hyperlink ref="E110" r:id="rId95" display="https://mb.cision.com/Main/95/3941596/2651322.pdf"/>
    <hyperlink ref="E111" r:id="rId96" display="https://investors.skf.com/sites/skf-ir/files/library/H%C3%A5llbarhetsrapport%202023.pdf"/>
    <hyperlink ref="E112" r:id="rId97" display="https://www.sodra.com/_download/sp/ars-_och_hallbarhetsredovisning_2023.pdf"/>
    <hyperlink ref="E113" r:id="rId98" display="https://mb.cision.com/Public/980/3947344/99d2b4a9f24f12eb.pdf"/>
    <hyperlink ref="H114" r:id="rId99" display="https://www.stillfront.com/en/rapporter-och-presentationer/"/>
    <hyperlink ref="E115" r:id="rId100" display="https://www.storaenso.com/-/media/documents/download-center/documents/annual-reports/2023/storaenso_annual_report_2023.pdf"/>
    <hyperlink ref="E116" r:id="rId101" display="https://www.storskogen.com/files/Main/20705/3956347/storskogen-annual-and-sustainability-report-2023.pdf"/>
    <hyperlink ref="E117" r:id="rId102" display="https://www.handelsbanken.com/tron/xgpu/info/contents/v1/document/76-169033"/>
    <hyperlink ref="E118" r:id="rId103" display="https://www.swecogroup.com/wp-content/uploads/sites/2/2024/03/2701489.pdf"/>
    <hyperlink ref="E121" r:id="rId104" display="https://www.sobi.com/sites/default/files/pr/202403273912-1.pdf"/>
    <hyperlink ref="E122" r:id="rId105" display="https://group.systemair.com/files/Main/22134/3814814/01s_sysair_ar22-23sve.pdf"/>
    <hyperlink ref="E123" r:id="rId106" display="https://www.tele2.com/files/Main/3372/3954298/annual-and-sustainability-report-2023.pdf"/>
    <hyperlink ref="E124" r:id="rId107" display="https://www.ericsson.com/4933e6/assets/local/investors/documents/2023/sustainability-and-corporate-responsibility-report-2023-en.pdf"/>
    <hyperlink ref="E125" r:id="rId108" display="https://www.teliacompany.com/assets/u5c1v3pt22v8/sdSKIw4u0YrvJ6N6vxNQ7/be433e3cafff2977019af4ee67908e72/telia-company-ars-och-hallbarhetsredovisning-2023.pdf"/>
    <hyperlink ref="E126" r:id="rId109" display="https://www.thulegroup.com/sites/default/files/pr/20240405-1b0268b5-627a-42f2-94e5-b26d485a5ed5-1.pdf"/>
    <hyperlink ref="E127" r:id="rId110" display="https://ar2023.tietoevry.com/siteassets/tietoevry_sustainability_report-2023.pdf"/>
    <hyperlink ref="E128" r:id="rId111" display="https://annualreport.traton.com/2023/assets/downloads/traton-annual-report-2023.pdf"/>
    <hyperlink ref="E129" r:id="rId112" display="https://www.trelleborg.com/-/media/group/investors/cr-reports/sustainability-report-2022.pdf?rev=-1"/>
    <hyperlink ref="E130" r:id="rId113" display="https://www.troaxgroup.org/media/2023/TROAX_Sustanability_Report_2023_en_240403a_web-A.pdf"/>
    <hyperlink ref="E132" r:id="rId114" display="https://www.viaplaygroup.com/sites/default/files/pr/202403273723-3.pdf"/>
    <hyperlink ref="E133" r:id="rId115" display="https://storage.mfn.se/f896ca92-2940-4c02-b700-fad5640c714c/vitec-software-group-arsredovisning-2023.pdf"/>
    <hyperlink ref="E134" r:id="rId116" display="https://airtools-vitrolife.prod-mid-euw3.investis.com/sites/airtools-vitrolife/files/pr/202403262421-1.pdf?ts=1711526587"/>
    <hyperlink ref="E135" r:id="rId117" display="https://www.volati.se/backnet/media_archive/original/5a794f3644054467dfc46e4a566d57dc.pdf"/>
    <hyperlink ref="E136" r:id="rId118" display="https://vp272.alertir.com/afw/files/press/volvocar/202403050374-1.pdf"/>
    <hyperlink ref="E137" r:id="rId119" display="https://www.wallenstam.se/globalassets/dokument/wallenstam/hallbarhetsredovisning/sustainability-report-2023.pdf"/>
    <hyperlink ref="E138" r:id="rId120" display="https://www.wihlborgs.se/globalassets/investor-relations/rapporter/2024/20240327-wihlborgs-publishes-annual-and-sustainability-report-2023-ded27cf2-335e-492b-991e-ae0888c40b7e.pdf"/>
    <hyperlink ref="E139" r:id="rId121" display="https://group.vattenfall.com/globalassets/corporate/who-we-are/sustainability/vattenfall-annual-and-sustainability-report-2023.pdf"/>
    <hyperlink ref="H140" r:id="rId122" display="https://lkab.mediaflowportal.com/documents/folder/215701/"/>
    <hyperlink ref="E141" r:id="rId123" display="https://www.postnord.com/siteassets/documents/investor-relations/finansiell-rapportering/ars--och-hallbarhetsredovisningar/postnord_2023_annualreport_se.pdf"/>
    <hyperlink ref="E142" r:id="rId124" display="https://www.omsystembolaget.se/globalassets/pdf/ansvarsredovisning/ansvarsredovisning-2023.pdf"/>
    <hyperlink ref="E143" r:id="rId125" display="https://www.apoteket.se/globalassets/om-apoteket/ekonomiska-rapporter/apoteket-ab-ars--och-hallbarhetsredovisning-2023.pdf"/>
    <hyperlink ref="E144" r:id="rId126" display="https://www.svevia.se/download/18.6f4179a318df2ab854261bb1/1710483925180/%C3%85rs%20och%20h%C3%A5llbarhetsredovisning%202023%20Svevia.pdf"/>
    <hyperlink ref="E145" r:id="rId127" display="https://www.sj.se/content/dam/externt/dokument/finansiell-info/sjab-ars-och-hallbarhetsredovisning-2023.pdf"/>
    <hyperlink ref="E146" r:id="rId128" display="https://samhall.se/wp-content/uploads/2024/03/Samhall_Arsredovisning_2023.pdf"/>
    <hyperlink ref="E148" r:id="rId129" display="https://www.akademiskahus.se/globalassets/dokument/ekonomi/ekonomiska-rapporter/akademiska-hus-arsredovisning-2023-sve.pdf"/>
    <hyperlink ref="E152" r:id="rId130" display="https://www.greencargo.com/download/18.4ae4bf8818e5f8e8143d024/1711607772145/Green%20Cargo%20%C3%85rs-%20och%20h%C3%A5llbarhetsredovisning%202023.pdf"/>
    <hyperlink ref="E153" r:id="rId131" display="https://www.infranord.se/media/5zpoa0yg/infranord_a-r23.pdf"/>
    <hyperlink ref="D154" r:id="rId132" display="https://www.coop.se/contentassets/a190985c7d6e4dd59d6405485aa8cf8f/csabclab-hallbarhetsredovisning-verksamhetsaret-2022.pdf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LibreOffice/7.6.4.1$MacOSX_X86_64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2024-04-11T13:54:16Z</dcterms:created>
  <dc:creator/>
  <dc:description/>
  <dc:language>sv-SE</dc:language>
  <cp:lastModifiedBy/>
  <dcterms:modified xsi:type="dcterms:W3CDTF">2024-04-11T13:54:42Z</dcterms:modified>
  <cp:revision>1</cp:revision>
  <dc:subject/>
  <dc:title/>
</cp:coreProperties>
</file>