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4\101 Ready to Use Excel Formulas\Chapter4\"/>
    </mc:Choice>
  </mc:AlternateContent>
  <bookViews>
    <workbookView xWindow="0" yWindow="0" windowWidth="20490" windowHeight="7455"/>
  </bookViews>
  <sheets>
    <sheet name="24" sheetId="17" r:id="rId1"/>
    <sheet name="25" sheetId="37" r:id="rId2"/>
    <sheet name="26" sheetId="19" r:id="rId3"/>
    <sheet name="27" sheetId="20" r:id="rId4"/>
    <sheet name="27.1" sheetId="38" r:id="rId5"/>
    <sheet name="28" sheetId="21" r:id="rId6"/>
    <sheet name="29" sheetId="22" r:id="rId7"/>
    <sheet name="30" sheetId="23" r:id="rId8"/>
    <sheet name="31" sheetId="24" r:id="rId9"/>
    <sheet name="32" sheetId="25" r:id="rId10"/>
    <sheet name="33" sheetId="26" r:id="rId11"/>
    <sheet name="33.1" sheetId="40" r:id="rId12"/>
    <sheet name="34" sheetId="27" r:id="rId13"/>
    <sheet name="35" sheetId="28" r:id="rId14"/>
    <sheet name="36" sheetId="39" r:id="rId15"/>
    <sheet name="37" sheetId="30" r:id="rId16"/>
    <sheet name="38" sheetId="31" r:id="rId17"/>
    <sheet name="39" sheetId="32" r:id="rId18"/>
    <sheet name="40" sheetId="33" r:id="rId19"/>
    <sheet name="41" sheetId="34" r:id="rId20"/>
    <sheet name="42" sheetId="35" r:id="rId21"/>
    <sheet name="43" sheetId="36" r:id="rId22"/>
  </sheets>
  <definedNames>
    <definedName name="Car" localSheetId="1">#REF!</definedName>
    <definedName name="Car" localSheetId="4">#REF!</definedName>
    <definedName name="Car" localSheetId="11">#REF!</definedName>
    <definedName name="Car" localSheetId="14">#REF!</definedName>
    <definedName name="Car">#REF!</definedName>
    <definedName name="Truck" localSheetId="1">#REF!</definedName>
    <definedName name="Truck" localSheetId="4">#REF!</definedName>
    <definedName name="Truck" localSheetId="11">#REF!</definedName>
    <definedName name="Truck" localSheetId="14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52511"/>
</workbook>
</file>

<file path=xl/calcChain.xml><?xml version="1.0" encoding="utf-8"?>
<calcChain xmlns="http://schemas.openxmlformats.org/spreadsheetml/2006/main">
  <c r="C3" i="35" l="1"/>
  <c r="E3" i="32"/>
  <c r="D4" i="33"/>
  <c r="D5" i="33"/>
  <c r="C5" i="32"/>
  <c r="C16" i="31"/>
  <c r="D16" i="31"/>
  <c r="E16" i="31"/>
  <c r="F16" i="31"/>
  <c r="G16" i="31"/>
  <c r="H16" i="31"/>
  <c r="I16" i="31"/>
  <c r="C17" i="31"/>
  <c r="D17" i="31"/>
  <c r="E17" i="31"/>
  <c r="F17" i="31"/>
  <c r="G17" i="31"/>
  <c r="H17" i="31"/>
  <c r="I17" i="31"/>
  <c r="C18" i="31"/>
  <c r="D18" i="31"/>
  <c r="E18" i="31"/>
  <c r="F18" i="31"/>
  <c r="G18" i="31"/>
  <c r="H18" i="31"/>
  <c r="I18" i="31"/>
  <c r="C19" i="31"/>
  <c r="D19" i="31"/>
  <c r="E19" i="31"/>
  <c r="F19" i="31"/>
  <c r="G19" i="31"/>
  <c r="H19" i="31"/>
  <c r="I19" i="31"/>
  <c r="C20" i="31"/>
  <c r="D20" i="31"/>
  <c r="E20" i="31"/>
  <c r="F20" i="31"/>
  <c r="G20" i="31"/>
  <c r="H20" i="31"/>
  <c r="I20" i="31"/>
  <c r="C21" i="31"/>
  <c r="D21" i="31"/>
  <c r="E21" i="31"/>
  <c r="F21" i="31"/>
  <c r="G21" i="31"/>
  <c r="H21" i="31"/>
  <c r="I21" i="31"/>
  <c r="C22" i="31"/>
  <c r="D22" i="31"/>
  <c r="E22" i="31"/>
  <c r="F22" i="31"/>
  <c r="G22" i="31"/>
  <c r="H22" i="31"/>
  <c r="I22" i="31"/>
  <c r="C23" i="31"/>
  <c r="D23" i="31"/>
  <c r="E23" i="31"/>
  <c r="F23" i="31"/>
  <c r="G23" i="31"/>
  <c r="H23" i="31"/>
  <c r="I23" i="31"/>
  <c r="C24" i="31"/>
  <c r="D24" i="31"/>
  <c r="E24" i="31"/>
  <c r="F24" i="31"/>
  <c r="G24" i="31"/>
  <c r="H24" i="31"/>
  <c r="I24" i="31"/>
  <c r="C25" i="31"/>
  <c r="D25" i="31"/>
  <c r="E25" i="31"/>
  <c r="F25" i="31"/>
  <c r="G25" i="31"/>
  <c r="H25" i="31"/>
  <c r="I25" i="31"/>
  <c r="C26" i="31"/>
  <c r="D26" i="31"/>
  <c r="E26" i="31"/>
  <c r="F26" i="31"/>
  <c r="G26" i="31"/>
  <c r="H26" i="31"/>
  <c r="I26" i="31"/>
  <c r="C27" i="31"/>
  <c r="D27" i="31"/>
  <c r="E27" i="31"/>
  <c r="F27" i="31"/>
  <c r="G27" i="31"/>
  <c r="H27" i="31"/>
  <c r="I27" i="31"/>
  <c r="C5" i="31"/>
  <c r="D5" i="31"/>
  <c r="E5" i="31"/>
  <c r="F5" i="31"/>
  <c r="G5" i="31"/>
  <c r="H5" i="31"/>
  <c r="I5" i="31"/>
  <c r="C6" i="31"/>
  <c r="D6" i="31"/>
  <c r="E6" i="31"/>
  <c r="F6" i="31"/>
  <c r="G6" i="31"/>
  <c r="H6" i="31"/>
  <c r="I6" i="31"/>
  <c r="C7" i="31"/>
  <c r="D7" i="31"/>
  <c r="E7" i="31"/>
  <c r="F7" i="31"/>
  <c r="G7" i="31"/>
  <c r="H7" i="31"/>
  <c r="I7" i="31"/>
  <c r="C8" i="31"/>
  <c r="D8" i="31"/>
  <c r="E8" i="31"/>
  <c r="F8" i="31"/>
  <c r="G8" i="31"/>
  <c r="H8" i="31"/>
  <c r="I8" i="31"/>
  <c r="C9" i="31"/>
  <c r="D9" i="31"/>
  <c r="E9" i="31"/>
  <c r="F9" i="31"/>
  <c r="G9" i="31"/>
  <c r="H9" i="31"/>
  <c r="I9" i="31"/>
  <c r="C10" i="31"/>
  <c r="D10" i="31"/>
  <c r="E10" i="31"/>
  <c r="F10" i="31"/>
  <c r="G10" i="31"/>
  <c r="H10" i="31"/>
  <c r="I10" i="31"/>
  <c r="C11" i="31"/>
  <c r="D11" i="31"/>
  <c r="E11" i="31"/>
  <c r="F11" i="31"/>
  <c r="G11" i="31"/>
  <c r="H11" i="31"/>
  <c r="I11" i="31"/>
  <c r="C12" i="31"/>
  <c r="D12" i="31"/>
  <c r="E12" i="31"/>
  <c r="F12" i="31"/>
  <c r="G12" i="31"/>
  <c r="H12" i="31"/>
  <c r="I12" i="31"/>
  <c r="C13" i="31"/>
  <c r="D13" i="31"/>
  <c r="E13" i="31"/>
  <c r="F13" i="31"/>
  <c r="G13" i="31"/>
  <c r="H13" i="31"/>
  <c r="I13" i="31"/>
  <c r="C14" i="31"/>
  <c r="D14" i="31"/>
  <c r="E14" i="31"/>
  <c r="F14" i="31"/>
  <c r="G14" i="31"/>
  <c r="H14" i="31"/>
  <c r="I14" i="31"/>
  <c r="C15" i="31"/>
  <c r="D15" i="31"/>
  <c r="E15" i="31"/>
  <c r="F15" i="31"/>
  <c r="G15" i="31"/>
  <c r="H15" i="31"/>
  <c r="I15" i="31"/>
  <c r="D4" i="31"/>
  <c r="E4" i="31"/>
  <c r="F4" i="31"/>
  <c r="G4" i="31"/>
  <c r="H4" i="31"/>
  <c r="I4" i="31"/>
  <c r="C18" i="30"/>
  <c r="D18" i="30"/>
  <c r="E18" i="30"/>
  <c r="F18" i="30"/>
  <c r="G18" i="30"/>
  <c r="H18" i="30"/>
  <c r="I18" i="30"/>
  <c r="C19" i="30"/>
  <c r="D19" i="30"/>
  <c r="E19" i="30"/>
  <c r="F19" i="30"/>
  <c r="G19" i="30"/>
  <c r="H19" i="30"/>
  <c r="I19" i="30"/>
  <c r="C20" i="30"/>
  <c r="D20" i="30"/>
  <c r="E20" i="30"/>
  <c r="F20" i="30"/>
  <c r="G20" i="30"/>
  <c r="H20" i="30"/>
  <c r="I20" i="30"/>
  <c r="C21" i="30"/>
  <c r="D21" i="30"/>
  <c r="E21" i="30"/>
  <c r="F21" i="30"/>
  <c r="G21" i="30"/>
  <c r="H21" i="30"/>
  <c r="I21" i="30"/>
  <c r="C22" i="30"/>
  <c r="D22" i="30"/>
  <c r="E22" i="30"/>
  <c r="F22" i="30"/>
  <c r="G22" i="30"/>
  <c r="H22" i="30"/>
  <c r="I22" i="30"/>
  <c r="C23" i="30"/>
  <c r="D23" i="30"/>
  <c r="E23" i="30"/>
  <c r="F23" i="30"/>
  <c r="G23" i="30"/>
  <c r="H23" i="30"/>
  <c r="I23" i="30"/>
  <c r="C24" i="30"/>
  <c r="D24" i="30"/>
  <c r="E24" i="30"/>
  <c r="F24" i="30"/>
  <c r="G24" i="30"/>
  <c r="H24" i="30"/>
  <c r="I24" i="30"/>
  <c r="C25" i="30"/>
  <c r="D25" i="30"/>
  <c r="E25" i="30"/>
  <c r="F25" i="30"/>
  <c r="G25" i="30"/>
  <c r="H25" i="30"/>
  <c r="I25" i="30"/>
  <c r="C26" i="30"/>
  <c r="D26" i="30"/>
  <c r="E26" i="30"/>
  <c r="F26" i="30"/>
  <c r="G26" i="30"/>
  <c r="H26" i="30"/>
  <c r="I26" i="30"/>
  <c r="C27" i="30"/>
  <c r="D27" i="30"/>
  <c r="E27" i="30"/>
  <c r="F27" i="30"/>
  <c r="G27" i="30"/>
  <c r="H27" i="30"/>
  <c r="I27" i="30"/>
  <c r="C28" i="30"/>
  <c r="D28" i="30"/>
  <c r="E28" i="30"/>
  <c r="F28" i="30"/>
  <c r="G28" i="30"/>
  <c r="H28" i="30"/>
  <c r="I28" i="30"/>
  <c r="C29" i="30"/>
  <c r="D29" i="30"/>
  <c r="E29" i="30"/>
  <c r="F29" i="30"/>
  <c r="G29" i="30"/>
  <c r="H29" i="30"/>
  <c r="I29" i="30"/>
  <c r="C6" i="30"/>
  <c r="C4" i="39"/>
  <c r="C5" i="39"/>
  <c r="C6" i="39"/>
  <c r="C7" i="39"/>
  <c r="C8" i="39"/>
  <c r="C9" i="39"/>
  <c r="C10" i="39"/>
  <c r="C11" i="39"/>
  <c r="C3" i="39"/>
  <c r="C3" i="27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3" i="40"/>
  <c r="C3" i="26"/>
  <c r="B3" i="25"/>
  <c r="C3" i="25"/>
  <c r="B5" i="24"/>
  <c r="B6" i="24"/>
  <c r="B7" i="24"/>
  <c r="B8" i="24"/>
  <c r="B9" i="24"/>
  <c r="B10" i="24"/>
  <c r="B11" i="24"/>
  <c r="B12" i="24"/>
  <c r="B13" i="24"/>
  <c r="B14" i="24"/>
  <c r="B15" i="24"/>
  <c r="B4" i="24"/>
  <c r="C8" i="22"/>
  <c r="B4" i="2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F4" i="38"/>
  <c r="C7" i="25" l="1"/>
  <c r="E4" i="20" l="1"/>
  <c r="D4" i="19"/>
  <c r="C4" i="37"/>
  <c r="E13" i="37"/>
  <c r="C4" i="31" l="1"/>
  <c r="D6" i="30"/>
  <c r="E6" i="30"/>
  <c r="F6" i="30"/>
  <c r="G6" i="30"/>
  <c r="H6" i="30"/>
  <c r="I6" i="30"/>
  <c r="D7" i="30"/>
  <c r="E7" i="30"/>
  <c r="F7" i="30"/>
  <c r="G7" i="30"/>
  <c r="H7" i="30"/>
  <c r="I7" i="30"/>
  <c r="D8" i="30"/>
  <c r="E8" i="30"/>
  <c r="F8" i="30"/>
  <c r="G8" i="30"/>
  <c r="H8" i="30"/>
  <c r="I8" i="30"/>
  <c r="D9" i="30"/>
  <c r="E9" i="30"/>
  <c r="F9" i="30"/>
  <c r="G9" i="30"/>
  <c r="H9" i="30"/>
  <c r="I9" i="30"/>
  <c r="D10" i="30"/>
  <c r="E10" i="30"/>
  <c r="F10" i="30"/>
  <c r="G10" i="30"/>
  <c r="H10" i="30"/>
  <c r="I10" i="30"/>
  <c r="D11" i="30"/>
  <c r="E11" i="30"/>
  <c r="F11" i="30"/>
  <c r="G11" i="30"/>
  <c r="H11" i="30"/>
  <c r="I11" i="30"/>
  <c r="D12" i="30"/>
  <c r="E12" i="30"/>
  <c r="F12" i="30"/>
  <c r="G12" i="30"/>
  <c r="H12" i="30"/>
  <c r="I12" i="30"/>
  <c r="D13" i="30"/>
  <c r="E13" i="30"/>
  <c r="F13" i="30"/>
  <c r="G13" i="30"/>
  <c r="H13" i="30"/>
  <c r="I13" i="30"/>
  <c r="D14" i="30"/>
  <c r="E14" i="30"/>
  <c r="F14" i="30"/>
  <c r="G14" i="30"/>
  <c r="H14" i="30"/>
  <c r="I14" i="30"/>
  <c r="D15" i="30"/>
  <c r="E15" i="30"/>
  <c r="F15" i="30"/>
  <c r="G15" i="30"/>
  <c r="H15" i="30"/>
  <c r="I15" i="30"/>
  <c r="D16" i="30"/>
  <c r="E16" i="30"/>
  <c r="F16" i="30"/>
  <c r="G16" i="30"/>
  <c r="H16" i="30"/>
  <c r="I16" i="30"/>
  <c r="D17" i="30"/>
  <c r="E17" i="30"/>
  <c r="F17" i="30"/>
  <c r="G17" i="30"/>
  <c r="H17" i="30"/>
  <c r="I17" i="30"/>
  <c r="C7" i="30"/>
  <c r="C8" i="30"/>
  <c r="C9" i="30"/>
  <c r="C10" i="30"/>
  <c r="C11" i="30"/>
  <c r="C12" i="30"/>
  <c r="C13" i="30"/>
  <c r="C14" i="30"/>
  <c r="C15" i="30"/>
  <c r="C16" i="30"/>
  <c r="C17" i="30"/>
  <c r="C20" i="36" l="1"/>
  <c r="D20" i="36" s="1"/>
  <c r="C19" i="36"/>
  <c r="D19" i="36" s="1"/>
  <c r="C18" i="36"/>
  <c r="D18" i="36" s="1"/>
  <c r="C17" i="36"/>
  <c r="D17" i="36" s="1"/>
  <c r="C16" i="36"/>
  <c r="D16" i="36" s="1"/>
  <c r="C15" i="36"/>
  <c r="D15" i="36" s="1"/>
  <c r="C14" i="36"/>
  <c r="D14" i="36" s="1"/>
  <c r="C13" i="36"/>
  <c r="D13" i="36" s="1"/>
  <c r="C12" i="36"/>
  <c r="D12" i="36" s="1"/>
  <c r="C11" i="36"/>
  <c r="D11" i="36" s="1"/>
  <c r="C10" i="36"/>
  <c r="D10" i="36" s="1"/>
  <c r="C9" i="36"/>
  <c r="D9" i="36" s="1"/>
  <c r="C8" i="36"/>
  <c r="D8" i="36" s="1"/>
  <c r="C7" i="36"/>
  <c r="D7" i="36" s="1"/>
  <c r="C6" i="36"/>
  <c r="D6" i="36" s="1"/>
  <c r="C5" i="36"/>
  <c r="D5" i="36" s="1"/>
  <c r="C4" i="36"/>
  <c r="D4" i="36" s="1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4" i="28"/>
  <c r="C5" i="28"/>
  <c r="C6" i="28"/>
  <c r="C7" i="28"/>
  <c r="C8" i="28"/>
  <c r="C9" i="28"/>
  <c r="C10" i="28"/>
  <c r="C11" i="28"/>
  <c r="C12" i="28"/>
  <c r="C13" i="28"/>
  <c r="C14" i="28"/>
  <c r="C3" i="28"/>
  <c r="C4" i="27"/>
  <c r="C5" i="27"/>
  <c r="C6" i="27"/>
  <c r="C7" i="27"/>
  <c r="C8" i="27"/>
  <c r="C9" i="27"/>
  <c r="C10" i="27"/>
  <c r="C11" i="27"/>
  <c r="C12" i="27"/>
  <c r="C13" i="27"/>
  <c r="C14" i="27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4" i="26"/>
  <c r="B5" i="23"/>
  <c r="C5" i="23" s="1"/>
  <c r="B6" i="23"/>
  <c r="C6" i="23" s="1"/>
  <c r="B7" i="23"/>
  <c r="C7" i="23" s="1"/>
  <c r="B8" i="23"/>
  <c r="C8" i="23" s="1"/>
  <c r="B9" i="23"/>
  <c r="C9" i="23" s="1"/>
  <c r="B10" i="23"/>
  <c r="C10" i="23" s="1"/>
  <c r="B11" i="23"/>
  <c r="C11" i="23" s="1"/>
  <c r="B12" i="23"/>
  <c r="C12" i="23" s="1"/>
  <c r="B13" i="23"/>
  <c r="C13" i="23" s="1"/>
  <c r="B14" i="23"/>
  <c r="C14" i="23" s="1"/>
  <c r="B15" i="23"/>
  <c r="C15" i="23" s="1"/>
  <c r="B4" i="23"/>
  <c r="C4" i="23" s="1"/>
  <c r="C9" i="22"/>
  <c r="C7" i="22"/>
  <c r="C6" i="22"/>
  <c r="C5" i="22"/>
  <c r="D7" i="19"/>
  <c r="D8" i="19"/>
  <c r="D9" i="19"/>
  <c r="D5" i="19"/>
  <c r="D6" i="19"/>
  <c r="C5" i="17"/>
  <c r="C3" i="17"/>
  <c r="E4" i="34" l="1"/>
  <c r="E5" i="34"/>
  <c r="E6" i="34"/>
  <c r="E7" i="34"/>
  <c r="B7" i="25"/>
  <c r="F7" i="34"/>
  <c r="F6" i="34"/>
  <c r="F5" i="34"/>
  <c r="F4" i="34"/>
  <c r="D19" i="33"/>
  <c r="D17" i="33"/>
  <c r="D15" i="33"/>
  <c r="D13" i="33"/>
  <c r="D11" i="33"/>
  <c r="D9" i="33"/>
  <c r="D7" i="33"/>
  <c r="D20" i="33"/>
  <c r="D18" i="33"/>
  <c r="D16" i="33"/>
  <c r="D14" i="33"/>
  <c r="D12" i="33"/>
  <c r="D10" i="33"/>
  <c r="D8" i="33"/>
  <c r="D6" i="33"/>
  <c r="C7" i="32"/>
  <c r="C6" i="32"/>
</calcChain>
</file>

<file path=xl/sharedStrings.xml><?xml version="1.0" encoding="utf-8"?>
<sst xmlns="http://schemas.openxmlformats.org/spreadsheetml/2006/main" count="88" uniqueCount="70">
  <si>
    <t>Date of Birth</t>
  </si>
  <si>
    <t>Age</t>
  </si>
  <si>
    <t>Returns</t>
  </si>
  <si>
    <t>"y"</t>
  </si>
  <si>
    <t>The number of complete years in the period.</t>
  </si>
  <si>
    <t>"m"</t>
  </si>
  <si>
    <t>The number of complete months in the period.</t>
  </si>
  <si>
    <t>"d"</t>
  </si>
  <si>
    <t>The number of days in the period.</t>
  </si>
  <si>
    <t>"md"</t>
  </si>
  <si>
    <t>The difference between the days in start_date and end_date. The months and years of the dates are ignored.</t>
  </si>
  <si>
    <t>"ym"</t>
  </si>
  <si>
    <t>The difference between the months in start_date and end_date. The days and years of the dates are ignored.</t>
  </si>
  <si>
    <t>"yd"</t>
  </si>
  <si>
    <t>The difference between the days of start_date and end_date. The years of the dates are ignored.</t>
  </si>
  <si>
    <t>Unit Code For DATEIF</t>
  </si>
  <si>
    <t>Days Outstanding</t>
  </si>
  <si>
    <t>Invoice Date</t>
  </si>
  <si>
    <t>Start Date</t>
  </si>
  <si>
    <t>End Date</t>
  </si>
  <si>
    <t>Net Work Days</t>
  </si>
  <si>
    <t>Holidays</t>
  </si>
  <si>
    <t>Number of Years and Months</t>
  </si>
  <si>
    <t>Standard Date</t>
  </si>
  <si>
    <t>Julian Date</t>
  </si>
  <si>
    <t>Pcnt of this Year Complete</t>
  </si>
  <si>
    <t>Percent of this Year Left</t>
  </si>
  <si>
    <t>First Day of February</t>
  </si>
  <si>
    <t>Last Day of February</t>
  </si>
  <si>
    <t>Date</t>
  </si>
  <si>
    <t>Calendar Quarter</t>
  </si>
  <si>
    <r>
      <t xml:space="preserve">Fiscal Quarter
</t>
    </r>
    <r>
      <rPr>
        <b/>
        <sz val="10"/>
        <color rgb="FF3F3F3F"/>
        <rFont val="Calibri"/>
        <family val="2"/>
        <scheme val="minor"/>
      </rPr>
      <t>(Fiscal Year Starts in April)</t>
    </r>
  </si>
  <si>
    <r>
      <t xml:space="preserve">Fiscal Month
</t>
    </r>
    <r>
      <rPr>
        <b/>
        <sz val="10"/>
        <color rgb="FF3F3F3F"/>
        <rFont val="Calibri"/>
        <family val="2"/>
        <scheme val="minor"/>
      </rPr>
      <t>(Starts on the 21st and ends on the 20th of the Next Month)</t>
    </r>
  </si>
  <si>
    <t>Nth Occurance</t>
  </si>
  <si>
    <t>Start Time</t>
  </si>
  <si>
    <t>End Time</t>
  </si>
  <si>
    <t>Elapsed Minutes:Seconds</t>
  </si>
  <si>
    <t>Decimal Hours</t>
  </si>
  <si>
    <t>Decimal Minutes</t>
  </si>
  <si>
    <t>Decimal Seconds</t>
  </si>
  <si>
    <t>Minutes:Seconds</t>
  </si>
  <si>
    <t>End time if working 5 hours and 30 minutes</t>
  </si>
  <si>
    <t>Round Up to Nearest 15 Minutes</t>
  </si>
  <si>
    <t>Round Down to Nearest 30 minutes</t>
  </si>
  <si>
    <t>YEAR</t>
  </si>
  <si>
    <t>MONTH</t>
  </si>
  <si>
    <t>Today is May 11, 2014</t>
  </si>
  <si>
    <t>=YEAR(C3)</t>
  </si>
  <si>
    <t>=MONTH(C3)</t>
  </si>
  <si>
    <t>=DAY(C3)</t>
  </si>
  <si>
    <t>=WEEKDAY(C3)</t>
  </si>
  <si>
    <t>=WEEKNUM(C3)</t>
  </si>
  <si>
    <t>Nth Sun of the Month</t>
  </si>
  <si>
    <t>Nth Mon of the Month</t>
  </si>
  <si>
    <t>Nth Tues of the Month</t>
  </si>
  <si>
    <t>Nth Wed of the Month</t>
  </si>
  <si>
    <t>Nth Thur of the Month</t>
  </si>
  <si>
    <t>Nth Fri of the Month</t>
  </si>
  <si>
    <t>Nth Sat of the Month</t>
  </si>
  <si>
    <t>Last Sun 
of the Month</t>
  </si>
  <si>
    <t>Last Mon 
of the Month</t>
  </si>
  <si>
    <t>Last Tues 
of the Month</t>
  </si>
  <si>
    <t>Last Wed 
of the Month</t>
  </si>
  <si>
    <t>Last Thurs 
of the Month</t>
  </si>
  <si>
    <t>Last Fri 
of the Month</t>
  </si>
  <si>
    <t>Last Sat 
of the Month</t>
  </si>
  <si>
    <t>=MINUTE(C3)</t>
  </si>
  <si>
    <t>=SECOND(C3)</t>
  </si>
  <si>
    <t>=HOUR(C3)</t>
  </si>
  <si>
    <t>Hours:Minutes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</si>
</sst>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6" formatCode="[$-F400]h:mm:ss\ AM/PM"/>
    <numFmt numFmtId="167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3E3E3E"/>
      <name val="Tahoma"/>
      <family val="2"/>
    </font>
    <font>
      <sz val="8.5"/>
      <color theme="1"/>
      <name val="Courier New"/>
      <family val="3"/>
    </font>
    <font>
      <b/>
      <sz val="10"/>
      <color rgb="FF3F3F3F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43">
    <xf numFmtId="0" fontId="0" fillId="0" borderId="0" xfId="0"/>
    <xf numFmtId="14" fontId="0" fillId="0" borderId="0" xfId="0" applyNumberFormat="1"/>
    <xf numFmtId="0" fontId="2" fillId="2" borderId="1" xfId="2"/>
    <xf numFmtId="0" fontId="2" fillId="2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2" xfId="3" applyNumberFormat="1" applyFont="1" applyFill="1" applyBorder="1" applyAlignment="1">
      <alignment horizontal="right" wrapText="1"/>
    </xf>
    <xf numFmtId="14" fontId="2" fillId="2" borderId="1" xfId="2" applyNumberFormat="1"/>
    <xf numFmtId="0" fontId="5" fillId="0" borderId="0" xfId="0" applyFont="1"/>
    <xf numFmtId="2" fontId="0" fillId="0" borderId="0" xfId="0" applyNumberFormat="1"/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2" applyAlignment="1">
      <alignment horizontal="center" wrapText="1"/>
    </xf>
    <xf numFmtId="0" fontId="0" fillId="0" borderId="3" xfId="0" applyBorder="1" applyAlignment="1">
      <alignment horizontal="center"/>
    </xf>
    <xf numFmtId="166" fontId="8" fillId="0" borderId="0" xfId="0" applyNumberFormat="1" applyFont="1"/>
    <xf numFmtId="2" fontId="2" fillId="2" borderId="1" xfId="2" applyNumberFormat="1" applyAlignment="1">
      <alignment horizontal="center"/>
    </xf>
    <xf numFmtId="20" fontId="8" fillId="0" borderId="0" xfId="0" applyNumberFormat="1" applyFont="1" applyAlignment="1">
      <alignment horizontal="center"/>
    </xf>
    <xf numFmtId="167" fontId="0" fillId="0" borderId="0" xfId="0" applyNumberFormat="1"/>
    <xf numFmtId="166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2" fillId="2" borderId="3" xfId="2" applyNumberFormat="1" applyBorder="1" applyAlignment="1">
      <alignment horizontal="center" wrapText="1"/>
    </xf>
    <xf numFmtId="0" fontId="2" fillId="2" borderId="3" xfId="2" applyBorder="1" applyAlignment="1">
      <alignment horizontal="center" wrapText="1"/>
    </xf>
    <xf numFmtId="20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2" fillId="2" borderId="1" xfId="2" applyAlignment="1">
      <alignment wrapText="1"/>
    </xf>
    <xf numFmtId="14" fontId="6" fillId="0" borderId="0" xfId="0" applyNumberFormat="1" applyFon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" fontId="0" fillId="0" borderId="0" xfId="0" applyNumberFormat="1"/>
    <xf numFmtId="14" fontId="0" fillId="4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2" fillId="2" borderId="1" xfId="2" applyAlignment="1">
      <alignment horizontal="right"/>
    </xf>
    <xf numFmtId="14" fontId="0" fillId="0" borderId="0" xfId="0" applyNumberFormat="1" applyAlignment="1">
      <alignment horizontal="right"/>
    </xf>
    <xf numFmtId="0" fontId="2" fillId="2" borderId="3" xfId="2" applyBorder="1" applyAlignment="1">
      <alignment wrapText="1"/>
    </xf>
    <xf numFmtId="0" fontId="2" fillId="4" borderId="3" xfId="2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2" fillId="3" borderId="1" xfId="2" applyFill="1" applyAlignment="1">
      <alignment horizontal="center"/>
    </xf>
    <xf numFmtId="19" fontId="2" fillId="3" borderId="1" xfId="2" applyNumberFormat="1" applyFill="1" applyAlignment="1">
      <alignment horizontal="center"/>
    </xf>
    <xf numFmtId="18" fontId="0" fillId="0" borderId="0" xfId="0" applyNumberFormat="1"/>
  </cellXfs>
  <cellStyles count="4">
    <cellStyle name="Normal" xfId="0" builtinId="0"/>
    <cellStyle name="Normal_26" xfId="3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8"/>
  <sheetViews>
    <sheetView tabSelected="1" workbookViewId="0"/>
  </sheetViews>
  <sheetFormatPr defaultRowHeight="15" x14ac:dyDescent="0.25"/>
  <cols>
    <col min="3" max="3" width="27.5703125" bestFit="1" customWidth="1"/>
  </cols>
  <sheetData>
    <row r="3" spans="3:3" x14ac:dyDescent="0.25">
      <c r="C3" t="str">
        <f ca="1">"Today is "&amp;TEXT(TODAY(),"dddd mmmm d,  yyyy")</f>
        <v>Today is Tuesday May 13,  2014</v>
      </c>
    </row>
    <row r="5" spans="3:3" x14ac:dyDescent="0.25">
      <c r="C5" t="str">
        <f ca="1">"Today is "&amp;TEXT(TODAY(),"mmmm d, yyyy")</f>
        <v>Today is May 13, 2014</v>
      </c>
    </row>
    <row r="8" spans="3:3" x14ac:dyDescent="0.25">
      <c r="C8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5" x14ac:dyDescent="0.25"/>
  <cols>
    <col min="2" max="2" width="24.7109375" style="5" bestFit="1" customWidth="1"/>
    <col min="3" max="3" width="22.42578125" style="5" bestFit="1" customWidth="1"/>
    <col min="5" max="5" width="24.42578125" bestFit="1" customWidth="1"/>
    <col min="6" max="6" width="29" bestFit="1" customWidth="1"/>
  </cols>
  <sheetData>
    <row r="2" spans="2:3" x14ac:dyDescent="0.25">
      <c r="B2" s="3" t="s">
        <v>18</v>
      </c>
      <c r="C2" s="3" t="s">
        <v>19</v>
      </c>
    </row>
    <row r="3" spans="2:3" x14ac:dyDescent="0.25">
      <c r="B3" s="4">
        <f ca="1">DATE(YEAR(TODAY()),1,1)</f>
        <v>41640</v>
      </c>
      <c r="C3" s="4">
        <f ca="1">TODAY()</f>
        <v>41772</v>
      </c>
    </row>
    <row r="6" spans="2:3" x14ac:dyDescent="0.25">
      <c r="B6" s="3" t="s">
        <v>25</v>
      </c>
      <c r="C6" s="3" t="s">
        <v>26</v>
      </c>
    </row>
    <row r="7" spans="2:3" x14ac:dyDescent="0.25">
      <c r="B7" s="10">
        <f ca="1">YEARFRAC(B3,C3)</f>
        <v>0.36666666666666664</v>
      </c>
      <c r="C7" s="10">
        <f ca="1">1-YEARFRAC(B3,C3)</f>
        <v>0.6333333333333333</v>
      </c>
    </row>
    <row r="9" spans="2:3" x14ac:dyDescent="0.25">
      <c r="B9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/>
  </sheetViews>
  <sheetFormatPr defaultRowHeight="15" x14ac:dyDescent="0.25"/>
  <cols>
    <col min="2" max="2" width="19.42578125" style="5" bestFit="1" customWidth="1"/>
    <col min="3" max="3" width="33.85546875" style="5" customWidth="1"/>
  </cols>
  <sheetData>
    <row r="2" spans="2:3" x14ac:dyDescent="0.25">
      <c r="B2" s="3" t="s">
        <v>27</v>
      </c>
      <c r="C2" s="3" t="s">
        <v>28</v>
      </c>
    </row>
    <row r="3" spans="2:3" x14ac:dyDescent="0.25">
      <c r="B3" s="4">
        <v>36192</v>
      </c>
      <c r="C3" s="4">
        <f>DATE(YEAR(B3),MONTH(B3)+1,0)</f>
        <v>36219</v>
      </c>
    </row>
    <row r="4" spans="2:3" x14ac:dyDescent="0.25">
      <c r="B4" s="4">
        <v>36557</v>
      </c>
      <c r="C4" s="4">
        <f>DATE(YEAR(B4),MONTH(B4)+1,0)</f>
        <v>36585</v>
      </c>
    </row>
    <row r="5" spans="2:3" x14ac:dyDescent="0.25">
      <c r="B5" s="4">
        <v>36923</v>
      </c>
      <c r="C5" s="4">
        <f t="shared" ref="C5:C18" si="0">DATE(YEAR(B5),MONTH(B5)+1,0)</f>
        <v>36950</v>
      </c>
    </row>
    <row r="6" spans="2:3" x14ac:dyDescent="0.25">
      <c r="B6" s="4">
        <v>37288</v>
      </c>
      <c r="C6" s="4">
        <f t="shared" si="0"/>
        <v>37315</v>
      </c>
    </row>
    <row r="7" spans="2:3" x14ac:dyDescent="0.25">
      <c r="B7" s="4">
        <v>37653</v>
      </c>
      <c r="C7" s="4">
        <f t="shared" si="0"/>
        <v>37680</v>
      </c>
    </row>
    <row r="8" spans="2:3" x14ac:dyDescent="0.25">
      <c r="B8" s="4">
        <v>38018</v>
      </c>
      <c r="C8" s="4">
        <f t="shared" si="0"/>
        <v>38046</v>
      </c>
    </row>
    <row r="9" spans="2:3" x14ac:dyDescent="0.25">
      <c r="B9" s="4">
        <v>38384</v>
      </c>
      <c r="C9" s="4">
        <f t="shared" si="0"/>
        <v>38411</v>
      </c>
    </row>
    <row r="10" spans="2:3" x14ac:dyDescent="0.25">
      <c r="B10" s="4">
        <v>38749</v>
      </c>
      <c r="C10" s="4">
        <f t="shared" si="0"/>
        <v>38776</v>
      </c>
    </row>
    <row r="11" spans="2:3" x14ac:dyDescent="0.25">
      <c r="B11" s="4">
        <v>39114</v>
      </c>
      <c r="C11" s="4">
        <f t="shared" si="0"/>
        <v>39141</v>
      </c>
    </row>
    <row r="12" spans="2:3" x14ac:dyDescent="0.25">
      <c r="B12" s="4">
        <v>39479</v>
      </c>
      <c r="C12" s="4">
        <f t="shared" si="0"/>
        <v>39507</v>
      </c>
    </row>
    <row r="13" spans="2:3" x14ac:dyDescent="0.25">
      <c r="B13" s="4">
        <v>39845</v>
      </c>
      <c r="C13" s="4">
        <f t="shared" si="0"/>
        <v>39872</v>
      </c>
    </row>
    <row r="14" spans="2:3" x14ac:dyDescent="0.25">
      <c r="B14" s="4">
        <v>40210</v>
      </c>
      <c r="C14" s="4">
        <f t="shared" si="0"/>
        <v>40237</v>
      </c>
    </row>
    <row r="15" spans="2:3" x14ac:dyDescent="0.25">
      <c r="B15" s="4">
        <v>40575</v>
      </c>
      <c r="C15" s="4">
        <f t="shared" si="0"/>
        <v>40602</v>
      </c>
    </row>
    <row r="16" spans="2:3" x14ac:dyDescent="0.25">
      <c r="B16" s="4">
        <v>40940</v>
      </c>
      <c r="C16" s="4">
        <f t="shared" si="0"/>
        <v>40968</v>
      </c>
    </row>
    <row r="17" spans="2:3" x14ac:dyDescent="0.25">
      <c r="B17" s="4">
        <v>41306</v>
      </c>
      <c r="C17" s="4">
        <f t="shared" si="0"/>
        <v>41333</v>
      </c>
    </row>
    <row r="18" spans="2:3" x14ac:dyDescent="0.25">
      <c r="B18" s="4">
        <v>41671</v>
      </c>
      <c r="C18" s="4">
        <f t="shared" si="0"/>
        <v>41698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7" sqref="D7"/>
    </sheetView>
  </sheetViews>
  <sheetFormatPr defaultRowHeight="15" x14ac:dyDescent="0.25"/>
  <cols>
    <col min="2" max="2" width="19.42578125" style="5" bestFit="1" customWidth="1"/>
    <col min="3" max="3" width="33.85546875" style="5" customWidth="1"/>
    <col min="4" max="4" width="10.7109375" bestFit="1" customWidth="1"/>
  </cols>
  <sheetData>
    <row r="2" spans="2:4" x14ac:dyDescent="0.25">
      <c r="B2" s="3" t="s">
        <v>27</v>
      </c>
      <c r="C2" s="3" t="s">
        <v>28</v>
      </c>
    </row>
    <row r="3" spans="2:4" x14ac:dyDescent="0.25">
      <c r="B3" s="4">
        <v>36161</v>
      </c>
      <c r="C3" s="4">
        <f>EOMONTH(B3,1)</f>
        <v>36219</v>
      </c>
      <c r="D3" s="4"/>
    </row>
    <row r="4" spans="2:4" x14ac:dyDescent="0.25">
      <c r="B4" s="4">
        <v>36526</v>
      </c>
      <c r="C4" s="4">
        <f t="shared" ref="C4:C18" si="0">EOMONTH(B4,1)</f>
        <v>36585</v>
      </c>
    </row>
    <row r="5" spans="2:4" x14ac:dyDescent="0.25">
      <c r="B5" s="4">
        <v>36892</v>
      </c>
      <c r="C5" s="4">
        <f t="shared" si="0"/>
        <v>36950</v>
      </c>
    </row>
    <row r="6" spans="2:4" x14ac:dyDescent="0.25">
      <c r="B6" s="4">
        <v>37257</v>
      </c>
      <c r="C6" s="4">
        <f t="shared" si="0"/>
        <v>37315</v>
      </c>
    </row>
    <row r="7" spans="2:4" x14ac:dyDescent="0.25">
      <c r="B7" s="4">
        <v>37622</v>
      </c>
      <c r="C7" s="4">
        <f t="shared" si="0"/>
        <v>37680</v>
      </c>
    </row>
    <row r="8" spans="2:4" x14ac:dyDescent="0.25">
      <c r="B8" s="4">
        <v>37987</v>
      </c>
      <c r="C8" s="4">
        <f t="shared" si="0"/>
        <v>38046</v>
      </c>
    </row>
    <row r="9" spans="2:4" x14ac:dyDescent="0.25">
      <c r="B9" s="4">
        <v>38353</v>
      </c>
      <c r="C9" s="4">
        <f t="shared" si="0"/>
        <v>38411</v>
      </c>
    </row>
    <row r="10" spans="2:4" x14ac:dyDescent="0.25">
      <c r="B10" s="4">
        <v>38718</v>
      </c>
      <c r="C10" s="4">
        <f t="shared" si="0"/>
        <v>38776</v>
      </c>
    </row>
    <row r="11" spans="2:4" x14ac:dyDescent="0.25">
      <c r="B11" s="4">
        <v>39083</v>
      </c>
      <c r="C11" s="4">
        <f t="shared" si="0"/>
        <v>39141</v>
      </c>
    </row>
    <row r="12" spans="2:4" x14ac:dyDescent="0.25">
      <c r="B12" s="4">
        <v>39448</v>
      </c>
      <c r="C12" s="4">
        <f t="shared" si="0"/>
        <v>39507</v>
      </c>
    </row>
    <row r="13" spans="2:4" x14ac:dyDescent="0.25">
      <c r="B13" s="4">
        <v>39814</v>
      </c>
      <c r="C13" s="4">
        <f t="shared" si="0"/>
        <v>39872</v>
      </c>
    </row>
    <row r="14" spans="2:4" x14ac:dyDescent="0.25">
      <c r="B14" s="4">
        <v>40179</v>
      </c>
      <c r="C14" s="4">
        <f t="shared" si="0"/>
        <v>40237</v>
      </c>
    </row>
    <row r="15" spans="2:4" x14ac:dyDescent="0.25">
      <c r="B15" s="4">
        <v>40544</v>
      </c>
      <c r="C15" s="4">
        <f t="shared" si="0"/>
        <v>40602</v>
      </c>
    </row>
    <row r="16" spans="2:4" x14ac:dyDescent="0.25">
      <c r="B16" s="4">
        <v>40909</v>
      </c>
      <c r="C16" s="4">
        <f t="shared" si="0"/>
        <v>40968</v>
      </c>
    </row>
    <row r="17" spans="2:3" x14ac:dyDescent="0.25">
      <c r="B17" s="4">
        <v>41275</v>
      </c>
      <c r="C17" s="4">
        <f t="shared" si="0"/>
        <v>41333</v>
      </c>
    </row>
    <row r="18" spans="2:3" x14ac:dyDescent="0.25">
      <c r="B18" s="4">
        <v>41640</v>
      </c>
      <c r="C18" s="4">
        <f t="shared" si="0"/>
        <v>41698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/>
  </sheetViews>
  <sheetFormatPr defaultRowHeight="15" x14ac:dyDescent="0.25"/>
  <cols>
    <col min="2" max="2" width="10.7109375" bestFit="1" customWidth="1"/>
    <col min="3" max="3" width="32" customWidth="1"/>
  </cols>
  <sheetData>
    <row r="2" spans="2:3" x14ac:dyDescent="0.25">
      <c r="B2" s="2" t="s">
        <v>29</v>
      </c>
      <c r="C2" s="2" t="s">
        <v>30</v>
      </c>
    </row>
    <row r="3" spans="2:3" x14ac:dyDescent="0.25">
      <c r="B3" s="1">
        <v>41275</v>
      </c>
      <c r="C3" s="11">
        <f>ROUNDUP(MONTH(B3)/3,0)</f>
        <v>1</v>
      </c>
    </row>
    <row r="4" spans="2:3" x14ac:dyDescent="0.25">
      <c r="B4" s="1">
        <v>41295</v>
      </c>
      <c r="C4" s="11">
        <f t="shared" ref="C4:C14" si="0">ROUNDUP(MONTH(B4)/3,0)</f>
        <v>1</v>
      </c>
    </row>
    <row r="5" spans="2:3" x14ac:dyDescent="0.25">
      <c r="B5" s="1">
        <v>41362</v>
      </c>
      <c r="C5" s="11">
        <f t="shared" si="0"/>
        <v>1</v>
      </c>
    </row>
    <row r="6" spans="2:3" x14ac:dyDescent="0.25">
      <c r="B6" s="1">
        <v>41364</v>
      </c>
      <c r="C6" s="11">
        <f t="shared" si="0"/>
        <v>1</v>
      </c>
    </row>
    <row r="7" spans="2:3" x14ac:dyDescent="0.25">
      <c r="B7" s="1">
        <v>41425</v>
      </c>
      <c r="C7" s="11">
        <f t="shared" si="0"/>
        <v>2</v>
      </c>
    </row>
    <row r="8" spans="2:3" x14ac:dyDescent="0.25">
      <c r="B8" s="1">
        <v>41459</v>
      </c>
      <c r="C8" s="11">
        <f t="shared" si="0"/>
        <v>3</v>
      </c>
    </row>
    <row r="9" spans="2:3" x14ac:dyDescent="0.25">
      <c r="B9" s="1">
        <v>41518</v>
      </c>
      <c r="C9" s="11">
        <f t="shared" si="0"/>
        <v>3</v>
      </c>
    </row>
    <row r="10" spans="2:3" x14ac:dyDescent="0.25">
      <c r="B10" s="1">
        <v>41561</v>
      </c>
      <c r="C10" s="11">
        <f t="shared" si="0"/>
        <v>4</v>
      </c>
    </row>
    <row r="11" spans="2:3" x14ac:dyDescent="0.25">
      <c r="B11" s="1">
        <v>41606</v>
      </c>
      <c r="C11" s="11">
        <f t="shared" si="0"/>
        <v>4</v>
      </c>
    </row>
    <row r="12" spans="2:3" x14ac:dyDescent="0.25">
      <c r="B12" s="1">
        <v>41632</v>
      </c>
      <c r="C12" s="11">
        <f t="shared" si="0"/>
        <v>4</v>
      </c>
    </row>
    <row r="13" spans="2:3" x14ac:dyDescent="0.25">
      <c r="B13" s="1">
        <v>41633</v>
      </c>
      <c r="C13" s="11">
        <f t="shared" si="0"/>
        <v>4</v>
      </c>
    </row>
    <row r="14" spans="2:3" x14ac:dyDescent="0.25">
      <c r="B14" s="1">
        <v>41639</v>
      </c>
      <c r="C14" s="11">
        <f t="shared" si="0"/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/>
  </sheetViews>
  <sheetFormatPr defaultRowHeight="15" x14ac:dyDescent="0.25"/>
  <cols>
    <col min="2" max="2" width="10.7109375" bestFit="1" customWidth="1"/>
    <col min="3" max="3" width="46.5703125" style="5" customWidth="1"/>
    <col min="6" max="6" width="10.7109375" bestFit="1" customWidth="1"/>
    <col min="8" max="8" width="10.7109375" bestFit="1" customWidth="1"/>
  </cols>
  <sheetData>
    <row r="2" spans="2:8" ht="28.5" x14ac:dyDescent="0.25">
      <c r="B2" s="2" t="s">
        <v>29</v>
      </c>
      <c r="C2" s="13" t="s">
        <v>31</v>
      </c>
      <c r="F2" s="5"/>
    </row>
    <row r="3" spans="2:8" x14ac:dyDescent="0.25">
      <c r="B3" s="1">
        <v>41275</v>
      </c>
      <c r="C3" s="5">
        <f>CHOOSE(MONTH(B3),4,4,4,1,1,1,2,2,2,3,3,3)</f>
        <v>4</v>
      </c>
      <c r="F3" s="4"/>
      <c r="H3" s="1"/>
    </row>
    <row r="4" spans="2:8" x14ac:dyDescent="0.25">
      <c r="B4" s="1">
        <v>41295</v>
      </c>
      <c r="C4" s="5">
        <f t="shared" ref="C4:C14" si="0">CHOOSE(MONTH(B4),4,4,4,1,1,1,2,2,2,3,3,3)</f>
        <v>4</v>
      </c>
      <c r="H4" s="1"/>
    </row>
    <row r="5" spans="2:8" x14ac:dyDescent="0.25">
      <c r="B5" s="1">
        <v>41362</v>
      </c>
      <c r="C5" s="5">
        <f t="shared" si="0"/>
        <v>4</v>
      </c>
      <c r="H5" s="1"/>
    </row>
    <row r="6" spans="2:8" x14ac:dyDescent="0.25">
      <c r="B6" s="1">
        <v>41364</v>
      </c>
      <c r="C6" s="5">
        <f t="shared" si="0"/>
        <v>4</v>
      </c>
      <c r="H6" s="1"/>
    </row>
    <row r="7" spans="2:8" x14ac:dyDescent="0.25">
      <c r="B7" s="1">
        <v>41425</v>
      </c>
      <c r="C7" s="5">
        <f t="shared" si="0"/>
        <v>1</v>
      </c>
      <c r="H7" s="1"/>
    </row>
    <row r="8" spans="2:8" x14ac:dyDescent="0.25">
      <c r="B8" s="1">
        <v>41459</v>
      </c>
      <c r="C8" s="5">
        <f t="shared" si="0"/>
        <v>2</v>
      </c>
      <c r="H8" s="1"/>
    </row>
    <row r="9" spans="2:8" x14ac:dyDescent="0.25">
      <c r="B9" s="1">
        <v>41518</v>
      </c>
      <c r="C9" s="5">
        <f t="shared" si="0"/>
        <v>2</v>
      </c>
      <c r="H9" s="1"/>
    </row>
    <row r="10" spans="2:8" x14ac:dyDescent="0.25">
      <c r="B10" s="1">
        <v>41561</v>
      </c>
      <c r="C10" s="5">
        <f t="shared" si="0"/>
        <v>3</v>
      </c>
      <c r="H10" s="1"/>
    </row>
    <row r="11" spans="2:8" x14ac:dyDescent="0.25">
      <c r="B11" s="1">
        <v>41606</v>
      </c>
      <c r="C11" s="5">
        <f t="shared" si="0"/>
        <v>3</v>
      </c>
      <c r="H11" s="1"/>
    </row>
    <row r="12" spans="2:8" x14ac:dyDescent="0.25">
      <c r="B12" s="1">
        <v>41632</v>
      </c>
      <c r="C12" s="5">
        <f t="shared" si="0"/>
        <v>3</v>
      </c>
      <c r="H12" s="1"/>
    </row>
    <row r="13" spans="2:8" x14ac:dyDescent="0.25">
      <c r="B13" s="1">
        <v>41633</v>
      </c>
      <c r="C13" s="5">
        <f t="shared" si="0"/>
        <v>3</v>
      </c>
      <c r="H13" s="1"/>
    </row>
    <row r="14" spans="2:8" x14ac:dyDescent="0.25">
      <c r="B14" s="1">
        <v>41639</v>
      </c>
      <c r="C14" s="5">
        <f t="shared" si="0"/>
        <v>3</v>
      </c>
      <c r="H1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/>
  </sheetViews>
  <sheetFormatPr defaultRowHeight="15" x14ac:dyDescent="0.25"/>
  <cols>
    <col min="2" max="2" width="10.7109375" bestFit="1" customWidth="1"/>
    <col min="3" max="3" width="43.42578125" style="5" customWidth="1"/>
    <col min="6" max="6" width="10.7109375" bestFit="1" customWidth="1"/>
    <col min="8" max="8" width="10.7109375" bestFit="1" customWidth="1"/>
  </cols>
  <sheetData>
    <row r="2" spans="2:6" ht="54" x14ac:dyDescent="0.25">
      <c r="B2" s="35" t="s">
        <v>29</v>
      </c>
      <c r="C2" s="13" t="s">
        <v>32</v>
      </c>
      <c r="F2" s="5"/>
    </row>
    <row r="3" spans="2:6" x14ac:dyDescent="0.25">
      <c r="B3" s="36">
        <v>41275</v>
      </c>
      <c r="C3" s="5" t="str">
        <f>TEXT(EOMONTH(B3-20,1),"mmm")</f>
        <v>Jan</v>
      </c>
      <c r="F3" s="4"/>
    </row>
    <row r="4" spans="2:6" x14ac:dyDescent="0.25">
      <c r="B4" s="36">
        <v>41275</v>
      </c>
      <c r="C4" s="5" t="str">
        <f>TEXT(EOMONTH(B4-20,1),"mmm")</f>
        <v>Jan</v>
      </c>
    </row>
    <row r="5" spans="2:6" x14ac:dyDescent="0.25">
      <c r="B5" s="36">
        <v>41295</v>
      </c>
      <c r="C5" s="5" t="str">
        <f t="shared" ref="C4:C14" si="0">TEXT(EOMONTH(B5-20,1),"mmm")</f>
        <v>Feb</v>
      </c>
    </row>
    <row r="6" spans="2:6" x14ac:dyDescent="0.25">
      <c r="B6" s="36">
        <v>41353</v>
      </c>
      <c r="C6" s="5" t="str">
        <f t="shared" si="0"/>
        <v>Mar</v>
      </c>
    </row>
    <row r="7" spans="2:6" x14ac:dyDescent="0.25">
      <c r="B7" s="36">
        <v>41364</v>
      </c>
      <c r="C7" s="5" t="str">
        <f t="shared" si="0"/>
        <v>Apr</v>
      </c>
    </row>
    <row r="8" spans="2:6" x14ac:dyDescent="0.25">
      <c r="B8" s="36">
        <v>41385</v>
      </c>
      <c r="C8" s="5" t="str">
        <f t="shared" si="0"/>
        <v>May</v>
      </c>
    </row>
    <row r="9" spans="2:6" x14ac:dyDescent="0.25">
      <c r="B9" s="36">
        <v>41445</v>
      </c>
      <c r="C9" s="5" t="str">
        <f t="shared" si="0"/>
        <v>Jun</v>
      </c>
    </row>
    <row r="10" spans="2:6" x14ac:dyDescent="0.25">
      <c r="B10" s="36">
        <v>41446</v>
      </c>
      <c r="C10" s="5" t="str">
        <f t="shared" si="0"/>
        <v>Jul</v>
      </c>
    </row>
    <row r="11" spans="2:6" x14ac:dyDescent="0.25">
      <c r="B11" s="36">
        <v>41476</v>
      </c>
      <c r="C11" s="5" t="str">
        <f t="shared" si="0"/>
        <v>Aug</v>
      </c>
    </row>
    <row r="12" spans="2:6" x14ac:dyDescent="0.25">
      <c r="B12" s="36"/>
    </row>
    <row r="13" spans="2:6" x14ac:dyDescent="0.25">
      <c r="B13" s="36"/>
    </row>
    <row r="14" spans="2:6" x14ac:dyDescent="0.25">
      <c r="B14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5" x14ac:dyDescent="0.25"/>
  <cols>
    <col min="1" max="1" width="7.28515625" customWidth="1"/>
    <col min="2" max="2" width="10" customWidth="1"/>
    <col min="3" max="9" width="11.28515625" style="5" customWidth="1"/>
  </cols>
  <sheetData>
    <row r="1" spans="1:9" ht="45" x14ac:dyDescent="0.25">
      <c r="B1" s="37" t="s">
        <v>33</v>
      </c>
    </row>
    <row r="2" spans="1:9" x14ac:dyDescent="0.25">
      <c r="B2" s="14">
        <v>2</v>
      </c>
      <c r="D2" s="27"/>
    </row>
    <row r="4" spans="1:9" x14ac:dyDescent="0.25">
      <c r="B4" s="1"/>
      <c r="C4" s="39">
        <v>1</v>
      </c>
      <c r="D4" s="39">
        <v>2</v>
      </c>
      <c r="E4" s="39">
        <v>3</v>
      </c>
      <c r="F4" s="39">
        <v>4</v>
      </c>
      <c r="G4" s="39">
        <v>5</v>
      </c>
      <c r="H4" s="39">
        <v>6</v>
      </c>
      <c r="I4" s="39">
        <v>7</v>
      </c>
    </row>
    <row r="5" spans="1:9" s="21" customFormat="1" ht="30" x14ac:dyDescent="0.25">
      <c r="A5" s="26" t="s">
        <v>44</v>
      </c>
      <c r="B5" s="26" t="s">
        <v>45</v>
      </c>
      <c r="C5" s="38" t="s">
        <v>52</v>
      </c>
      <c r="D5" s="38" t="s">
        <v>53</v>
      </c>
      <c r="E5" s="38" t="s">
        <v>54</v>
      </c>
      <c r="F5" s="38" t="s">
        <v>55</v>
      </c>
      <c r="G5" s="38" t="s">
        <v>56</v>
      </c>
      <c r="H5" s="38" t="s">
        <v>57</v>
      </c>
      <c r="I5" s="38" t="s">
        <v>58</v>
      </c>
    </row>
    <row r="6" spans="1:9" x14ac:dyDescent="0.25">
      <c r="A6" s="14">
        <v>2014</v>
      </c>
      <c r="B6" s="14">
        <v>1</v>
      </c>
      <c r="C6" s="28">
        <f>DATE($A6,$B6,1)+C$4-WEEKDAY(DATE($A6,$B6,1))+($B$2-(C$4&gt;=WEEKDAY(DATE($A6,$B6,1))))*7</f>
        <v>41651</v>
      </c>
      <c r="D6" s="28">
        <f t="shared" ref="D6:I6" si="0">DATE($A6,$B6,1)+D$4-WEEKDAY(DATE($A6,$B6,1))+($B$2-(D$4&gt;=WEEKDAY(DATE($A6,$B6,1))))*7</f>
        <v>41652</v>
      </c>
      <c r="E6" s="28">
        <f t="shared" si="0"/>
        <v>41653</v>
      </c>
      <c r="F6" s="28">
        <f t="shared" si="0"/>
        <v>41647</v>
      </c>
      <c r="G6" s="28">
        <f t="shared" si="0"/>
        <v>41648</v>
      </c>
      <c r="H6" s="28">
        <f t="shared" si="0"/>
        <v>41649</v>
      </c>
      <c r="I6" s="28">
        <f t="shared" si="0"/>
        <v>41650</v>
      </c>
    </row>
    <row r="7" spans="1:9" x14ac:dyDescent="0.25">
      <c r="A7" s="14">
        <v>2014</v>
      </c>
      <c r="B7" s="14">
        <v>2</v>
      </c>
      <c r="C7" s="28">
        <f t="shared" ref="C7:I22" si="1">DATE($A7,$B7,1)+C$4-WEEKDAY(DATE($A7,$B7,1))+($B$2-(C$4&gt;=WEEKDAY(DATE($A7,$B7,1))))*7</f>
        <v>41679</v>
      </c>
      <c r="D7" s="28">
        <f t="shared" si="1"/>
        <v>41680</v>
      </c>
      <c r="E7" s="28">
        <f t="shared" si="1"/>
        <v>41681</v>
      </c>
      <c r="F7" s="28">
        <f t="shared" si="1"/>
        <v>41682</v>
      </c>
      <c r="G7" s="28">
        <f t="shared" si="1"/>
        <v>41683</v>
      </c>
      <c r="H7" s="28">
        <f t="shared" si="1"/>
        <v>41684</v>
      </c>
      <c r="I7" s="28">
        <f t="shared" si="1"/>
        <v>41678</v>
      </c>
    </row>
    <row r="8" spans="1:9" x14ac:dyDescent="0.25">
      <c r="A8" s="14">
        <v>2014</v>
      </c>
      <c r="B8" s="14">
        <v>3</v>
      </c>
      <c r="C8" s="28">
        <f t="shared" si="1"/>
        <v>41707</v>
      </c>
      <c r="D8" s="28">
        <f t="shared" si="1"/>
        <v>41708</v>
      </c>
      <c r="E8" s="28">
        <f t="shared" si="1"/>
        <v>41709</v>
      </c>
      <c r="F8" s="28">
        <f t="shared" si="1"/>
        <v>41710</v>
      </c>
      <c r="G8" s="28">
        <f t="shared" si="1"/>
        <v>41711</v>
      </c>
      <c r="H8" s="28">
        <f t="shared" si="1"/>
        <v>41712</v>
      </c>
      <c r="I8" s="28">
        <f t="shared" si="1"/>
        <v>41706</v>
      </c>
    </row>
    <row r="9" spans="1:9" x14ac:dyDescent="0.25">
      <c r="A9" s="14">
        <v>2014</v>
      </c>
      <c r="B9" s="14">
        <v>4</v>
      </c>
      <c r="C9" s="28">
        <f t="shared" si="1"/>
        <v>41742</v>
      </c>
      <c r="D9" s="28">
        <f t="shared" si="1"/>
        <v>41743</v>
      </c>
      <c r="E9" s="28">
        <f t="shared" si="1"/>
        <v>41737</v>
      </c>
      <c r="F9" s="28">
        <f t="shared" si="1"/>
        <v>41738</v>
      </c>
      <c r="G9" s="28">
        <f t="shared" si="1"/>
        <v>41739</v>
      </c>
      <c r="H9" s="28">
        <f t="shared" si="1"/>
        <v>41740</v>
      </c>
      <c r="I9" s="28">
        <f t="shared" si="1"/>
        <v>41741</v>
      </c>
    </row>
    <row r="10" spans="1:9" x14ac:dyDescent="0.25">
      <c r="A10" s="14">
        <v>2014</v>
      </c>
      <c r="B10" s="14">
        <v>5</v>
      </c>
      <c r="C10" s="28">
        <f t="shared" si="1"/>
        <v>41770</v>
      </c>
      <c r="D10" s="28">
        <f t="shared" si="1"/>
        <v>41771</v>
      </c>
      <c r="E10" s="28">
        <f t="shared" si="1"/>
        <v>41772</v>
      </c>
      <c r="F10" s="28">
        <f t="shared" si="1"/>
        <v>41773</v>
      </c>
      <c r="G10" s="28">
        <f t="shared" si="1"/>
        <v>41767</v>
      </c>
      <c r="H10" s="28">
        <f t="shared" si="1"/>
        <v>41768</v>
      </c>
      <c r="I10" s="28">
        <f t="shared" si="1"/>
        <v>41769</v>
      </c>
    </row>
    <row r="11" spans="1:9" x14ac:dyDescent="0.25">
      <c r="A11" s="14">
        <v>2014</v>
      </c>
      <c r="B11" s="14">
        <v>6</v>
      </c>
      <c r="C11" s="28">
        <f t="shared" si="1"/>
        <v>41798</v>
      </c>
      <c r="D11" s="28">
        <f t="shared" si="1"/>
        <v>41799</v>
      </c>
      <c r="E11" s="28">
        <f t="shared" si="1"/>
        <v>41800</v>
      </c>
      <c r="F11" s="28">
        <f t="shared" si="1"/>
        <v>41801</v>
      </c>
      <c r="G11" s="28">
        <f t="shared" si="1"/>
        <v>41802</v>
      </c>
      <c r="H11" s="28">
        <f t="shared" si="1"/>
        <v>41803</v>
      </c>
      <c r="I11" s="28">
        <f t="shared" si="1"/>
        <v>41804</v>
      </c>
    </row>
    <row r="12" spans="1:9" x14ac:dyDescent="0.25">
      <c r="A12" s="14">
        <v>2014</v>
      </c>
      <c r="B12" s="14">
        <v>7</v>
      </c>
      <c r="C12" s="28">
        <f t="shared" si="1"/>
        <v>41833</v>
      </c>
      <c r="D12" s="28">
        <f t="shared" si="1"/>
        <v>41834</v>
      </c>
      <c r="E12" s="28">
        <f t="shared" si="1"/>
        <v>41828</v>
      </c>
      <c r="F12" s="28">
        <f t="shared" si="1"/>
        <v>41829</v>
      </c>
      <c r="G12" s="28">
        <f t="shared" si="1"/>
        <v>41830</v>
      </c>
      <c r="H12" s="28">
        <f t="shared" si="1"/>
        <v>41831</v>
      </c>
      <c r="I12" s="28">
        <f t="shared" si="1"/>
        <v>41832</v>
      </c>
    </row>
    <row r="13" spans="1:9" x14ac:dyDescent="0.25">
      <c r="A13" s="14">
        <v>2014</v>
      </c>
      <c r="B13" s="14">
        <v>8</v>
      </c>
      <c r="C13" s="28">
        <f t="shared" si="1"/>
        <v>41861</v>
      </c>
      <c r="D13" s="28">
        <f t="shared" si="1"/>
        <v>41862</v>
      </c>
      <c r="E13" s="28">
        <f t="shared" si="1"/>
        <v>41863</v>
      </c>
      <c r="F13" s="28">
        <f t="shared" si="1"/>
        <v>41864</v>
      </c>
      <c r="G13" s="28">
        <f t="shared" si="1"/>
        <v>41865</v>
      </c>
      <c r="H13" s="28">
        <f t="shared" si="1"/>
        <v>41859</v>
      </c>
      <c r="I13" s="28">
        <f t="shared" si="1"/>
        <v>41860</v>
      </c>
    </row>
    <row r="14" spans="1:9" x14ac:dyDescent="0.25">
      <c r="A14" s="14">
        <v>2014</v>
      </c>
      <c r="B14" s="14">
        <v>9</v>
      </c>
      <c r="C14" s="28">
        <f t="shared" si="1"/>
        <v>41896</v>
      </c>
      <c r="D14" s="28">
        <f t="shared" si="1"/>
        <v>41890</v>
      </c>
      <c r="E14" s="28">
        <f t="shared" si="1"/>
        <v>41891</v>
      </c>
      <c r="F14" s="28">
        <f t="shared" si="1"/>
        <v>41892</v>
      </c>
      <c r="G14" s="28">
        <f t="shared" si="1"/>
        <v>41893</v>
      </c>
      <c r="H14" s="28">
        <f t="shared" si="1"/>
        <v>41894</v>
      </c>
      <c r="I14" s="28">
        <f t="shared" si="1"/>
        <v>41895</v>
      </c>
    </row>
    <row r="15" spans="1:9" x14ac:dyDescent="0.25">
      <c r="A15" s="14">
        <v>2014</v>
      </c>
      <c r="B15" s="14">
        <v>10</v>
      </c>
      <c r="C15" s="28">
        <f t="shared" si="1"/>
        <v>41924</v>
      </c>
      <c r="D15" s="28">
        <f t="shared" si="1"/>
        <v>41925</v>
      </c>
      <c r="E15" s="28">
        <f t="shared" si="1"/>
        <v>41926</v>
      </c>
      <c r="F15" s="28">
        <f t="shared" si="1"/>
        <v>41920</v>
      </c>
      <c r="G15" s="28">
        <f t="shared" si="1"/>
        <v>41921</v>
      </c>
      <c r="H15" s="28">
        <f t="shared" si="1"/>
        <v>41922</v>
      </c>
      <c r="I15" s="28">
        <f t="shared" si="1"/>
        <v>41923</v>
      </c>
    </row>
    <row r="16" spans="1:9" x14ac:dyDescent="0.25">
      <c r="A16" s="14">
        <v>2014</v>
      </c>
      <c r="B16" s="14">
        <v>11</v>
      </c>
      <c r="C16" s="28">
        <f t="shared" si="1"/>
        <v>41952</v>
      </c>
      <c r="D16" s="28">
        <f t="shared" si="1"/>
        <v>41953</v>
      </c>
      <c r="E16" s="28">
        <f t="shared" si="1"/>
        <v>41954</v>
      </c>
      <c r="F16" s="28">
        <f t="shared" si="1"/>
        <v>41955</v>
      </c>
      <c r="G16" s="28">
        <f t="shared" si="1"/>
        <v>41956</v>
      </c>
      <c r="H16" s="28">
        <f t="shared" si="1"/>
        <v>41957</v>
      </c>
      <c r="I16" s="28">
        <f t="shared" si="1"/>
        <v>41951</v>
      </c>
    </row>
    <row r="17" spans="1:9" x14ac:dyDescent="0.25">
      <c r="A17" s="14">
        <v>2014</v>
      </c>
      <c r="B17" s="14">
        <v>12</v>
      </c>
      <c r="C17" s="28">
        <f t="shared" si="1"/>
        <v>41987</v>
      </c>
      <c r="D17" s="28">
        <f t="shared" si="1"/>
        <v>41981</v>
      </c>
      <c r="E17" s="28">
        <f t="shared" si="1"/>
        <v>41982</v>
      </c>
      <c r="F17" s="28">
        <f t="shared" si="1"/>
        <v>41983</v>
      </c>
      <c r="G17" s="28">
        <f t="shared" si="1"/>
        <v>41984</v>
      </c>
      <c r="H17" s="28">
        <f t="shared" si="1"/>
        <v>41985</v>
      </c>
      <c r="I17" s="28">
        <f t="shared" si="1"/>
        <v>41986</v>
      </c>
    </row>
    <row r="18" spans="1:9" x14ac:dyDescent="0.25">
      <c r="A18" s="14">
        <v>2015</v>
      </c>
      <c r="B18" s="14">
        <v>1</v>
      </c>
      <c r="C18" s="28">
        <f t="shared" si="1"/>
        <v>42015</v>
      </c>
      <c r="D18" s="28">
        <f t="shared" si="1"/>
        <v>42016</v>
      </c>
      <c r="E18" s="28">
        <f t="shared" si="1"/>
        <v>42017</v>
      </c>
      <c r="F18" s="28">
        <f t="shared" si="1"/>
        <v>42018</v>
      </c>
      <c r="G18" s="28">
        <f t="shared" si="1"/>
        <v>42012</v>
      </c>
      <c r="H18" s="28">
        <f t="shared" si="1"/>
        <v>42013</v>
      </c>
      <c r="I18" s="28">
        <f t="shared" si="1"/>
        <v>42014</v>
      </c>
    </row>
    <row r="19" spans="1:9" x14ac:dyDescent="0.25">
      <c r="A19" s="14">
        <v>2015</v>
      </c>
      <c r="B19" s="14">
        <v>2</v>
      </c>
      <c r="C19" s="28">
        <f t="shared" si="1"/>
        <v>42043</v>
      </c>
      <c r="D19" s="28">
        <f t="shared" si="1"/>
        <v>42044</v>
      </c>
      <c r="E19" s="28">
        <f t="shared" si="1"/>
        <v>42045</v>
      </c>
      <c r="F19" s="28">
        <f t="shared" si="1"/>
        <v>42046</v>
      </c>
      <c r="G19" s="28">
        <f t="shared" si="1"/>
        <v>42047</v>
      </c>
      <c r="H19" s="28">
        <f t="shared" si="1"/>
        <v>42048</v>
      </c>
      <c r="I19" s="28">
        <f t="shared" si="1"/>
        <v>42049</v>
      </c>
    </row>
    <row r="20" spans="1:9" x14ac:dyDescent="0.25">
      <c r="A20" s="14">
        <v>2015</v>
      </c>
      <c r="B20" s="14">
        <v>3</v>
      </c>
      <c r="C20" s="28">
        <f t="shared" si="1"/>
        <v>42071</v>
      </c>
      <c r="D20" s="28">
        <f t="shared" si="1"/>
        <v>42072</v>
      </c>
      <c r="E20" s="28">
        <f t="shared" si="1"/>
        <v>42073</v>
      </c>
      <c r="F20" s="28">
        <f t="shared" si="1"/>
        <v>42074</v>
      </c>
      <c r="G20" s="28">
        <f t="shared" si="1"/>
        <v>42075</v>
      </c>
      <c r="H20" s="28">
        <f t="shared" si="1"/>
        <v>42076</v>
      </c>
      <c r="I20" s="28">
        <f t="shared" si="1"/>
        <v>42077</v>
      </c>
    </row>
    <row r="21" spans="1:9" x14ac:dyDescent="0.25">
      <c r="A21" s="14">
        <v>2015</v>
      </c>
      <c r="B21" s="14">
        <v>4</v>
      </c>
      <c r="C21" s="28">
        <f t="shared" si="1"/>
        <v>42106</v>
      </c>
      <c r="D21" s="28">
        <f t="shared" si="1"/>
        <v>42107</v>
      </c>
      <c r="E21" s="28">
        <f t="shared" si="1"/>
        <v>42108</v>
      </c>
      <c r="F21" s="28">
        <f t="shared" si="1"/>
        <v>42102</v>
      </c>
      <c r="G21" s="28">
        <f t="shared" si="1"/>
        <v>42103</v>
      </c>
      <c r="H21" s="28">
        <f t="shared" si="1"/>
        <v>42104</v>
      </c>
      <c r="I21" s="28">
        <f t="shared" si="1"/>
        <v>42105</v>
      </c>
    </row>
    <row r="22" spans="1:9" x14ac:dyDescent="0.25">
      <c r="A22" s="14">
        <v>2015</v>
      </c>
      <c r="B22" s="14">
        <v>5</v>
      </c>
      <c r="C22" s="28">
        <f t="shared" si="1"/>
        <v>42134</v>
      </c>
      <c r="D22" s="28">
        <f t="shared" si="1"/>
        <v>42135</v>
      </c>
      <c r="E22" s="28">
        <f t="shared" si="1"/>
        <v>42136</v>
      </c>
      <c r="F22" s="28">
        <f t="shared" si="1"/>
        <v>42137</v>
      </c>
      <c r="G22" s="28">
        <f t="shared" si="1"/>
        <v>42138</v>
      </c>
      <c r="H22" s="28">
        <f t="shared" si="1"/>
        <v>42132</v>
      </c>
      <c r="I22" s="28">
        <f t="shared" si="1"/>
        <v>42133</v>
      </c>
    </row>
    <row r="23" spans="1:9" x14ac:dyDescent="0.25">
      <c r="A23" s="14">
        <v>2015</v>
      </c>
      <c r="B23" s="14">
        <v>6</v>
      </c>
      <c r="C23" s="28">
        <f t="shared" ref="C23:I29" si="2">DATE($A23,$B23,1)+C$4-WEEKDAY(DATE($A23,$B23,1))+($B$2-(C$4&gt;=WEEKDAY(DATE($A23,$B23,1))))*7</f>
        <v>42169</v>
      </c>
      <c r="D23" s="28">
        <f t="shared" si="2"/>
        <v>42163</v>
      </c>
      <c r="E23" s="28">
        <f t="shared" si="2"/>
        <v>42164</v>
      </c>
      <c r="F23" s="28">
        <f t="shared" si="2"/>
        <v>42165</v>
      </c>
      <c r="G23" s="28">
        <f t="shared" si="2"/>
        <v>42166</v>
      </c>
      <c r="H23" s="28">
        <f t="shared" si="2"/>
        <v>42167</v>
      </c>
      <c r="I23" s="28">
        <f t="shared" si="2"/>
        <v>42168</v>
      </c>
    </row>
    <row r="24" spans="1:9" x14ac:dyDescent="0.25">
      <c r="A24" s="14">
        <v>2015</v>
      </c>
      <c r="B24" s="14">
        <v>7</v>
      </c>
      <c r="C24" s="28">
        <f t="shared" si="2"/>
        <v>42197</v>
      </c>
      <c r="D24" s="28">
        <f t="shared" si="2"/>
        <v>42198</v>
      </c>
      <c r="E24" s="28">
        <f t="shared" si="2"/>
        <v>42199</v>
      </c>
      <c r="F24" s="28">
        <f t="shared" si="2"/>
        <v>42193</v>
      </c>
      <c r="G24" s="28">
        <f t="shared" si="2"/>
        <v>42194</v>
      </c>
      <c r="H24" s="28">
        <f t="shared" si="2"/>
        <v>42195</v>
      </c>
      <c r="I24" s="28">
        <f t="shared" si="2"/>
        <v>42196</v>
      </c>
    </row>
    <row r="25" spans="1:9" x14ac:dyDescent="0.25">
      <c r="A25" s="14">
        <v>2015</v>
      </c>
      <c r="B25" s="14">
        <v>8</v>
      </c>
      <c r="C25" s="28">
        <f t="shared" si="2"/>
        <v>42225</v>
      </c>
      <c r="D25" s="28">
        <f t="shared" si="2"/>
        <v>42226</v>
      </c>
      <c r="E25" s="28">
        <f t="shared" si="2"/>
        <v>42227</v>
      </c>
      <c r="F25" s="28">
        <f t="shared" si="2"/>
        <v>42228</v>
      </c>
      <c r="G25" s="28">
        <f t="shared" si="2"/>
        <v>42229</v>
      </c>
      <c r="H25" s="28">
        <f t="shared" si="2"/>
        <v>42230</v>
      </c>
      <c r="I25" s="28">
        <f t="shared" si="2"/>
        <v>42224</v>
      </c>
    </row>
    <row r="26" spans="1:9" x14ac:dyDescent="0.25">
      <c r="A26" s="14">
        <v>2015</v>
      </c>
      <c r="B26" s="14">
        <v>9</v>
      </c>
      <c r="C26" s="28">
        <f t="shared" si="2"/>
        <v>42260</v>
      </c>
      <c r="D26" s="28">
        <f t="shared" si="2"/>
        <v>42261</v>
      </c>
      <c r="E26" s="28">
        <f t="shared" si="2"/>
        <v>42255</v>
      </c>
      <c r="F26" s="28">
        <f t="shared" si="2"/>
        <v>42256</v>
      </c>
      <c r="G26" s="28">
        <f t="shared" si="2"/>
        <v>42257</v>
      </c>
      <c r="H26" s="28">
        <f t="shared" si="2"/>
        <v>42258</v>
      </c>
      <c r="I26" s="28">
        <f t="shared" si="2"/>
        <v>42259</v>
      </c>
    </row>
    <row r="27" spans="1:9" x14ac:dyDescent="0.25">
      <c r="A27" s="14">
        <v>2015</v>
      </c>
      <c r="B27" s="14">
        <v>10</v>
      </c>
      <c r="C27" s="28">
        <f t="shared" si="2"/>
        <v>42288</v>
      </c>
      <c r="D27" s="28">
        <f t="shared" si="2"/>
        <v>42289</v>
      </c>
      <c r="E27" s="28">
        <f t="shared" si="2"/>
        <v>42290</v>
      </c>
      <c r="F27" s="28">
        <f t="shared" si="2"/>
        <v>42291</v>
      </c>
      <c r="G27" s="28">
        <f t="shared" si="2"/>
        <v>42285</v>
      </c>
      <c r="H27" s="28">
        <f t="shared" si="2"/>
        <v>42286</v>
      </c>
      <c r="I27" s="28">
        <f t="shared" si="2"/>
        <v>42287</v>
      </c>
    </row>
    <row r="28" spans="1:9" x14ac:dyDescent="0.25">
      <c r="A28" s="14">
        <v>2015</v>
      </c>
      <c r="B28" s="14">
        <v>11</v>
      </c>
      <c r="C28" s="28">
        <f t="shared" si="2"/>
        <v>42316</v>
      </c>
      <c r="D28" s="28">
        <f t="shared" si="2"/>
        <v>42317</v>
      </c>
      <c r="E28" s="28">
        <f t="shared" si="2"/>
        <v>42318</v>
      </c>
      <c r="F28" s="28">
        <f t="shared" si="2"/>
        <v>42319</v>
      </c>
      <c r="G28" s="28">
        <f t="shared" si="2"/>
        <v>42320</v>
      </c>
      <c r="H28" s="28">
        <f t="shared" si="2"/>
        <v>42321</v>
      </c>
      <c r="I28" s="28">
        <f t="shared" si="2"/>
        <v>42322</v>
      </c>
    </row>
    <row r="29" spans="1:9" x14ac:dyDescent="0.25">
      <c r="A29" s="14">
        <v>2015</v>
      </c>
      <c r="B29" s="14">
        <v>12</v>
      </c>
      <c r="C29" s="28">
        <f t="shared" si="2"/>
        <v>42351</v>
      </c>
      <c r="D29" s="28">
        <f t="shared" si="2"/>
        <v>42352</v>
      </c>
      <c r="E29" s="28">
        <f t="shared" si="2"/>
        <v>42346</v>
      </c>
      <c r="F29" s="28">
        <f t="shared" si="2"/>
        <v>42347</v>
      </c>
      <c r="G29" s="28">
        <f t="shared" si="2"/>
        <v>42348</v>
      </c>
      <c r="H29" s="28">
        <f t="shared" si="2"/>
        <v>42349</v>
      </c>
      <c r="I29" s="28">
        <f t="shared" si="2"/>
        <v>42350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/>
  </sheetViews>
  <sheetFormatPr defaultRowHeight="15" x14ac:dyDescent="0.25"/>
  <cols>
    <col min="1" max="1" width="9.7109375" bestFit="1" customWidth="1"/>
    <col min="2" max="2" width="8" bestFit="1" customWidth="1"/>
    <col min="3" max="9" width="11.28515625" customWidth="1"/>
    <col min="11" max="11" width="9.7109375" bestFit="1" customWidth="1"/>
  </cols>
  <sheetData>
    <row r="2" spans="1:11" x14ac:dyDescent="0.25">
      <c r="C2" s="39">
        <v>7</v>
      </c>
      <c r="D2" s="39">
        <v>6</v>
      </c>
      <c r="E2" s="39">
        <v>5</v>
      </c>
      <c r="F2" s="39">
        <v>4</v>
      </c>
      <c r="G2" s="39">
        <v>3</v>
      </c>
      <c r="H2" s="39">
        <v>2</v>
      </c>
      <c r="I2" s="39">
        <v>1</v>
      </c>
    </row>
    <row r="3" spans="1:11" ht="45" x14ac:dyDescent="0.25">
      <c r="A3" s="26" t="s">
        <v>44</v>
      </c>
      <c r="B3" s="26" t="s">
        <v>45</v>
      </c>
      <c r="C3" s="23" t="s">
        <v>59</v>
      </c>
      <c r="D3" s="23" t="s">
        <v>60</v>
      </c>
      <c r="E3" s="23" t="s">
        <v>61</v>
      </c>
      <c r="F3" s="23" t="s">
        <v>62</v>
      </c>
      <c r="G3" s="23" t="s">
        <v>63</v>
      </c>
      <c r="H3" s="23" t="s">
        <v>64</v>
      </c>
      <c r="I3" s="23" t="s">
        <v>65</v>
      </c>
    </row>
    <row r="4" spans="1:11" x14ac:dyDescent="0.25">
      <c r="A4" s="14">
        <v>2014</v>
      </c>
      <c r="B4" s="14">
        <v>1</v>
      </c>
      <c r="C4" s="29">
        <f>DATE($A4,$B4+1,1)- WEEKDAY(DATE($A4,$B4+1,C$2))</f>
        <v>41665</v>
      </c>
      <c r="D4" s="29">
        <f t="shared" ref="D4:I19" si="0">DATE($A4,$B4+1,1)- WEEKDAY(DATE($A4,$B4+1,D$2))</f>
        <v>41666</v>
      </c>
      <c r="E4" s="29">
        <f t="shared" si="0"/>
        <v>41667</v>
      </c>
      <c r="F4" s="29">
        <f t="shared" si="0"/>
        <v>41668</v>
      </c>
      <c r="G4" s="29">
        <f t="shared" si="0"/>
        <v>41669</v>
      </c>
      <c r="H4" s="29">
        <f t="shared" si="0"/>
        <v>41670</v>
      </c>
      <c r="I4" s="29">
        <f t="shared" si="0"/>
        <v>41664</v>
      </c>
      <c r="K4" s="30"/>
    </row>
    <row r="5" spans="1:11" x14ac:dyDescent="0.25">
      <c r="A5" s="14">
        <v>2014</v>
      </c>
      <c r="B5" s="14">
        <v>2</v>
      </c>
      <c r="C5" s="29">
        <f t="shared" ref="C5:I20" si="1">DATE($A5,$B5+1,1)- WEEKDAY(DATE($A5,$B5+1,C$2))</f>
        <v>41693</v>
      </c>
      <c r="D5" s="29">
        <f t="shared" si="0"/>
        <v>41694</v>
      </c>
      <c r="E5" s="29">
        <f t="shared" si="0"/>
        <v>41695</v>
      </c>
      <c r="F5" s="29">
        <f t="shared" si="0"/>
        <v>41696</v>
      </c>
      <c r="G5" s="29">
        <f t="shared" si="0"/>
        <v>41697</v>
      </c>
      <c r="H5" s="29">
        <f t="shared" si="0"/>
        <v>41698</v>
      </c>
      <c r="I5" s="29">
        <f t="shared" si="0"/>
        <v>41692</v>
      </c>
    </row>
    <row r="6" spans="1:11" x14ac:dyDescent="0.25">
      <c r="A6" s="14">
        <v>2014</v>
      </c>
      <c r="B6" s="14">
        <v>3</v>
      </c>
      <c r="C6" s="29">
        <f t="shared" si="1"/>
        <v>41728</v>
      </c>
      <c r="D6" s="29">
        <f t="shared" si="0"/>
        <v>41729</v>
      </c>
      <c r="E6" s="29">
        <f t="shared" si="0"/>
        <v>41723</v>
      </c>
      <c r="F6" s="29">
        <f t="shared" si="0"/>
        <v>41724</v>
      </c>
      <c r="G6" s="29">
        <f t="shared" si="0"/>
        <v>41725</v>
      </c>
      <c r="H6" s="29">
        <f t="shared" si="0"/>
        <v>41726</v>
      </c>
      <c r="I6" s="29">
        <f t="shared" si="0"/>
        <v>41727</v>
      </c>
    </row>
    <row r="7" spans="1:11" x14ac:dyDescent="0.25">
      <c r="A7" s="14">
        <v>2014</v>
      </c>
      <c r="B7" s="14">
        <v>4</v>
      </c>
      <c r="C7" s="29">
        <f t="shared" si="1"/>
        <v>41756</v>
      </c>
      <c r="D7" s="29">
        <f t="shared" si="0"/>
        <v>41757</v>
      </c>
      <c r="E7" s="29">
        <f t="shared" si="0"/>
        <v>41758</v>
      </c>
      <c r="F7" s="29">
        <f t="shared" si="0"/>
        <v>41759</v>
      </c>
      <c r="G7" s="29">
        <f t="shared" si="0"/>
        <v>41753</v>
      </c>
      <c r="H7" s="29">
        <f t="shared" si="0"/>
        <v>41754</v>
      </c>
      <c r="I7" s="29">
        <f t="shared" si="0"/>
        <v>41755</v>
      </c>
    </row>
    <row r="8" spans="1:11" x14ac:dyDescent="0.25">
      <c r="A8" s="14">
        <v>2014</v>
      </c>
      <c r="B8" s="14">
        <v>5</v>
      </c>
      <c r="C8" s="29">
        <f t="shared" si="1"/>
        <v>41784</v>
      </c>
      <c r="D8" s="29">
        <f t="shared" si="0"/>
        <v>41785</v>
      </c>
      <c r="E8" s="29">
        <f t="shared" si="0"/>
        <v>41786</v>
      </c>
      <c r="F8" s="29">
        <f t="shared" si="0"/>
        <v>41787</v>
      </c>
      <c r="G8" s="29">
        <f t="shared" si="0"/>
        <v>41788</v>
      </c>
      <c r="H8" s="29">
        <f t="shared" si="0"/>
        <v>41789</v>
      </c>
      <c r="I8" s="29">
        <f t="shared" si="0"/>
        <v>41790</v>
      </c>
    </row>
    <row r="9" spans="1:11" x14ac:dyDescent="0.25">
      <c r="A9" s="14">
        <v>2014</v>
      </c>
      <c r="B9" s="14">
        <v>6</v>
      </c>
      <c r="C9" s="29">
        <f t="shared" si="1"/>
        <v>41819</v>
      </c>
      <c r="D9" s="29">
        <f t="shared" si="0"/>
        <v>41820</v>
      </c>
      <c r="E9" s="29">
        <f t="shared" si="0"/>
        <v>41814</v>
      </c>
      <c r="F9" s="29">
        <f t="shared" si="0"/>
        <v>41815</v>
      </c>
      <c r="G9" s="29">
        <f t="shared" si="0"/>
        <v>41816</v>
      </c>
      <c r="H9" s="29">
        <f t="shared" si="0"/>
        <v>41817</v>
      </c>
      <c r="I9" s="29">
        <f t="shared" si="0"/>
        <v>41818</v>
      </c>
    </row>
    <row r="10" spans="1:11" x14ac:dyDescent="0.25">
      <c r="A10" s="14">
        <v>2014</v>
      </c>
      <c r="B10" s="14">
        <v>7</v>
      </c>
      <c r="C10" s="29">
        <f t="shared" si="1"/>
        <v>41847</v>
      </c>
      <c r="D10" s="29">
        <f t="shared" si="0"/>
        <v>41848</v>
      </c>
      <c r="E10" s="29">
        <f t="shared" si="0"/>
        <v>41849</v>
      </c>
      <c r="F10" s="29">
        <f t="shared" si="0"/>
        <v>41850</v>
      </c>
      <c r="G10" s="29">
        <f t="shared" si="0"/>
        <v>41851</v>
      </c>
      <c r="H10" s="29">
        <f t="shared" si="0"/>
        <v>41845</v>
      </c>
      <c r="I10" s="29">
        <f t="shared" si="0"/>
        <v>41846</v>
      </c>
    </row>
    <row r="11" spans="1:11" x14ac:dyDescent="0.25">
      <c r="A11" s="14">
        <v>2014</v>
      </c>
      <c r="B11" s="14">
        <v>8</v>
      </c>
      <c r="C11" s="29">
        <f t="shared" si="1"/>
        <v>41882</v>
      </c>
      <c r="D11" s="29">
        <f t="shared" si="0"/>
        <v>41876</v>
      </c>
      <c r="E11" s="29">
        <f t="shared" si="0"/>
        <v>41877</v>
      </c>
      <c r="F11" s="29">
        <f t="shared" si="0"/>
        <v>41878</v>
      </c>
      <c r="G11" s="29">
        <f t="shared" si="0"/>
        <v>41879</v>
      </c>
      <c r="H11" s="29">
        <f t="shared" si="0"/>
        <v>41880</v>
      </c>
      <c r="I11" s="29">
        <f t="shared" si="0"/>
        <v>41881</v>
      </c>
    </row>
    <row r="12" spans="1:11" x14ac:dyDescent="0.25">
      <c r="A12" s="14">
        <v>2014</v>
      </c>
      <c r="B12" s="14">
        <v>9</v>
      </c>
      <c r="C12" s="29">
        <f t="shared" si="1"/>
        <v>41910</v>
      </c>
      <c r="D12" s="29">
        <f t="shared" si="0"/>
        <v>41911</v>
      </c>
      <c r="E12" s="29">
        <f t="shared" si="0"/>
        <v>41912</v>
      </c>
      <c r="F12" s="29">
        <f t="shared" si="0"/>
        <v>41906</v>
      </c>
      <c r="G12" s="29">
        <f t="shared" si="0"/>
        <v>41907</v>
      </c>
      <c r="H12" s="29">
        <f t="shared" si="0"/>
        <v>41908</v>
      </c>
      <c r="I12" s="29">
        <f t="shared" si="0"/>
        <v>41909</v>
      </c>
    </row>
    <row r="13" spans="1:11" x14ac:dyDescent="0.25">
      <c r="A13" s="14">
        <v>2014</v>
      </c>
      <c r="B13" s="14">
        <v>10</v>
      </c>
      <c r="C13" s="29">
        <f t="shared" si="1"/>
        <v>41938</v>
      </c>
      <c r="D13" s="29">
        <f t="shared" si="0"/>
        <v>41939</v>
      </c>
      <c r="E13" s="29">
        <f t="shared" si="0"/>
        <v>41940</v>
      </c>
      <c r="F13" s="29">
        <f t="shared" si="0"/>
        <v>41941</v>
      </c>
      <c r="G13" s="29">
        <f t="shared" si="0"/>
        <v>41942</v>
      </c>
      <c r="H13" s="29">
        <f t="shared" si="0"/>
        <v>41943</v>
      </c>
      <c r="I13" s="29">
        <f t="shared" si="0"/>
        <v>41937</v>
      </c>
    </row>
    <row r="14" spans="1:11" x14ac:dyDescent="0.25">
      <c r="A14" s="14">
        <v>2014</v>
      </c>
      <c r="B14" s="14">
        <v>11</v>
      </c>
      <c r="C14" s="29">
        <f t="shared" si="1"/>
        <v>41973</v>
      </c>
      <c r="D14" s="29">
        <f t="shared" si="0"/>
        <v>41967</v>
      </c>
      <c r="E14" s="29">
        <f t="shared" si="0"/>
        <v>41968</v>
      </c>
      <c r="F14" s="29">
        <f t="shared" si="0"/>
        <v>41969</v>
      </c>
      <c r="G14" s="29">
        <f t="shared" si="0"/>
        <v>41970</v>
      </c>
      <c r="H14" s="29">
        <f t="shared" si="0"/>
        <v>41971</v>
      </c>
      <c r="I14" s="29">
        <f t="shared" si="0"/>
        <v>41972</v>
      </c>
    </row>
    <row r="15" spans="1:11" x14ac:dyDescent="0.25">
      <c r="A15" s="14">
        <v>2014</v>
      </c>
      <c r="B15" s="14">
        <v>12</v>
      </c>
      <c r="C15" s="29">
        <f t="shared" si="1"/>
        <v>42001</v>
      </c>
      <c r="D15" s="29">
        <f t="shared" si="0"/>
        <v>42002</v>
      </c>
      <c r="E15" s="29">
        <f t="shared" si="0"/>
        <v>42003</v>
      </c>
      <c r="F15" s="29">
        <f t="shared" si="0"/>
        <v>42004</v>
      </c>
      <c r="G15" s="29">
        <f t="shared" si="0"/>
        <v>41998</v>
      </c>
      <c r="H15" s="29">
        <f t="shared" si="0"/>
        <v>41999</v>
      </c>
      <c r="I15" s="29">
        <f t="shared" si="0"/>
        <v>42000</v>
      </c>
    </row>
    <row r="16" spans="1:11" x14ac:dyDescent="0.25">
      <c r="A16" s="14">
        <v>2015</v>
      </c>
      <c r="B16" s="14">
        <v>1</v>
      </c>
      <c r="C16" s="29">
        <f t="shared" si="1"/>
        <v>42029</v>
      </c>
      <c r="D16" s="29">
        <f t="shared" si="0"/>
        <v>42030</v>
      </c>
      <c r="E16" s="29">
        <f t="shared" si="0"/>
        <v>42031</v>
      </c>
      <c r="F16" s="29">
        <f t="shared" si="0"/>
        <v>42032</v>
      </c>
      <c r="G16" s="29">
        <f t="shared" si="0"/>
        <v>42033</v>
      </c>
      <c r="H16" s="29">
        <f t="shared" si="0"/>
        <v>42034</v>
      </c>
      <c r="I16" s="29">
        <f t="shared" si="0"/>
        <v>42035</v>
      </c>
    </row>
    <row r="17" spans="1:9" x14ac:dyDescent="0.25">
      <c r="A17" s="14">
        <v>2015</v>
      </c>
      <c r="B17" s="14">
        <v>2</v>
      </c>
      <c r="C17" s="29">
        <f t="shared" si="1"/>
        <v>42057</v>
      </c>
      <c r="D17" s="29">
        <f t="shared" si="0"/>
        <v>42058</v>
      </c>
      <c r="E17" s="29">
        <f t="shared" si="0"/>
        <v>42059</v>
      </c>
      <c r="F17" s="29">
        <f t="shared" si="0"/>
        <v>42060</v>
      </c>
      <c r="G17" s="29">
        <f t="shared" si="0"/>
        <v>42061</v>
      </c>
      <c r="H17" s="29">
        <f t="shared" si="0"/>
        <v>42062</v>
      </c>
      <c r="I17" s="29">
        <f t="shared" si="0"/>
        <v>42063</v>
      </c>
    </row>
    <row r="18" spans="1:9" x14ac:dyDescent="0.25">
      <c r="A18" s="14">
        <v>2015</v>
      </c>
      <c r="B18" s="14">
        <v>3</v>
      </c>
      <c r="C18" s="29">
        <f t="shared" si="1"/>
        <v>42092</v>
      </c>
      <c r="D18" s="29">
        <f t="shared" si="0"/>
        <v>42093</v>
      </c>
      <c r="E18" s="29">
        <f t="shared" si="0"/>
        <v>42094</v>
      </c>
      <c r="F18" s="29">
        <f t="shared" si="0"/>
        <v>42088</v>
      </c>
      <c r="G18" s="29">
        <f t="shared" si="0"/>
        <v>42089</v>
      </c>
      <c r="H18" s="29">
        <f t="shared" si="0"/>
        <v>42090</v>
      </c>
      <c r="I18" s="29">
        <f t="shared" si="0"/>
        <v>42091</v>
      </c>
    </row>
    <row r="19" spans="1:9" x14ac:dyDescent="0.25">
      <c r="A19" s="14">
        <v>2015</v>
      </c>
      <c r="B19" s="14">
        <v>4</v>
      </c>
      <c r="C19" s="29">
        <f t="shared" si="1"/>
        <v>42120</v>
      </c>
      <c r="D19" s="29">
        <f t="shared" si="0"/>
        <v>42121</v>
      </c>
      <c r="E19" s="29">
        <f t="shared" si="0"/>
        <v>42122</v>
      </c>
      <c r="F19" s="29">
        <f t="shared" si="0"/>
        <v>42123</v>
      </c>
      <c r="G19" s="29">
        <f t="shared" si="0"/>
        <v>42124</v>
      </c>
      <c r="H19" s="29">
        <f t="shared" si="0"/>
        <v>42118</v>
      </c>
      <c r="I19" s="29">
        <f t="shared" si="0"/>
        <v>42119</v>
      </c>
    </row>
    <row r="20" spans="1:9" x14ac:dyDescent="0.25">
      <c r="A20" s="14">
        <v>2015</v>
      </c>
      <c r="B20" s="14">
        <v>5</v>
      </c>
      <c r="C20" s="29">
        <f t="shared" si="1"/>
        <v>42155</v>
      </c>
      <c r="D20" s="29">
        <f t="shared" si="1"/>
        <v>42149</v>
      </c>
      <c r="E20" s="29">
        <f t="shared" si="1"/>
        <v>42150</v>
      </c>
      <c r="F20" s="29">
        <f t="shared" si="1"/>
        <v>42151</v>
      </c>
      <c r="G20" s="29">
        <f t="shared" si="1"/>
        <v>42152</v>
      </c>
      <c r="H20" s="29">
        <f t="shared" si="1"/>
        <v>42153</v>
      </c>
      <c r="I20" s="29">
        <f t="shared" si="1"/>
        <v>42154</v>
      </c>
    </row>
    <row r="21" spans="1:9" x14ac:dyDescent="0.25">
      <c r="A21" s="14">
        <v>2015</v>
      </c>
      <c r="B21" s="14">
        <v>6</v>
      </c>
      <c r="C21" s="29">
        <f t="shared" ref="C21:I27" si="2">DATE($A21,$B21+1,1)- WEEKDAY(DATE($A21,$B21+1,C$2))</f>
        <v>42183</v>
      </c>
      <c r="D21" s="29">
        <f t="shared" si="2"/>
        <v>42184</v>
      </c>
      <c r="E21" s="29">
        <f t="shared" si="2"/>
        <v>42185</v>
      </c>
      <c r="F21" s="29">
        <f t="shared" si="2"/>
        <v>42179</v>
      </c>
      <c r="G21" s="29">
        <f t="shared" si="2"/>
        <v>42180</v>
      </c>
      <c r="H21" s="29">
        <f t="shared" si="2"/>
        <v>42181</v>
      </c>
      <c r="I21" s="29">
        <f t="shared" si="2"/>
        <v>42182</v>
      </c>
    </row>
    <row r="22" spans="1:9" x14ac:dyDescent="0.25">
      <c r="A22" s="14">
        <v>2015</v>
      </c>
      <c r="B22" s="14">
        <v>7</v>
      </c>
      <c r="C22" s="29">
        <f t="shared" si="2"/>
        <v>42211</v>
      </c>
      <c r="D22" s="29">
        <f t="shared" si="2"/>
        <v>42212</v>
      </c>
      <c r="E22" s="29">
        <f t="shared" si="2"/>
        <v>42213</v>
      </c>
      <c r="F22" s="29">
        <f t="shared" si="2"/>
        <v>42214</v>
      </c>
      <c r="G22" s="29">
        <f t="shared" si="2"/>
        <v>42215</v>
      </c>
      <c r="H22" s="29">
        <f t="shared" si="2"/>
        <v>42216</v>
      </c>
      <c r="I22" s="29">
        <f t="shared" si="2"/>
        <v>42210</v>
      </c>
    </row>
    <row r="23" spans="1:9" x14ac:dyDescent="0.25">
      <c r="A23" s="14">
        <v>2015</v>
      </c>
      <c r="B23" s="14">
        <v>8</v>
      </c>
      <c r="C23" s="29">
        <f t="shared" si="2"/>
        <v>42246</v>
      </c>
      <c r="D23" s="29">
        <f t="shared" si="2"/>
        <v>42247</v>
      </c>
      <c r="E23" s="29">
        <f t="shared" si="2"/>
        <v>42241</v>
      </c>
      <c r="F23" s="29">
        <f t="shared" si="2"/>
        <v>42242</v>
      </c>
      <c r="G23" s="29">
        <f t="shared" si="2"/>
        <v>42243</v>
      </c>
      <c r="H23" s="29">
        <f t="shared" si="2"/>
        <v>42244</v>
      </c>
      <c r="I23" s="29">
        <f t="shared" si="2"/>
        <v>42245</v>
      </c>
    </row>
    <row r="24" spans="1:9" x14ac:dyDescent="0.25">
      <c r="A24" s="14">
        <v>2015</v>
      </c>
      <c r="B24" s="14">
        <v>9</v>
      </c>
      <c r="C24" s="29">
        <f t="shared" si="2"/>
        <v>42274</v>
      </c>
      <c r="D24" s="29">
        <f t="shared" si="2"/>
        <v>42275</v>
      </c>
      <c r="E24" s="29">
        <f t="shared" si="2"/>
        <v>42276</v>
      </c>
      <c r="F24" s="29">
        <f t="shared" si="2"/>
        <v>42277</v>
      </c>
      <c r="G24" s="29">
        <f t="shared" si="2"/>
        <v>42271</v>
      </c>
      <c r="H24" s="29">
        <f t="shared" si="2"/>
        <v>42272</v>
      </c>
      <c r="I24" s="29">
        <f t="shared" si="2"/>
        <v>42273</v>
      </c>
    </row>
    <row r="25" spans="1:9" x14ac:dyDescent="0.25">
      <c r="A25" s="14">
        <v>2015</v>
      </c>
      <c r="B25" s="14">
        <v>10</v>
      </c>
      <c r="C25" s="29">
        <f t="shared" si="2"/>
        <v>42302</v>
      </c>
      <c r="D25" s="29">
        <f t="shared" si="2"/>
        <v>42303</v>
      </c>
      <c r="E25" s="29">
        <f t="shared" si="2"/>
        <v>42304</v>
      </c>
      <c r="F25" s="29">
        <f t="shared" si="2"/>
        <v>42305</v>
      </c>
      <c r="G25" s="29">
        <f t="shared" si="2"/>
        <v>42306</v>
      </c>
      <c r="H25" s="29">
        <f t="shared" si="2"/>
        <v>42307</v>
      </c>
      <c r="I25" s="29">
        <f t="shared" si="2"/>
        <v>42308</v>
      </c>
    </row>
    <row r="26" spans="1:9" x14ac:dyDescent="0.25">
      <c r="A26" s="14">
        <v>2015</v>
      </c>
      <c r="B26" s="14">
        <v>11</v>
      </c>
      <c r="C26" s="29">
        <f t="shared" si="2"/>
        <v>42337</v>
      </c>
      <c r="D26" s="29">
        <f t="shared" si="2"/>
        <v>42338</v>
      </c>
      <c r="E26" s="29">
        <f t="shared" si="2"/>
        <v>42332</v>
      </c>
      <c r="F26" s="29">
        <f t="shared" si="2"/>
        <v>42333</v>
      </c>
      <c r="G26" s="29">
        <f t="shared" si="2"/>
        <v>42334</v>
      </c>
      <c r="H26" s="29">
        <f t="shared" si="2"/>
        <v>42335</v>
      </c>
      <c r="I26" s="29">
        <f t="shared" si="2"/>
        <v>42336</v>
      </c>
    </row>
    <row r="27" spans="1:9" x14ac:dyDescent="0.25">
      <c r="A27" s="14">
        <v>2015</v>
      </c>
      <c r="B27" s="14">
        <v>12</v>
      </c>
      <c r="C27" s="29">
        <f t="shared" si="2"/>
        <v>42365</v>
      </c>
      <c r="D27" s="29">
        <f t="shared" si="2"/>
        <v>42366</v>
      </c>
      <c r="E27" s="29">
        <f t="shared" si="2"/>
        <v>42367</v>
      </c>
      <c r="F27" s="29">
        <f t="shared" si="2"/>
        <v>42368</v>
      </c>
      <c r="G27" s="29">
        <f t="shared" si="2"/>
        <v>42369</v>
      </c>
      <c r="H27" s="29">
        <f t="shared" si="2"/>
        <v>42363</v>
      </c>
      <c r="I27" s="29">
        <f t="shared" si="2"/>
        <v>42364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/>
  </sheetViews>
  <sheetFormatPr defaultRowHeight="15" x14ac:dyDescent="0.25"/>
  <cols>
    <col min="2" max="2" width="15.5703125" style="33" customWidth="1"/>
    <col min="3" max="3" width="14.28515625" style="5" customWidth="1"/>
    <col min="5" max="5" width="11.7109375" bestFit="1" customWidth="1"/>
  </cols>
  <sheetData>
    <row r="3" spans="2:5" x14ac:dyDescent="0.25">
      <c r="C3" s="41">
        <v>0.26072916666666668</v>
      </c>
      <c r="E3" s="41">
        <f>ROUNDDOWN("6:15:27 "*24/0.5,0)*(0.5/24)</f>
        <v>0.25</v>
      </c>
    </row>
    <row r="5" spans="2:5" x14ac:dyDescent="0.25">
      <c r="B5" s="33" t="s">
        <v>68</v>
      </c>
      <c r="C5" s="40">
        <f>HOUR(C3)</f>
        <v>6</v>
      </c>
      <c r="E5">
        <v>0.26111111111111113</v>
      </c>
    </row>
    <row r="6" spans="2:5" x14ac:dyDescent="0.25">
      <c r="B6" s="33" t="s">
        <v>66</v>
      </c>
      <c r="C6" s="40">
        <f>MINUTE(C3)</f>
        <v>15</v>
      </c>
    </row>
    <row r="7" spans="2:5" x14ac:dyDescent="0.25">
      <c r="B7" s="33" t="s">
        <v>67</v>
      </c>
      <c r="C7" s="40">
        <f>SECOND(C3)</f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/>
  </sheetViews>
  <sheetFormatPr defaultRowHeight="15" x14ac:dyDescent="0.25"/>
  <cols>
    <col min="2" max="2" width="11.5703125" customWidth="1"/>
    <col min="3" max="3" width="14.28515625" bestFit="1" customWidth="1"/>
    <col min="4" max="4" width="36.28515625" style="12" customWidth="1"/>
  </cols>
  <sheetData>
    <row r="3" spans="2:4" x14ac:dyDescent="0.25">
      <c r="B3" s="2" t="s">
        <v>34</v>
      </c>
      <c r="C3" s="2" t="s">
        <v>35</v>
      </c>
      <c r="D3" s="16" t="s">
        <v>36</v>
      </c>
    </row>
    <row r="4" spans="2:4" ht="15.75" x14ac:dyDescent="0.3">
      <c r="B4" s="15">
        <v>0.3735</v>
      </c>
      <c r="C4" s="15">
        <v>0.4199</v>
      </c>
      <c r="D4" s="17">
        <f>IF(C4&lt; B4, 1 + C4 - B4, C4 - B4)</f>
        <v>4.6399999999999997E-2</v>
      </c>
    </row>
    <row r="5" spans="2:4" ht="15.75" x14ac:dyDescent="0.3">
      <c r="B5" s="15">
        <v>0.69120000000000004</v>
      </c>
      <c r="C5" s="15">
        <v>0.68289999999999995</v>
      </c>
      <c r="D5" s="17">
        <f>IF(C5&lt; B5, 1 + C5 - B5, C5 - B5)</f>
        <v>0.99170000000000003</v>
      </c>
    </row>
    <row r="6" spans="2:4" ht="15.75" x14ac:dyDescent="0.3">
      <c r="B6" s="15">
        <v>0.35039999999999999</v>
      </c>
      <c r="C6" s="15">
        <v>0.67679999999999996</v>
      </c>
      <c r="D6" s="17">
        <f t="shared" ref="D5:D20" si="0">IF(C6&lt; B6, 1 + C6 - B6, C6 - B6)</f>
        <v>0.32639999999999997</v>
      </c>
    </row>
    <row r="7" spans="2:4" ht="15.75" x14ac:dyDescent="0.3">
      <c r="B7" s="15">
        <v>0.63239999999999996</v>
      </c>
      <c r="C7" s="15">
        <v>0.41039999999999999</v>
      </c>
      <c r="D7" s="17">
        <f t="shared" si="0"/>
        <v>0.77800000000000014</v>
      </c>
    </row>
    <row r="8" spans="2:4" ht="15.75" x14ac:dyDescent="0.3">
      <c r="B8" s="15">
        <v>0.60650000000000004</v>
      </c>
      <c r="C8" s="15">
        <v>0.58460000000000001</v>
      </c>
      <c r="D8" s="17">
        <f t="shared" si="0"/>
        <v>0.97809999999999997</v>
      </c>
    </row>
    <row r="9" spans="2:4" ht="15.75" x14ac:dyDescent="0.3">
      <c r="B9" s="15">
        <v>0.3629</v>
      </c>
      <c r="C9" s="15">
        <v>0.4698</v>
      </c>
      <c r="D9" s="17">
        <f t="shared" si="0"/>
        <v>0.1069</v>
      </c>
    </row>
    <row r="10" spans="2:4" ht="15.75" x14ac:dyDescent="0.3">
      <c r="B10" s="15">
        <v>0.47249999999999998</v>
      </c>
      <c r="C10" s="15">
        <v>0.4002</v>
      </c>
      <c r="D10" s="17">
        <f t="shared" si="0"/>
        <v>0.92769999999999997</v>
      </c>
    </row>
    <row r="11" spans="2:4" ht="15.75" x14ac:dyDescent="0.3">
      <c r="B11" s="15">
        <v>0.66449999999999998</v>
      </c>
      <c r="C11" s="15">
        <v>0.58699999999999997</v>
      </c>
      <c r="D11" s="17">
        <f t="shared" si="0"/>
        <v>0.92249999999999999</v>
      </c>
    </row>
    <row r="12" spans="2:4" ht="15.75" x14ac:dyDescent="0.3">
      <c r="B12" s="15">
        <v>0.64810000000000001</v>
      </c>
      <c r="C12" s="15">
        <v>0.44869999999999999</v>
      </c>
      <c r="D12" s="17">
        <f t="shared" si="0"/>
        <v>0.80060000000000009</v>
      </c>
    </row>
    <row r="13" spans="2:4" ht="15.75" x14ac:dyDescent="0.3">
      <c r="B13" s="15">
        <v>0.52910000000000001</v>
      </c>
      <c r="C13" s="15">
        <v>0.55459999999999998</v>
      </c>
      <c r="D13" s="17">
        <f t="shared" si="0"/>
        <v>2.5499999999999967E-2</v>
      </c>
    </row>
    <row r="14" spans="2:4" ht="15.75" x14ac:dyDescent="0.3">
      <c r="B14" s="15">
        <v>0.48549999999999999</v>
      </c>
      <c r="C14" s="15">
        <v>0.47170000000000001</v>
      </c>
      <c r="D14" s="17">
        <f t="shared" si="0"/>
        <v>0.98619999999999997</v>
      </c>
    </row>
    <row r="15" spans="2:4" ht="15.75" x14ac:dyDescent="0.3">
      <c r="B15" s="15">
        <v>0.67800000000000005</v>
      </c>
      <c r="C15" s="15">
        <v>0.39750000000000002</v>
      </c>
      <c r="D15" s="17">
        <f t="shared" si="0"/>
        <v>0.71949999999999992</v>
      </c>
    </row>
    <row r="16" spans="2:4" ht="15.75" x14ac:dyDescent="0.3">
      <c r="B16" s="15">
        <v>0.34499999999999997</v>
      </c>
      <c r="C16" s="15">
        <v>0.60840000000000005</v>
      </c>
      <c r="D16" s="17">
        <f t="shared" si="0"/>
        <v>0.26340000000000008</v>
      </c>
    </row>
    <row r="17" spans="2:4" ht="15.75" x14ac:dyDescent="0.3">
      <c r="B17" s="15">
        <v>0.62929999999999997</v>
      </c>
      <c r="C17" s="15">
        <v>0.5615</v>
      </c>
      <c r="D17" s="17">
        <f t="shared" si="0"/>
        <v>0.93220000000000014</v>
      </c>
    </row>
    <row r="18" spans="2:4" ht="15.75" x14ac:dyDescent="0.3">
      <c r="B18" s="15">
        <v>0.44140000000000001</v>
      </c>
      <c r="C18" s="15">
        <v>0.38350000000000001</v>
      </c>
      <c r="D18" s="17">
        <f t="shared" si="0"/>
        <v>0.94209999999999994</v>
      </c>
    </row>
    <row r="19" spans="2:4" ht="15.75" x14ac:dyDescent="0.3">
      <c r="B19" s="15">
        <v>0.43209999999999998</v>
      </c>
      <c r="C19" s="15">
        <v>0.52849999999999997</v>
      </c>
      <c r="D19" s="17">
        <f t="shared" si="0"/>
        <v>9.6399999999999986E-2</v>
      </c>
    </row>
    <row r="20" spans="2:4" ht="15.75" x14ac:dyDescent="0.3">
      <c r="B20" s="15">
        <v>0.60899999999999999</v>
      </c>
      <c r="C20" s="15">
        <v>0.69679999999999997</v>
      </c>
      <c r="D20" s="17">
        <f t="shared" si="0"/>
        <v>8.7799999999999989E-2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/>
  </sheetViews>
  <sheetFormatPr defaultRowHeight="15" x14ac:dyDescent="0.25"/>
  <cols>
    <col min="2" max="2" width="12.140625" bestFit="1" customWidth="1"/>
    <col min="3" max="3" width="11.140625" customWidth="1"/>
    <col min="4" max="4" width="9.7109375" bestFit="1" customWidth="1"/>
    <col min="5" max="5" width="20" bestFit="1" customWidth="1"/>
    <col min="6" max="6" width="99.85546875" bestFit="1" customWidth="1"/>
  </cols>
  <sheetData>
    <row r="3" spans="2:6" x14ac:dyDescent="0.25">
      <c r="B3" s="3" t="s">
        <v>0</v>
      </c>
      <c r="C3" s="3" t="s">
        <v>1</v>
      </c>
      <c r="E3" s="2" t="s">
        <v>15</v>
      </c>
      <c r="F3" s="2" t="s">
        <v>2</v>
      </c>
    </row>
    <row r="4" spans="2:6" x14ac:dyDescent="0.25">
      <c r="B4" s="4">
        <v>26435</v>
      </c>
      <c r="C4" s="5">
        <f ca="1">DATEDIF(B4,TODAY(),"y")</f>
        <v>41</v>
      </c>
      <c r="E4" t="s">
        <v>3</v>
      </c>
      <c r="F4" t="s">
        <v>4</v>
      </c>
    </row>
    <row r="5" spans="2:6" x14ac:dyDescent="0.25">
      <c r="E5" t="s">
        <v>5</v>
      </c>
      <c r="F5" t="s">
        <v>6</v>
      </c>
    </row>
    <row r="6" spans="2:6" x14ac:dyDescent="0.25">
      <c r="E6" t="s">
        <v>7</v>
      </c>
      <c r="F6" t="s">
        <v>8</v>
      </c>
    </row>
    <row r="7" spans="2:6" x14ac:dyDescent="0.25">
      <c r="E7" t="s">
        <v>9</v>
      </c>
      <c r="F7" t="s">
        <v>10</v>
      </c>
    </row>
    <row r="8" spans="2:6" x14ac:dyDescent="0.25">
      <c r="E8" t="s">
        <v>11</v>
      </c>
      <c r="F8" t="s">
        <v>12</v>
      </c>
    </row>
    <row r="9" spans="2:6" x14ac:dyDescent="0.25">
      <c r="E9" t="s">
        <v>13</v>
      </c>
      <c r="F9" t="s">
        <v>14</v>
      </c>
    </row>
    <row r="13" spans="2:6" x14ac:dyDescent="0.25">
      <c r="E13" s="31">
        <f ca="1">DATEDIF("5/16/1972",TODAY(),"y")</f>
        <v>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/>
  </sheetViews>
  <sheetFormatPr defaultRowHeight="15" x14ac:dyDescent="0.25"/>
  <cols>
    <col min="1" max="1" width="4.5703125" customWidth="1"/>
    <col min="2" max="3" width="14.28515625" customWidth="1"/>
    <col min="4" max="4" width="16.42578125" style="5" bestFit="1" customWidth="1"/>
    <col min="5" max="5" width="18.5703125" style="5" bestFit="1" customWidth="1"/>
    <col min="6" max="6" width="18.42578125" style="5" bestFit="1" customWidth="1"/>
  </cols>
  <sheetData>
    <row r="3" spans="2:6" s="21" customFormat="1" ht="30" x14ac:dyDescent="0.25">
      <c r="B3" s="23" t="s">
        <v>34</v>
      </c>
      <c r="C3" s="23" t="s">
        <v>35</v>
      </c>
      <c r="D3" s="22" t="s">
        <v>36</v>
      </c>
      <c r="E3" s="23" t="s">
        <v>42</v>
      </c>
      <c r="F3" s="23" t="s">
        <v>43</v>
      </c>
    </row>
    <row r="4" spans="2:6" ht="15.75" x14ac:dyDescent="0.3">
      <c r="B4" s="25">
        <v>0.36749999999999999</v>
      </c>
      <c r="C4" s="25">
        <v>0.4194</v>
      </c>
      <c r="D4" s="24">
        <v>5.1900000000000002E-2</v>
      </c>
      <c r="E4" s="24">
        <f>ROUNDUP(C4*24/0.25,0)*(0.25/24)</f>
        <v>0.42708333333333331</v>
      </c>
      <c r="F4" s="24">
        <f>ROUNDDOWN(C4*24/0.5,0)*(0.5/24)</f>
        <v>0.41666666666666663</v>
      </c>
    </row>
    <row r="5" spans="2:6" ht="15.75" x14ac:dyDescent="0.3">
      <c r="B5" s="25">
        <v>0.45729999999999998</v>
      </c>
      <c r="C5" s="25">
        <v>0.42980000000000002</v>
      </c>
      <c r="D5" s="24">
        <v>0.97249999999999992</v>
      </c>
      <c r="E5" s="24">
        <f t="shared" ref="E5:E7" si="0">ROUNDUP(C5*24/0.25,0)*(0.25/24)</f>
        <v>0.4375</v>
      </c>
      <c r="F5" s="24">
        <f t="shared" ref="F5:F6" si="1">ROUNDDOWN(C5*24/0.5,0)*(0.5/24)</f>
        <v>0.41666666666666663</v>
      </c>
    </row>
    <row r="6" spans="2:6" ht="15.75" x14ac:dyDescent="0.3">
      <c r="B6" s="25">
        <v>0.39140000000000003</v>
      </c>
      <c r="C6" s="25">
        <v>0.57530000000000003</v>
      </c>
      <c r="D6" s="24">
        <v>0.18390000000000001</v>
      </c>
      <c r="E6" s="24">
        <f t="shared" si="0"/>
        <v>0.58333333333333326</v>
      </c>
      <c r="F6" s="24">
        <f t="shared" si="1"/>
        <v>0.5625</v>
      </c>
    </row>
    <row r="7" spans="2:6" ht="15.75" x14ac:dyDescent="0.3">
      <c r="B7" s="25">
        <v>0.36059999999999998</v>
      </c>
      <c r="C7" s="25">
        <v>0.69469999999999998</v>
      </c>
      <c r="D7" s="24">
        <v>0.33410000000000001</v>
      </c>
      <c r="E7" s="24">
        <f t="shared" si="0"/>
        <v>0.69791666666666663</v>
      </c>
      <c r="F7" s="24">
        <f>ROUNDDOWN(C7*24/0.5,0)*(0.5/24)</f>
        <v>0.6875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/>
  </sheetViews>
  <sheetFormatPr defaultRowHeight="15" x14ac:dyDescent="0.25"/>
  <cols>
    <col min="1" max="1" width="3.5703125" customWidth="1"/>
    <col min="2" max="2" width="13.85546875" bestFit="1" customWidth="1"/>
    <col min="3" max="3" width="16.42578125" bestFit="1" customWidth="1"/>
    <col min="4" max="4" width="6.85546875" customWidth="1"/>
    <col min="5" max="5" width="16.140625" bestFit="1" customWidth="1"/>
    <col min="6" max="6" width="16.42578125" bestFit="1" customWidth="1"/>
    <col min="7" max="7" width="3.28515625" customWidth="1"/>
    <col min="8" max="8" width="16" bestFit="1" customWidth="1"/>
    <col min="9" max="9" width="16.42578125" bestFit="1" customWidth="1"/>
  </cols>
  <sheetData>
    <row r="2" spans="2:9" x14ac:dyDescent="0.25">
      <c r="B2" s="2" t="s">
        <v>37</v>
      </c>
      <c r="C2" s="16" t="s">
        <v>69</v>
      </c>
      <c r="E2" s="2" t="s">
        <v>38</v>
      </c>
      <c r="F2" s="16" t="s">
        <v>40</v>
      </c>
      <c r="H2" s="2" t="s">
        <v>39</v>
      </c>
      <c r="I2" s="16" t="s">
        <v>40</v>
      </c>
    </row>
    <row r="3" spans="2:9" x14ac:dyDescent="0.25">
      <c r="B3" s="9">
        <v>11.5</v>
      </c>
      <c r="C3" s="18">
        <f>B3/24</f>
        <v>0.47916666666666669</v>
      </c>
      <c r="E3" s="9">
        <v>398.32116819455723</v>
      </c>
      <c r="F3" s="18">
        <f>E3/1440</f>
        <v>0.2766119223573314</v>
      </c>
      <c r="H3" s="9">
        <v>312.81970632629157</v>
      </c>
      <c r="I3" s="18">
        <f>H3/86400</f>
        <v>3.6205984528505969E-3</v>
      </c>
    </row>
    <row r="4" spans="2:9" x14ac:dyDescent="0.25">
      <c r="B4" s="9">
        <v>13.75</v>
      </c>
      <c r="C4" s="18">
        <f t="shared" ref="C4:C19" si="0">B4/24</f>
        <v>0.57291666666666663</v>
      </c>
      <c r="E4" s="9">
        <v>497.49286354812034</v>
      </c>
      <c r="F4" s="18">
        <f t="shared" ref="F4:F19" si="1">E4/1440</f>
        <v>0.34548115524175022</v>
      </c>
      <c r="H4" s="9">
        <v>148.84131755742615</v>
      </c>
      <c r="I4" s="18">
        <f t="shared" ref="I4:I19" si="2">H4/86400</f>
        <v>1.7227004346924324E-3</v>
      </c>
    </row>
    <row r="5" spans="2:9" x14ac:dyDescent="0.25">
      <c r="B5" s="9">
        <v>18.25</v>
      </c>
      <c r="C5" s="18">
        <f t="shared" si="0"/>
        <v>0.76041666666666663</v>
      </c>
      <c r="E5" s="9">
        <v>271.78111178071089</v>
      </c>
      <c r="F5" s="18">
        <f t="shared" si="1"/>
        <v>0.18873688318104923</v>
      </c>
      <c r="H5" s="9">
        <v>479.49410255589476</v>
      </c>
      <c r="I5" s="18">
        <f t="shared" si="2"/>
        <v>5.5497002610635964E-3</v>
      </c>
    </row>
    <row r="6" spans="2:9" x14ac:dyDescent="0.25">
      <c r="B6" s="9">
        <v>11.35</v>
      </c>
      <c r="C6" s="18">
        <f t="shared" si="0"/>
        <v>0.47291666666666665</v>
      </c>
      <c r="E6" s="9">
        <v>488.1519230096531</v>
      </c>
      <c r="F6" s="18">
        <f t="shared" si="1"/>
        <v>0.33899439097892575</v>
      </c>
      <c r="H6" s="9">
        <v>494.3458842202208</v>
      </c>
      <c r="I6" s="18">
        <f t="shared" si="2"/>
        <v>5.7215958821784816E-3</v>
      </c>
    </row>
    <row r="7" spans="2:9" x14ac:dyDescent="0.25">
      <c r="B7" s="9">
        <v>12.45</v>
      </c>
      <c r="C7" s="18">
        <f t="shared" si="0"/>
        <v>0.51874999999999993</v>
      </c>
      <c r="E7" s="9">
        <v>588.86902830287909</v>
      </c>
      <c r="F7" s="18">
        <f t="shared" si="1"/>
        <v>0.4089368252103327</v>
      </c>
      <c r="H7" s="9">
        <v>208.20255878722989</v>
      </c>
      <c r="I7" s="18">
        <f t="shared" si="2"/>
        <v>2.4097518378151609E-3</v>
      </c>
    </row>
    <row r="8" spans="2:9" x14ac:dyDescent="0.25">
      <c r="B8" s="9">
        <v>15.6</v>
      </c>
      <c r="C8" s="18">
        <f t="shared" si="0"/>
        <v>0.65</v>
      </c>
      <c r="E8" s="9">
        <v>104.56930793746307</v>
      </c>
      <c r="F8" s="18">
        <f t="shared" si="1"/>
        <v>7.2617574956571576E-2</v>
      </c>
      <c r="H8" s="9">
        <v>309.28193745091613</v>
      </c>
      <c r="I8" s="18">
        <f t="shared" si="2"/>
        <v>3.5796520538300476E-3</v>
      </c>
    </row>
    <row r="9" spans="2:9" x14ac:dyDescent="0.25">
      <c r="B9" s="9">
        <v>18.36</v>
      </c>
      <c r="C9" s="18">
        <f t="shared" si="0"/>
        <v>0.76500000000000001</v>
      </c>
      <c r="E9" s="9">
        <v>437.07088859136547</v>
      </c>
      <c r="F9" s="18">
        <f t="shared" si="1"/>
        <v>0.30352145041067047</v>
      </c>
      <c r="H9" s="9">
        <v>520.04918682811456</v>
      </c>
      <c r="I9" s="18">
        <f t="shared" si="2"/>
        <v>6.0190878105105851E-3</v>
      </c>
    </row>
    <row r="10" spans="2:9" x14ac:dyDescent="0.25">
      <c r="B10" s="9">
        <v>18.561599999999999</v>
      </c>
      <c r="C10" s="18">
        <f t="shared" si="0"/>
        <v>0.77339999999999998</v>
      </c>
      <c r="E10" s="9">
        <v>233.20004752066203</v>
      </c>
      <c r="F10" s="18">
        <f t="shared" si="1"/>
        <v>0.16194447744490417</v>
      </c>
      <c r="H10" s="9">
        <v>419.74425019265828</v>
      </c>
      <c r="I10" s="18">
        <f t="shared" si="2"/>
        <v>4.8581510438965077E-3</v>
      </c>
    </row>
    <row r="11" spans="2:9" x14ac:dyDescent="0.25">
      <c r="B11" s="9">
        <v>21.830400000000004</v>
      </c>
      <c r="C11" s="18">
        <f t="shared" si="0"/>
        <v>0.90960000000000019</v>
      </c>
      <c r="E11" s="9">
        <v>141.27983843463122</v>
      </c>
      <c r="F11" s="18">
        <f t="shared" si="1"/>
        <v>9.8110998912938341E-2</v>
      </c>
      <c r="H11" s="9">
        <v>198.66214596312491</v>
      </c>
      <c r="I11" s="18">
        <f t="shared" si="2"/>
        <v>2.2993303930917237E-3</v>
      </c>
    </row>
    <row r="12" spans="2:9" x14ac:dyDescent="0.25">
      <c r="B12" s="9">
        <v>19.2288</v>
      </c>
      <c r="C12" s="18">
        <f t="shared" si="0"/>
        <v>0.80120000000000002</v>
      </c>
      <c r="E12" s="9">
        <v>12.958164612929846</v>
      </c>
      <c r="F12" s="18">
        <f t="shared" si="1"/>
        <v>8.9987254256457261E-3</v>
      </c>
      <c r="H12" s="9">
        <v>390.45289421844188</v>
      </c>
      <c r="I12" s="18">
        <f t="shared" si="2"/>
        <v>4.519130720120855E-3</v>
      </c>
    </row>
    <row r="13" spans="2:9" x14ac:dyDescent="0.25">
      <c r="B13" s="9">
        <v>20.82</v>
      </c>
      <c r="C13" s="18">
        <f t="shared" si="0"/>
        <v>0.86750000000000005</v>
      </c>
      <c r="E13" s="9">
        <v>184.6834338478551</v>
      </c>
      <c r="F13" s="18">
        <f t="shared" si="1"/>
        <v>0.12825238461656605</v>
      </c>
      <c r="H13" s="9">
        <v>93.029368150461053</v>
      </c>
      <c r="I13" s="18">
        <f t="shared" si="2"/>
        <v>1.0767287980377436E-3</v>
      </c>
    </row>
    <row r="14" spans="2:9" x14ac:dyDescent="0.25">
      <c r="B14" s="9">
        <v>22.298400000000001</v>
      </c>
      <c r="C14" s="18">
        <f t="shared" si="0"/>
        <v>0.92910000000000004</v>
      </c>
      <c r="E14" s="9">
        <v>412.80931520103599</v>
      </c>
      <c r="F14" s="18">
        <f t="shared" si="1"/>
        <v>0.28667313555627499</v>
      </c>
      <c r="H14" s="9">
        <v>394.03832960100812</v>
      </c>
      <c r="I14" s="18">
        <f t="shared" si="2"/>
        <v>4.5606288148264829E-3</v>
      </c>
    </row>
    <row r="15" spans="2:9" x14ac:dyDescent="0.25">
      <c r="B15" s="9">
        <v>21.592799999999997</v>
      </c>
      <c r="C15" s="18">
        <f t="shared" si="0"/>
        <v>0.89969999999999983</v>
      </c>
      <c r="E15" s="9">
        <v>588.27332317066612</v>
      </c>
      <c r="F15" s="18">
        <f t="shared" si="1"/>
        <v>0.40852314109074034</v>
      </c>
      <c r="H15" s="9">
        <v>17.257396411776483</v>
      </c>
      <c r="I15" s="18">
        <f t="shared" si="2"/>
        <v>1.9973838439556115E-4</v>
      </c>
    </row>
    <row r="16" spans="2:9" x14ac:dyDescent="0.25">
      <c r="B16" s="9">
        <v>21.139200000000002</v>
      </c>
      <c r="C16" s="18">
        <f t="shared" si="0"/>
        <v>0.88080000000000014</v>
      </c>
      <c r="E16" s="9">
        <v>417.24676919698663</v>
      </c>
      <c r="F16" s="18">
        <f t="shared" si="1"/>
        <v>0.28975470083124072</v>
      </c>
      <c r="H16" s="9">
        <v>145.61244097417421</v>
      </c>
      <c r="I16" s="18">
        <f t="shared" si="2"/>
        <v>1.6853291779418311E-3</v>
      </c>
    </row>
    <row r="17" spans="2:9" x14ac:dyDescent="0.25">
      <c r="B17" s="9">
        <v>22.982399999999998</v>
      </c>
      <c r="C17" s="18">
        <f t="shared" si="0"/>
        <v>0.9575999999999999</v>
      </c>
      <c r="E17" s="9">
        <v>177.50313944075239</v>
      </c>
      <c r="F17" s="18">
        <f t="shared" si="1"/>
        <v>0.12326606905607805</v>
      </c>
      <c r="H17" s="9">
        <v>195.51852163035494</v>
      </c>
      <c r="I17" s="18">
        <f t="shared" si="2"/>
        <v>2.2629458522031823E-3</v>
      </c>
    </row>
    <row r="18" spans="2:9" x14ac:dyDescent="0.25">
      <c r="B18" s="9">
        <v>20.851199999999999</v>
      </c>
      <c r="C18" s="18">
        <f t="shared" si="0"/>
        <v>0.86879999999999991</v>
      </c>
      <c r="E18" s="9">
        <v>368.8443036484569</v>
      </c>
      <c r="F18" s="18">
        <f t="shared" si="1"/>
        <v>0.25614187753365064</v>
      </c>
      <c r="H18" s="9">
        <v>81.073966282064518</v>
      </c>
      <c r="I18" s="18">
        <f t="shared" si="2"/>
        <v>9.3835609122759861E-4</v>
      </c>
    </row>
    <row r="19" spans="2:9" x14ac:dyDescent="0.25">
      <c r="B19" s="9">
        <v>17.455200000000005</v>
      </c>
      <c r="C19" s="18">
        <f t="shared" si="0"/>
        <v>0.72730000000000017</v>
      </c>
      <c r="E19" s="9">
        <v>167.17007392219932</v>
      </c>
      <c r="F19" s="18">
        <f t="shared" si="1"/>
        <v>0.11609032911263842</v>
      </c>
      <c r="H19" s="9">
        <v>201.51266821223109</v>
      </c>
      <c r="I19" s="18">
        <f t="shared" si="2"/>
        <v>2.3323225487526748E-3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0"/>
  <sheetViews>
    <sheetView workbookViewId="0"/>
  </sheetViews>
  <sheetFormatPr defaultRowHeight="15" x14ac:dyDescent="0.25"/>
  <cols>
    <col min="3" max="3" width="11.5703125" style="5" bestFit="1" customWidth="1"/>
    <col min="4" max="4" width="39.85546875" style="5" bestFit="1" customWidth="1"/>
    <col min="6" max="6" width="11.5703125" bestFit="1" customWidth="1"/>
  </cols>
  <sheetData>
    <row r="3" spans="3:7" x14ac:dyDescent="0.25">
      <c r="C3" s="3" t="s">
        <v>34</v>
      </c>
      <c r="D3" s="3" t="s">
        <v>41</v>
      </c>
    </row>
    <row r="4" spans="3:7" ht="15.75" x14ac:dyDescent="0.3">
      <c r="C4" s="19">
        <f t="shared" ref="C4:C20" ca="1" si="0">RANDBETWEEN(TIME(8,0,0)*10000,TIME(17,0,0)*10000)/10000</f>
        <v>0.41539999999999999</v>
      </c>
      <c r="D4" s="20">
        <f ca="1">C4+TIME(5,30,0)</f>
        <v>0.64456666666666662</v>
      </c>
      <c r="F4" s="20"/>
      <c r="G4" s="42"/>
    </row>
    <row r="5" spans="3:7" ht="15.75" x14ac:dyDescent="0.3">
      <c r="C5" s="19">
        <f t="shared" ca="1" si="0"/>
        <v>0.62680000000000002</v>
      </c>
      <c r="D5" s="20">
        <f t="shared" ref="D5:D20" ca="1" si="1">C5+TIME(5,30,0)</f>
        <v>0.85596666666666665</v>
      </c>
    </row>
    <row r="6" spans="3:7" ht="15.75" x14ac:dyDescent="0.3">
      <c r="C6" s="19">
        <f t="shared" ca="1" si="0"/>
        <v>0.34970000000000001</v>
      </c>
      <c r="D6" s="20">
        <f t="shared" ca="1" si="1"/>
        <v>0.57886666666666664</v>
      </c>
    </row>
    <row r="7" spans="3:7" ht="15.75" x14ac:dyDescent="0.3">
      <c r="C7" s="19">
        <f t="shared" ca="1" si="0"/>
        <v>0.68869999999999998</v>
      </c>
      <c r="D7" s="20">
        <f t="shared" ca="1" si="1"/>
        <v>0.91786666666666661</v>
      </c>
    </row>
    <row r="8" spans="3:7" ht="15.75" x14ac:dyDescent="0.3">
      <c r="C8" s="19">
        <f t="shared" ca="1" si="0"/>
        <v>0.57930000000000004</v>
      </c>
      <c r="D8" s="20">
        <f t="shared" ca="1" si="1"/>
        <v>0.80846666666666667</v>
      </c>
    </row>
    <row r="9" spans="3:7" ht="15.75" x14ac:dyDescent="0.3">
      <c r="C9" s="19">
        <f t="shared" ca="1" si="0"/>
        <v>0.63429999999999997</v>
      </c>
      <c r="D9" s="20">
        <f t="shared" ca="1" si="1"/>
        <v>0.8634666666666666</v>
      </c>
    </row>
    <row r="10" spans="3:7" ht="15.75" x14ac:dyDescent="0.3">
      <c r="C10" s="19">
        <f t="shared" ca="1" si="0"/>
        <v>0.53420000000000001</v>
      </c>
      <c r="D10" s="20">
        <f t="shared" ca="1" si="1"/>
        <v>0.76336666666666664</v>
      </c>
    </row>
    <row r="11" spans="3:7" ht="15.75" x14ac:dyDescent="0.3">
      <c r="C11" s="19">
        <f t="shared" ca="1" si="0"/>
        <v>0.68789999999999996</v>
      </c>
      <c r="D11" s="20">
        <f t="shared" ca="1" si="1"/>
        <v>0.91706666666666659</v>
      </c>
    </row>
    <row r="12" spans="3:7" ht="15.75" x14ac:dyDescent="0.3">
      <c r="C12" s="19">
        <f t="shared" ca="1" si="0"/>
        <v>0.38159999999999999</v>
      </c>
      <c r="D12" s="20">
        <f t="shared" ca="1" si="1"/>
        <v>0.61076666666666668</v>
      </c>
    </row>
    <row r="13" spans="3:7" ht="15.75" x14ac:dyDescent="0.3">
      <c r="C13" s="19">
        <f t="shared" ca="1" si="0"/>
        <v>0.40360000000000001</v>
      </c>
      <c r="D13" s="20">
        <f t="shared" ca="1" si="1"/>
        <v>0.6327666666666667</v>
      </c>
    </row>
    <row r="14" spans="3:7" ht="15.75" x14ac:dyDescent="0.3">
      <c r="C14" s="19">
        <f t="shared" ca="1" si="0"/>
        <v>0.46260000000000001</v>
      </c>
      <c r="D14" s="20">
        <f t="shared" ca="1" si="1"/>
        <v>0.69176666666666664</v>
      </c>
    </row>
    <row r="15" spans="3:7" ht="15.75" x14ac:dyDescent="0.3">
      <c r="C15" s="19">
        <f t="shared" ca="1" si="0"/>
        <v>0.42859999999999998</v>
      </c>
      <c r="D15" s="20">
        <f t="shared" ca="1" si="1"/>
        <v>0.65776666666666661</v>
      </c>
    </row>
    <row r="16" spans="3:7" ht="15.75" x14ac:dyDescent="0.3">
      <c r="C16" s="19">
        <f t="shared" ca="1" si="0"/>
        <v>0.69920000000000004</v>
      </c>
      <c r="D16" s="20">
        <f t="shared" ca="1" si="1"/>
        <v>0.92836666666666667</v>
      </c>
    </row>
    <row r="17" spans="3:4" ht="15.75" x14ac:dyDescent="0.3">
      <c r="C17" s="19">
        <f t="shared" ca="1" si="0"/>
        <v>0.40360000000000001</v>
      </c>
      <c r="D17" s="20">
        <f t="shared" ca="1" si="1"/>
        <v>0.6327666666666667</v>
      </c>
    </row>
    <row r="18" spans="3:4" ht="15.75" x14ac:dyDescent="0.3">
      <c r="C18" s="19">
        <f t="shared" ca="1" si="0"/>
        <v>0.40179999999999999</v>
      </c>
      <c r="D18" s="20">
        <f t="shared" ca="1" si="1"/>
        <v>0.63096666666666668</v>
      </c>
    </row>
    <row r="19" spans="3:4" ht="15.75" x14ac:dyDescent="0.3">
      <c r="C19" s="19">
        <f t="shared" ca="1" si="0"/>
        <v>0.68359999999999999</v>
      </c>
      <c r="D19" s="20">
        <f t="shared" ca="1" si="1"/>
        <v>0.91276666666666662</v>
      </c>
    </row>
    <row r="20" spans="3:4" ht="15.75" x14ac:dyDescent="0.3">
      <c r="C20" s="19">
        <f t="shared" ca="1" si="0"/>
        <v>0.58640000000000003</v>
      </c>
      <c r="D20" s="20">
        <f t="shared" ca="1" si="1"/>
        <v>0.81556666666666666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/>
  </sheetViews>
  <sheetFormatPr defaultRowHeight="15" x14ac:dyDescent="0.25"/>
  <cols>
    <col min="3" max="3" width="12.140625" bestFit="1" customWidth="1"/>
    <col min="4" max="4" width="28.85546875" customWidth="1"/>
  </cols>
  <sheetData>
    <row r="3" spans="3:4" x14ac:dyDescent="0.25">
      <c r="C3" s="3" t="s">
        <v>17</v>
      </c>
      <c r="D3" s="3" t="s">
        <v>16</v>
      </c>
    </row>
    <row r="4" spans="3:4" x14ac:dyDescent="0.25">
      <c r="C4" s="6">
        <v>41754</v>
      </c>
      <c r="D4" s="5">
        <f ca="1">DATEDIF(C4,TODAY(),"d")</f>
        <v>18</v>
      </c>
    </row>
    <row r="5" spans="3:4" x14ac:dyDescent="0.25">
      <c r="C5" s="6">
        <v>41763</v>
      </c>
      <c r="D5" s="5">
        <f t="shared" ref="D5:D9" ca="1" si="0">DATEDIF(C5,TODAY(),"d")</f>
        <v>9</v>
      </c>
    </row>
    <row r="6" spans="3:4" x14ac:dyDescent="0.25">
      <c r="C6" s="6">
        <v>41763</v>
      </c>
      <c r="D6" s="5">
        <f t="shared" ca="1" si="0"/>
        <v>9</v>
      </c>
    </row>
    <row r="7" spans="3:4" x14ac:dyDescent="0.25">
      <c r="C7" s="6">
        <v>41726</v>
      </c>
      <c r="D7" s="5">
        <f t="shared" ca="1" si="0"/>
        <v>46</v>
      </c>
    </row>
    <row r="8" spans="3:4" x14ac:dyDescent="0.25">
      <c r="C8" s="6">
        <v>41751</v>
      </c>
      <c r="D8" s="5">
        <f t="shared" ca="1" si="0"/>
        <v>21</v>
      </c>
    </row>
    <row r="9" spans="3:4" x14ac:dyDescent="0.25">
      <c r="C9" s="6">
        <v>41729</v>
      </c>
      <c r="D9" s="5">
        <f t="shared" ca="1" si="0"/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workbookViewId="0"/>
  </sheetViews>
  <sheetFormatPr defaultRowHeight="15" x14ac:dyDescent="0.25"/>
  <cols>
    <col min="2" max="3" width="12.85546875" customWidth="1"/>
    <col min="4" max="4" width="4.5703125" customWidth="1"/>
    <col min="5" max="5" width="26.7109375" customWidth="1"/>
  </cols>
  <sheetData>
    <row r="3" spans="2:5" x14ac:dyDescent="0.25">
      <c r="B3" s="2" t="s">
        <v>18</v>
      </c>
      <c r="C3" s="2" t="s">
        <v>19</v>
      </c>
      <c r="E3" s="2" t="s">
        <v>20</v>
      </c>
    </row>
    <row r="4" spans="2:5" x14ac:dyDescent="0.25">
      <c r="B4" s="4">
        <v>41640</v>
      </c>
      <c r="C4" s="4">
        <v>42004</v>
      </c>
      <c r="E4" s="5">
        <f>NETWORKDAYS(B4,C4)</f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"/>
  <sheetViews>
    <sheetView workbookViewId="0"/>
  </sheetViews>
  <sheetFormatPr defaultRowHeight="15" x14ac:dyDescent="0.25"/>
  <cols>
    <col min="3" max="4" width="12.85546875" customWidth="1"/>
    <col min="6" max="6" width="14.140625" bestFit="1" customWidth="1"/>
  </cols>
  <sheetData>
    <row r="3" spans="3:6" x14ac:dyDescent="0.25">
      <c r="C3" s="2" t="s">
        <v>18</v>
      </c>
      <c r="D3" s="2" t="s">
        <v>19</v>
      </c>
      <c r="F3" s="2" t="s">
        <v>20</v>
      </c>
    </row>
    <row r="4" spans="3:6" x14ac:dyDescent="0.25">
      <c r="C4" s="4">
        <v>41640</v>
      </c>
      <c r="D4" s="4">
        <v>42004</v>
      </c>
      <c r="F4" s="5">
        <f>NETWORKDAYS.INTL(C4,D4,11)</f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65"/>
  <sheetViews>
    <sheetView workbookViewId="0"/>
  </sheetViews>
  <sheetFormatPr defaultRowHeight="15" x14ac:dyDescent="0.25"/>
  <cols>
    <col min="1" max="1" width="5" customWidth="1"/>
    <col min="2" max="2" width="35.85546875" customWidth="1"/>
    <col min="3" max="3" width="8" customWidth="1"/>
    <col min="4" max="4" width="10.7109375" bestFit="1" customWidth="1"/>
    <col min="5" max="5" width="14.28515625" bestFit="1" customWidth="1"/>
  </cols>
  <sheetData>
    <row r="3" spans="2:4" x14ac:dyDescent="0.25">
      <c r="B3" s="32">
        <v>41274</v>
      </c>
      <c r="D3" s="2" t="s">
        <v>21</v>
      </c>
    </row>
    <row r="4" spans="2:4" x14ac:dyDescent="0.25">
      <c r="B4" s="4">
        <f>WORKDAY.INTL(B3,1,1,$D$4:$D$15)</f>
        <v>41276</v>
      </c>
      <c r="D4" s="1">
        <v>41275</v>
      </c>
    </row>
    <row r="5" spans="2:4" x14ac:dyDescent="0.25">
      <c r="B5" s="4">
        <f t="shared" ref="B5:B68" si="0">WORKDAY.INTL(B4,1,1,$D$4:$D$15)</f>
        <v>41277</v>
      </c>
      <c r="D5" s="1">
        <v>41295</v>
      </c>
    </row>
    <row r="6" spans="2:4" x14ac:dyDescent="0.25">
      <c r="B6" s="4">
        <f t="shared" si="0"/>
        <v>41278</v>
      </c>
      <c r="D6" s="1">
        <v>41362</v>
      </c>
    </row>
    <row r="7" spans="2:4" x14ac:dyDescent="0.25">
      <c r="B7" s="4">
        <f t="shared" si="0"/>
        <v>41281</v>
      </c>
      <c r="D7" s="1">
        <v>41364</v>
      </c>
    </row>
    <row r="8" spans="2:4" x14ac:dyDescent="0.25">
      <c r="B8" s="4">
        <f t="shared" si="0"/>
        <v>41282</v>
      </c>
      <c r="D8" s="1">
        <v>41425</v>
      </c>
    </row>
    <row r="9" spans="2:4" x14ac:dyDescent="0.25">
      <c r="B9" s="4">
        <f t="shared" si="0"/>
        <v>41283</v>
      </c>
      <c r="D9" s="1">
        <v>41459</v>
      </c>
    </row>
    <row r="10" spans="2:4" x14ac:dyDescent="0.25">
      <c r="B10" s="4">
        <f t="shared" si="0"/>
        <v>41284</v>
      </c>
      <c r="D10" s="1">
        <v>41518</v>
      </c>
    </row>
    <row r="11" spans="2:4" x14ac:dyDescent="0.25">
      <c r="B11" s="4">
        <f t="shared" si="0"/>
        <v>41285</v>
      </c>
      <c r="D11" s="1">
        <v>41561</v>
      </c>
    </row>
    <row r="12" spans="2:4" x14ac:dyDescent="0.25">
      <c r="B12" s="4">
        <f t="shared" si="0"/>
        <v>41288</v>
      </c>
      <c r="D12" s="1">
        <v>41606</v>
      </c>
    </row>
    <row r="13" spans="2:4" x14ac:dyDescent="0.25">
      <c r="B13" s="4">
        <f t="shared" si="0"/>
        <v>41289</v>
      </c>
      <c r="D13" s="1">
        <v>41632</v>
      </c>
    </row>
    <row r="14" spans="2:4" x14ac:dyDescent="0.25">
      <c r="B14" s="4">
        <f t="shared" si="0"/>
        <v>41290</v>
      </c>
      <c r="D14" s="1">
        <v>41633</v>
      </c>
    </row>
    <row r="15" spans="2:4" x14ac:dyDescent="0.25">
      <c r="B15" s="4">
        <f t="shared" si="0"/>
        <v>41291</v>
      </c>
      <c r="D15" s="1">
        <v>41639</v>
      </c>
    </row>
    <row r="16" spans="2:4" x14ac:dyDescent="0.25">
      <c r="B16" s="4">
        <f t="shared" si="0"/>
        <v>41292</v>
      </c>
    </row>
    <row r="17" spans="2:2" x14ac:dyDescent="0.25">
      <c r="B17" s="4">
        <f t="shared" si="0"/>
        <v>41296</v>
      </c>
    </row>
    <row r="18" spans="2:2" x14ac:dyDescent="0.25">
      <c r="B18" s="4">
        <f t="shared" si="0"/>
        <v>41297</v>
      </c>
    </row>
    <row r="19" spans="2:2" x14ac:dyDescent="0.25">
      <c r="B19" s="4">
        <f t="shared" si="0"/>
        <v>41298</v>
      </c>
    </row>
    <row r="20" spans="2:2" x14ac:dyDescent="0.25">
      <c r="B20" s="4">
        <f t="shared" si="0"/>
        <v>41299</v>
      </c>
    </row>
    <row r="21" spans="2:2" x14ac:dyDescent="0.25">
      <c r="B21" s="4">
        <f t="shared" si="0"/>
        <v>41302</v>
      </c>
    </row>
    <row r="22" spans="2:2" x14ac:dyDescent="0.25">
      <c r="B22" s="4">
        <f t="shared" si="0"/>
        <v>41303</v>
      </c>
    </row>
    <row r="23" spans="2:2" x14ac:dyDescent="0.25">
      <c r="B23" s="4">
        <f t="shared" si="0"/>
        <v>41304</v>
      </c>
    </row>
    <row r="24" spans="2:2" x14ac:dyDescent="0.25">
      <c r="B24" s="4">
        <f t="shared" si="0"/>
        <v>41305</v>
      </c>
    </row>
    <row r="25" spans="2:2" x14ac:dyDescent="0.25">
      <c r="B25" s="4">
        <f t="shared" si="0"/>
        <v>41306</v>
      </c>
    </row>
    <row r="26" spans="2:2" x14ac:dyDescent="0.25">
      <c r="B26" s="4">
        <f t="shared" si="0"/>
        <v>41309</v>
      </c>
    </row>
    <row r="27" spans="2:2" x14ac:dyDescent="0.25">
      <c r="B27" s="4">
        <f t="shared" si="0"/>
        <v>41310</v>
      </c>
    </row>
    <row r="28" spans="2:2" x14ac:dyDescent="0.25">
      <c r="B28" s="4">
        <f t="shared" si="0"/>
        <v>41311</v>
      </c>
    </row>
    <row r="29" spans="2:2" x14ac:dyDescent="0.25">
      <c r="B29" s="4">
        <f t="shared" si="0"/>
        <v>41312</v>
      </c>
    </row>
    <row r="30" spans="2:2" x14ac:dyDescent="0.25">
      <c r="B30" s="4">
        <f t="shared" si="0"/>
        <v>41313</v>
      </c>
    </row>
    <row r="31" spans="2:2" x14ac:dyDescent="0.25">
      <c r="B31" s="4">
        <f t="shared" si="0"/>
        <v>41316</v>
      </c>
    </row>
    <row r="32" spans="2:2" x14ac:dyDescent="0.25">
      <c r="B32" s="4">
        <f t="shared" si="0"/>
        <v>41317</v>
      </c>
    </row>
    <row r="33" spans="2:2" x14ac:dyDescent="0.25">
      <c r="B33" s="4">
        <f t="shared" si="0"/>
        <v>41318</v>
      </c>
    </row>
    <row r="34" spans="2:2" x14ac:dyDescent="0.25">
      <c r="B34" s="4">
        <f t="shared" si="0"/>
        <v>41319</v>
      </c>
    </row>
    <row r="35" spans="2:2" x14ac:dyDescent="0.25">
      <c r="B35" s="4">
        <f t="shared" si="0"/>
        <v>41320</v>
      </c>
    </row>
    <row r="36" spans="2:2" x14ac:dyDescent="0.25">
      <c r="B36" s="4">
        <f t="shared" si="0"/>
        <v>41323</v>
      </c>
    </row>
    <row r="37" spans="2:2" x14ac:dyDescent="0.25">
      <c r="B37" s="4">
        <f t="shared" si="0"/>
        <v>41324</v>
      </c>
    </row>
    <row r="38" spans="2:2" x14ac:dyDescent="0.25">
      <c r="B38" s="4">
        <f t="shared" si="0"/>
        <v>41325</v>
      </c>
    </row>
    <row r="39" spans="2:2" x14ac:dyDescent="0.25">
      <c r="B39" s="4">
        <f t="shared" si="0"/>
        <v>41326</v>
      </c>
    </row>
    <row r="40" spans="2:2" x14ac:dyDescent="0.25">
      <c r="B40" s="4">
        <f t="shared" si="0"/>
        <v>41327</v>
      </c>
    </row>
    <row r="41" spans="2:2" x14ac:dyDescent="0.25">
      <c r="B41" s="4">
        <f t="shared" si="0"/>
        <v>41330</v>
      </c>
    </row>
    <row r="42" spans="2:2" x14ac:dyDescent="0.25">
      <c r="B42" s="4">
        <f t="shared" si="0"/>
        <v>41331</v>
      </c>
    </row>
    <row r="43" spans="2:2" x14ac:dyDescent="0.25">
      <c r="B43" s="4">
        <f t="shared" si="0"/>
        <v>41332</v>
      </c>
    </row>
    <row r="44" spans="2:2" x14ac:dyDescent="0.25">
      <c r="B44" s="4">
        <f t="shared" si="0"/>
        <v>41333</v>
      </c>
    </row>
    <row r="45" spans="2:2" x14ac:dyDescent="0.25">
      <c r="B45" s="4">
        <f t="shared" si="0"/>
        <v>41334</v>
      </c>
    </row>
    <row r="46" spans="2:2" x14ac:dyDescent="0.25">
      <c r="B46" s="4">
        <f t="shared" si="0"/>
        <v>41337</v>
      </c>
    </row>
    <row r="47" spans="2:2" x14ac:dyDescent="0.25">
      <c r="B47" s="4">
        <f t="shared" si="0"/>
        <v>41338</v>
      </c>
    </row>
    <row r="48" spans="2:2" x14ac:dyDescent="0.25">
      <c r="B48" s="4">
        <f t="shared" si="0"/>
        <v>41339</v>
      </c>
    </row>
    <row r="49" spans="2:2" x14ac:dyDescent="0.25">
      <c r="B49" s="4">
        <f t="shared" si="0"/>
        <v>41340</v>
      </c>
    </row>
    <row r="50" spans="2:2" x14ac:dyDescent="0.25">
      <c r="B50" s="4">
        <f t="shared" si="0"/>
        <v>41341</v>
      </c>
    </row>
    <row r="51" spans="2:2" x14ac:dyDescent="0.25">
      <c r="B51" s="4">
        <f t="shared" si="0"/>
        <v>41344</v>
      </c>
    </row>
    <row r="52" spans="2:2" x14ac:dyDescent="0.25">
      <c r="B52" s="4">
        <f t="shared" si="0"/>
        <v>41345</v>
      </c>
    </row>
    <row r="53" spans="2:2" x14ac:dyDescent="0.25">
      <c r="B53" s="4">
        <f t="shared" si="0"/>
        <v>41346</v>
      </c>
    </row>
    <row r="54" spans="2:2" x14ac:dyDescent="0.25">
      <c r="B54" s="4">
        <f t="shared" si="0"/>
        <v>41347</v>
      </c>
    </row>
    <row r="55" spans="2:2" x14ac:dyDescent="0.25">
      <c r="B55" s="4">
        <f t="shared" si="0"/>
        <v>41348</v>
      </c>
    </row>
    <row r="56" spans="2:2" x14ac:dyDescent="0.25">
      <c r="B56" s="4">
        <f t="shared" si="0"/>
        <v>41351</v>
      </c>
    </row>
    <row r="57" spans="2:2" x14ac:dyDescent="0.25">
      <c r="B57" s="4">
        <f t="shared" si="0"/>
        <v>41352</v>
      </c>
    </row>
    <row r="58" spans="2:2" x14ac:dyDescent="0.25">
      <c r="B58" s="4">
        <f t="shared" si="0"/>
        <v>41353</v>
      </c>
    </row>
    <row r="59" spans="2:2" x14ac:dyDescent="0.25">
      <c r="B59" s="4">
        <f t="shared" si="0"/>
        <v>41354</v>
      </c>
    </row>
    <row r="60" spans="2:2" x14ac:dyDescent="0.25">
      <c r="B60" s="4">
        <f t="shared" si="0"/>
        <v>41355</v>
      </c>
    </row>
    <row r="61" spans="2:2" x14ac:dyDescent="0.25">
      <c r="B61" s="4">
        <f t="shared" si="0"/>
        <v>41358</v>
      </c>
    </row>
    <row r="62" spans="2:2" x14ac:dyDescent="0.25">
      <c r="B62" s="4">
        <f t="shared" si="0"/>
        <v>41359</v>
      </c>
    </row>
    <row r="63" spans="2:2" x14ac:dyDescent="0.25">
      <c r="B63" s="4">
        <f t="shared" si="0"/>
        <v>41360</v>
      </c>
    </row>
    <row r="64" spans="2:2" x14ac:dyDescent="0.25">
      <c r="B64" s="4">
        <f t="shared" si="0"/>
        <v>41361</v>
      </c>
    </row>
    <row r="65" spans="2:2" x14ac:dyDescent="0.25">
      <c r="B65" s="4">
        <f t="shared" si="0"/>
        <v>41365</v>
      </c>
    </row>
    <row r="66" spans="2:2" x14ac:dyDescent="0.25">
      <c r="B66" s="4">
        <f t="shared" si="0"/>
        <v>41366</v>
      </c>
    </row>
    <row r="67" spans="2:2" x14ac:dyDescent="0.25">
      <c r="B67" s="4">
        <f t="shared" si="0"/>
        <v>41367</v>
      </c>
    </row>
    <row r="68" spans="2:2" x14ac:dyDescent="0.25">
      <c r="B68" s="4">
        <f t="shared" si="0"/>
        <v>41368</v>
      </c>
    </row>
    <row r="69" spans="2:2" x14ac:dyDescent="0.25">
      <c r="B69" s="4">
        <f t="shared" ref="B69:B132" si="1">WORKDAY.INTL(B68,1,1,$D$4:$D$15)</f>
        <v>41369</v>
      </c>
    </row>
    <row r="70" spans="2:2" x14ac:dyDescent="0.25">
      <c r="B70" s="4">
        <f t="shared" si="1"/>
        <v>41372</v>
      </c>
    </row>
    <row r="71" spans="2:2" x14ac:dyDescent="0.25">
      <c r="B71" s="4">
        <f t="shared" si="1"/>
        <v>41373</v>
      </c>
    </row>
    <row r="72" spans="2:2" x14ac:dyDescent="0.25">
      <c r="B72" s="4">
        <f t="shared" si="1"/>
        <v>41374</v>
      </c>
    </row>
    <row r="73" spans="2:2" x14ac:dyDescent="0.25">
      <c r="B73" s="4">
        <f t="shared" si="1"/>
        <v>41375</v>
      </c>
    </row>
    <row r="74" spans="2:2" x14ac:dyDescent="0.25">
      <c r="B74" s="4">
        <f t="shared" si="1"/>
        <v>41376</v>
      </c>
    </row>
    <row r="75" spans="2:2" x14ac:dyDescent="0.25">
      <c r="B75" s="4">
        <f t="shared" si="1"/>
        <v>41379</v>
      </c>
    </row>
    <row r="76" spans="2:2" x14ac:dyDescent="0.25">
      <c r="B76" s="4">
        <f t="shared" si="1"/>
        <v>41380</v>
      </c>
    </row>
    <row r="77" spans="2:2" x14ac:dyDescent="0.25">
      <c r="B77" s="4">
        <f t="shared" si="1"/>
        <v>41381</v>
      </c>
    </row>
    <row r="78" spans="2:2" x14ac:dyDescent="0.25">
      <c r="B78" s="4">
        <f t="shared" si="1"/>
        <v>41382</v>
      </c>
    </row>
    <row r="79" spans="2:2" x14ac:dyDescent="0.25">
      <c r="B79" s="4">
        <f t="shared" si="1"/>
        <v>41383</v>
      </c>
    </row>
    <row r="80" spans="2:2" x14ac:dyDescent="0.25">
      <c r="B80" s="4">
        <f t="shared" si="1"/>
        <v>41386</v>
      </c>
    </row>
    <row r="81" spans="2:2" x14ac:dyDescent="0.25">
      <c r="B81" s="4">
        <f t="shared" si="1"/>
        <v>41387</v>
      </c>
    </row>
    <row r="82" spans="2:2" x14ac:dyDescent="0.25">
      <c r="B82" s="4">
        <f t="shared" si="1"/>
        <v>41388</v>
      </c>
    </row>
    <row r="83" spans="2:2" x14ac:dyDescent="0.25">
      <c r="B83" s="4">
        <f t="shared" si="1"/>
        <v>41389</v>
      </c>
    </row>
    <row r="84" spans="2:2" x14ac:dyDescent="0.25">
      <c r="B84" s="4">
        <f t="shared" si="1"/>
        <v>41390</v>
      </c>
    </row>
    <row r="85" spans="2:2" x14ac:dyDescent="0.25">
      <c r="B85" s="4">
        <f t="shared" si="1"/>
        <v>41393</v>
      </c>
    </row>
    <row r="86" spans="2:2" x14ac:dyDescent="0.25">
      <c r="B86" s="4">
        <f t="shared" si="1"/>
        <v>41394</v>
      </c>
    </row>
    <row r="87" spans="2:2" x14ac:dyDescent="0.25">
      <c r="B87" s="4">
        <f t="shared" si="1"/>
        <v>41395</v>
      </c>
    </row>
    <row r="88" spans="2:2" x14ac:dyDescent="0.25">
      <c r="B88" s="4">
        <f t="shared" si="1"/>
        <v>41396</v>
      </c>
    </row>
    <row r="89" spans="2:2" x14ac:dyDescent="0.25">
      <c r="B89" s="4">
        <f t="shared" si="1"/>
        <v>41397</v>
      </c>
    </row>
    <row r="90" spans="2:2" x14ac:dyDescent="0.25">
      <c r="B90" s="4">
        <f t="shared" si="1"/>
        <v>41400</v>
      </c>
    </row>
    <row r="91" spans="2:2" x14ac:dyDescent="0.25">
      <c r="B91" s="4">
        <f t="shared" si="1"/>
        <v>41401</v>
      </c>
    </row>
    <row r="92" spans="2:2" x14ac:dyDescent="0.25">
      <c r="B92" s="4">
        <f t="shared" si="1"/>
        <v>41402</v>
      </c>
    </row>
    <row r="93" spans="2:2" x14ac:dyDescent="0.25">
      <c r="B93" s="4">
        <f t="shared" si="1"/>
        <v>41403</v>
      </c>
    </row>
    <row r="94" spans="2:2" x14ac:dyDescent="0.25">
      <c r="B94" s="4">
        <f t="shared" si="1"/>
        <v>41404</v>
      </c>
    </row>
    <row r="95" spans="2:2" x14ac:dyDescent="0.25">
      <c r="B95" s="4">
        <f t="shared" si="1"/>
        <v>41407</v>
      </c>
    </row>
    <row r="96" spans="2:2" x14ac:dyDescent="0.25">
      <c r="B96" s="4">
        <f t="shared" si="1"/>
        <v>41408</v>
      </c>
    </row>
    <row r="97" spans="2:2" x14ac:dyDescent="0.25">
      <c r="B97" s="4">
        <f t="shared" si="1"/>
        <v>41409</v>
      </c>
    </row>
    <row r="98" spans="2:2" x14ac:dyDescent="0.25">
      <c r="B98" s="4">
        <f t="shared" si="1"/>
        <v>41410</v>
      </c>
    </row>
    <row r="99" spans="2:2" x14ac:dyDescent="0.25">
      <c r="B99" s="4">
        <f t="shared" si="1"/>
        <v>41411</v>
      </c>
    </row>
    <row r="100" spans="2:2" x14ac:dyDescent="0.25">
      <c r="B100" s="4">
        <f t="shared" si="1"/>
        <v>41414</v>
      </c>
    </row>
    <row r="101" spans="2:2" x14ac:dyDescent="0.25">
      <c r="B101" s="4">
        <f t="shared" si="1"/>
        <v>41415</v>
      </c>
    </row>
    <row r="102" spans="2:2" x14ac:dyDescent="0.25">
      <c r="B102" s="4">
        <f t="shared" si="1"/>
        <v>41416</v>
      </c>
    </row>
    <row r="103" spans="2:2" x14ac:dyDescent="0.25">
      <c r="B103" s="4">
        <f t="shared" si="1"/>
        <v>41417</v>
      </c>
    </row>
    <row r="104" spans="2:2" x14ac:dyDescent="0.25">
      <c r="B104" s="4">
        <f t="shared" si="1"/>
        <v>41418</v>
      </c>
    </row>
    <row r="105" spans="2:2" x14ac:dyDescent="0.25">
      <c r="B105" s="4">
        <f t="shared" si="1"/>
        <v>41421</v>
      </c>
    </row>
    <row r="106" spans="2:2" x14ac:dyDescent="0.25">
      <c r="B106" s="4">
        <f t="shared" si="1"/>
        <v>41422</v>
      </c>
    </row>
    <row r="107" spans="2:2" x14ac:dyDescent="0.25">
      <c r="B107" s="4">
        <f t="shared" si="1"/>
        <v>41423</v>
      </c>
    </row>
    <row r="108" spans="2:2" x14ac:dyDescent="0.25">
      <c r="B108" s="4">
        <f t="shared" si="1"/>
        <v>41424</v>
      </c>
    </row>
    <row r="109" spans="2:2" x14ac:dyDescent="0.25">
      <c r="B109" s="4">
        <f t="shared" si="1"/>
        <v>41428</v>
      </c>
    </row>
    <row r="110" spans="2:2" x14ac:dyDescent="0.25">
      <c r="B110" s="4">
        <f t="shared" si="1"/>
        <v>41429</v>
      </c>
    </row>
    <row r="111" spans="2:2" x14ac:dyDescent="0.25">
      <c r="B111" s="4">
        <f t="shared" si="1"/>
        <v>41430</v>
      </c>
    </row>
    <row r="112" spans="2:2" x14ac:dyDescent="0.25">
      <c r="B112" s="4">
        <f t="shared" si="1"/>
        <v>41431</v>
      </c>
    </row>
    <row r="113" spans="2:2" x14ac:dyDescent="0.25">
      <c r="B113" s="4">
        <f t="shared" si="1"/>
        <v>41432</v>
      </c>
    </row>
    <row r="114" spans="2:2" x14ac:dyDescent="0.25">
      <c r="B114" s="4">
        <f t="shared" si="1"/>
        <v>41435</v>
      </c>
    </row>
    <row r="115" spans="2:2" x14ac:dyDescent="0.25">
      <c r="B115" s="4">
        <f t="shared" si="1"/>
        <v>41436</v>
      </c>
    </row>
    <row r="116" spans="2:2" x14ac:dyDescent="0.25">
      <c r="B116" s="4">
        <f t="shared" si="1"/>
        <v>41437</v>
      </c>
    </row>
    <row r="117" spans="2:2" x14ac:dyDescent="0.25">
      <c r="B117" s="4">
        <f t="shared" si="1"/>
        <v>41438</v>
      </c>
    </row>
    <row r="118" spans="2:2" x14ac:dyDescent="0.25">
      <c r="B118" s="4">
        <f t="shared" si="1"/>
        <v>41439</v>
      </c>
    </row>
    <row r="119" spans="2:2" x14ac:dyDescent="0.25">
      <c r="B119" s="4">
        <f t="shared" si="1"/>
        <v>41442</v>
      </c>
    </row>
    <row r="120" spans="2:2" x14ac:dyDescent="0.25">
      <c r="B120" s="4">
        <f t="shared" si="1"/>
        <v>41443</v>
      </c>
    </row>
    <row r="121" spans="2:2" x14ac:dyDescent="0.25">
      <c r="B121" s="4">
        <f t="shared" si="1"/>
        <v>41444</v>
      </c>
    </row>
    <row r="122" spans="2:2" x14ac:dyDescent="0.25">
      <c r="B122" s="4">
        <f t="shared" si="1"/>
        <v>41445</v>
      </c>
    </row>
    <row r="123" spans="2:2" x14ac:dyDescent="0.25">
      <c r="B123" s="4">
        <f t="shared" si="1"/>
        <v>41446</v>
      </c>
    </row>
    <row r="124" spans="2:2" x14ac:dyDescent="0.25">
      <c r="B124" s="4">
        <f t="shared" si="1"/>
        <v>41449</v>
      </c>
    </row>
    <row r="125" spans="2:2" x14ac:dyDescent="0.25">
      <c r="B125" s="4">
        <f t="shared" si="1"/>
        <v>41450</v>
      </c>
    </row>
    <row r="126" spans="2:2" x14ac:dyDescent="0.25">
      <c r="B126" s="4">
        <f t="shared" si="1"/>
        <v>41451</v>
      </c>
    </row>
    <row r="127" spans="2:2" x14ac:dyDescent="0.25">
      <c r="B127" s="4">
        <f t="shared" si="1"/>
        <v>41452</v>
      </c>
    </row>
    <row r="128" spans="2:2" x14ac:dyDescent="0.25">
      <c r="B128" s="4">
        <f t="shared" si="1"/>
        <v>41453</v>
      </c>
    </row>
    <row r="129" spans="2:2" x14ac:dyDescent="0.25">
      <c r="B129" s="4">
        <f t="shared" si="1"/>
        <v>41456</v>
      </c>
    </row>
    <row r="130" spans="2:2" x14ac:dyDescent="0.25">
      <c r="B130" s="4">
        <f t="shared" si="1"/>
        <v>41457</v>
      </c>
    </row>
    <row r="131" spans="2:2" x14ac:dyDescent="0.25">
      <c r="B131" s="4">
        <f t="shared" si="1"/>
        <v>41458</v>
      </c>
    </row>
    <row r="132" spans="2:2" x14ac:dyDescent="0.25">
      <c r="B132" s="4">
        <f t="shared" si="1"/>
        <v>41460</v>
      </c>
    </row>
    <row r="133" spans="2:2" x14ac:dyDescent="0.25">
      <c r="B133" s="4">
        <f t="shared" ref="B133:B196" si="2">WORKDAY.INTL(B132,1,1,$D$4:$D$15)</f>
        <v>41463</v>
      </c>
    </row>
    <row r="134" spans="2:2" x14ac:dyDescent="0.25">
      <c r="B134" s="4">
        <f t="shared" si="2"/>
        <v>41464</v>
      </c>
    </row>
    <row r="135" spans="2:2" x14ac:dyDescent="0.25">
      <c r="B135" s="4">
        <f t="shared" si="2"/>
        <v>41465</v>
      </c>
    </row>
    <row r="136" spans="2:2" x14ac:dyDescent="0.25">
      <c r="B136" s="4">
        <f t="shared" si="2"/>
        <v>41466</v>
      </c>
    </row>
    <row r="137" spans="2:2" x14ac:dyDescent="0.25">
      <c r="B137" s="4">
        <f t="shared" si="2"/>
        <v>41467</v>
      </c>
    </row>
    <row r="138" spans="2:2" x14ac:dyDescent="0.25">
      <c r="B138" s="4">
        <f t="shared" si="2"/>
        <v>41470</v>
      </c>
    </row>
    <row r="139" spans="2:2" x14ac:dyDescent="0.25">
      <c r="B139" s="4">
        <f t="shared" si="2"/>
        <v>41471</v>
      </c>
    </row>
    <row r="140" spans="2:2" x14ac:dyDescent="0.25">
      <c r="B140" s="4">
        <f t="shared" si="2"/>
        <v>41472</v>
      </c>
    </row>
    <row r="141" spans="2:2" x14ac:dyDescent="0.25">
      <c r="B141" s="4">
        <f t="shared" si="2"/>
        <v>41473</v>
      </c>
    </row>
    <row r="142" spans="2:2" x14ac:dyDescent="0.25">
      <c r="B142" s="4">
        <f t="shared" si="2"/>
        <v>41474</v>
      </c>
    </row>
    <row r="143" spans="2:2" x14ac:dyDescent="0.25">
      <c r="B143" s="4">
        <f t="shared" si="2"/>
        <v>41477</v>
      </c>
    </row>
    <row r="144" spans="2:2" x14ac:dyDescent="0.25">
      <c r="B144" s="4">
        <f t="shared" si="2"/>
        <v>41478</v>
      </c>
    </row>
    <row r="145" spans="2:2" x14ac:dyDescent="0.25">
      <c r="B145" s="4">
        <f t="shared" si="2"/>
        <v>41479</v>
      </c>
    </row>
    <row r="146" spans="2:2" x14ac:dyDescent="0.25">
      <c r="B146" s="4">
        <f t="shared" si="2"/>
        <v>41480</v>
      </c>
    </row>
    <row r="147" spans="2:2" x14ac:dyDescent="0.25">
      <c r="B147" s="4">
        <f t="shared" si="2"/>
        <v>41481</v>
      </c>
    </row>
    <row r="148" spans="2:2" x14ac:dyDescent="0.25">
      <c r="B148" s="4">
        <f t="shared" si="2"/>
        <v>41484</v>
      </c>
    </row>
    <row r="149" spans="2:2" x14ac:dyDescent="0.25">
      <c r="B149" s="4">
        <f t="shared" si="2"/>
        <v>41485</v>
      </c>
    </row>
    <row r="150" spans="2:2" x14ac:dyDescent="0.25">
      <c r="B150" s="4">
        <f t="shared" si="2"/>
        <v>41486</v>
      </c>
    </row>
    <row r="151" spans="2:2" x14ac:dyDescent="0.25">
      <c r="B151" s="4">
        <f t="shared" si="2"/>
        <v>41487</v>
      </c>
    </row>
    <row r="152" spans="2:2" x14ac:dyDescent="0.25">
      <c r="B152" s="4">
        <f t="shared" si="2"/>
        <v>41488</v>
      </c>
    </row>
    <row r="153" spans="2:2" x14ac:dyDescent="0.25">
      <c r="B153" s="4">
        <f t="shared" si="2"/>
        <v>41491</v>
      </c>
    </row>
    <row r="154" spans="2:2" x14ac:dyDescent="0.25">
      <c r="B154" s="4">
        <f t="shared" si="2"/>
        <v>41492</v>
      </c>
    </row>
    <row r="155" spans="2:2" x14ac:dyDescent="0.25">
      <c r="B155" s="4">
        <f t="shared" si="2"/>
        <v>41493</v>
      </c>
    </row>
    <row r="156" spans="2:2" x14ac:dyDescent="0.25">
      <c r="B156" s="4">
        <f t="shared" si="2"/>
        <v>41494</v>
      </c>
    </row>
    <row r="157" spans="2:2" x14ac:dyDescent="0.25">
      <c r="B157" s="4">
        <f t="shared" si="2"/>
        <v>41495</v>
      </c>
    </row>
    <row r="158" spans="2:2" x14ac:dyDescent="0.25">
      <c r="B158" s="4">
        <f t="shared" si="2"/>
        <v>41498</v>
      </c>
    </row>
    <row r="159" spans="2:2" x14ac:dyDescent="0.25">
      <c r="B159" s="4">
        <f t="shared" si="2"/>
        <v>41499</v>
      </c>
    </row>
    <row r="160" spans="2:2" x14ac:dyDescent="0.25">
      <c r="B160" s="4">
        <f t="shared" si="2"/>
        <v>41500</v>
      </c>
    </row>
    <row r="161" spans="2:2" x14ac:dyDescent="0.25">
      <c r="B161" s="4">
        <f t="shared" si="2"/>
        <v>41501</v>
      </c>
    </row>
    <row r="162" spans="2:2" x14ac:dyDescent="0.25">
      <c r="B162" s="4">
        <f t="shared" si="2"/>
        <v>41502</v>
      </c>
    </row>
    <row r="163" spans="2:2" x14ac:dyDescent="0.25">
      <c r="B163" s="4">
        <f t="shared" si="2"/>
        <v>41505</v>
      </c>
    </row>
    <row r="164" spans="2:2" x14ac:dyDescent="0.25">
      <c r="B164" s="4">
        <f t="shared" si="2"/>
        <v>41506</v>
      </c>
    </row>
    <row r="165" spans="2:2" x14ac:dyDescent="0.25">
      <c r="B165" s="4">
        <f t="shared" si="2"/>
        <v>41507</v>
      </c>
    </row>
    <row r="166" spans="2:2" x14ac:dyDescent="0.25">
      <c r="B166" s="4">
        <f t="shared" si="2"/>
        <v>41508</v>
      </c>
    </row>
    <row r="167" spans="2:2" x14ac:dyDescent="0.25">
      <c r="B167" s="4">
        <f t="shared" si="2"/>
        <v>41509</v>
      </c>
    </row>
    <row r="168" spans="2:2" x14ac:dyDescent="0.25">
      <c r="B168" s="4">
        <f t="shared" si="2"/>
        <v>41512</v>
      </c>
    </row>
    <row r="169" spans="2:2" x14ac:dyDescent="0.25">
      <c r="B169" s="4">
        <f t="shared" si="2"/>
        <v>41513</v>
      </c>
    </row>
    <row r="170" spans="2:2" x14ac:dyDescent="0.25">
      <c r="B170" s="4">
        <f t="shared" si="2"/>
        <v>41514</v>
      </c>
    </row>
    <row r="171" spans="2:2" x14ac:dyDescent="0.25">
      <c r="B171" s="4">
        <f t="shared" si="2"/>
        <v>41515</v>
      </c>
    </row>
    <row r="172" spans="2:2" x14ac:dyDescent="0.25">
      <c r="B172" s="4">
        <f t="shared" si="2"/>
        <v>41516</v>
      </c>
    </row>
    <row r="173" spans="2:2" x14ac:dyDescent="0.25">
      <c r="B173" s="4">
        <f t="shared" si="2"/>
        <v>41519</v>
      </c>
    </row>
    <row r="174" spans="2:2" x14ac:dyDescent="0.25">
      <c r="B174" s="4">
        <f t="shared" si="2"/>
        <v>41520</v>
      </c>
    </row>
    <row r="175" spans="2:2" x14ac:dyDescent="0.25">
      <c r="B175" s="4">
        <f t="shared" si="2"/>
        <v>41521</v>
      </c>
    </row>
    <row r="176" spans="2:2" x14ac:dyDescent="0.25">
      <c r="B176" s="4">
        <f t="shared" si="2"/>
        <v>41522</v>
      </c>
    </row>
    <row r="177" spans="2:2" x14ac:dyDescent="0.25">
      <c r="B177" s="4">
        <f t="shared" si="2"/>
        <v>41523</v>
      </c>
    </row>
    <row r="178" spans="2:2" x14ac:dyDescent="0.25">
      <c r="B178" s="4">
        <f t="shared" si="2"/>
        <v>41526</v>
      </c>
    </row>
    <row r="179" spans="2:2" x14ac:dyDescent="0.25">
      <c r="B179" s="4">
        <f t="shared" si="2"/>
        <v>41527</v>
      </c>
    </row>
    <row r="180" spans="2:2" x14ac:dyDescent="0.25">
      <c r="B180" s="4">
        <f t="shared" si="2"/>
        <v>41528</v>
      </c>
    </row>
    <row r="181" spans="2:2" x14ac:dyDescent="0.25">
      <c r="B181" s="4">
        <f t="shared" si="2"/>
        <v>41529</v>
      </c>
    </row>
    <row r="182" spans="2:2" x14ac:dyDescent="0.25">
      <c r="B182" s="4">
        <f t="shared" si="2"/>
        <v>41530</v>
      </c>
    </row>
    <row r="183" spans="2:2" x14ac:dyDescent="0.25">
      <c r="B183" s="4">
        <f t="shared" si="2"/>
        <v>41533</v>
      </c>
    </row>
    <row r="184" spans="2:2" x14ac:dyDescent="0.25">
      <c r="B184" s="4">
        <f t="shared" si="2"/>
        <v>41534</v>
      </c>
    </row>
    <row r="185" spans="2:2" x14ac:dyDescent="0.25">
      <c r="B185" s="4">
        <f t="shared" si="2"/>
        <v>41535</v>
      </c>
    </row>
    <row r="186" spans="2:2" x14ac:dyDescent="0.25">
      <c r="B186" s="4">
        <f t="shared" si="2"/>
        <v>41536</v>
      </c>
    </row>
    <row r="187" spans="2:2" x14ac:dyDescent="0.25">
      <c r="B187" s="4">
        <f t="shared" si="2"/>
        <v>41537</v>
      </c>
    </row>
    <row r="188" spans="2:2" x14ac:dyDescent="0.25">
      <c r="B188" s="4">
        <f t="shared" si="2"/>
        <v>41540</v>
      </c>
    </row>
    <row r="189" spans="2:2" x14ac:dyDescent="0.25">
      <c r="B189" s="4">
        <f t="shared" si="2"/>
        <v>41541</v>
      </c>
    </row>
    <row r="190" spans="2:2" x14ac:dyDescent="0.25">
      <c r="B190" s="4">
        <f t="shared" si="2"/>
        <v>41542</v>
      </c>
    </row>
    <row r="191" spans="2:2" x14ac:dyDescent="0.25">
      <c r="B191" s="4">
        <f t="shared" si="2"/>
        <v>41543</v>
      </c>
    </row>
    <row r="192" spans="2:2" x14ac:dyDescent="0.25">
      <c r="B192" s="4">
        <f t="shared" si="2"/>
        <v>41544</v>
      </c>
    </row>
    <row r="193" spans="2:2" x14ac:dyDescent="0.25">
      <c r="B193" s="4">
        <f t="shared" si="2"/>
        <v>41547</v>
      </c>
    </row>
    <row r="194" spans="2:2" x14ac:dyDescent="0.25">
      <c r="B194" s="4">
        <f t="shared" si="2"/>
        <v>41548</v>
      </c>
    </row>
    <row r="195" spans="2:2" x14ac:dyDescent="0.25">
      <c r="B195" s="4">
        <f t="shared" si="2"/>
        <v>41549</v>
      </c>
    </row>
    <row r="196" spans="2:2" x14ac:dyDescent="0.25">
      <c r="B196" s="4">
        <f t="shared" si="2"/>
        <v>41550</v>
      </c>
    </row>
    <row r="197" spans="2:2" x14ac:dyDescent="0.25">
      <c r="B197" s="4">
        <f t="shared" ref="B197:B260" si="3">WORKDAY.INTL(B196,1,1,$D$4:$D$15)</f>
        <v>41551</v>
      </c>
    </row>
    <row r="198" spans="2:2" x14ac:dyDescent="0.25">
      <c r="B198" s="4">
        <f t="shared" si="3"/>
        <v>41554</v>
      </c>
    </row>
    <row r="199" spans="2:2" x14ac:dyDescent="0.25">
      <c r="B199" s="4">
        <f t="shared" si="3"/>
        <v>41555</v>
      </c>
    </row>
    <row r="200" spans="2:2" x14ac:dyDescent="0.25">
      <c r="B200" s="4">
        <f t="shared" si="3"/>
        <v>41556</v>
      </c>
    </row>
    <row r="201" spans="2:2" x14ac:dyDescent="0.25">
      <c r="B201" s="4">
        <f t="shared" si="3"/>
        <v>41557</v>
      </c>
    </row>
    <row r="202" spans="2:2" x14ac:dyDescent="0.25">
      <c r="B202" s="4">
        <f t="shared" si="3"/>
        <v>41558</v>
      </c>
    </row>
    <row r="203" spans="2:2" x14ac:dyDescent="0.25">
      <c r="B203" s="4">
        <f t="shared" si="3"/>
        <v>41562</v>
      </c>
    </row>
    <row r="204" spans="2:2" x14ac:dyDescent="0.25">
      <c r="B204" s="4">
        <f t="shared" si="3"/>
        <v>41563</v>
      </c>
    </row>
    <row r="205" spans="2:2" x14ac:dyDescent="0.25">
      <c r="B205" s="4">
        <f t="shared" si="3"/>
        <v>41564</v>
      </c>
    </row>
    <row r="206" spans="2:2" x14ac:dyDescent="0.25">
      <c r="B206" s="4">
        <f t="shared" si="3"/>
        <v>41565</v>
      </c>
    </row>
    <row r="207" spans="2:2" x14ac:dyDescent="0.25">
      <c r="B207" s="4">
        <f t="shared" si="3"/>
        <v>41568</v>
      </c>
    </row>
    <row r="208" spans="2:2" x14ac:dyDescent="0.25">
      <c r="B208" s="4">
        <f t="shared" si="3"/>
        <v>41569</v>
      </c>
    </row>
    <row r="209" spans="2:2" x14ac:dyDescent="0.25">
      <c r="B209" s="4">
        <f t="shared" si="3"/>
        <v>41570</v>
      </c>
    </row>
    <row r="210" spans="2:2" x14ac:dyDescent="0.25">
      <c r="B210" s="4">
        <f t="shared" si="3"/>
        <v>41571</v>
      </c>
    </row>
    <row r="211" spans="2:2" x14ac:dyDescent="0.25">
      <c r="B211" s="4">
        <f t="shared" si="3"/>
        <v>41572</v>
      </c>
    </row>
    <row r="212" spans="2:2" x14ac:dyDescent="0.25">
      <c r="B212" s="4">
        <f t="shared" si="3"/>
        <v>41575</v>
      </c>
    </row>
    <row r="213" spans="2:2" x14ac:dyDescent="0.25">
      <c r="B213" s="4">
        <f t="shared" si="3"/>
        <v>41576</v>
      </c>
    </row>
    <row r="214" spans="2:2" x14ac:dyDescent="0.25">
      <c r="B214" s="4">
        <f t="shared" si="3"/>
        <v>41577</v>
      </c>
    </row>
    <row r="215" spans="2:2" x14ac:dyDescent="0.25">
      <c r="B215" s="4">
        <f t="shared" si="3"/>
        <v>41578</v>
      </c>
    </row>
    <row r="216" spans="2:2" x14ac:dyDescent="0.25">
      <c r="B216" s="4">
        <f t="shared" si="3"/>
        <v>41579</v>
      </c>
    </row>
    <row r="217" spans="2:2" x14ac:dyDescent="0.25">
      <c r="B217" s="4">
        <f t="shared" si="3"/>
        <v>41582</v>
      </c>
    </row>
    <row r="218" spans="2:2" x14ac:dyDescent="0.25">
      <c r="B218" s="4">
        <f t="shared" si="3"/>
        <v>41583</v>
      </c>
    </row>
    <row r="219" spans="2:2" x14ac:dyDescent="0.25">
      <c r="B219" s="4">
        <f t="shared" si="3"/>
        <v>41584</v>
      </c>
    </row>
    <row r="220" spans="2:2" x14ac:dyDescent="0.25">
      <c r="B220" s="4">
        <f t="shared" si="3"/>
        <v>41585</v>
      </c>
    </row>
    <row r="221" spans="2:2" x14ac:dyDescent="0.25">
      <c r="B221" s="4">
        <f t="shared" si="3"/>
        <v>41586</v>
      </c>
    </row>
    <row r="222" spans="2:2" x14ac:dyDescent="0.25">
      <c r="B222" s="4">
        <f t="shared" si="3"/>
        <v>41589</v>
      </c>
    </row>
    <row r="223" spans="2:2" x14ac:dyDescent="0.25">
      <c r="B223" s="4">
        <f t="shared" si="3"/>
        <v>41590</v>
      </c>
    </row>
    <row r="224" spans="2:2" x14ac:dyDescent="0.25">
      <c r="B224" s="4">
        <f t="shared" si="3"/>
        <v>41591</v>
      </c>
    </row>
    <row r="225" spans="2:2" x14ac:dyDescent="0.25">
      <c r="B225" s="4">
        <f t="shared" si="3"/>
        <v>41592</v>
      </c>
    </row>
    <row r="226" spans="2:2" x14ac:dyDescent="0.25">
      <c r="B226" s="4">
        <f t="shared" si="3"/>
        <v>41593</v>
      </c>
    </row>
    <row r="227" spans="2:2" x14ac:dyDescent="0.25">
      <c r="B227" s="4">
        <f t="shared" si="3"/>
        <v>41596</v>
      </c>
    </row>
    <row r="228" spans="2:2" x14ac:dyDescent="0.25">
      <c r="B228" s="4">
        <f t="shared" si="3"/>
        <v>41597</v>
      </c>
    </row>
    <row r="229" spans="2:2" x14ac:dyDescent="0.25">
      <c r="B229" s="4">
        <f t="shared" si="3"/>
        <v>41598</v>
      </c>
    </row>
    <row r="230" spans="2:2" x14ac:dyDescent="0.25">
      <c r="B230" s="4">
        <f t="shared" si="3"/>
        <v>41599</v>
      </c>
    </row>
    <row r="231" spans="2:2" x14ac:dyDescent="0.25">
      <c r="B231" s="4">
        <f t="shared" si="3"/>
        <v>41600</v>
      </c>
    </row>
    <row r="232" spans="2:2" x14ac:dyDescent="0.25">
      <c r="B232" s="4">
        <f t="shared" si="3"/>
        <v>41603</v>
      </c>
    </row>
    <row r="233" spans="2:2" x14ac:dyDescent="0.25">
      <c r="B233" s="4">
        <f t="shared" si="3"/>
        <v>41604</v>
      </c>
    </row>
    <row r="234" spans="2:2" x14ac:dyDescent="0.25">
      <c r="B234" s="4">
        <f t="shared" si="3"/>
        <v>41605</v>
      </c>
    </row>
    <row r="235" spans="2:2" x14ac:dyDescent="0.25">
      <c r="B235" s="4">
        <f t="shared" si="3"/>
        <v>41607</v>
      </c>
    </row>
    <row r="236" spans="2:2" x14ac:dyDescent="0.25">
      <c r="B236" s="4">
        <f t="shared" si="3"/>
        <v>41610</v>
      </c>
    </row>
    <row r="237" spans="2:2" x14ac:dyDescent="0.25">
      <c r="B237" s="4">
        <f t="shared" si="3"/>
        <v>41611</v>
      </c>
    </row>
    <row r="238" spans="2:2" x14ac:dyDescent="0.25">
      <c r="B238" s="4">
        <f t="shared" si="3"/>
        <v>41612</v>
      </c>
    </row>
    <row r="239" spans="2:2" x14ac:dyDescent="0.25">
      <c r="B239" s="4">
        <f t="shared" si="3"/>
        <v>41613</v>
      </c>
    </row>
    <row r="240" spans="2:2" x14ac:dyDescent="0.25">
      <c r="B240" s="4">
        <f t="shared" si="3"/>
        <v>41614</v>
      </c>
    </row>
    <row r="241" spans="2:2" x14ac:dyDescent="0.25">
      <c r="B241" s="4">
        <f t="shared" si="3"/>
        <v>41617</v>
      </c>
    </row>
    <row r="242" spans="2:2" x14ac:dyDescent="0.25">
      <c r="B242" s="4">
        <f t="shared" si="3"/>
        <v>41618</v>
      </c>
    </row>
    <row r="243" spans="2:2" x14ac:dyDescent="0.25">
      <c r="B243" s="4">
        <f t="shared" si="3"/>
        <v>41619</v>
      </c>
    </row>
    <row r="244" spans="2:2" x14ac:dyDescent="0.25">
      <c r="B244" s="4">
        <f t="shared" si="3"/>
        <v>41620</v>
      </c>
    </row>
    <row r="245" spans="2:2" x14ac:dyDescent="0.25">
      <c r="B245" s="4">
        <f t="shared" si="3"/>
        <v>41621</v>
      </c>
    </row>
    <row r="246" spans="2:2" x14ac:dyDescent="0.25">
      <c r="B246" s="4">
        <f t="shared" si="3"/>
        <v>41624</v>
      </c>
    </row>
    <row r="247" spans="2:2" x14ac:dyDescent="0.25">
      <c r="B247" s="4">
        <f t="shared" si="3"/>
        <v>41625</v>
      </c>
    </row>
    <row r="248" spans="2:2" x14ac:dyDescent="0.25">
      <c r="B248" s="4">
        <f t="shared" si="3"/>
        <v>41626</v>
      </c>
    </row>
    <row r="249" spans="2:2" x14ac:dyDescent="0.25">
      <c r="B249" s="4">
        <f t="shared" si="3"/>
        <v>41627</v>
      </c>
    </row>
    <row r="250" spans="2:2" x14ac:dyDescent="0.25">
      <c r="B250" s="4">
        <f t="shared" si="3"/>
        <v>41628</v>
      </c>
    </row>
    <row r="251" spans="2:2" x14ac:dyDescent="0.25">
      <c r="B251" s="4">
        <f t="shared" si="3"/>
        <v>41631</v>
      </c>
    </row>
    <row r="252" spans="2:2" x14ac:dyDescent="0.25">
      <c r="B252" s="4">
        <f t="shared" si="3"/>
        <v>41634</v>
      </c>
    </row>
    <row r="253" spans="2:2" x14ac:dyDescent="0.25">
      <c r="B253" s="4">
        <f t="shared" si="3"/>
        <v>41635</v>
      </c>
    </row>
    <row r="254" spans="2:2" x14ac:dyDescent="0.25">
      <c r="B254" s="4">
        <f t="shared" si="3"/>
        <v>41638</v>
      </c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/>
  </sheetViews>
  <sheetFormatPr defaultRowHeight="15" x14ac:dyDescent="0.25"/>
  <cols>
    <col min="2" max="2" width="15.5703125" bestFit="1" customWidth="1"/>
    <col min="3" max="3" width="12.85546875" customWidth="1"/>
  </cols>
  <sheetData>
    <row r="3" spans="2:3" x14ac:dyDescent="0.25">
      <c r="C3" s="7">
        <v>42140</v>
      </c>
    </row>
    <row r="5" spans="2:3" x14ac:dyDescent="0.25">
      <c r="B5" s="33" t="s">
        <v>47</v>
      </c>
      <c r="C5" s="14">
        <f>YEAR(C3)</f>
        <v>2015</v>
      </c>
    </row>
    <row r="6" spans="2:3" x14ac:dyDescent="0.25">
      <c r="B6" s="33" t="s">
        <v>48</v>
      </c>
      <c r="C6" s="14">
        <f>MONTH(C3)</f>
        <v>5</v>
      </c>
    </row>
    <row r="7" spans="2:3" x14ac:dyDescent="0.25">
      <c r="B7" s="33" t="s">
        <v>49</v>
      </c>
      <c r="C7" s="14">
        <f>DAY(C3)</f>
        <v>16</v>
      </c>
    </row>
    <row r="8" spans="2:3" x14ac:dyDescent="0.25">
      <c r="B8" s="33" t="s">
        <v>50</v>
      </c>
      <c r="C8" s="14">
        <f>WEEKDAY(C3)</f>
        <v>7</v>
      </c>
    </row>
    <row r="9" spans="2:3" x14ac:dyDescent="0.25">
      <c r="B9" s="33" t="s">
        <v>51</v>
      </c>
      <c r="C9" s="14">
        <f>WEEKNUM(C3)</f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/>
  </sheetViews>
  <sheetFormatPr defaultRowHeight="15" x14ac:dyDescent="0.25"/>
  <cols>
    <col min="1" max="2" width="10.7109375" bestFit="1" customWidth="1"/>
    <col min="3" max="3" width="27.42578125" bestFit="1" customWidth="1"/>
    <col min="6" max="6" width="10.7109375" bestFit="1" customWidth="1"/>
  </cols>
  <sheetData>
    <row r="3" spans="1:3" x14ac:dyDescent="0.25">
      <c r="A3" s="2" t="s">
        <v>18</v>
      </c>
      <c r="B3" s="2" t="s">
        <v>19</v>
      </c>
      <c r="C3" s="2" t="s">
        <v>22</v>
      </c>
    </row>
    <row r="4" spans="1:3" x14ac:dyDescent="0.25">
      <c r="A4" s="1">
        <v>22243</v>
      </c>
      <c r="B4" s="4">
        <f ca="1">TODAY()</f>
        <v>41772</v>
      </c>
      <c r="C4" s="8" t="str">
        <f ca="1">DATEDIF(A4,B4,"Y")  &amp;  " Years, "  &amp;  DATEDIF(A4,B4,"YM")  &amp;  " Months"</f>
        <v>53 Years, 5 Months</v>
      </c>
    </row>
    <row r="5" spans="1:3" x14ac:dyDescent="0.25">
      <c r="A5" s="1">
        <v>16370</v>
      </c>
      <c r="B5" s="4">
        <f t="shared" ref="B5:B15" ca="1" si="0">TODAY()</f>
        <v>41772</v>
      </c>
      <c r="C5" s="8" t="str">
        <f t="shared" ref="C5:C15" ca="1" si="1">DATEDIF(A5,B5,"Y")  &amp;  " Years, "  &amp;  DATEDIF(A5,B5,"YM")  &amp;  " Months"</f>
        <v>69 Years, 6 Months</v>
      </c>
    </row>
    <row r="6" spans="1:3" x14ac:dyDescent="0.25">
      <c r="A6" s="1">
        <v>7410</v>
      </c>
      <c r="B6" s="4">
        <f t="shared" ca="1" si="0"/>
        <v>41772</v>
      </c>
      <c r="C6" s="8" t="str">
        <f t="shared" ca="1" si="1"/>
        <v>94 Years, 0 Months</v>
      </c>
    </row>
    <row r="7" spans="1:3" x14ac:dyDescent="0.25">
      <c r="A7" s="1">
        <v>14851</v>
      </c>
      <c r="B7" s="4">
        <f t="shared" ca="1" si="0"/>
        <v>41772</v>
      </c>
      <c r="C7" s="8" t="str">
        <f t="shared" ca="1" si="1"/>
        <v>73 Years, 8 Months</v>
      </c>
    </row>
    <row r="8" spans="1:3" x14ac:dyDescent="0.25">
      <c r="A8" s="1">
        <v>31994</v>
      </c>
      <c r="B8" s="4">
        <f t="shared" ca="1" si="0"/>
        <v>41772</v>
      </c>
      <c r="C8" s="8" t="str">
        <f t="shared" ca="1" si="1"/>
        <v>26 Years, 9 Months</v>
      </c>
    </row>
    <row r="9" spans="1:3" x14ac:dyDescent="0.25">
      <c r="A9" s="1">
        <v>30187</v>
      </c>
      <c r="B9" s="4">
        <f t="shared" ca="1" si="0"/>
        <v>41772</v>
      </c>
      <c r="C9" s="8" t="str">
        <f t="shared" ca="1" si="1"/>
        <v>31 Years, 8 Months</v>
      </c>
    </row>
    <row r="10" spans="1:3" x14ac:dyDescent="0.25">
      <c r="A10" s="1">
        <v>21626</v>
      </c>
      <c r="B10" s="4">
        <f t="shared" ca="1" si="0"/>
        <v>41772</v>
      </c>
      <c r="C10" s="8" t="str">
        <f t="shared" ca="1" si="1"/>
        <v>55 Years, 1 Months</v>
      </c>
    </row>
    <row r="11" spans="1:3" x14ac:dyDescent="0.25">
      <c r="A11" s="1">
        <v>22377</v>
      </c>
      <c r="B11" s="4">
        <f t="shared" ca="1" si="0"/>
        <v>41772</v>
      </c>
      <c r="C11" s="8" t="str">
        <f t="shared" ca="1" si="1"/>
        <v>53 Years, 1 Months</v>
      </c>
    </row>
    <row r="12" spans="1:3" x14ac:dyDescent="0.25">
      <c r="A12" s="1">
        <v>16228</v>
      </c>
      <c r="B12" s="4">
        <f t="shared" ca="1" si="0"/>
        <v>41772</v>
      </c>
      <c r="C12" s="8" t="str">
        <f t="shared" ca="1" si="1"/>
        <v>69 Years, 11 Months</v>
      </c>
    </row>
    <row r="13" spans="1:3" x14ac:dyDescent="0.25">
      <c r="A13" s="1">
        <v>11032</v>
      </c>
      <c r="B13" s="4">
        <f t="shared" ca="1" si="0"/>
        <v>41772</v>
      </c>
      <c r="C13" s="8" t="str">
        <f t="shared" ca="1" si="1"/>
        <v>84 Years, 1 Months</v>
      </c>
    </row>
    <row r="14" spans="1:3" x14ac:dyDescent="0.25">
      <c r="A14" s="1">
        <v>7943</v>
      </c>
      <c r="B14" s="4">
        <f t="shared" ca="1" si="0"/>
        <v>41772</v>
      </c>
      <c r="C14" s="8" t="str">
        <f t="shared" ca="1" si="1"/>
        <v>92 Years, 7 Months</v>
      </c>
    </row>
    <row r="15" spans="1:3" x14ac:dyDescent="0.25">
      <c r="A15" s="1">
        <v>19489</v>
      </c>
      <c r="B15" s="4">
        <f t="shared" ca="1" si="0"/>
        <v>41772</v>
      </c>
      <c r="C15" s="8" t="str">
        <f t="shared" ca="1" si="1"/>
        <v>61 Years, 0 Months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/>
  </sheetViews>
  <sheetFormatPr defaultRowHeight="15" x14ac:dyDescent="0.25"/>
  <cols>
    <col min="1" max="1" width="13.5703125" bestFit="1" customWidth="1"/>
    <col min="2" max="2" width="42.5703125" style="5" customWidth="1"/>
    <col min="3" max="3" width="9.7109375" bestFit="1" customWidth="1"/>
    <col min="6" max="6" width="10.7109375" bestFit="1" customWidth="1"/>
  </cols>
  <sheetData>
    <row r="3" spans="1:6" x14ac:dyDescent="0.25">
      <c r="A3" s="2" t="s">
        <v>23</v>
      </c>
      <c r="B3" s="3" t="s">
        <v>24</v>
      </c>
    </row>
    <row r="4" spans="1:6" x14ac:dyDescent="0.25">
      <c r="A4" s="1">
        <v>21916</v>
      </c>
      <c r="B4" s="5" t="str">
        <f>RIGHT(YEAR(A4),2)&amp;A4-DATE(YEAR(A4),1,0)</f>
        <v>601</v>
      </c>
      <c r="F4" s="1"/>
    </row>
    <row r="5" spans="1:6" x14ac:dyDescent="0.25">
      <c r="A5" s="1">
        <v>16370</v>
      </c>
      <c r="B5" s="5" t="str">
        <f t="shared" ref="B5:B15" si="0">RIGHT(YEAR(A5),2)&amp;A5-DATE(YEAR(A5),1,0)</f>
        <v>44299</v>
      </c>
      <c r="C5" s="1"/>
    </row>
    <row r="6" spans="1:6" x14ac:dyDescent="0.25">
      <c r="A6" s="1">
        <v>7410</v>
      </c>
      <c r="B6" s="5" t="str">
        <f t="shared" si="0"/>
        <v>20105</v>
      </c>
    </row>
    <row r="7" spans="1:6" x14ac:dyDescent="0.25">
      <c r="A7" s="1">
        <v>14851</v>
      </c>
      <c r="B7" s="5" t="str">
        <f t="shared" si="0"/>
        <v>40241</v>
      </c>
    </row>
    <row r="8" spans="1:6" x14ac:dyDescent="0.25">
      <c r="A8" s="1">
        <v>31994</v>
      </c>
      <c r="B8" s="5" t="str">
        <f t="shared" si="0"/>
        <v>87217</v>
      </c>
    </row>
    <row r="9" spans="1:6" x14ac:dyDescent="0.25">
      <c r="A9" s="1">
        <v>30187</v>
      </c>
      <c r="B9" s="5" t="str">
        <f t="shared" si="0"/>
        <v>82236</v>
      </c>
    </row>
    <row r="10" spans="1:6" x14ac:dyDescent="0.25">
      <c r="A10" s="1">
        <v>21626</v>
      </c>
      <c r="B10" s="5" t="str">
        <f t="shared" si="0"/>
        <v>5976</v>
      </c>
    </row>
    <row r="11" spans="1:6" x14ac:dyDescent="0.25">
      <c r="A11" s="1">
        <v>22377</v>
      </c>
      <c r="B11" s="5" t="str">
        <f t="shared" si="0"/>
        <v>6196</v>
      </c>
    </row>
    <row r="12" spans="1:6" x14ac:dyDescent="0.25">
      <c r="A12" s="1">
        <v>16228</v>
      </c>
      <c r="B12" s="5" t="str">
        <f t="shared" si="0"/>
        <v>44157</v>
      </c>
    </row>
    <row r="13" spans="1:6" x14ac:dyDescent="0.25">
      <c r="A13" s="1">
        <v>11032</v>
      </c>
      <c r="B13" s="5" t="str">
        <f t="shared" si="0"/>
        <v>3074</v>
      </c>
    </row>
    <row r="14" spans="1:6" x14ac:dyDescent="0.25">
      <c r="A14" s="1">
        <v>36798</v>
      </c>
      <c r="B14" s="5" t="str">
        <f t="shared" si="0"/>
        <v>00273</v>
      </c>
    </row>
    <row r="15" spans="1:6" x14ac:dyDescent="0.25">
      <c r="A15" s="1">
        <v>41769</v>
      </c>
      <c r="B15" s="5" t="str">
        <f t="shared" si="0"/>
        <v>14130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24</vt:lpstr>
      <vt:lpstr>25</vt:lpstr>
      <vt:lpstr>26</vt:lpstr>
      <vt:lpstr>27</vt:lpstr>
      <vt:lpstr>27.1</vt:lpstr>
      <vt:lpstr>28</vt:lpstr>
      <vt:lpstr>29</vt:lpstr>
      <vt:lpstr>30</vt:lpstr>
      <vt:lpstr>31</vt:lpstr>
      <vt:lpstr>32</vt:lpstr>
      <vt:lpstr>33</vt:lpstr>
      <vt:lpstr>33.1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Mike</cp:lastModifiedBy>
  <dcterms:created xsi:type="dcterms:W3CDTF">2013-10-28T00:19:55Z</dcterms:created>
  <dcterms:modified xsi:type="dcterms:W3CDTF">2014-05-13T12:10:33Z</dcterms:modified>
</cp:coreProperties>
</file>