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45\"/>
    </mc:Choice>
  </mc:AlternateContent>
  <xr:revisionPtr revIDLastSave="0" documentId="13_ncr:1_{4C033B29-1657-4B3A-B862-30D9DC80CAAD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Parameters" sheetId="1" r:id="rId1"/>
    <sheet name="AmortSched" sheetId="2" r:id="rId2"/>
  </sheets>
  <calcPr calcId="179021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H7" i="1" s="1"/>
  <c r="C7" i="2"/>
  <c r="C6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C1" i="2"/>
  <c r="H11" i="1"/>
  <c r="C5" i="2" s="1"/>
  <c r="H4" i="1"/>
  <c r="C4" i="2" s="1"/>
  <c r="C2" i="2" l="1"/>
  <c r="E15" i="1"/>
  <c r="E17" i="1"/>
  <c r="C3" i="2"/>
  <c r="C13" i="2" s="1"/>
  <c r="E13" i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C46" i="2"/>
  <c r="C122" i="2"/>
  <c r="C124" i="2" l="1"/>
  <c r="C11" i="2"/>
  <c r="C10" i="2"/>
  <c r="C123" i="2"/>
  <c r="C100" i="2"/>
  <c r="C82" i="2"/>
  <c r="C58" i="2"/>
  <c r="C57" i="2"/>
  <c r="C101" i="2"/>
  <c r="C47" i="2"/>
  <c r="C137" i="2"/>
  <c r="C99" i="2"/>
  <c r="C38" i="2"/>
  <c r="C36" i="2"/>
  <c r="C136" i="2"/>
  <c r="C98" i="2"/>
  <c r="C125" i="2"/>
  <c r="C83" i="2"/>
  <c r="C12" i="2"/>
  <c r="C77" i="2"/>
  <c r="C109" i="2"/>
  <c r="C70" i="2"/>
  <c r="C31" i="2"/>
  <c r="C76" i="2"/>
  <c r="C108" i="2"/>
  <c r="C69" i="2"/>
  <c r="C30" i="2"/>
  <c r="C73" i="2"/>
  <c r="C115" i="2"/>
  <c r="C89" i="2"/>
  <c r="C56" i="2"/>
  <c r="C26" i="2"/>
  <c r="C72" i="2"/>
  <c r="C114" i="2"/>
  <c r="C88" i="2"/>
  <c r="C55" i="2"/>
  <c r="C25" i="2"/>
  <c r="C131" i="2"/>
  <c r="C113" i="2"/>
  <c r="C93" i="2"/>
  <c r="C62" i="2"/>
  <c r="C44" i="2"/>
  <c r="C22" i="2"/>
  <c r="C130" i="2"/>
  <c r="C112" i="2"/>
  <c r="C92" i="2"/>
  <c r="C61" i="2"/>
  <c r="C43" i="2"/>
  <c r="C20" i="2"/>
  <c r="C79" i="2"/>
  <c r="C133" i="2"/>
  <c r="C121" i="2"/>
  <c r="C105" i="2"/>
  <c r="C91" i="2"/>
  <c r="C66" i="2"/>
  <c r="C49" i="2"/>
  <c r="C35" i="2"/>
  <c r="C19" i="2"/>
  <c r="C78" i="2"/>
  <c r="C132" i="2"/>
  <c r="C120" i="2"/>
  <c r="C104" i="2"/>
  <c r="C90" i="2"/>
  <c r="C65" i="2"/>
  <c r="C48" i="2"/>
  <c r="C34" i="2"/>
  <c r="C18" i="2"/>
  <c r="C81" i="2"/>
  <c r="C71" i="2"/>
  <c r="C129" i="2"/>
  <c r="C117" i="2"/>
  <c r="C107" i="2"/>
  <c r="C97" i="2"/>
  <c r="C85" i="2"/>
  <c r="C64" i="2"/>
  <c r="C54" i="2"/>
  <c r="C40" i="2"/>
  <c r="C28" i="2"/>
  <c r="C17" i="2"/>
  <c r="C80" i="2"/>
  <c r="E10" i="2"/>
  <c r="C128" i="2"/>
  <c r="C116" i="2"/>
  <c r="C106" i="2"/>
  <c r="C96" i="2"/>
  <c r="C84" i="2"/>
  <c r="C63" i="2"/>
  <c r="C52" i="2"/>
  <c r="C39" i="2"/>
  <c r="C27" i="2"/>
  <c r="C16" i="2"/>
  <c r="C75" i="2"/>
  <c r="C135" i="2"/>
  <c r="C127" i="2"/>
  <c r="C119" i="2"/>
  <c r="C111" i="2"/>
  <c r="C103" i="2"/>
  <c r="C95" i="2"/>
  <c r="C87" i="2"/>
  <c r="C68" i="2"/>
  <c r="C60" i="2"/>
  <c r="C51" i="2"/>
  <c r="C42" i="2"/>
  <c r="C33" i="2"/>
  <c r="C24" i="2"/>
  <c r="C15" i="2"/>
  <c r="C74" i="2"/>
  <c r="C134" i="2"/>
  <c r="C126" i="2"/>
  <c r="C118" i="2"/>
  <c r="C110" i="2"/>
  <c r="C102" i="2"/>
  <c r="C94" i="2"/>
  <c r="C86" i="2"/>
  <c r="C67" i="2"/>
  <c r="C59" i="2"/>
  <c r="C50" i="2"/>
  <c r="C41" i="2"/>
  <c r="C32" i="2"/>
  <c r="C23" i="2"/>
  <c r="C14" i="2"/>
  <c r="C53" i="2"/>
  <c r="C45" i="2"/>
  <c r="C37" i="2"/>
  <c r="C29" i="2"/>
  <c r="C21" i="2"/>
  <c r="C176" i="2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7" i="2"/>
  <c r="C269" i="2"/>
  <c r="C271" i="2"/>
  <c r="C273" i="2"/>
  <c r="C275" i="2"/>
  <c r="C277" i="2"/>
  <c r="C279" i="2"/>
  <c r="C281" i="2"/>
  <c r="C283" i="2"/>
  <c r="C285" i="2"/>
  <c r="C287" i="2"/>
  <c r="C289" i="2"/>
  <c r="C291" i="2"/>
  <c r="C293" i="2"/>
  <c r="C295" i="2"/>
  <c r="C297" i="2"/>
  <c r="C299" i="2"/>
  <c r="C301" i="2"/>
  <c r="C303" i="2"/>
  <c r="C305" i="2"/>
  <c r="C307" i="2"/>
  <c r="C309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7" i="2"/>
  <c r="C178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C261" i="2"/>
  <c r="C263" i="2"/>
  <c r="C265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D10" i="2" l="1"/>
  <c r="F10" i="2" s="1"/>
  <c r="E11" i="2"/>
  <c r="D11" i="2" s="1"/>
  <c r="F11" i="2" s="1"/>
  <c r="E12" i="2" l="1"/>
  <c r="D12" i="2" s="1"/>
  <c r="F12" i="2" s="1"/>
  <c r="E13" i="2" l="1"/>
  <c r="D13" i="2" s="1"/>
  <c r="F13" i="2" s="1"/>
  <c r="E14" i="2" l="1"/>
  <c r="D14" i="2" s="1"/>
  <c r="F14" i="2" s="1"/>
  <c r="E15" i="2" l="1"/>
  <c r="D15" i="2" s="1"/>
  <c r="F15" i="2" s="1"/>
  <c r="E16" i="2" l="1"/>
  <c r="D16" i="2" s="1"/>
  <c r="F16" i="2" s="1"/>
  <c r="E17" i="2" l="1"/>
  <c r="D17" i="2" s="1"/>
  <c r="F17" i="2" s="1"/>
  <c r="E18" i="2" l="1"/>
  <c r="D18" i="2" s="1"/>
  <c r="F18" i="2" s="1"/>
  <c r="E19" i="2" l="1"/>
  <c r="D19" i="2" s="1"/>
  <c r="F19" i="2" s="1"/>
  <c r="E20" i="2" l="1"/>
  <c r="D20" i="2" s="1"/>
  <c r="F20" i="2" s="1"/>
  <c r="E21" i="2" l="1"/>
  <c r="D21" i="2" s="1"/>
  <c r="F21" i="2" s="1"/>
  <c r="E22" i="2" l="1"/>
  <c r="D22" i="2" s="1"/>
  <c r="F22" i="2" s="1"/>
  <c r="E23" i="2" l="1"/>
  <c r="D23" i="2" s="1"/>
  <c r="F23" i="2" s="1"/>
  <c r="E24" i="2" l="1"/>
  <c r="D24" i="2" s="1"/>
  <c r="F24" i="2" s="1"/>
  <c r="E25" i="2" l="1"/>
  <c r="D25" i="2" s="1"/>
  <c r="F25" i="2" s="1"/>
  <c r="E26" i="2" l="1"/>
  <c r="D26" i="2" s="1"/>
  <c r="F26" i="2" s="1"/>
  <c r="E27" i="2" l="1"/>
  <c r="D27" i="2" s="1"/>
  <c r="F27" i="2" s="1"/>
  <c r="E28" i="2" l="1"/>
  <c r="D28" i="2" s="1"/>
  <c r="F28" i="2" s="1"/>
  <c r="E29" i="2" l="1"/>
  <c r="D29" i="2" s="1"/>
  <c r="F29" i="2" s="1"/>
  <c r="E30" i="2" l="1"/>
  <c r="D30" i="2" s="1"/>
  <c r="F30" i="2" s="1"/>
  <c r="E31" i="2" l="1"/>
  <c r="D31" i="2" s="1"/>
  <c r="F31" i="2" s="1"/>
  <c r="E32" i="2" l="1"/>
  <c r="D32" i="2" s="1"/>
  <c r="F32" i="2" s="1"/>
  <c r="E33" i="2" l="1"/>
  <c r="D33" i="2" s="1"/>
  <c r="F33" i="2" s="1"/>
  <c r="E34" i="2" l="1"/>
  <c r="D34" i="2" s="1"/>
  <c r="F34" i="2" s="1"/>
  <c r="E35" i="2" l="1"/>
  <c r="D35" i="2" s="1"/>
  <c r="F35" i="2" s="1"/>
  <c r="E36" i="2" l="1"/>
  <c r="D36" i="2" s="1"/>
  <c r="F36" i="2" s="1"/>
  <c r="E37" i="2" l="1"/>
  <c r="D37" i="2" s="1"/>
  <c r="F37" i="2" s="1"/>
  <c r="E38" i="2" l="1"/>
  <c r="D38" i="2" s="1"/>
  <c r="F38" i="2" s="1"/>
  <c r="E39" i="2" l="1"/>
  <c r="D39" i="2" s="1"/>
  <c r="F39" i="2" s="1"/>
  <c r="E40" i="2" l="1"/>
  <c r="D40" i="2" s="1"/>
  <c r="F40" i="2" s="1"/>
  <c r="E41" i="2" l="1"/>
  <c r="D41" i="2" s="1"/>
  <c r="F41" i="2" s="1"/>
  <c r="E42" i="2" l="1"/>
  <c r="D42" i="2" s="1"/>
  <c r="F42" i="2" s="1"/>
  <c r="E43" i="2" l="1"/>
  <c r="D43" i="2" s="1"/>
  <c r="F43" i="2" s="1"/>
  <c r="E44" i="2" l="1"/>
  <c r="D44" i="2" s="1"/>
  <c r="F44" i="2" s="1"/>
  <c r="E45" i="2" l="1"/>
  <c r="D45" i="2" s="1"/>
  <c r="F45" i="2" s="1"/>
  <c r="E46" i="2" l="1"/>
  <c r="D46" i="2" s="1"/>
  <c r="F46" i="2" s="1"/>
  <c r="E47" i="2" l="1"/>
  <c r="D47" i="2" s="1"/>
  <c r="F47" i="2" s="1"/>
  <c r="E48" i="2" l="1"/>
  <c r="D48" i="2" s="1"/>
  <c r="F48" i="2" s="1"/>
  <c r="E49" i="2" l="1"/>
  <c r="D49" i="2" s="1"/>
  <c r="F49" i="2" s="1"/>
  <c r="E50" i="2" l="1"/>
  <c r="D50" i="2" s="1"/>
  <c r="F50" i="2" s="1"/>
  <c r="E51" i="2" l="1"/>
  <c r="D51" i="2" s="1"/>
  <c r="F51" i="2" s="1"/>
  <c r="E52" i="2" l="1"/>
  <c r="D52" i="2" s="1"/>
  <c r="F52" i="2" s="1"/>
  <c r="E53" i="2" l="1"/>
  <c r="D53" i="2" s="1"/>
  <c r="F53" i="2" s="1"/>
  <c r="E54" i="2" l="1"/>
  <c r="D54" i="2" s="1"/>
  <c r="F54" i="2" s="1"/>
  <c r="E55" i="2" l="1"/>
  <c r="D55" i="2" s="1"/>
  <c r="F55" i="2" s="1"/>
  <c r="E56" i="2" l="1"/>
  <c r="D56" i="2" s="1"/>
  <c r="F56" i="2" s="1"/>
  <c r="E57" i="2" l="1"/>
  <c r="D57" i="2" s="1"/>
  <c r="F57" i="2" s="1"/>
  <c r="E58" i="2" l="1"/>
  <c r="D58" i="2" s="1"/>
  <c r="F58" i="2" s="1"/>
  <c r="E59" i="2" l="1"/>
  <c r="D59" i="2" s="1"/>
  <c r="F59" i="2" s="1"/>
  <c r="E60" i="2" l="1"/>
  <c r="D60" i="2" s="1"/>
  <c r="F60" i="2" s="1"/>
  <c r="E61" i="2" l="1"/>
  <c r="D61" i="2" s="1"/>
  <c r="F61" i="2" s="1"/>
  <c r="E62" i="2" l="1"/>
  <c r="D62" i="2" s="1"/>
  <c r="F62" i="2" s="1"/>
  <c r="E63" i="2" l="1"/>
  <c r="D63" i="2" s="1"/>
  <c r="F63" i="2" s="1"/>
  <c r="E64" i="2" l="1"/>
  <c r="D64" i="2" s="1"/>
  <c r="F64" i="2" s="1"/>
  <c r="E65" i="2" l="1"/>
  <c r="D65" i="2" s="1"/>
  <c r="F65" i="2" s="1"/>
  <c r="E66" i="2" l="1"/>
  <c r="D66" i="2" s="1"/>
  <c r="F66" i="2" s="1"/>
  <c r="E67" i="2" l="1"/>
  <c r="D67" i="2" s="1"/>
  <c r="F67" i="2" s="1"/>
  <c r="E68" i="2" l="1"/>
  <c r="D68" i="2" s="1"/>
  <c r="F68" i="2" s="1"/>
  <c r="E69" i="2" l="1"/>
  <c r="D69" i="2" s="1"/>
  <c r="F69" i="2" s="1"/>
  <c r="E70" i="2" l="1"/>
  <c r="D70" i="2" s="1"/>
  <c r="F70" i="2" s="1"/>
  <c r="E71" i="2" l="1"/>
  <c r="D71" i="2" s="1"/>
  <c r="F71" i="2" s="1"/>
  <c r="E72" i="2" l="1"/>
  <c r="D72" i="2" s="1"/>
  <c r="F72" i="2" s="1"/>
  <c r="E73" i="2" l="1"/>
  <c r="D73" i="2" s="1"/>
  <c r="F73" i="2" s="1"/>
  <c r="E74" i="2" l="1"/>
  <c r="D74" i="2" s="1"/>
  <c r="F74" i="2" s="1"/>
  <c r="E75" i="2" l="1"/>
  <c r="D75" i="2" s="1"/>
  <c r="F75" i="2" s="1"/>
  <c r="E76" i="2" l="1"/>
  <c r="D76" i="2" s="1"/>
  <c r="F76" i="2" s="1"/>
  <c r="E77" i="2" l="1"/>
  <c r="D77" i="2" s="1"/>
  <c r="F77" i="2" s="1"/>
  <c r="E78" i="2" l="1"/>
  <c r="D78" i="2" s="1"/>
  <c r="F78" i="2" s="1"/>
  <c r="E79" i="2" l="1"/>
  <c r="D79" i="2" s="1"/>
  <c r="F79" i="2" s="1"/>
  <c r="E80" i="2" l="1"/>
  <c r="D80" i="2" s="1"/>
  <c r="F80" i="2" s="1"/>
  <c r="E81" i="2" l="1"/>
  <c r="D81" i="2" s="1"/>
  <c r="F81" i="2" s="1"/>
  <c r="E82" i="2" l="1"/>
  <c r="D82" i="2" s="1"/>
  <c r="F82" i="2" s="1"/>
  <c r="E83" i="2" l="1"/>
  <c r="D83" i="2" s="1"/>
  <c r="F83" i="2" s="1"/>
  <c r="E84" i="2" l="1"/>
  <c r="D84" i="2" s="1"/>
  <c r="F84" i="2" s="1"/>
  <c r="E85" i="2" l="1"/>
  <c r="D85" i="2" s="1"/>
  <c r="F85" i="2" s="1"/>
  <c r="E86" i="2" l="1"/>
  <c r="D86" i="2" s="1"/>
  <c r="F86" i="2" s="1"/>
  <c r="E87" i="2" l="1"/>
  <c r="D87" i="2" s="1"/>
  <c r="F87" i="2" s="1"/>
  <c r="E88" i="2" l="1"/>
  <c r="D88" i="2" s="1"/>
  <c r="F88" i="2" s="1"/>
  <c r="E89" i="2" l="1"/>
  <c r="D89" i="2" s="1"/>
  <c r="F89" i="2" s="1"/>
  <c r="E90" i="2" l="1"/>
  <c r="D90" i="2" s="1"/>
  <c r="F90" i="2" s="1"/>
  <c r="E91" i="2" l="1"/>
  <c r="D91" i="2" s="1"/>
  <c r="F91" i="2" s="1"/>
  <c r="E92" i="2" l="1"/>
  <c r="D92" i="2" s="1"/>
  <c r="F92" i="2" s="1"/>
  <c r="E93" i="2" l="1"/>
  <c r="D93" i="2" s="1"/>
  <c r="F93" i="2" s="1"/>
  <c r="E94" i="2" l="1"/>
  <c r="D94" i="2" s="1"/>
  <c r="F94" i="2" s="1"/>
  <c r="E95" i="2" l="1"/>
  <c r="D95" i="2" s="1"/>
  <c r="F95" i="2" s="1"/>
  <c r="E96" i="2" l="1"/>
  <c r="D96" i="2" s="1"/>
  <c r="F96" i="2" s="1"/>
  <c r="E97" i="2" l="1"/>
  <c r="D97" i="2" s="1"/>
  <c r="F97" i="2" s="1"/>
  <c r="E98" i="2" l="1"/>
  <c r="D98" i="2" s="1"/>
  <c r="F98" i="2" s="1"/>
  <c r="E99" i="2" l="1"/>
  <c r="D99" i="2" s="1"/>
  <c r="F99" i="2" s="1"/>
  <c r="E100" i="2" l="1"/>
  <c r="D100" i="2" s="1"/>
  <c r="F100" i="2" s="1"/>
  <c r="E101" i="2" l="1"/>
  <c r="D101" i="2" s="1"/>
  <c r="F101" i="2" s="1"/>
  <c r="E102" i="2" l="1"/>
  <c r="D102" i="2" s="1"/>
  <c r="F102" i="2" s="1"/>
  <c r="E103" i="2" l="1"/>
  <c r="D103" i="2" s="1"/>
  <c r="F103" i="2" s="1"/>
  <c r="E104" i="2" l="1"/>
  <c r="D104" i="2" s="1"/>
  <c r="F104" i="2" s="1"/>
  <c r="E105" i="2" l="1"/>
  <c r="D105" i="2" s="1"/>
  <c r="F105" i="2" s="1"/>
  <c r="E106" i="2" l="1"/>
  <c r="D106" i="2" s="1"/>
  <c r="F106" i="2" s="1"/>
  <c r="E107" i="2" l="1"/>
  <c r="D107" i="2" s="1"/>
  <c r="F107" i="2" s="1"/>
  <c r="E108" i="2" l="1"/>
  <c r="D108" i="2" s="1"/>
  <c r="F108" i="2" s="1"/>
  <c r="E109" i="2" l="1"/>
  <c r="D109" i="2" s="1"/>
  <c r="F109" i="2" s="1"/>
  <c r="E110" i="2" l="1"/>
  <c r="D110" i="2" s="1"/>
  <c r="F110" i="2" s="1"/>
  <c r="E111" i="2" l="1"/>
  <c r="D111" i="2" s="1"/>
  <c r="F111" i="2" s="1"/>
  <c r="E112" i="2" l="1"/>
  <c r="D112" i="2" s="1"/>
  <c r="F112" i="2" s="1"/>
  <c r="E113" i="2" l="1"/>
  <c r="D113" i="2" s="1"/>
  <c r="F113" i="2" s="1"/>
  <c r="E114" i="2" l="1"/>
  <c r="D114" i="2" s="1"/>
  <c r="F114" i="2" s="1"/>
  <c r="E115" i="2" l="1"/>
  <c r="D115" i="2" s="1"/>
  <c r="F115" i="2" s="1"/>
  <c r="E116" i="2" l="1"/>
  <c r="D116" i="2" s="1"/>
  <c r="F116" i="2" s="1"/>
  <c r="E117" i="2" l="1"/>
  <c r="D117" i="2" s="1"/>
  <c r="F117" i="2" s="1"/>
  <c r="E118" i="2" l="1"/>
  <c r="D118" i="2" s="1"/>
  <c r="F118" i="2" s="1"/>
  <c r="E119" i="2" l="1"/>
  <c r="D119" i="2" s="1"/>
  <c r="F119" i="2" s="1"/>
  <c r="E120" i="2" l="1"/>
  <c r="D120" i="2" s="1"/>
  <c r="F120" i="2" s="1"/>
  <c r="E121" i="2" l="1"/>
  <c r="D121" i="2" s="1"/>
  <c r="F121" i="2" s="1"/>
  <c r="E122" i="2" l="1"/>
  <c r="D122" i="2" s="1"/>
  <c r="F122" i="2" s="1"/>
  <c r="E123" i="2" l="1"/>
  <c r="D123" i="2" s="1"/>
  <c r="F123" i="2" s="1"/>
  <c r="E124" i="2" l="1"/>
  <c r="D124" i="2" s="1"/>
  <c r="F124" i="2" s="1"/>
  <c r="E125" i="2" l="1"/>
  <c r="D125" i="2" s="1"/>
  <c r="F125" i="2" s="1"/>
  <c r="E126" i="2" l="1"/>
  <c r="D126" i="2" s="1"/>
  <c r="F126" i="2" s="1"/>
  <c r="E127" i="2" l="1"/>
  <c r="D127" i="2" s="1"/>
  <c r="F127" i="2" s="1"/>
  <c r="E128" i="2" l="1"/>
  <c r="D128" i="2" s="1"/>
  <c r="F128" i="2" s="1"/>
  <c r="E129" i="2" l="1"/>
  <c r="D129" i="2" s="1"/>
  <c r="F129" i="2" s="1"/>
  <c r="E130" i="2" l="1"/>
  <c r="D130" i="2" s="1"/>
  <c r="F130" i="2" s="1"/>
  <c r="E131" i="2" l="1"/>
  <c r="D131" i="2" s="1"/>
  <c r="F131" i="2" s="1"/>
  <c r="E132" i="2" l="1"/>
  <c r="D132" i="2" s="1"/>
  <c r="F132" i="2" s="1"/>
  <c r="E133" i="2" l="1"/>
  <c r="D133" i="2" s="1"/>
  <c r="F133" i="2" s="1"/>
  <c r="E134" i="2" l="1"/>
  <c r="D134" i="2" s="1"/>
  <c r="F134" i="2" s="1"/>
  <c r="E135" i="2" l="1"/>
  <c r="D135" i="2" s="1"/>
  <c r="F135" i="2" s="1"/>
  <c r="E136" i="2" l="1"/>
  <c r="D136" i="2" s="1"/>
  <c r="F136" i="2" s="1"/>
  <c r="E137" i="2" l="1"/>
  <c r="D137" i="2" s="1"/>
  <c r="F137" i="2" s="1"/>
  <c r="E138" i="2" l="1"/>
  <c r="D138" i="2" s="1"/>
  <c r="F138" i="2" s="1"/>
  <c r="E139" i="2" s="1"/>
  <c r="D139" i="2" s="1"/>
  <c r="F139" i="2" s="1"/>
  <c r="E140" i="2" s="1"/>
  <c r="D140" i="2" s="1"/>
  <c r="F140" i="2" s="1"/>
  <c r="E141" i="2" s="1"/>
  <c r="D141" i="2" s="1"/>
  <c r="F141" i="2" s="1"/>
  <c r="E142" i="2" s="1"/>
  <c r="D142" i="2" s="1"/>
  <c r="F142" i="2" s="1"/>
  <c r="E143" i="2" s="1"/>
  <c r="D143" i="2" s="1"/>
  <c r="F143" i="2" s="1"/>
  <c r="E144" i="2" s="1"/>
  <c r="D144" i="2" s="1"/>
  <c r="F144" i="2" s="1"/>
  <c r="E145" i="2" s="1"/>
  <c r="D145" i="2" s="1"/>
  <c r="F145" i="2" s="1"/>
  <c r="E146" i="2" s="1"/>
  <c r="D146" i="2" s="1"/>
  <c r="F146" i="2" s="1"/>
  <c r="E147" i="2" s="1"/>
  <c r="D147" i="2" s="1"/>
  <c r="F147" i="2" s="1"/>
  <c r="E148" i="2" s="1"/>
  <c r="D148" i="2" s="1"/>
  <c r="F148" i="2" s="1"/>
  <c r="E149" i="2" s="1"/>
  <c r="D149" i="2" s="1"/>
  <c r="F149" i="2" s="1"/>
  <c r="E150" i="2" s="1"/>
  <c r="D150" i="2" s="1"/>
  <c r="F150" i="2" s="1"/>
  <c r="E151" i="2" s="1"/>
  <c r="D151" i="2" s="1"/>
  <c r="F151" i="2" s="1"/>
  <c r="E152" i="2" s="1"/>
  <c r="D152" i="2" s="1"/>
  <c r="F152" i="2" s="1"/>
  <c r="E153" i="2" s="1"/>
  <c r="D153" i="2" s="1"/>
  <c r="F153" i="2" s="1"/>
  <c r="E154" i="2" s="1"/>
  <c r="D154" i="2" s="1"/>
  <c r="F154" i="2" s="1"/>
  <c r="E155" i="2" s="1"/>
  <c r="D155" i="2" s="1"/>
  <c r="F155" i="2" s="1"/>
  <c r="E156" i="2" s="1"/>
  <c r="D156" i="2" s="1"/>
  <c r="F156" i="2" s="1"/>
  <c r="E157" i="2" s="1"/>
  <c r="D157" i="2" s="1"/>
  <c r="F157" i="2" s="1"/>
  <c r="E158" i="2" s="1"/>
  <c r="D158" i="2" s="1"/>
  <c r="F158" i="2" s="1"/>
  <c r="E159" i="2" s="1"/>
  <c r="D159" i="2" s="1"/>
  <c r="F159" i="2" s="1"/>
  <c r="E160" i="2" s="1"/>
  <c r="D160" i="2" s="1"/>
  <c r="F160" i="2" s="1"/>
  <c r="E161" i="2" s="1"/>
  <c r="D161" i="2" s="1"/>
  <c r="F161" i="2" s="1"/>
  <c r="E162" i="2" s="1"/>
  <c r="D162" i="2" s="1"/>
  <c r="F162" i="2" s="1"/>
  <c r="E163" i="2" s="1"/>
  <c r="D163" i="2" s="1"/>
  <c r="F163" i="2" s="1"/>
  <c r="E164" i="2" s="1"/>
  <c r="D164" i="2" s="1"/>
  <c r="F164" i="2" s="1"/>
  <c r="E165" i="2" s="1"/>
  <c r="D165" i="2" s="1"/>
  <c r="F165" i="2" s="1"/>
  <c r="E166" i="2" s="1"/>
  <c r="D166" i="2" s="1"/>
  <c r="F166" i="2" s="1"/>
  <c r="E167" i="2" s="1"/>
  <c r="D167" i="2" s="1"/>
  <c r="F167" i="2" s="1"/>
  <c r="E168" i="2" s="1"/>
  <c r="D168" i="2" s="1"/>
  <c r="F168" i="2" s="1"/>
  <c r="E169" i="2" s="1"/>
  <c r="D169" i="2" s="1"/>
  <c r="F169" i="2" s="1"/>
  <c r="E170" i="2" s="1"/>
  <c r="D170" i="2" s="1"/>
  <c r="F170" i="2" s="1"/>
  <c r="E171" i="2" s="1"/>
  <c r="D171" i="2" s="1"/>
  <c r="F171" i="2" s="1"/>
  <c r="E172" i="2" s="1"/>
  <c r="D172" i="2" s="1"/>
  <c r="F172" i="2" s="1"/>
  <c r="E173" i="2" s="1"/>
  <c r="D173" i="2" s="1"/>
  <c r="F173" i="2" s="1"/>
  <c r="E174" i="2" s="1"/>
  <c r="D174" i="2" s="1"/>
  <c r="F174" i="2" s="1"/>
  <c r="E175" i="2" s="1"/>
  <c r="D175" i="2" s="1"/>
  <c r="F175" i="2" s="1"/>
  <c r="E176" i="2" s="1"/>
  <c r="D176" i="2" s="1"/>
  <c r="F176" i="2" s="1"/>
  <c r="E177" i="2" s="1"/>
  <c r="D177" i="2" s="1"/>
  <c r="F177" i="2" s="1"/>
  <c r="E178" i="2" s="1"/>
  <c r="D178" i="2" s="1"/>
  <c r="F178" i="2" s="1"/>
  <c r="E179" i="2" s="1"/>
  <c r="D179" i="2" s="1"/>
  <c r="F179" i="2" s="1"/>
  <c r="E180" i="2" s="1"/>
  <c r="D180" i="2" s="1"/>
  <c r="F180" i="2" s="1"/>
  <c r="E181" i="2" s="1"/>
  <c r="D181" i="2" s="1"/>
  <c r="F181" i="2" s="1"/>
  <c r="E182" i="2" s="1"/>
  <c r="D182" i="2" s="1"/>
  <c r="F182" i="2" s="1"/>
  <c r="E183" i="2" s="1"/>
  <c r="D183" i="2" s="1"/>
  <c r="F183" i="2" s="1"/>
  <c r="E184" i="2" s="1"/>
  <c r="D184" i="2" s="1"/>
  <c r="F184" i="2" s="1"/>
  <c r="E185" i="2" s="1"/>
  <c r="D185" i="2" s="1"/>
  <c r="F185" i="2" s="1"/>
  <c r="E186" i="2" s="1"/>
  <c r="D186" i="2" s="1"/>
  <c r="F186" i="2" s="1"/>
  <c r="E187" i="2" s="1"/>
  <c r="D187" i="2" s="1"/>
  <c r="F187" i="2" s="1"/>
  <c r="E188" i="2" s="1"/>
  <c r="D188" i="2" s="1"/>
  <c r="F188" i="2" s="1"/>
  <c r="E189" i="2" s="1"/>
  <c r="D189" i="2" s="1"/>
  <c r="F189" i="2" s="1"/>
  <c r="E190" i="2" s="1"/>
  <c r="D190" i="2" s="1"/>
  <c r="F190" i="2" s="1"/>
  <c r="E191" i="2" s="1"/>
  <c r="D191" i="2" s="1"/>
  <c r="F191" i="2" s="1"/>
  <c r="E192" i="2" s="1"/>
  <c r="D192" i="2" s="1"/>
  <c r="F192" i="2" s="1"/>
  <c r="E193" i="2" s="1"/>
  <c r="D193" i="2" s="1"/>
  <c r="F193" i="2" s="1"/>
  <c r="E194" i="2" s="1"/>
  <c r="D194" i="2" s="1"/>
  <c r="F194" i="2" s="1"/>
  <c r="E195" i="2" s="1"/>
  <c r="D195" i="2" s="1"/>
  <c r="F195" i="2" s="1"/>
  <c r="E196" i="2" s="1"/>
  <c r="D196" i="2" s="1"/>
  <c r="F196" i="2" s="1"/>
  <c r="E197" i="2" s="1"/>
  <c r="D197" i="2" s="1"/>
  <c r="F197" i="2" s="1"/>
  <c r="E198" i="2" s="1"/>
  <c r="D198" i="2" s="1"/>
  <c r="F198" i="2" s="1"/>
  <c r="E199" i="2" s="1"/>
  <c r="D199" i="2" s="1"/>
  <c r="F199" i="2" s="1"/>
  <c r="E200" i="2" s="1"/>
  <c r="D200" i="2" s="1"/>
  <c r="F200" i="2" s="1"/>
  <c r="E201" i="2" s="1"/>
  <c r="D201" i="2" s="1"/>
  <c r="F201" i="2" s="1"/>
  <c r="E202" i="2" s="1"/>
  <c r="D202" i="2" s="1"/>
  <c r="F202" i="2" s="1"/>
  <c r="E203" i="2" s="1"/>
  <c r="D203" i="2" s="1"/>
  <c r="F203" i="2" s="1"/>
  <c r="E204" i="2" s="1"/>
  <c r="D204" i="2" s="1"/>
  <c r="F204" i="2" s="1"/>
  <c r="E205" i="2" s="1"/>
  <c r="D205" i="2" s="1"/>
  <c r="F205" i="2" s="1"/>
  <c r="E206" i="2" s="1"/>
  <c r="D206" i="2" s="1"/>
  <c r="F206" i="2" s="1"/>
  <c r="E207" i="2" s="1"/>
  <c r="D207" i="2" s="1"/>
  <c r="F207" i="2" s="1"/>
  <c r="E208" i="2" s="1"/>
  <c r="D208" i="2" s="1"/>
  <c r="F208" i="2" s="1"/>
  <c r="E209" i="2" s="1"/>
  <c r="D209" i="2" s="1"/>
  <c r="F209" i="2" s="1"/>
  <c r="E210" i="2" s="1"/>
  <c r="D210" i="2" s="1"/>
  <c r="F210" i="2" s="1"/>
  <c r="E211" i="2" s="1"/>
  <c r="D211" i="2" s="1"/>
  <c r="F211" i="2" s="1"/>
  <c r="E212" i="2" s="1"/>
  <c r="D212" i="2" s="1"/>
  <c r="F212" i="2" s="1"/>
  <c r="E213" i="2" s="1"/>
  <c r="D213" i="2" s="1"/>
  <c r="F213" i="2" s="1"/>
  <c r="E214" i="2" s="1"/>
  <c r="D214" i="2" s="1"/>
  <c r="F214" i="2" s="1"/>
  <c r="E215" i="2" s="1"/>
  <c r="D215" i="2" s="1"/>
  <c r="F215" i="2" s="1"/>
  <c r="E216" i="2" s="1"/>
  <c r="D216" i="2" s="1"/>
  <c r="F216" i="2" s="1"/>
  <c r="E217" i="2" s="1"/>
  <c r="D217" i="2" s="1"/>
  <c r="F217" i="2" s="1"/>
  <c r="E218" i="2" s="1"/>
  <c r="D218" i="2" s="1"/>
  <c r="F218" i="2" s="1"/>
  <c r="E219" i="2" s="1"/>
  <c r="D219" i="2" s="1"/>
  <c r="F219" i="2" s="1"/>
  <c r="E220" i="2" s="1"/>
  <c r="D220" i="2" s="1"/>
  <c r="F220" i="2" s="1"/>
  <c r="E221" i="2" s="1"/>
  <c r="D221" i="2" s="1"/>
  <c r="F221" i="2" s="1"/>
  <c r="E222" i="2" s="1"/>
  <c r="D222" i="2" s="1"/>
  <c r="F222" i="2" s="1"/>
  <c r="E223" i="2" s="1"/>
  <c r="D223" i="2" s="1"/>
  <c r="F223" i="2" s="1"/>
  <c r="E224" i="2" s="1"/>
  <c r="D224" i="2" s="1"/>
  <c r="F224" i="2" s="1"/>
  <c r="E225" i="2" s="1"/>
  <c r="D225" i="2" s="1"/>
  <c r="F225" i="2" s="1"/>
  <c r="E226" i="2" s="1"/>
  <c r="D226" i="2" s="1"/>
  <c r="F226" i="2" s="1"/>
  <c r="E227" i="2" s="1"/>
  <c r="D227" i="2" s="1"/>
  <c r="F227" i="2" s="1"/>
  <c r="E228" i="2" s="1"/>
  <c r="D228" i="2" s="1"/>
  <c r="F228" i="2" s="1"/>
  <c r="E229" i="2" s="1"/>
  <c r="D229" i="2" s="1"/>
  <c r="F229" i="2" s="1"/>
  <c r="E230" i="2" s="1"/>
  <c r="D230" i="2" s="1"/>
  <c r="F230" i="2" s="1"/>
  <c r="E231" i="2" s="1"/>
  <c r="D231" i="2" s="1"/>
  <c r="F231" i="2" s="1"/>
  <c r="E232" i="2" s="1"/>
  <c r="D232" i="2" s="1"/>
  <c r="F232" i="2" s="1"/>
  <c r="E233" i="2" s="1"/>
  <c r="D233" i="2" s="1"/>
  <c r="F233" i="2" s="1"/>
  <c r="E234" i="2" s="1"/>
  <c r="D234" i="2" s="1"/>
  <c r="F234" i="2" s="1"/>
  <c r="E235" i="2" s="1"/>
  <c r="D235" i="2" s="1"/>
  <c r="F235" i="2" s="1"/>
  <c r="E236" i="2" s="1"/>
  <c r="D236" i="2" s="1"/>
  <c r="F236" i="2" s="1"/>
  <c r="E237" i="2" s="1"/>
  <c r="D237" i="2" s="1"/>
  <c r="F237" i="2" s="1"/>
  <c r="E238" i="2" s="1"/>
  <c r="D238" i="2" s="1"/>
  <c r="F238" i="2" s="1"/>
  <c r="E239" i="2" s="1"/>
  <c r="D239" i="2" s="1"/>
  <c r="F239" i="2" s="1"/>
  <c r="E240" i="2" s="1"/>
  <c r="D240" i="2" s="1"/>
  <c r="F240" i="2" s="1"/>
  <c r="E241" i="2" s="1"/>
  <c r="D241" i="2" s="1"/>
  <c r="F241" i="2" s="1"/>
  <c r="E242" i="2" s="1"/>
  <c r="D242" i="2" s="1"/>
  <c r="F242" i="2" s="1"/>
  <c r="E243" i="2" s="1"/>
  <c r="D243" i="2" s="1"/>
  <c r="F243" i="2" s="1"/>
  <c r="E244" i="2" s="1"/>
  <c r="D244" i="2" s="1"/>
  <c r="F244" i="2" s="1"/>
  <c r="E245" i="2" s="1"/>
  <c r="D245" i="2" s="1"/>
  <c r="F245" i="2" s="1"/>
  <c r="E246" i="2" s="1"/>
  <c r="D246" i="2" s="1"/>
  <c r="F246" i="2" s="1"/>
  <c r="E247" i="2" s="1"/>
  <c r="D247" i="2" s="1"/>
  <c r="F247" i="2" s="1"/>
  <c r="E248" i="2" s="1"/>
  <c r="D248" i="2" s="1"/>
  <c r="F248" i="2" s="1"/>
  <c r="E249" i="2" s="1"/>
  <c r="D249" i="2" s="1"/>
  <c r="F249" i="2" s="1"/>
  <c r="E250" i="2" s="1"/>
  <c r="D250" i="2" s="1"/>
  <c r="F250" i="2" s="1"/>
  <c r="E251" i="2" s="1"/>
  <c r="D251" i="2" s="1"/>
  <c r="F251" i="2" s="1"/>
  <c r="E252" i="2" s="1"/>
  <c r="D252" i="2" s="1"/>
  <c r="F252" i="2" s="1"/>
  <c r="E253" i="2" s="1"/>
  <c r="D253" i="2" s="1"/>
  <c r="F253" i="2" s="1"/>
  <c r="E254" i="2" s="1"/>
  <c r="D254" i="2" s="1"/>
  <c r="F254" i="2" s="1"/>
  <c r="E255" i="2" s="1"/>
  <c r="D255" i="2" s="1"/>
  <c r="F255" i="2" s="1"/>
  <c r="E256" i="2" s="1"/>
  <c r="D256" i="2" s="1"/>
  <c r="F256" i="2" s="1"/>
  <c r="E257" i="2" s="1"/>
  <c r="D257" i="2" s="1"/>
  <c r="F257" i="2" s="1"/>
  <c r="E258" i="2" s="1"/>
  <c r="D258" i="2" s="1"/>
  <c r="F258" i="2" s="1"/>
  <c r="E259" i="2" s="1"/>
  <c r="D259" i="2" s="1"/>
  <c r="F259" i="2" s="1"/>
  <c r="E260" i="2" s="1"/>
  <c r="D260" i="2" s="1"/>
  <c r="F260" i="2" s="1"/>
  <c r="E261" i="2" s="1"/>
  <c r="D261" i="2" s="1"/>
  <c r="F261" i="2" s="1"/>
  <c r="E262" i="2" s="1"/>
  <c r="D262" i="2" s="1"/>
  <c r="F262" i="2" s="1"/>
  <c r="E263" i="2" s="1"/>
  <c r="D263" i="2" s="1"/>
  <c r="F263" i="2" s="1"/>
  <c r="E264" i="2" s="1"/>
  <c r="D264" i="2" s="1"/>
  <c r="F264" i="2" s="1"/>
  <c r="E265" i="2" s="1"/>
  <c r="D265" i="2" s="1"/>
  <c r="F265" i="2" s="1"/>
  <c r="E266" i="2" s="1"/>
  <c r="D266" i="2" s="1"/>
  <c r="F266" i="2" s="1"/>
  <c r="E267" i="2" s="1"/>
  <c r="D267" i="2" s="1"/>
  <c r="F267" i="2" s="1"/>
  <c r="E268" i="2" s="1"/>
  <c r="D268" i="2" s="1"/>
  <c r="F268" i="2" s="1"/>
  <c r="E269" i="2" s="1"/>
  <c r="D269" i="2" s="1"/>
  <c r="F269" i="2" s="1"/>
  <c r="E270" i="2" l="1"/>
  <c r="D270" i="2" s="1"/>
  <c r="F270" i="2" s="1"/>
  <c r="E271" i="2" l="1"/>
  <c r="D271" i="2" s="1"/>
  <c r="F271" i="2" s="1"/>
  <c r="E272" i="2" l="1"/>
  <c r="D272" i="2" s="1"/>
  <c r="F272" i="2" s="1"/>
  <c r="E273" i="2" l="1"/>
  <c r="D273" i="2" s="1"/>
  <c r="F273" i="2" s="1"/>
  <c r="E274" i="2" l="1"/>
  <c r="D274" i="2" s="1"/>
  <c r="F274" i="2" s="1"/>
  <c r="E275" i="2" l="1"/>
  <c r="D275" i="2" s="1"/>
  <c r="F275" i="2" s="1"/>
  <c r="E276" i="2" l="1"/>
  <c r="D276" i="2" s="1"/>
  <c r="F276" i="2" s="1"/>
  <c r="E277" i="2" l="1"/>
  <c r="D277" i="2" s="1"/>
  <c r="F277" i="2" s="1"/>
  <c r="E278" i="2" l="1"/>
  <c r="D278" i="2" s="1"/>
  <c r="F278" i="2" s="1"/>
  <c r="E279" i="2" l="1"/>
  <c r="D279" i="2" s="1"/>
  <c r="F279" i="2" s="1"/>
  <c r="E280" i="2" l="1"/>
  <c r="D280" i="2" s="1"/>
  <c r="F280" i="2" s="1"/>
  <c r="E281" i="2" l="1"/>
  <c r="D281" i="2" s="1"/>
  <c r="F281" i="2" s="1"/>
  <c r="E282" i="2" l="1"/>
  <c r="D282" i="2" s="1"/>
  <c r="F282" i="2" s="1"/>
  <c r="E283" i="2" l="1"/>
  <c r="D283" i="2" s="1"/>
  <c r="F283" i="2" s="1"/>
  <c r="E284" i="2" l="1"/>
  <c r="D284" i="2" s="1"/>
  <c r="F284" i="2" s="1"/>
  <c r="E285" i="2" l="1"/>
  <c r="D285" i="2" s="1"/>
  <c r="F285" i="2" s="1"/>
  <c r="E286" i="2" l="1"/>
  <c r="D286" i="2" s="1"/>
  <c r="F286" i="2" s="1"/>
  <c r="E287" i="2" l="1"/>
  <c r="D287" i="2" s="1"/>
  <c r="F287" i="2" s="1"/>
  <c r="E288" i="2" l="1"/>
  <c r="D288" i="2" s="1"/>
  <c r="F288" i="2" s="1"/>
  <c r="E289" i="2" l="1"/>
  <c r="D289" i="2" s="1"/>
  <c r="F289" i="2" s="1"/>
  <c r="E290" i="2" l="1"/>
  <c r="D290" i="2" s="1"/>
  <c r="F290" i="2" s="1"/>
  <c r="E291" i="2" l="1"/>
  <c r="D291" i="2" s="1"/>
  <c r="F291" i="2" s="1"/>
  <c r="E292" i="2" l="1"/>
  <c r="D292" i="2" s="1"/>
  <c r="F292" i="2" s="1"/>
  <c r="E293" i="2" l="1"/>
  <c r="D293" i="2" s="1"/>
  <c r="F293" i="2" s="1"/>
  <c r="E294" i="2" l="1"/>
  <c r="D294" i="2" s="1"/>
  <c r="F294" i="2" s="1"/>
  <c r="E295" i="2" l="1"/>
  <c r="D295" i="2" s="1"/>
  <c r="F295" i="2" s="1"/>
  <c r="E296" i="2" l="1"/>
  <c r="D296" i="2" s="1"/>
  <c r="F296" i="2" s="1"/>
  <c r="E297" i="2" l="1"/>
  <c r="D297" i="2" s="1"/>
  <c r="F297" i="2" s="1"/>
  <c r="E298" i="2" l="1"/>
  <c r="D298" i="2" s="1"/>
  <c r="F298" i="2" s="1"/>
  <c r="E299" i="2" l="1"/>
  <c r="D299" i="2" s="1"/>
  <c r="F299" i="2" s="1"/>
  <c r="E300" i="2" l="1"/>
  <c r="D300" i="2" s="1"/>
  <c r="F300" i="2" s="1"/>
  <c r="E301" i="2" l="1"/>
  <c r="D301" i="2" s="1"/>
  <c r="F301" i="2" s="1"/>
  <c r="E302" i="2" l="1"/>
  <c r="D302" i="2" s="1"/>
  <c r="F302" i="2" s="1"/>
  <c r="E303" i="2" l="1"/>
  <c r="D303" i="2" s="1"/>
  <c r="F303" i="2" s="1"/>
  <c r="E304" i="2" l="1"/>
  <c r="D304" i="2" s="1"/>
  <c r="F304" i="2" s="1"/>
  <c r="E305" i="2" l="1"/>
  <c r="D305" i="2" s="1"/>
  <c r="F305" i="2" s="1"/>
  <c r="E306" i="2" l="1"/>
  <c r="D306" i="2" s="1"/>
  <c r="F306" i="2" s="1"/>
  <c r="E307" i="2" l="1"/>
  <c r="D307" i="2" s="1"/>
  <c r="F307" i="2" s="1"/>
  <c r="E308" i="2" l="1"/>
  <c r="D308" i="2" s="1"/>
  <c r="F308" i="2" s="1"/>
  <c r="E309" i="2" l="1"/>
  <c r="D309" i="2" s="1"/>
  <c r="F309" i="2" s="1"/>
  <c r="E310" i="2" l="1"/>
  <c r="D310" i="2" s="1"/>
  <c r="F310" i="2" s="1"/>
  <c r="E311" i="2" l="1"/>
  <c r="D311" i="2" s="1"/>
  <c r="F311" i="2" s="1"/>
  <c r="E312" i="2" l="1"/>
  <c r="D312" i="2" s="1"/>
  <c r="F312" i="2" s="1"/>
  <c r="E313" i="2" l="1"/>
  <c r="D313" i="2" s="1"/>
  <c r="F313" i="2" s="1"/>
  <c r="E314" i="2" l="1"/>
  <c r="D314" i="2" s="1"/>
  <c r="F314" i="2" s="1"/>
  <c r="E315" i="2" l="1"/>
  <c r="D315" i="2" s="1"/>
  <c r="F315" i="2" s="1"/>
  <c r="E316" i="2" l="1"/>
  <c r="D316" i="2" s="1"/>
  <c r="F316" i="2" s="1"/>
  <c r="E317" i="2" l="1"/>
  <c r="D317" i="2" s="1"/>
  <c r="F317" i="2" s="1"/>
  <c r="E318" i="2" l="1"/>
  <c r="D318" i="2" s="1"/>
  <c r="F318" i="2" s="1"/>
  <c r="E319" i="2" l="1"/>
  <c r="D319" i="2" s="1"/>
  <c r="F319" i="2" s="1"/>
  <c r="E320" i="2" l="1"/>
  <c r="D320" i="2" s="1"/>
  <c r="F320" i="2" s="1"/>
  <c r="E321" i="2" l="1"/>
  <c r="D321" i="2" s="1"/>
  <c r="F321" i="2" s="1"/>
  <c r="E322" i="2" l="1"/>
  <c r="D322" i="2" s="1"/>
  <c r="F322" i="2" s="1"/>
  <c r="E323" i="2" l="1"/>
  <c r="D323" i="2" s="1"/>
  <c r="F323" i="2" s="1"/>
  <c r="E324" i="2" l="1"/>
  <c r="D324" i="2" s="1"/>
  <c r="F324" i="2" s="1"/>
  <c r="E325" i="2" l="1"/>
  <c r="D325" i="2" s="1"/>
  <c r="F325" i="2" s="1"/>
  <c r="E326" i="2" l="1"/>
  <c r="D326" i="2" s="1"/>
  <c r="F326" i="2" s="1"/>
  <c r="E327" i="2" l="1"/>
  <c r="D327" i="2" s="1"/>
  <c r="F327" i="2" s="1"/>
  <c r="E328" i="2" l="1"/>
  <c r="D328" i="2" s="1"/>
  <c r="F328" i="2" s="1"/>
  <c r="E329" i="2" l="1"/>
  <c r="D329" i="2" s="1"/>
  <c r="F329" i="2" s="1"/>
  <c r="E330" i="2" l="1"/>
  <c r="D330" i="2" s="1"/>
  <c r="F330" i="2" s="1"/>
  <c r="E331" i="2" l="1"/>
  <c r="D331" i="2" s="1"/>
  <c r="F331" i="2" s="1"/>
  <c r="E332" i="2" l="1"/>
  <c r="D332" i="2" s="1"/>
  <c r="F332" i="2" s="1"/>
  <c r="E333" i="2" l="1"/>
  <c r="D333" i="2" s="1"/>
  <c r="F333" i="2" s="1"/>
  <c r="E334" i="2" l="1"/>
  <c r="D334" i="2" s="1"/>
  <c r="F334" i="2" s="1"/>
  <c r="E335" i="2" l="1"/>
  <c r="D335" i="2" s="1"/>
  <c r="F335" i="2" s="1"/>
  <c r="E336" i="2" l="1"/>
  <c r="D336" i="2" s="1"/>
  <c r="F336" i="2" s="1"/>
  <c r="E337" i="2" l="1"/>
  <c r="D337" i="2" s="1"/>
  <c r="F337" i="2" s="1"/>
  <c r="E338" i="2" l="1"/>
  <c r="D338" i="2" s="1"/>
  <c r="F338" i="2" s="1"/>
  <c r="E339" i="2" l="1"/>
  <c r="D339" i="2" s="1"/>
  <c r="F339" i="2" s="1"/>
  <c r="E340" i="2" l="1"/>
  <c r="D340" i="2" s="1"/>
  <c r="F340" i="2" s="1"/>
  <c r="E341" i="2" l="1"/>
  <c r="D341" i="2" s="1"/>
  <c r="F341" i="2" s="1"/>
  <c r="E342" i="2" l="1"/>
  <c r="D342" i="2" s="1"/>
  <c r="F342" i="2" s="1"/>
  <c r="E343" i="2" l="1"/>
  <c r="D343" i="2" s="1"/>
  <c r="F343" i="2" s="1"/>
  <c r="E344" i="2" l="1"/>
  <c r="D344" i="2" s="1"/>
  <c r="F344" i="2" s="1"/>
  <c r="E345" i="2" l="1"/>
  <c r="D345" i="2" s="1"/>
  <c r="F345" i="2" s="1"/>
  <c r="E346" i="2" l="1"/>
  <c r="D346" i="2" s="1"/>
  <c r="F346" i="2" s="1"/>
  <c r="E347" i="2" l="1"/>
  <c r="D347" i="2" s="1"/>
  <c r="F347" i="2" s="1"/>
  <c r="E348" i="2" l="1"/>
  <c r="D348" i="2" s="1"/>
  <c r="F348" i="2" s="1"/>
  <c r="E349" i="2" l="1"/>
  <c r="D349" i="2" s="1"/>
  <c r="F349" i="2" s="1"/>
  <c r="E350" i="2" l="1"/>
  <c r="D350" i="2" s="1"/>
  <c r="F350" i="2" s="1"/>
  <c r="E351" i="2" l="1"/>
  <c r="D351" i="2" s="1"/>
  <c r="F351" i="2" s="1"/>
  <c r="E352" i="2" l="1"/>
  <c r="D352" i="2" s="1"/>
  <c r="F352" i="2" s="1"/>
  <c r="E353" i="2" l="1"/>
  <c r="D353" i="2" s="1"/>
  <c r="F353" i="2" s="1"/>
  <c r="E354" i="2" l="1"/>
  <c r="D354" i="2" s="1"/>
  <c r="F354" i="2" s="1"/>
  <c r="E355" i="2" l="1"/>
  <c r="D355" i="2" s="1"/>
  <c r="F355" i="2" s="1"/>
  <c r="E356" i="2" l="1"/>
  <c r="D356" i="2" s="1"/>
  <c r="F356" i="2" s="1"/>
  <c r="E357" i="2" l="1"/>
  <c r="D357" i="2" s="1"/>
  <c r="F357" i="2" s="1"/>
  <c r="E358" i="2" l="1"/>
  <c r="D358" i="2" s="1"/>
  <c r="F358" i="2" s="1"/>
  <c r="E359" i="2" l="1"/>
  <c r="D359" i="2" s="1"/>
  <c r="F359" i="2" s="1"/>
  <c r="E360" i="2" l="1"/>
  <c r="D360" i="2" s="1"/>
  <c r="F360" i="2" s="1"/>
  <c r="E361" i="2" l="1"/>
  <c r="D361" i="2" s="1"/>
  <c r="F361" i="2" s="1"/>
  <c r="E362" i="2" l="1"/>
  <c r="D362" i="2" s="1"/>
  <c r="F362" i="2" s="1"/>
  <c r="E363" i="2" l="1"/>
  <c r="D363" i="2" s="1"/>
  <c r="F363" i="2" s="1"/>
  <c r="E364" i="2" l="1"/>
  <c r="D364" i="2" s="1"/>
  <c r="F364" i="2" s="1"/>
  <c r="E365" i="2" l="1"/>
  <c r="D365" i="2" s="1"/>
  <c r="F365" i="2" s="1"/>
  <c r="E366" i="2" l="1"/>
  <c r="D366" i="2" s="1"/>
  <c r="F366" i="2" s="1"/>
  <c r="E367" i="2" l="1"/>
  <c r="D367" i="2" s="1"/>
  <c r="F367" i="2" s="1"/>
  <c r="E368" i="2" l="1"/>
  <c r="D368" i="2" s="1"/>
  <c r="F368" i="2" s="1"/>
  <c r="E369" i="2" l="1"/>
  <c r="D369" i="2" s="1"/>
  <c r="F369" i="2" s="1"/>
</calcChain>
</file>

<file path=xl/sharedStrings.xml><?xml version="1.0" encoding="utf-8"?>
<sst xmlns="http://schemas.openxmlformats.org/spreadsheetml/2006/main" count="32" uniqueCount="30">
  <si>
    <t>Mortgage Loan Parameters</t>
  </si>
  <si>
    <t>Interest from scroller</t>
  </si>
  <si>
    <t>Purchase Price:</t>
  </si>
  <si>
    <t>Percent</t>
  </si>
  <si>
    <t>Loan</t>
  </si>
  <si>
    <t>Loan Amount:</t>
  </si>
  <si>
    <t>Monthly Payment:</t>
  </si>
  <si>
    <t>30-year</t>
  </si>
  <si>
    <t>15-year</t>
  </si>
  <si>
    <t>Year term</t>
  </si>
  <si>
    <t>10% down</t>
  </si>
  <si>
    <t>15% down</t>
  </si>
  <si>
    <t>20% down</t>
  </si>
  <si>
    <t>Beginning Month:</t>
  </si>
  <si>
    <t>Beginning Year:</t>
  </si>
  <si>
    <t>Month</t>
  </si>
  <si>
    <t>Interest Rate:</t>
  </si>
  <si>
    <t>Loan Term (months):</t>
  </si>
  <si>
    <t>Percent Down Pmt:</t>
  </si>
  <si>
    <t>Pmt No.</t>
  </si>
  <si>
    <t>Pmt</t>
  </si>
  <si>
    <t>Principal</t>
  </si>
  <si>
    <t>Interest</t>
  </si>
  <si>
    <t>Balance</t>
  </si>
  <si>
    <t>Linked Cells</t>
  </si>
  <si>
    <t>Amortization Schedule</t>
  </si>
  <si>
    <t>Down payment</t>
  </si>
  <si>
    <t xml:space="preserve"> Loan Term:</t>
  </si>
  <si>
    <t xml:space="preserve"> Pct. Down Payment:</t>
  </si>
  <si>
    <t>Loan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</si>
</sst>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0&quot;% Interest&quot;"/>
    <numFmt numFmtId="165" formatCode="mmm\-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6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7" fillId="2" borderId="1" xfId="2" applyFont="1" applyBorder="1" applyAlignment="1">
      <alignment horizontal="centerContinuous"/>
    </xf>
    <xf numFmtId="0" fontId="7" fillId="2" borderId="2" xfId="2" applyFont="1" applyBorder="1" applyAlignment="1">
      <alignment horizontal="centerContinuous"/>
    </xf>
    <xf numFmtId="0" fontId="7" fillId="2" borderId="3" xfId="2" applyFont="1" applyBorder="1" applyAlignment="1">
      <alignment horizontal="centerContinuous"/>
    </xf>
    <xf numFmtId="0" fontId="0" fillId="0" borderId="4" xfId="3" applyFont="1" applyFill="1" applyBorder="1"/>
    <xf numFmtId="0" fontId="0" fillId="0" borderId="0" xfId="3" applyFont="1" applyFill="1" applyBorder="1"/>
    <xf numFmtId="0" fontId="0" fillId="0" borderId="5" xfId="3" applyFont="1" applyFill="1" applyBorder="1"/>
    <xf numFmtId="0" fontId="0" fillId="0" borderId="0" xfId="3" applyFont="1" applyFill="1" applyBorder="1" applyAlignment="1">
      <alignment horizontal="right"/>
    </xf>
    <xf numFmtId="6" fontId="2" fillId="0" borderId="0" xfId="3" applyNumberFormat="1" applyFill="1" applyBorder="1"/>
    <xf numFmtId="0" fontId="0" fillId="0" borderId="0" xfId="3" applyFont="1" applyFill="1" applyBorder="1" applyAlignment="1">
      <alignment horizontal="center"/>
    </xf>
    <xf numFmtId="8" fontId="0" fillId="0" borderId="0" xfId="3" applyNumberFormat="1" applyFont="1" applyFill="1" applyBorder="1"/>
    <xf numFmtId="0" fontId="0" fillId="0" borderId="6" xfId="3" applyFont="1" applyFill="1" applyBorder="1"/>
    <xf numFmtId="0" fontId="0" fillId="0" borderId="7" xfId="3" applyFont="1" applyFill="1" applyBorder="1"/>
    <xf numFmtId="0" fontId="0" fillId="0" borderId="8" xfId="3" applyFont="1" applyFill="1" applyBorder="1"/>
    <xf numFmtId="0" fontId="4" fillId="2" borderId="4" xfId="2" applyBorder="1"/>
    <xf numFmtId="0" fontId="4" fillId="2" borderId="5" xfId="2" applyBorder="1"/>
    <xf numFmtId="0" fontId="3" fillId="0" borderId="0" xfId="3" applyFont="1" applyFill="1" applyBorder="1" applyAlignment="1">
      <alignment horizontal="right"/>
    </xf>
    <xf numFmtId="6" fontId="3" fillId="0" borderId="0" xfId="3" applyNumberFormat="1" applyFont="1" applyFill="1" applyBorder="1" applyAlignment="1" applyProtection="1">
      <alignment horizontal="center"/>
      <protection locked="0"/>
    </xf>
    <xf numFmtId="6" fontId="3" fillId="0" borderId="9" xfId="3" applyNumberFormat="1" applyFont="1" applyFill="1" applyBorder="1" applyAlignment="1" applyProtection="1">
      <alignment horizontal="center"/>
      <protection locked="0"/>
    </xf>
    <xf numFmtId="0" fontId="0" fillId="0" borderId="12" xfId="3" applyFont="1" applyFill="1" applyBorder="1"/>
    <xf numFmtId="0" fontId="0" fillId="0" borderId="13" xfId="3" applyFont="1" applyFill="1" applyBorder="1"/>
    <xf numFmtId="0" fontId="0" fillId="0" borderId="16" xfId="3" applyFont="1" applyFill="1" applyBorder="1"/>
    <xf numFmtId="0" fontId="0" fillId="0" borderId="17" xfId="3" applyFont="1" applyFill="1" applyBorder="1"/>
    <xf numFmtId="0" fontId="8" fillId="0" borderId="15" xfId="3" applyFont="1" applyFill="1" applyBorder="1"/>
    <xf numFmtId="0" fontId="8" fillId="0" borderId="11" xfId="3" applyFont="1" applyFill="1" applyBorder="1"/>
    <xf numFmtId="6" fontId="3" fillId="0" borderId="14" xfId="3" applyNumberFormat="1" applyFont="1" applyFill="1" applyBorder="1" applyAlignment="1">
      <alignment horizontal="center"/>
    </xf>
    <xf numFmtId="164" fontId="0" fillId="0" borderId="10" xfId="3" applyNumberFormat="1" applyFont="1" applyFill="1" applyBorder="1" applyAlignment="1">
      <alignment horizontal="center"/>
    </xf>
    <xf numFmtId="0" fontId="6" fillId="2" borderId="0" xfId="2" applyFont="1" applyBorder="1" applyAlignment="1">
      <alignment horizontal="right" vertical="center"/>
    </xf>
    <xf numFmtId="0" fontId="7" fillId="2" borderId="0" xfId="2" applyFont="1" applyBorder="1" applyAlignment="1">
      <alignment horizontal="right" vertical="center"/>
    </xf>
    <xf numFmtId="8" fontId="7" fillId="2" borderId="0" xfId="2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4" borderId="4" xfId="3" applyFont="1" applyFill="1" applyBorder="1" applyProtection="1">
      <protection locked="0"/>
    </xf>
    <xf numFmtId="0" fontId="0" fillId="4" borderId="5" xfId="3" applyFont="1" applyFill="1" applyBorder="1"/>
    <xf numFmtId="0" fontId="0" fillId="4" borderId="4" xfId="3" applyFont="1" applyFill="1" applyBorder="1"/>
    <xf numFmtId="6" fontId="0" fillId="4" borderId="4" xfId="3" applyNumberFormat="1" applyFont="1" applyFill="1" applyBorder="1"/>
    <xf numFmtId="9" fontId="2" fillId="4" borderId="6" xfId="3" applyNumberFormat="1" applyFill="1" applyBorder="1"/>
    <xf numFmtId="0" fontId="0" fillId="4" borderId="8" xfId="3" applyFont="1" applyFill="1" applyBorder="1"/>
    <xf numFmtId="165" fontId="0" fillId="0" borderId="0" xfId="0" applyNumberFormat="1"/>
    <xf numFmtId="0" fontId="7" fillId="2" borderId="1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5" fillId="0" borderId="0" xfId="4" applyFill="1" applyBorder="1" applyAlignment="1" applyProtection="1">
      <alignment horizontal="center"/>
    </xf>
  </cellXfs>
  <cellStyles count="5">
    <cellStyle name="20% - Accent3" xfId="3" builtinId="38" customBuiltin="1"/>
    <cellStyle name="Accent2" xfId="2" builtinId="33" customBuiltin="1"/>
    <cellStyle name="Hyperlink" xfId="4" builtinId="8"/>
    <cellStyle name="Normal" xfId="0" builtinId="0"/>
    <cellStyle name="Percent" xfId="1" builtinId="5"/>
  </cellStyles>
  <dxfs count="6">
    <dxf>
      <numFmt numFmtId="166" formatCode="\$#,##0.00_);[Red]\(\$#,##0.00\)"/>
    </dxf>
    <dxf>
      <numFmt numFmtId="166" formatCode="\$#,##0.00_);[Red]\(\$#,##0.00\)"/>
    </dxf>
    <dxf>
      <numFmt numFmtId="166" formatCode="\$#,##0.00_);[Red]\(\$#,##0.00\)"/>
    </dxf>
    <dxf>
      <numFmt numFmtId="166" formatCode="\$#,##0.00_);[Red]\(\$#,##0.00\)"/>
    </dxf>
    <dxf>
      <numFmt numFmtId="165" formatCode="mmm\-yyyy"/>
    </dxf>
    <dxf>
      <font>
        <b/>
        <u val="none"/>
        <vertAlign val="baseline"/>
        <sz val="12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7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161925</xdr:rowOff>
        </xdr:from>
        <xdr:to>
          <xdr:col>3</xdr:col>
          <xdr:colOff>38100</xdr:colOff>
          <xdr:row>14</xdr:row>
          <xdr:rowOff>171450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7</xdr:row>
          <xdr:rowOff>47625</xdr:rowOff>
        </xdr:from>
        <xdr:to>
          <xdr:col>2</xdr:col>
          <xdr:colOff>942975</xdr:colOff>
          <xdr:row>8</xdr:row>
          <xdr:rowOff>66675</xdr:rowOff>
        </xdr:to>
        <xdr:sp macro="" textlink="">
          <xdr:nvSpPr>
            <xdr:cNvPr id="1026" name="Option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8</xdr:row>
          <xdr:rowOff>76200</xdr:rowOff>
        </xdr:from>
        <xdr:to>
          <xdr:col>2</xdr:col>
          <xdr:colOff>942975</xdr:colOff>
          <xdr:row>9</xdr:row>
          <xdr:rowOff>95250</xdr:rowOff>
        </xdr:to>
        <xdr:sp macro="" textlink="">
          <xdr:nvSpPr>
            <xdr:cNvPr id="1027" name="OptionButton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9</xdr:row>
          <xdr:rowOff>104775</xdr:rowOff>
        </xdr:from>
        <xdr:to>
          <xdr:col>2</xdr:col>
          <xdr:colOff>942975</xdr:colOff>
          <xdr:row>10</xdr:row>
          <xdr:rowOff>123825</xdr:rowOff>
        </xdr:to>
        <xdr:sp macro="" textlink="">
          <xdr:nvSpPr>
            <xdr:cNvPr id="1028" name="OptionButton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28575</xdr:rowOff>
        </xdr:from>
        <xdr:to>
          <xdr:col>4</xdr:col>
          <xdr:colOff>1076325</xdr:colOff>
          <xdr:row>8</xdr:row>
          <xdr:rowOff>76200</xdr:rowOff>
        </xdr:to>
        <xdr:sp macro="" textlink="">
          <xdr:nvSpPr>
            <xdr:cNvPr id="1029" name="OptionButton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114300</xdr:rowOff>
        </xdr:from>
        <xdr:to>
          <xdr:col>4</xdr:col>
          <xdr:colOff>1076325</xdr:colOff>
          <xdr:row>9</xdr:row>
          <xdr:rowOff>161925</xdr:rowOff>
        </xdr:to>
        <xdr:sp macro="" textlink="">
          <xdr:nvSpPr>
            <xdr:cNvPr id="1030" name="OptionButton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4</xdr:row>
          <xdr:rowOff>47625</xdr:rowOff>
        </xdr:from>
        <xdr:to>
          <xdr:col>4</xdr:col>
          <xdr:colOff>1038225</xdr:colOff>
          <xdr:row>5</xdr:row>
          <xdr:rowOff>85725</xdr:rowOff>
        </xdr:to>
        <xdr:sp macro="" textlink="">
          <xdr:nvSpPr>
            <xdr:cNvPr id="1060" name="CheckBox1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F369" totalsRowShown="0" headerRowDxfId="5">
  <autoFilter ref="A9:F369" xr:uid="{00000000-0009-0000-0100-000001000000}"/>
  <tableColumns count="6">
    <tableColumn id="1" xr3:uid="{00000000-0010-0000-0000-000001000000}" name="Month" dataDxfId="4">
      <calculatedColumnFormula>DATE(YEAR(A9),MONTH(A9)+1,1)</calculatedColumnFormula>
    </tableColumn>
    <tableColumn id="2" xr3:uid="{00000000-0010-0000-0000-000002000000}" name="Pmt No.">
      <calculatedColumnFormula>B9+1</calculatedColumnFormula>
    </tableColumn>
    <tableColumn id="3" xr3:uid="{00000000-0010-0000-0000-000003000000}" name="Pmt" dataDxfId="3">
      <calculatedColumnFormula>-PMT($C$4/12,$C$5,$C$3,0)</calculatedColumnFormula>
    </tableColumn>
    <tableColumn id="4" xr3:uid="{00000000-0010-0000-0000-000004000000}" name="Principal" dataDxfId="2">
      <calculatedColumnFormula>C10-E10</calculatedColumnFormula>
    </tableColumn>
    <tableColumn id="5" xr3:uid="{00000000-0010-0000-0000-000005000000}" name="Interest" dataDxfId="1">
      <calculatedColumnFormula>($C$4/12)*F9</calculatedColumnFormula>
    </tableColumn>
    <tableColumn id="6" xr3:uid="{00000000-0010-0000-0000-000006000000}" name="Balance" dataDxfId="0">
      <calculatedColumnFormula>F9-D10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"/>
  <sheetViews>
    <sheetView showGridLines="0" tabSelected="1" workbookViewId="0">
      <selection activeCell="I28" sqref="I28"/>
    </sheetView>
  </sheetViews>
  <sheetFormatPr defaultRowHeight="15" x14ac:dyDescent="0.25"/>
  <cols>
    <col min="1" max="1" width="3.42578125" customWidth="1"/>
    <col min="2" max="2" width="3.85546875" customWidth="1"/>
    <col min="3" max="3" width="19.5703125" customWidth="1"/>
    <col min="4" max="4" width="3.28515625" customWidth="1"/>
    <col min="5" max="5" width="18.42578125" customWidth="1"/>
    <col min="6" max="6" width="4.140625" customWidth="1"/>
    <col min="7" max="7" width="9.5703125" customWidth="1"/>
    <col min="8" max="8" width="11.7109375" customWidth="1"/>
    <col min="9" max="9" width="20" customWidth="1"/>
  </cols>
  <sheetData>
    <row r="1" spans="1:9" ht="15.75" thickBot="1" x14ac:dyDescent="0.3">
      <c r="A1" s="7"/>
      <c r="B1" s="7"/>
      <c r="C1" s="7"/>
      <c r="D1" s="7"/>
      <c r="E1" s="7"/>
      <c r="F1" s="7"/>
      <c r="G1" s="7"/>
      <c r="H1" s="7"/>
      <c r="I1" s="7"/>
    </row>
    <row r="2" spans="1:9" ht="18.75" x14ac:dyDescent="0.3">
      <c r="A2" s="7"/>
      <c r="B2" s="9" t="s">
        <v>0</v>
      </c>
      <c r="C2" s="10"/>
      <c r="D2" s="10"/>
      <c r="E2" s="10"/>
      <c r="F2" s="11"/>
      <c r="G2" s="7"/>
      <c r="H2" s="46" t="s">
        <v>24</v>
      </c>
      <c r="I2" s="47"/>
    </row>
    <row r="3" spans="1:9" x14ac:dyDescent="0.25">
      <c r="A3" s="7"/>
      <c r="B3" s="12"/>
      <c r="C3" s="13"/>
      <c r="D3" s="13"/>
      <c r="E3" s="13"/>
      <c r="F3" s="14"/>
      <c r="G3" s="7"/>
      <c r="H3" s="39">
        <v>563</v>
      </c>
      <c r="I3" s="40" t="s">
        <v>1</v>
      </c>
    </row>
    <row r="4" spans="1:9" x14ac:dyDescent="0.25">
      <c r="A4" s="7"/>
      <c r="B4" s="12"/>
      <c r="C4" s="24" t="s">
        <v>2</v>
      </c>
      <c r="D4" s="24"/>
      <c r="E4" s="26">
        <v>345000</v>
      </c>
      <c r="F4" s="14"/>
      <c r="G4" s="7"/>
      <c r="H4" s="41">
        <f>H3/100</f>
        <v>5.63</v>
      </c>
      <c r="I4" s="40" t="s">
        <v>3</v>
      </c>
    </row>
    <row r="5" spans="1:9" x14ac:dyDescent="0.25">
      <c r="A5" s="7"/>
      <c r="B5" s="12"/>
      <c r="C5" s="24"/>
      <c r="D5" s="24"/>
      <c r="E5" s="25"/>
      <c r="F5" s="14"/>
      <c r="G5" s="7"/>
      <c r="H5" s="41"/>
      <c r="I5" s="40"/>
    </row>
    <row r="6" spans="1:9" x14ac:dyDescent="0.25">
      <c r="A6" s="7"/>
      <c r="B6" s="12"/>
      <c r="C6" s="13"/>
      <c r="D6" s="13"/>
      <c r="E6" s="13"/>
      <c r="F6" s="14"/>
      <c r="G6" s="7"/>
      <c r="H6" s="41" t="b">
        <v>1</v>
      </c>
      <c r="I6" s="40" t="s">
        <v>29</v>
      </c>
    </row>
    <row r="7" spans="1:9" x14ac:dyDescent="0.25">
      <c r="A7" s="7"/>
      <c r="B7" s="12"/>
      <c r="C7" s="31" t="s">
        <v>28</v>
      </c>
      <c r="D7" s="13"/>
      <c r="E7" s="32" t="s">
        <v>27</v>
      </c>
      <c r="F7" s="14"/>
      <c r="G7" s="7"/>
      <c r="H7" s="42">
        <f>IF(H6,E4-(E4*H16)+5000,E4-(E4*H16))</f>
        <v>281000</v>
      </c>
      <c r="I7" s="40" t="s">
        <v>4</v>
      </c>
    </row>
    <row r="8" spans="1:9" x14ac:dyDescent="0.25">
      <c r="A8" s="7"/>
      <c r="B8" s="12"/>
      <c r="C8" s="29"/>
      <c r="D8" s="13"/>
      <c r="E8" s="27"/>
      <c r="F8" s="14"/>
      <c r="G8" s="7"/>
      <c r="H8" s="22"/>
      <c r="I8" s="23"/>
    </row>
    <row r="9" spans="1:9" x14ac:dyDescent="0.25">
      <c r="A9" s="7"/>
      <c r="B9" s="12"/>
      <c r="C9" s="29"/>
      <c r="D9" s="13"/>
      <c r="E9" s="27"/>
      <c r="F9" s="14"/>
      <c r="G9" s="7"/>
      <c r="H9" s="39" t="b">
        <v>1</v>
      </c>
      <c r="I9" s="40" t="s">
        <v>7</v>
      </c>
    </row>
    <row r="10" spans="1:9" x14ac:dyDescent="0.25">
      <c r="A10" s="7"/>
      <c r="B10" s="12"/>
      <c r="C10" s="29"/>
      <c r="D10" s="13"/>
      <c r="E10" s="27"/>
      <c r="F10" s="14"/>
      <c r="G10" s="7"/>
      <c r="H10" s="39" t="b">
        <v>0</v>
      </c>
      <c r="I10" s="40" t="s">
        <v>8</v>
      </c>
    </row>
    <row r="11" spans="1:9" x14ac:dyDescent="0.25">
      <c r="A11" s="7"/>
      <c r="B11" s="12"/>
      <c r="C11" s="30"/>
      <c r="D11" s="13"/>
      <c r="E11" s="28"/>
      <c r="F11" s="14"/>
      <c r="G11" s="7"/>
      <c r="H11" s="41">
        <f>IF(H9,30,15)</f>
        <v>30</v>
      </c>
      <c r="I11" s="40" t="s">
        <v>9</v>
      </c>
    </row>
    <row r="12" spans="1:9" x14ac:dyDescent="0.25">
      <c r="A12" s="7"/>
      <c r="B12" s="12"/>
      <c r="C12" s="13"/>
      <c r="D12" s="13"/>
      <c r="E12" s="13"/>
      <c r="F12" s="14"/>
      <c r="G12" s="7"/>
      <c r="H12" s="22"/>
      <c r="I12" s="23"/>
    </row>
    <row r="13" spans="1:9" x14ac:dyDescent="0.25">
      <c r="A13" s="7"/>
      <c r="B13" s="12"/>
      <c r="C13" s="24" t="s">
        <v>5</v>
      </c>
      <c r="D13" s="24"/>
      <c r="E13" s="33">
        <f>H7</f>
        <v>281000</v>
      </c>
      <c r="F13" s="14"/>
      <c r="G13" s="7"/>
      <c r="H13" s="39" t="b">
        <v>0</v>
      </c>
      <c r="I13" s="40" t="s">
        <v>10</v>
      </c>
    </row>
    <row r="14" spans="1:9" x14ac:dyDescent="0.25">
      <c r="A14" s="7"/>
      <c r="B14" s="12"/>
      <c r="C14" s="15"/>
      <c r="D14" s="15"/>
      <c r="E14" s="16"/>
      <c r="F14" s="14"/>
      <c r="G14" s="7"/>
      <c r="H14" s="39" t="b">
        <v>0</v>
      </c>
      <c r="I14" s="40" t="s">
        <v>11</v>
      </c>
    </row>
    <row r="15" spans="1:9" x14ac:dyDescent="0.25">
      <c r="A15" s="7"/>
      <c r="B15" s="12"/>
      <c r="C15" s="13"/>
      <c r="D15" s="13"/>
      <c r="E15" s="34">
        <f>H4</f>
        <v>5.63</v>
      </c>
      <c r="F15" s="14"/>
      <c r="G15" s="7"/>
      <c r="H15" s="39" t="b">
        <v>1</v>
      </c>
      <c r="I15" s="40" t="s">
        <v>12</v>
      </c>
    </row>
    <row r="16" spans="1:9" ht="15.75" thickBot="1" x14ac:dyDescent="0.3">
      <c r="A16" s="7"/>
      <c r="B16" s="12"/>
      <c r="C16" s="17"/>
      <c r="D16" s="17"/>
      <c r="E16" s="13"/>
      <c r="F16" s="14"/>
      <c r="G16" s="7"/>
      <c r="H16" s="43">
        <f>IF(H13,0.1,IF(H14,0.15,0.2))</f>
        <v>0.2</v>
      </c>
      <c r="I16" s="44" t="s">
        <v>26</v>
      </c>
    </row>
    <row r="17" spans="1:9" ht="19.5" customHeight="1" x14ac:dyDescent="0.25">
      <c r="A17" s="7"/>
      <c r="B17" s="12"/>
      <c r="C17" s="35" t="s">
        <v>6</v>
      </c>
      <c r="D17" s="36"/>
      <c r="E17" s="37">
        <f>-PMT((H4/100)/12,H11*12,H7,0)</f>
        <v>1618.4816696117125</v>
      </c>
      <c r="F17" s="14"/>
      <c r="G17" s="7"/>
      <c r="H17" s="8"/>
      <c r="I17" s="7"/>
    </row>
    <row r="18" spans="1:9" x14ac:dyDescent="0.25">
      <c r="A18" s="7"/>
      <c r="B18" s="12"/>
      <c r="C18" s="15"/>
      <c r="D18" s="15"/>
      <c r="E18" s="18"/>
      <c r="F18" s="14"/>
      <c r="G18" s="7"/>
      <c r="H18" s="7"/>
      <c r="I18" s="7"/>
    </row>
    <row r="19" spans="1:9" x14ac:dyDescent="0.25">
      <c r="A19" s="7"/>
      <c r="B19" s="12"/>
      <c r="C19" s="48" t="s">
        <v>25</v>
      </c>
      <c r="D19" s="48"/>
      <c r="E19" s="48"/>
      <c r="F19" s="14"/>
      <c r="G19" s="7"/>
      <c r="H19" s="7"/>
      <c r="I19" s="7"/>
    </row>
    <row r="20" spans="1:9" ht="10.5" customHeight="1" thickBot="1" x14ac:dyDescent="0.3">
      <c r="A20" s="7"/>
      <c r="B20" s="19"/>
      <c r="C20" s="20"/>
      <c r="D20" s="20"/>
      <c r="E20" s="20"/>
      <c r="F20" s="21"/>
      <c r="G20" s="7"/>
      <c r="H20" s="7"/>
      <c r="I20" s="7"/>
    </row>
  </sheetData>
  <mergeCells count="2">
    <mergeCell ref="H2:I2"/>
    <mergeCell ref="C19:E19"/>
  </mergeCells>
  <phoneticPr fontId="0" type="noConversion"/>
  <hyperlinks>
    <hyperlink ref="C19:E19" location="AmortSched!A1" display="Amortization Schedule" xr:uid="{00000000-0004-0000-0000-000000000000}"/>
  </hyperlinks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1030" r:id="rId4" name="OptionButton5">
          <controlPr defaultSize="0" autoLine="0" linkedCell="H10" r:id="rId5">
            <anchor moveWithCells="1">
              <from>
                <xdr:col>4</xdr:col>
                <xdr:colOff>76200</xdr:colOff>
                <xdr:row>8</xdr:row>
                <xdr:rowOff>114300</xdr:rowOff>
              </from>
              <to>
                <xdr:col>4</xdr:col>
                <xdr:colOff>1076325</xdr:colOff>
                <xdr:row>9</xdr:row>
                <xdr:rowOff>161925</xdr:rowOff>
              </to>
            </anchor>
          </controlPr>
        </control>
      </mc:Choice>
      <mc:Fallback>
        <control shapeId="1030" r:id="rId4" name="OptionButton5"/>
      </mc:Fallback>
    </mc:AlternateContent>
    <mc:AlternateContent xmlns:mc="http://schemas.openxmlformats.org/markup-compatibility/2006">
      <mc:Choice Requires="x14">
        <control shapeId="1029" r:id="rId6" name="OptionButton4">
          <controlPr defaultSize="0" autoLine="0" linkedCell="H9" r:id="rId7">
            <anchor moveWithCells="1">
              <from>
                <xdr:col>4</xdr:col>
                <xdr:colOff>76200</xdr:colOff>
                <xdr:row>7</xdr:row>
                <xdr:rowOff>28575</xdr:rowOff>
              </from>
              <to>
                <xdr:col>4</xdr:col>
                <xdr:colOff>1076325</xdr:colOff>
                <xdr:row>8</xdr:row>
                <xdr:rowOff>76200</xdr:rowOff>
              </to>
            </anchor>
          </controlPr>
        </control>
      </mc:Choice>
      <mc:Fallback>
        <control shapeId="1029" r:id="rId6" name="OptionButton4"/>
      </mc:Fallback>
    </mc:AlternateContent>
    <mc:AlternateContent xmlns:mc="http://schemas.openxmlformats.org/markup-compatibility/2006">
      <mc:Choice Requires="x14">
        <control shapeId="1028" r:id="rId8" name="OptionButton3">
          <controlPr defaultSize="0" autoLine="0" linkedCell="H15" r:id="rId9">
            <anchor moveWithCells="1">
              <from>
                <xdr:col>2</xdr:col>
                <xdr:colOff>257175</xdr:colOff>
                <xdr:row>9</xdr:row>
                <xdr:rowOff>104775</xdr:rowOff>
              </from>
              <to>
                <xdr:col>2</xdr:col>
                <xdr:colOff>942975</xdr:colOff>
                <xdr:row>10</xdr:row>
                <xdr:rowOff>123825</xdr:rowOff>
              </to>
            </anchor>
          </controlPr>
        </control>
      </mc:Choice>
      <mc:Fallback>
        <control shapeId="1028" r:id="rId8" name="OptionButton3"/>
      </mc:Fallback>
    </mc:AlternateContent>
    <mc:AlternateContent xmlns:mc="http://schemas.openxmlformats.org/markup-compatibility/2006">
      <mc:Choice Requires="x14">
        <control shapeId="1027" r:id="rId10" name="OptionButton2">
          <controlPr defaultSize="0" autoLine="0" linkedCell="H14" r:id="rId11">
            <anchor moveWithCells="1">
              <from>
                <xdr:col>2</xdr:col>
                <xdr:colOff>257175</xdr:colOff>
                <xdr:row>8</xdr:row>
                <xdr:rowOff>76200</xdr:rowOff>
              </from>
              <to>
                <xdr:col>2</xdr:col>
                <xdr:colOff>942975</xdr:colOff>
                <xdr:row>9</xdr:row>
                <xdr:rowOff>95250</xdr:rowOff>
              </to>
            </anchor>
          </controlPr>
        </control>
      </mc:Choice>
      <mc:Fallback>
        <control shapeId="1027" r:id="rId10" name="OptionButton2"/>
      </mc:Fallback>
    </mc:AlternateContent>
    <mc:AlternateContent xmlns:mc="http://schemas.openxmlformats.org/markup-compatibility/2006">
      <mc:Choice Requires="x14">
        <control shapeId="1026" r:id="rId12" name="OptionButton1">
          <controlPr defaultSize="0" autoLine="0" linkedCell="H13" r:id="rId13">
            <anchor moveWithCells="1">
              <from>
                <xdr:col>2</xdr:col>
                <xdr:colOff>257175</xdr:colOff>
                <xdr:row>7</xdr:row>
                <xdr:rowOff>47625</xdr:rowOff>
              </from>
              <to>
                <xdr:col>2</xdr:col>
                <xdr:colOff>942975</xdr:colOff>
                <xdr:row>8</xdr:row>
                <xdr:rowOff>66675</xdr:rowOff>
              </to>
            </anchor>
          </controlPr>
        </control>
      </mc:Choice>
      <mc:Fallback>
        <control shapeId="1026" r:id="rId12" name="OptionButton1"/>
      </mc:Fallback>
    </mc:AlternateContent>
    <mc:AlternateContent xmlns:mc="http://schemas.openxmlformats.org/markup-compatibility/2006">
      <mc:Choice Requires="x14">
        <control shapeId="1025" r:id="rId14" name="ScrollBar1">
          <controlPr defaultSize="0" autoLine="0" linkedCell="H3" r:id="rId15">
            <anchor moveWithCells="1">
              <from>
                <xdr:col>2</xdr:col>
                <xdr:colOff>28575</xdr:colOff>
                <xdr:row>13</xdr:row>
                <xdr:rowOff>161925</xdr:rowOff>
              </from>
              <to>
                <xdr:col>3</xdr:col>
                <xdr:colOff>38100</xdr:colOff>
                <xdr:row>14</xdr:row>
                <xdr:rowOff>171450</xdr:rowOff>
              </to>
            </anchor>
          </controlPr>
        </control>
      </mc:Choice>
      <mc:Fallback>
        <control shapeId="1025" r:id="rId14" name="ScrollBar1"/>
      </mc:Fallback>
    </mc:AlternateContent>
    <mc:AlternateContent xmlns:mc="http://schemas.openxmlformats.org/markup-compatibility/2006">
      <mc:Choice Requires="x14">
        <control shapeId="1060" r:id="rId16" name="CheckBox1">
          <controlPr defaultSize="0" autoLine="0" autoPict="0" linkedCell="H6" r:id="rId17">
            <anchor moveWithCells="1">
              <from>
                <xdr:col>2</xdr:col>
                <xdr:colOff>409575</xdr:colOff>
                <xdr:row>4</xdr:row>
                <xdr:rowOff>47625</xdr:rowOff>
              </from>
              <to>
                <xdr:col>4</xdr:col>
                <xdr:colOff>1038225</xdr:colOff>
                <xdr:row>5</xdr:row>
                <xdr:rowOff>85725</xdr:rowOff>
              </to>
            </anchor>
          </controlPr>
        </control>
      </mc:Choice>
      <mc:Fallback>
        <control shapeId="1060" r:id="rId16" name="Check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70"/>
  <sheetViews>
    <sheetView showGridLines="0" workbookViewId="0"/>
  </sheetViews>
  <sheetFormatPr defaultRowHeight="15" x14ac:dyDescent="0.25"/>
  <cols>
    <col min="1" max="1" width="18.42578125" customWidth="1"/>
    <col min="2" max="2" width="11.140625" customWidth="1"/>
    <col min="3" max="3" width="13.42578125" customWidth="1"/>
    <col min="4" max="4" width="13.7109375" customWidth="1"/>
    <col min="5" max="5" width="13.85546875" customWidth="1"/>
    <col min="6" max="6" width="17" customWidth="1"/>
    <col min="7" max="7" width="10.7109375" customWidth="1"/>
  </cols>
  <sheetData>
    <row r="1" spans="1:7" x14ac:dyDescent="0.25">
      <c r="A1" t="s">
        <v>2</v>
      </c>
      <c r="C1" s="1">
        <f>Parameters!E4</f>
        <v>345000</v>
      </c>
    </row>
    <row r="2" spans="1:7" x14ac:dyDescent="0.25">
      <c r="A2" t="s">
        <v>18</v>
      </c>
      <c r="C2" s="5">
        <f>Parameters!H16</f>
        <v>0.2</v>
      </c>
    </row>
    <row r="3" spans="1:7" x14ac:dyDescent="0.25">
      <c r="A3" t="s">
        <v>5</v>
      </c>
      <c r="C3" s="1">
        <f>Parameters!H7</f>
        <v>281000</v>
      </c>
    </row>
    <row r="4" spans="1:7" x14ac:dyDescent="0.25">
      <c r="A4" t="s">
        <v>16</v>
      </c>
      <c r="C4" s="3">
        <f>Parameters!H4/100</f>
        <v>5.6299999999999996E-2</v>
      </c>
    </row>
    <row r="5" spans="1:7" x14ac:dyDescent="0.25">
      <c r="A5" t="s">
        <v>17</v>
      </c>
      <c r="C5" s="4">
        <f>Parameters!H11*12</f>
        <v>360</v>
      </c>
    </row>
    <row r="6" spans="1:7" x14ac:dyDescent="0.25">
      <c r="A6" t="s">
        <v>13</v>
      </c>
      <c r="C6">
        <f ca="1">MONTH(NOW())</f>
        <v>7</v>
      </c>
    </row>
    <row r="7" spans="1:7" x14ac:dyDescent="0.25">
      <c r="A7" t="s">
        <v>14</v>
      </c>
      <c r="C7">
        <f ca="1">YEAR(NOW())</f>
        <v>2018</v>
      </c>
    </row>
    <row r="9" spans="1:7" ht="15.75" x14ac:dyDescent="0.25">
      <c r="A9" s="38" t="s">
        <v>15</v>
      </c>
      <c r="B9" s="38" t="s">
        <v>19</v>
      </c>
      <c r="C9" s="38" t="s">
        <v>20</v>
      </c>
      <c r="D9" s="38" t="s">
        <v>21</v>
      </c>
      <c r="E9" s="38" t="s">
        <v>22</v>
      </c>
      <c r="F9" s="38" t="s">
        <v>23</v>
      </c>
    </row>
    <row r="10" spans="1:7" x14ac:dyDescent="0.25">
      <c r="A10" s="45">
        <f ca="1">DATE($C$7,$C$6,1)</f>
        <v>43282</v>
      </c>
      <c r="B10">
        <v>1</v>
      </c>
      <c r="C10" s="6">
        <f>-PMT($C$4/12,$C$5,$C$3,0)</f>
        <v>1618.4816696117125</v>
      </c>
      <c r="D10" s="6">
        <f>C10-E10</f>
        <v>300.12333627837938</v>
      </c>
      <c r="E10" s="6">
        <f>($C$4/12)*C3</f>
        <v>1318.3583333333331</v>
      </c>
      <c r="F10" s="6">
        <f>C3-D10</f>
        <v>280699.87666372163</v>
      </c>
      <c r="G10" s="6"/>
    </row>
    <row r="11" spans="1:7" x14ac:dyDescent="0.25">
      <c r="A11" s="45">
        <f ca="1">DATE(YEAR(A10),MONTH(A10)+1,1)</f>
        <v>43313</v>
      </c>
      <c r="B11">
        <f>B10+1</f>
        <v>2</v>
      </c>
      <c r="C11" s="6">
        <f t="shared" ref="C11:C74" si="0">-PMT($C$4/12,$C$5,$C$3,0)</f>
        <v>1618.4816696117125</v>
      </c>
      <c r="D11" s="6">
        <f t="shared" ref="D11:D74" si="1">C11-E11</f>
        <v>301.53141493108546</v>
      </c>
      <c r="E11" s="6">
        <f>($C$4/12)*F10</f>
        <v>1316.950254680627</v>
      </c>
      <c r="F11" s="6">
        <f>F10-D11</f>
        <v>280398.34524879057</v>
      </c>
      <c r="G11" s="6"/>
    </row>
    <row r="12" spans="1:7" x14ac:dyDescent="0.25">
      <c r="A12" s="45">
        <f t="shared" ref="A12:A75" ca="1" si="2">DATE(YEAR(A11),MONTH(A11)+1,1)</f>
        <v>43344</v>
      </c>
      <c r="B12">
        <f t="shared" ref="B12:B75" si="3">B11+1</f>
        <v>3</v>
      </c>
      <c r="C12" s="6">
        <f t="shared" si="0"/>
        <v>1618.4816696117125</v>
      </c>
      <c r="D12" s="6">
        <f t="shared" si="1"/>
        <v>302.94609981947019</v>
      </c>
      <c r="E12" s="6">
        <f t="shared" ref="E12:E75" si="4">($C$4/12)*F11</f>
        <v>1315.5355697922423</v>
      </c>
      <c r="F12" s="6">
        <f>F11-D12</f>
        <v>280095.39914897108</v>
      </c>
      <c r="G12" s="6"/>
    </row>
    <row r="13" spans="1:7" x14ac:dyDescent="0.25">
      <c r="A13" s="45">
        <f t="shared" ca="1" si="2"/>
        <v>43374</v>
      </c>
      <c r="B13">
        <f t="shared" si="3"/>
        <v>4</v>
      </c>
      <c r="C13" s="6">
        <f t="shared" si="0"/>
        <v>1618.4816696117125</v>
      </c>
      <c r="D13" s="6">
        <f t="shared" si="1"/>
        <v>304.36742193779014</v>
      </c>
      <c r="E13" s="6">
        <f t="shared" si="4"/>
        <v>1314.1142476739224</v>
      </c>
      <c r="F13" s="6">
        <f>F12-D13</f>
        <v>279791.03172703326</v>
      </c>
      <c r="G13" s="6"/>
    </row>
    <row r="14" spans="1:7" x14ac:dyDescent="0.25">
      <c r="A14" s="45">
        <f t="shared" ca="1" si="2"/>
        <v>43405</v>
      </c>
      <c r="B14">
        <f t="shared" si="3"/>
        <v>5</v>
      </c>
      <c r="C14" s="6">
        <f t="shared" si="0"/>
        <v>1618.4816696117125</v>
      </c>
      <c r="D14" s="6">
        <f t="shared" si="1"/>
        <v>305.79541242571486</v>
      </c>
      <c r="E14" s="6">
        <f t="shared" si="4"/>
        <v>1312.6862571859976</v>
      </c>
      <c r="F14" s="6">
        <f t="shared" ref="F14:F77" si="5">F13-D14</f>
        <v>279485.23631460755</v>
      </c>
      <c r="G14" s="6"/>
    </row>
    <row r="15" spans="1:7" x14ac:dyDescent="0.25">
      <c r="A15" s="45">
        <f t="shared" ca="1" si="2"/>
        <v>43435</v>
      </c>
      <c r="B15">
        <f t="shared" si="3"/>
        <v>6</v>
      </c>
      <c r="C15" s="6">
        <f t="shared" si="0"/>
        <v>1618.4816696117125</v>
      </c>
      <c r="D15" s="6">
        <f t="shared" si="1"/>
        <v>307.23010256901216</v>
      </c>
      <c r="E15" s="6">
        <f t="shared" si="4"/>
        <v>1311.2515670427003</v>
      </c>
      <c r="F15" s="6">
        <f t="shared" si="5"/>
        <v>279178.00621203851</v>
      </c>
      <c r="G15" s="6"/>
    </row>
    <row r="16" spans="1:7" x14ac:dyDescent="0.25">
      <c r="A16" s="45">
        <f t="shared" ca="1" si="2"/>
        <v>43466</v>
      </c>
      <c r="B16">
        <f t="shared" si="3"/>
        <v>7</v>
      </c>
      <c r="C16" s="6">
        <f t="shared" si="0"/>
        <v>1618.4816696117125</v>
      </c>
      <c r="D16" s="6">
        <f t="shared" si="1"/>
        <v>308.67152380023208</v>
      </c>
      <c r="E16" s="6">
        <f t="shared" si="4"/>
        <v>1309.8101458114804</v>
      </c>
      <c r="F16" s="6">
        <f t="shared" si="5"/>
        <v>278869.33468823828</v>
      </c>
      <c r="G16" s="6"/>
    </row>
    <row r="17" spans="1:7" x14ac:dyDescent="0.25">
      <c r="A17" s="45">
        <f t="shared" ca="1" si="2"/>
        <v>43497</v>
      </c>
      <c r="B17">
        <f t="shared" si="3"/>
        <v>8</v>
      </c>
      <c r="C17" s="6">
        <f t="shared" si="0"/>
        <v>1618.4816696117125</v>
      </c>
      <c r="D17" s="6">
        <f t="shared" si="1"/>
        <v>310.11970769939467</v>
      </c>
      <c r="E17" s="6">
        <f t="shared" si="4"/>
        <v>1308.3619619123178</v>
      </c>
      <c r="F17" s="6">
        <f t="shared" si="5"/>
        <v>278559.21498053888</v>
      </c>
      <c r="G17" s="6"/>
    </row>
    <row r="18" spans="1:7" x14ac:dyDescent="0.25">
      <c r="A18" s="45">
        <f t="shared" ca="1" si="2"/>
        <v>43525</v>
      </c>
      <c r="B18">
        <f t="shared" si="3"/>
        <v>9</v>
      </c>
      <c r="C18" s="6">
        <f t="shared" si="0"/>
        <v>1618.4816696117125</v>
      </c>
      <c r="D18" s="6">
        <f t="shared" si="1"/>
        <v>311.57468599468439</v>
      </c>
      <c r="E18" s="6">
        <f t="shared" si="4"/>
        <v>1306.9069836170281</v>
      </c>
      <c r="F18" s="6">
        <f t="shared" si="5"/>
        <v>278247.64029454417</v>
      </c>
      <c r="G18" s="6"/>
    </row>
    <row r="19" spans="1:7" x14ac:dyDescent="0.25">
      <c r="A19" s="45">
        <f t="shared" ca="1" si="2"/>
        <v>43556</v>
      </c>
      <c r="B19">
        <f t="shared" si="3"/>
        <v>10</v>
      </c>
      <c r="C19" s="6">
        <f t="shared" si="0"/>
        <v>1618.4816696117125</v>
      </c>
      <c r="D19" s="6">
        <f t="shared" si="1"/>
        <v>313.03649056314293</v>
      </c>
      <c r="E19" s="6">
        <f t="shared" si="4"/>
        <v>1305.4451790485696</v>
      </c>
      <c r="F19" s="6">
        <f t="shared" si="5"/>
        <v>277934.60380398104</v>
      </c>
      <c r="G19" s="6"/>
    </row>
    <row r="20" spans="1:7" x14ac:dyDescent="0.25">
      <c r="A20" s="45">
        <f t="shared" ca="1" si="2"/>
        <v>43586</v>
      </c>
      <c r="B20">
        <f t="shared" si="3"/>
        <v>11</v>
      </c>
      <c r="C20" s="6">
        <f t="shared" si="0"/>
        <v>1618.4816696117125</v>
      </c>
      <c r="D20" s="6">
        <f t="shared" si="1"/>
        <v>314.5051534313684</v>
      </c>
      <c r="E20" s="6">
        <f t="shared" si="4"/>
        <v>1303.9765161803441</v>
      </c>
      <c r="F20" s="6">
        <f t="shared" si="5"/>
        <v>277620.09865054965</v>
      </c>
      <c r="G20" s="6"/>
    </row>
    <row r="21" spans="1:7" x14ac:dyDescent="0.25">
      <c r="A21" s="45">
        <f t="shared" ca="1" si="2"/>
        <v>43617</v>
      </c>
      <c r="B21">
        <f t="shared" si="3"/>
        <v>12</v>
      </c>
      <c r="C21" s="6">
        <f t="shared" si="0"/>
        <v>1618.4816696117125</v>
      </c>
      <c r="D21" s="6">
        <f t="shared" si="1"/>
        <v>315.98070677621718</v>
      </c>
      <c r="E21" s="6">
        <f t="shared" si="4"/>
        <v>1302.5009628354953</v>
      </c>
      <c r="F21" s="6">
        <f t="shared" si="5"/>
        <v>277304.11794377345</v>
      </c>
      <c r="G21" s="6"/>
    </row>
    <row r="22" spans="1:7" x14ac:dyDescent="0.25">
      <c r="A22" s="45">
        <f t="shared" ca="1" si="2"/>
        <v>43647</v>
      </c>
      <c r="B22">
        <f t="shared" si="3"/>
        <v>13</v>
      </c>
      <c r="C22" s="6">
        <f t="shared" si="0"/>
        <v>1618.4816696117125</v>
      </c>
      <c r="D22" s="6">
        <f t="shared" si="1"/>
        <v>317.46318292550882</v>
      </c>
      <c r="E22" s="6">
        <f t="shared" si="4"/>
        <v>1301.0184866862037</v>
      </c>
      <c r="F22" s="6">
        <f t="shared" si="5"/>
        <v>276986.65476084792</v>
      </c>
      <c r="G22" s="6"/>
    </row>
    <row r="23" spans="1:7" x14ac:dyDescent="0.25">
      <c r="A23" s="45">
        <f t="shared" ca="1" si="2"/>
        <v>43678</v>
      </c>
      <c r="B23">
        <f t="shared" si="3"/>
        <v>14</v>
      </c>
      <c r="C23" s="6">
        <f t="shared" si="0"/>
        <v>1618.4816696117125</v>
      </c>
      <c r="D23" s="6">
        <f t="shared" si="1"/>
        <v>318.95261435873454</v>
      </c>
      <c r="E23" s="6">
        <f t="shared" si="4"/>
        <v>1299.529055252978</v>
      </c>
      <c r="F23" s="6">
        <f t="shared" si="5"/>
        <v>276667.70214648917</v>
      </c>
      <c r="G23" s="6"/>
    </row>
    <row r="24" spans="1:7" x14ac:dyDescent="0.25">
      <c r="A24" s="45">
        <f t="shared" ca="1" si="2"/>
        <v>43709</v>
      </c>
      <c r="B24">
        <f t="shared" si="3"/>
        <v>15</v>
      </c>
      <c r="C24" s="6">
        <f t="shared" si="0"/>
        <v>1618.4816696117125</v>
      </c>
      <c r="D24" s="6">
        <f t="shared" si="1"/>
        <v>320.44903370776774</v>
      </c>
      <c r="E24" s="6">
        <f t="shared" si="4"/>
        <v>1298.0326359039448</v>
      </c>
      <c r="F24" s="6">
        <f t="shared" si="5"/>
        <v>276347.25311278139</v>
      </c>
      <c r="G24" s="6"/>
    </row>
    <row r="25" spans="1:7" x14ac:dyDescent="0.25">
      <c r="A25" s="45">
        <f t="shared" ca="1" si="2"/>
        <v>43739</v>
      </c>
      <c r="B25">
        <f t="shared" si="3"/>
        <v>16</v>
      </c>
      <c r="C25" s="6">
        <f t="shared" si="0"/>
        <v>1618.4816696117125</v>
      </c>
      <c r="D25" s="6">
        <f t="shared" si="1"/>
        <v>321.95247375758004</v>
      </c>
      <c r="E25" s="6">
        <f t="shared" si="4"/>
        <v>1296.5291958541325</v>
      </c>
      <c r="F25" s="6">
        <f t="shared" si="5"/>
        <v>276025.30063902383</v>
      </c>
      <c r="G25" s="6"/>
    </row>
    <row r="26" spans="1:7" x14ac:dyDescent="0.25">
      <c r="A26" s="45">
        <f t="shared" ca="1" si="2"/>
        <v>43770</v>
      </c>
      <c r="B26">
        <f t="shared" si="3"/>
        <v>17</v>
      </c>
      <c r="C26" s="6">
        <f t="shared" si="0"/>
        <v>1618.4816696117125</v>
      </c>
      <c r="D26" s="6">
        <f t="shared" si="1"/>
        <v>323.46296744695928</v>
      </c>
      <c r="E26" s="6">
        <f t="shared" si="4"/>
        <v>1295.0187021647532</v>
      </c>
      <c r="F26" s="6">
        <f t="shared" si="5"/>
        <v>275701.83767157688</v>
      </c>
      <c r="G26" s="6"/>
    </row>
    <row r="27" spans="1:7" x14ac:dyDescent="0.25">
      <c r="A27" s="45">
        <f t="shared" ca="1" si="2"/>
        <v>43800</v>
      </c>
      <c r="B27">
        <f t="shared" si="3"/>
        <v>18</v>
      </c>
      <c r="C27" s="6">
        <f t="shared" si="0"/>
        <v>1618.4816696117125</v>
      </c>
      <c r="D27" s="6">
        <f t="shared" si="1"/>
        <v>324.98054786923103</v>
      </c>
      <c r="E27" s="6">
        <f t="shared" si="4"/>
        <v>1293.5011217424815</v>
      </c>
      <c r="F27" s="6">
        <f t="shared" si="5"/>
        <v>275376.85712370765</v>
      </c>
      <c r="G27" s="6"/>
    </row>
    <row r="28" spans="1:7" x14ac:dyDescent="0.25">
      <c r="A28" s="45">
        <f t="shared" ca="1" si="2"/>
        <v>43831</v>
      </c>
      <c r="B28">
        <f t="shared" si="3"/>
        <v>19</v>
      </c>
      <c r="C28" s="6">
        <f t="shared" si="0"/>
        <v>1618.4816696117125</v>
      </c>
      <c r="D28" s="6">
        <f t="shared" si="1"/>
        <v>326.50524827298432</v>
      </c>
      <c r="E28" s="6">
        <f t="shared" si="4"/>
        <v>1291.9764213387282</v>
      </c>
      <c r="F28" s="6">
        <f t="shared" si="5"/>
        <v>275050.35187543469</v>
      </c>
      <c r="G28" s="6"/>
    </row>
    <row r="29" spans="1:7" x14ac:dyDescent="0.25">
      <c r="A29" s="45">
        <f t="shared" ca="1" si="2"/>
        <v>43862</v>
      </c>
      <c r="B29">
        <f t="shared" si="3"/>
        <v>20</v>
      </c>
      <c r="C29" s="6">
        <f t="shared" si="0"/>
        <v>1618.4816696117125</v>
      </c>
      <c r="D29" s="6">
        <f t="shared" si="1"/>
        <v>328.03710206279834</v>
      </c>
      <c r="E29" s="6">
        <f t="shared" si="4"/>
        <v>1290.4445675489142</v>
      </c>
      <c r="F29" s="6">
        <f t="shared" si="5"/>
        <v>274722.31477337191</v>
      </c>
      <c r="G29" s="6"/>
    </row>
    <row r="30" spans="1:7" x14ac:dyDescent="0.25">
      <c r="A30" s="45">
        <f t="shared" ca="1" si="2"/>
        <v>43891</v>
      </c>
      <c r="B30">
        <f t="shared" si="3"/>
        <v>21</v>
      </c>
      <c r="C30" s="6">
        <f t="shared" si="0"/>
        <v>1618.4816696117125</v>
      </c>
      <c r="D30" s="6">
        <f t="shared" si="1"/>
        <v>329.5761427999762</v>
      </c>
      <c r="E30" s="6">
        <f t="shared" si="4"/>
        <v>1288.9055268117363</v>
      </c>
      <c r="F30" s="6">
        <f t="shared" si="5"/>
        <v>274392.73863057193</v>
      </c>
      <c r="G30" s="6"/>
    </row>
    <row r="31" spans="1:7" x14ac:dyDescent="0.25">
      <c r="A31" s="45">
        <f t="shared" ca="1" si="2"/>
        <v>43922</v>
      </c>
      <c r="B31">
        <f t="shared" si="3"/>
        <v>22</v>
      </c>
      <c r="C31" s="6">
        <f t="shared" si="0"/>
        <v>1618.4816696117125</v>
      </c>
      <c r="D31" s="6">
        <f t="shared" si="1"/>
        <v>331.1224042032793</v>
      </c>
      <c r="E31" s="6">
        <f t="shared" si="4"/>
        <v>1287.3592654084332</v>
      </c>
      <c r="F31" s="6">
        <f t="shared" si="5"/>
        <v>274061.61622636864</v>
      </c>
      <c r="G31" s="6"/>
    </row>
    <row r="32" spans="1:7" x14ac:dyDescent="0.25">
      <c r="A32" s="45">
        <f t="shared" ca="1" si="2"/>
        <v>43952</v>
      </c>
      <c r="B32">
        <f t="shared" si="3"/>
        <v>23</v>
      </c>
      <c r="C32" s="6">
        <f t="shared" si="0"/>
        <v>1618.4816696117125</v>
      </c>
      <c r="D32" s="6">
        <f t="shared" si="1"/>
        <v>332.67592014966635</v>
      </c>
      <c r="E32" s="6">
        <f t="shared" si="4"/>
        <v>1285.8057494620462</v>
      </c>
      <c r="F32" s="6">
        <f t="shared" si="5"/>
        <v>273728.94030621898</v>
      </c>
      <c r="G32" s="6"/>
    </row>
    <row r="33" spans="1:7" x14ac:dyDescent="0.25">
      <c r="A33" s="45">
        <f t="shared" ca="1" si="2"/>
        <v>43983</v>
      </c>
      <c r="B33">
        <f t="shared" si="3"/>
        <v>24</v>
      </c>
      <c r="C33" s="6">
        <f t="shared" si="0"/>
        <v>1618.4816696117125</v>
      </c>
      <c r="D33" s="6">
        <f t="shared" si="1"/>
        <v>334.23672467503525</v>
      </c>
      <c r="E33" s="6">
        <f t="shared" si="4"/>
        <v>1284.2449449366773</v>
      </c>
      <c r="F33" s="6">
        <f t="shared" si="5"/>
        <v>273394.70358154393</v>
      </c>
      <c r="G33" s="6"/>
    </row>
    <row r="34" spans="1:7" x14ac:dyDescent="0.25">
      <c r="A34" s="45">
        <f t="shared" ca="1" si="2"/>
        <v>44013</v>
      </c>
      <c r="B34">
        <f t="shared" si="3"/>
        <v>25</v>
      </c>
      <c r="C34" s="6">
        <f t="shared" si="0"/>
        <v>1618.4816696117125</v>
      </c>
      <c r="D34" s="6">
        <f t="shared" si="1"/>
        <v>335.8048519749691</v>
      </c>
      <c r="E34" s="6">
        <f t="shared" si="4"/>
        <v>1282.6768176367434</v>
      </c>
      <c r="F34" s="6">
        <f t="shared" si="5"/>
        <v>273058.89872956899</v>
      </c>
      <c r="G34" s="6"/>
    </row>
    <row r="35" spans="1:7" x14ac:dyDescent="0.25">
      <c r="A35" s="45">
        <f t="shared" ca="1" si="2"/>
        <v>44044</v>
      </c>
      <c r="B35">
        <f t="shared" si="3"/>
        <v>26</v>
      </c>
      <c r="C35" s="6">
        <f t="shared" si="0"/>
        <v>1618.4816696117125</v>
      </c>
      <c r="D35" s="6">
        <f t="shared" si="1"/>
        <v>337.38033640548474</v>
      </c>
      <c r="E35" s="6">
        <f t="shared" si="4"/>
        <v>1281.1013332062278</v>
      </c>
      <c r="F35" s="6">
        <f t="shared" si="5"/>
        <v>272721.51839316351</v>
      </c>
      <c r="G35" s="6"/>
    </row>
    <row r="36" spans="1:7" x14ac:dyDescent="0.25">
      <c r="A36" s="45">
        <f t="shared" ca="1" si="2"/>
        <v>44075</v>
      </c>
      <c r="B36">
        <f t="shared" si="3"/>
        <v>27</v>
      </c>
      <c r="C36" s="6">
        <f t="shared" si="0"/>
        <v>1618.4816696117125</v>
      </c>
      <c r="D36" s="6">
        <f t="shared" si="1"/>
        <v>338.96321248378717</v>
      </c>
      <c r="E36" s="6">
        <f t="shared" si="4"/>
        <v>1279.5184571279253</v>
      </c>
      <c r="F36" s="6">
        <f t="shared" si="5"/>
        <v>272382.55518067972</v>
      </c>
      <c r="G36" s="6"/>
    </row>
    <row r="37" spans="1:7" x14ac:dyDescent="0.25">
      <c r="A37" s="45">
        <f t="shared" ca="1" si="2"/>
        <v>44105</v>
      </c>
      <c r="B37">
        <f t="shared" si="3"/>
        <v>28</v>
      </c>
      <c r="C37" s="6">
        <f t="shared" si="0"/>
        <v>1618.4816696117125</v>
      </c>
      <c r="D37" s="6">
        <f t="shared" si="1"/>
        <v>340.55351488902375</v>
      </c>
      <c r="E37" s="6">
        <f t="shared" si="4"/>
        <v>1277.9281547226888</v>
      </c>
      <c r="F37" s="6">
        <f t="shared" si="5"/>
        <v>272042.00166579068</v>
      </c>
      <c r="G37" s="6"/>
    </row>
    <row r="38" spans="1:7" x14ac:dyDescent="0.25">
      <c r="A38" s="45">
        <f t="shared" ca="1" si="2"/>
        <v>44136</v>
      </c>
      <c r="B38">
        <f t="shared" si="3"/>
        <v>29</v>
      </c>
      <c r="C38" s="6">
        <f t="shared" si="0"/>
        <v>1618.4816696117125</v>
      </c>
      <c r="D38" s="6">
        <f t="shared" si="1"/>
        <v>342.15127846304472</v>
      </c>
      <c r="E38" s="6">
        <f t="shared" si="4"/>
        <v>1276.3303911486678</v>
      </c>
      <c r="F38" s="6">
        <f t="shared" si="5"/>
        <v>271699.85038732766</v>
      </c>
      <c r="G38" s="6"/>
    </row>
    <row r="39" spans="1:7" x14ac:dyDescent="0.25">
      <c r="A39" s="45">
        <f t="shared" ca="1" si="2"/>
        <v>44166</v>
      </c>
      <c r="B39">
        <f t="shared" si="3"/>
        <v>30</v>
      </c>
      <c r="C39" s="6">
        <f t="shared" si="0"/>
        <v>1618.4816696117125</v>
      </c>
      <c r="D39" s="6">
        <f t="shared" si="1"/>
        <v>343.75653821116703</v>
      </c>
      <c r="E39" s="6">
        <f t="shared" si="4"/>
        <v>1274.7251314005455</v>
      </c>
      <c r="F39" s="6">
        <f t="shared" si="5"/>
        <v>271356.09384911647</v>
      </c>
      <c r="G39" s="6"/>
    </row>
    <row r="40" spans="1:7" x14ac:dyDescent="0.25">
      <c r="A40" s="45">
        <f t="shared" ca="1" si="2"/>
        <v>44197</v>
      </c>
      <c r="B40">
        <f t="shared" si="3"/>
        <v>31</v>
      </c>
      <c r="C40" s="6">
        <f t="shared" si="0"/>
        <v>1618.4816696117125</v>
      </c>
      <c r="D40" s="6">
        <f t="shared" si="1"/>
        <v>345.3693293029412</v>
      </c>
      <c r="E40" s="6">
        <f t="shared" si="4"/>
        <v>1273.1123403087713</v>
      </c>
      <c r="F40" s="6">
        <f t="shared" si="5"/>
        <v>271010.72451981355</v>
      </c>
      <c r="G40" s="6"/>
    </row>
    <row r="41" spans="1:7" x14ac:dyDescent="0.25">
      <c r="A41" s="45">
        <f t="shared" ca="1" si="2"/>
        <v>44228</v>
      </c>
      <c r="B41">
        <f t="shared" si="3"/>
        <v>32</v>
      </c>
      <c r="C41" s="6">
        <f t="shared" si="0"/>
        <v>1618.4816696117125</v>
      </c>
      <c r="D41" s="6">
        <f t="shared" si="1"/>
        <v>346.98968707292079</v>
      </c>
      <c r="E41" s="6">
        <f t="shared" si="4"/>
        <v>1271.4919825387917</v>
      </c>
      <c r="F41" s="6">
        <f t="shared" si="5"/>
        <v>270663.73483274062</v>
      </c>
      <c r="G41" s="6"/>
    </row>
    <row r="42" spans="1:7" x14ac:dyDescent="0.25">
      <c r="A42" s="45">
        <f t="shared" ca="1" si="2"/>
        <v>44256</v>
      </c>
      <c r="B42">
        <f t="shared" si="3"/>
        <v>33</v>
      </c>
      <c r="C42" s="6">
        <f t="shared" si="0"/>
        <v>1618.4816696117125</v>
      </c>
      <c r="D42" s="6">
        <f t="shared" si="1"/>
        <v>348.61764702143796</v>
      </c>
      <c r="E42" s="6">
        <f t="shared" si="4"/>
        <v>1269.8640225902745</v>
      </c>
      <c r="F42" s="6">
        <f t="shared" si="5"/>
        <v>270315.11718571919</v>
      </c>
      <c r="G42" s="6"/>
    </row>
    <row r="43" spans="1:7" x14ac:dyDescent="0.25">
      <c r="A43" s="45">
        <f t="shared" ca="1" si="2"/>
        <v>44287</v>
      </c>
      <c r="B43">
        <f t="shared" si="3"/>
        <v>34</v>
      </c>
      <c r="C43" s="6">
        <f t="shared" si="0"/>
        <v>1618.4816696117125</v>
      </c>
      <c r="D43" s="6">
        <f t="shared" si="1"/>
        <v>350.25324481538019</v>
      </c>
      <c r="E43" s="6">
        <f t="shared" si="4"/>
        <v>1268.2284247963323</v>
      </c>
      <c r="F43" s="6">
        <f t="shared" si="5"/>
        <v>269964.8639409038</v>
      </c>
      <c r="G43" s="6"/>
    </row>
    <row r="44" spans="1:7" x14ac:dyDescent="0.25">
      <c r="A44" s="45">
        <f t="shared" ca="1" si="2"/>
        <v>44317</v>
      </c>
      <c r="B44">
        <f t="shared" si="3"/>
        <v>35</v>
      </c>
      <c r="C44" s="6">
        <f t="shared" si="0"/>
        <v>1618.4816696117125</v>
      </c>
      <c r="D44" s="6">
        <f t="shared" si="1"/>
        <v>351.89651628897241</v>
      </c>
      <c r="E44" s="6">
        <f t="shared" si="4"/>
        <v>1266.5851533227401</v>
      </c>
      <c r="F44" s="6">
        <f t="shared" si="5"/>
        <v>269612.96742461482</v>
      </c>
      <c r="G44" s="6"/>
    </row>
    <row r="45" spans="1:7" x14ac:dyDescent="0.25">
      <c r="A45" s="45">
        <f t="shared" ca="1" si="2"/>
        <v>44348</v>
      </c>
      <c r="B45">
        <f t="shared" si="3"/>
        <v>36</v>
      </c>
      <c r="C45" s="6">
        <f t="shared" si="0"/>
        <v>1618.4816696117125</v>
      </c>
      <c r="D45" s="6">
        <f t="shared" si="1"/>
        <v>353.54749744456149</v>
      </c>
      <c r="E45" s="6">
        <f t="shared" si="4"/>
        <v>1264.934172167151</v>
      </c>
      <c r="F45" s="6">
        <f t="shared" si="5"/>
        <v>269259.41992717027</v>
      </c>
      <c r="G45" s="6"/>
    </row>
    <row r="46" spans="1:7" x14ac:dyDescent="0.25">
      <c r="A46" s="45">
        <f t="shared" ca="1" si="2"/>
        <v>44378</v>
      </c>
      <c r="B46">
        <f t="shared" si="3"/>
        <v>37</v>
      </c>
      <c r="C46" s="6">
        <f t="shared" si="0"/>
        <v>1618.4816696117125</v>
      </c>
      <c r="D46" s="6">
        <f t="shared" si="1"/>
        <v>355.20622445340541</v>
      </c>
      <c r="E46" s="6">
        <f t="shared" si="4"/>
        <v>1263.2754451583071</v>
      </c>
      <c r="F46" s="6">
        <f t="shared" si="5"/>
        <v>268904.21370271686</v>
      </c>
      <c r="G46" s="6"/>
    </row>
    <row r="47" spans="1:7" x14ac:dyDescent="0.25">
      <c r="A47" s="45">
        <f t="shared" ca="1" si="2"/>
        <v>44409</v>
      </c>
      <c r="B47">
        <f t="shared" si="3"/>
        <v>38</v>
      </c>
      <c r="C47" s="6">
        <f t="shared" si="0"/>
        <v>1618.4816696117125</v>
      </c>
      <c r="D47" s="6">
        <f t="shared" si="1"/>
        <v>356.87273365646615</v>
      </c>
      <c r="E47" s="6">
        <f t="shared" si="4"/>
        <v>1261.6089359552464</v>
      </c>
      <c r="F47" s="6">
        <f t="shared" si="5"/>
        <v>268547.34096906037</v>
      </c>
      <c r="G47" s="6"/>
    </row>
    <row r="48" spans="1:7" x14ac:dyDescent="0.25">
      <c r="A48" s="45">
        <f t="shared" ca="1" si="2"/>
        <v>44440</v>
      </c>
      <c r="B48">
        <f t="shared" si="3"/>
        <v>39</v>
      </c>
      <c r="C48" s="6">
        <f t="shared" si="0"/>
        <v>1618.4816696117125</v>
      </c>
      <c r="D48" s="6">
        <f t="shared" si="1"/>
        <v>358.54706156520433</v>
      </c>
      <c r="E48" s="6">
        <f t="shared" si="4"/>
        <v>1259.9346080465082</v>
      </c>
      <c r="F48" s="6">
        <f t="shared" si="5"/>
        <v>268188.79390749516</v>
      </c>
      <c r="G48" s="6"/>
    </row>
    <row r="49" spans="1:7" x14ac:dyDescent="0.25">
      <c r="A49" s="45">
        <f t="shared" ca="1" si="2"/>
        <v>44470</v>
      </c>
      <c r="B49">
        <f t="shared" si="3"/>
        <v>40</v>
      </c>
      <c r="C49" s="6">
        <f t="shared" si="0"/>
        <v>1618.4816696117125</v>
      </c>
      <c r="D49" s="6">
        <f t="shared" si="1"/>
        <v>360.22924486238117</v>
      </c>
      <c r="E49" s="6">
        <f t="shared" si="4"/>
        <v>1258.2524247493313</v>
      </c>
      <c r="F49" s="6">
        <f t="shared" si="5"/>
        <v>267828.56466263277</v>
      </c>
      <c r="G49" s="6"/>
    </row>
    <row r="50" spans="1:7" x14ac:dyDescent="0.25">
      <c r="A50" s="45">
        <f t="shared" ca="1" si="2"/>
        <v>44501</v>
      </c>
      <c r="B50">
        <f t="shared" si="3"/>
        <v>41</v>
      </c>
      <c r="C50" s="6">
        <f t="shared" si="0"/>
        <v>1618.4816696117125</v>
      </c>
      <c r="D50" s="6">
        <f t="shared" si="1"/>
        <v>361.91932040286065</v>
      </c>
      <c r="E50" s="6">
        <f t="shared" si="4"/>
        <v>1256.5623492088519</v>
      </c>
      <c r="F50" s="6">
        <f t="shared" si="5"/>
        <v>267466.64534222992</v>
      </c>
      <c r="G50" s="6"/>
    </row>
    <row r="51" spans="1:7" x14ac:dyDescent="0.25">
      <c r="A51" s="45">
        <f t="shared" ca="1" si="2"/>
        <v>44531</v>
      </c>
      <c r="B51">
        <f t="shared" si="3"/>
        <v>42</v>
      </c>
      <c r="C51" s="6">
        <f t="shared" si="0"/>
        <v>1618.4816696117125</v>
      </c>
      <c r="D51" s="6">
        <f t="shared" si="1"/>
        <v>363.61732521441718</v>
      </c>
      <c r="E51" s="6">
        <f t="shared" si="4"/>
        <v>1254.8643443972953</v>
      </c>
      <c r="F51" s="6">
        <f t="shared" si="5"/>
        <v>267103.02801701549</v>
      </c>
      <c r="G51" s="6"/>
    </row>
    <row r="52" spans="1:7" x14ac:dyDescent="0.25">
      <c r="A52" s="45">
        <f t="shared" ca="1" si="2"/>
        <v>44562</v>
      </c>
      <c r="B52">
        <f t="shared" si="3"/>
        <v>43</v>
      </c>
      <c r="C52" s="6">
        <f t="shared" si="0"/>
        <v>1618.4816696117125</v>
      </c>
      <c r="D52" s="6">
        <f t="shared" si="1"/>
        <v>365.32329649854842</v>
      </c>
      <c r="E52" s="6">
        <f t="shared" si="4"/>
        <v>1253.1583731131641</v>
      </c>
      <c r="F52" s="6">
        <f t="shared" si="5"/>
        <v>266737.70472051692</v>
      </c>
      <c r="G52" s="6"/>
    </row>
    <row r="53" spans="1:7" x14ac:dyDescent="0.25">
      <c r="A53" s="45">
        <f t="shared" ca="1" si="2"/>
        <v>44593</v>
      </c>
      <c r="B53">
        <f t="shared" si="3"/>
        <v>44</v>
      </c>
      <c r="C53" s="6">
        <f t="shared" si="0"/>
        <v>1618.4816696117125</v>
      </c>
      <c r="D53" s="6">
        <f t="shared" si="1"/>
        <v>367.03727163128747</v>
      </c>
      <c r="E53" s="6">
        <f t="shared" si="4"/>
        <v>1251.444397980425</v>
      </c>
      <c r="F53" s="6">
        <f t="shared" si="5"/>
        <v>266370.66744888562</v>
      </c>
      <c r="G53" s="6"/>
    </row>
    <row r="54" spans="1:7" x14ac:dyDescent="0.25">
      <c r="A54" s="45">
        <f t="shared" ca="1" si="2"/>
        <v>44621</v>
      </c>
      <c r="B54">
        <f t="shared" si="3"/>
        <v>45</v>
      </c>
      <c r="C54" s="6">
        <f t="shared" si="0"/>
        <v>1618.4816696117125</v>
      </c>
      <c r="D54" s="6">
        <f t="shared" si="1"/>
        <v>368.75928816402438</v>
      </c>
      <c r="E54" s="6">
        <f t="shared" si="4"/>
        <v>1249.7223814476881</v>
      </c>
      <c r="F54" s="6">
        <f t="shared" si="5"/>
        <v>266001.90816072159</v>
      </c>
      <c r="G54" s="6"/>
    </row>
    <row r="55" spans="1:7" x14ac:dyDescent="0.25">
      <c r="A55" s="45">
        <f t="shared" ca="1" si="2"/>
        <v>44652</v>
      </c>
      <c r="B55">
        <f t="shared" si="3"/>
        <v>46</v>
      </c>
      <c r="C55" s="6">
        <f t="shared" si="0"/>
        <v>1618.4816696117125</v>
      </c>
      <c r="D55" s="6">
        <f t="shared" si="1"/>
        <v>370.48938382432721</v>
      </c>
      <c r="E55" s="6">
        <f t="shared" si="4"/>
        <v>1247.9922857873853</v>
      </c>
      <c r="F55" s="6">
        <f t="shared" si="5"/>
        <v>265631.41877689725</v>
      </c>
      <c r="G55" s="6"/>
    </row>
    <row r="56" spans="1:7" x14ac:dyDescent="0.25">
      <c r="A56" s="45">
        <f t="shared" ca="1" si="2"/>
        <v>44682</v>
      </c>
      <c r="B56">
        <f t="shared" si="3"/>
        <v>47</v>
      </c>
      <c r="C56" s="6">
        <f t="shared" si="0"/>
        <v>1618.4816696117125</v>
      </c>
      <c r="D56" s="6">
        <f t="shared" si="1"/>
        <v>372.22759651676984</v>
      </c>
      <c r="E56" s="6">
        <f t="shared" si="4"/>
        <v>1246.2540730949427</v>
      </c>
      <c r="F56" s="6">
        <f t="shared" si="5"/>
        <v>265259.19118038047</v>
      </c>
      <c r="G56" s="6"/>
    </row>
    <row r="57" spans="1:7" x14ac:dyDescent="0.25">
      <c r="A57" s="45">
        <f t="shared" ca="1" si="2"/>
        <v>44713</v>
      </c>
      <c r="B57">
        <f t="shared" si="3"/>
        <v>48</v>
      </c>
      <c r="C57" s="6">
        <f t="shared" si="0"/>
        <v>1618.4816696117125</v>
      </c>
      <c r="D57" s="6">
        <f t="shared" si="1"/>
        <v>373.97396432376104</v>
      </c>
      <c r="E57" s="6">
        <f t="shared" si="4"/>
        <v>1244.5077052879515</v>
      </c>
      <c r="F57" s="6">
        <f t="shared" si="5"/>
        <v>264885.21721605671</v>
      </c>
      <c r="G57" s="6"/>
    </row>
    <row r="58" spans="1:7" x14ac:dyDescent="0.25">
      <c r="A58" s="45">
        <f t="shared" ca="1" si="2"/>
        <v>44743</v>
      </c>
      <c r="B58">
        <f t="shared" si="3"/>
        <v>49</v>
      </c>
      <c r="C58" s="6">
        <f t="shared" si="0"/>
        <v>1618.4816696117125</v>
      </c>
      <c r="D58" s="6">
        <f t="shared" si="1"/>
        <v>375.72852550638004</v>
      </c>
      <c r="E58" s="6">
        <f t="shared" si="4"/>
        <v>1242.7531441053325</v>
      </c>
      <c r="F58" s="6">
        <f t="shared" si="5"/>
        <v>264509.48869055032</v>
      </c>
      <c r="G58" s="6"/>
    </row>
    <row r="59" spans="1:7" x14ac:dyDescent="0.25">
      <c r="A59" s="45">
        <f t="shared" ca="1" si="2"/>
        <v>44774</v>
      </c>
      <c r="B59">
        <f t="shared" si="3"/>
        <v>50</v>
      </c>
      <c r="C59" s="6">
        <f t="shared" si="0"/>
        <v>1618.4816696117125</v>
      </c>
      <c r="D59" s="6">
        <f t="shared" si="1"/>
        <v>377.49131850521417</v>
      </c>
      <c r="E59" s="6">
        <f t="shared" si="4"/>
        <v>1240.9903511064983</v>
      </c>
      <c r="F59" s="6">
        <f t="shared" si="5"/>
        <v>264131.99737204512</v>
      </c>
      <c r="G59" s="6"/>
    </row>
    <row r="60" spans="1:7" x14ac:dyDescent="0.25">
      <c r="A60" s="45">
        <f t="shared" ca="1" si="2"/>
        <v>44805</v>
      </c>
      <c r="B60">
        <f t="shared" si="3"/>
        <v>51</v>
      </c>
      <c r="C60" s="6">
        <f t="shared" si="0"/>
        <v>1618.4816696117125</v>
      </c>
      <c r="D60" s="6">
        <f t="shared" si="1"/>
        <v>379.26238194120106</v>
      </c>
      <c r="E60" s="6">
        <f t="shared" si="4"/>
        <v>1239.2192876705114</v>
      </c>
      <c r="F60" s="6">
        <f t="shared" si="5"/>
        <v>263752.73499010393</v>
      </c>
      <c r="G60" s="6"/>
    </row>
    <row r="61" spans="1:7" x14ac:dyDescent="0.25">
      <c r="A61" s="45">
        <f t="shared" ca="1" si="2"/>
        <v>44835</v>
      </c>
      <c r="B61">
        <f t="shared" si="3"/>
        <v>52</v>
      </c>
      <c r="C61" s="6">
        <f t="shared" si="0"/>
        <v>1618.4816696117125</v>
      </c>
      <c r="D61" s="6">
        <f t="shared" si="1"/>
        <v>381.04175461647515</v>
      </c>
      <c r="E61" s="6">
        <f t="shared" si="4"/>
        <v>1237.4399149952374</v>
      </c>
      <c r="F61" s="6">
        <f t="shared" si="5"/>
        <v>263371.69323548744</v>
      </c>
      <c r="G61" s="6"/>
    </row>
    <row r="62" spans="1:7" x14ac:dyDescent="0.25">
      <c r="A62" s="45">
        <f t="shared" ca="1" si="2"/>
        <v>44866</v>
      </c>
      <c r="B62">
        <f t="shared" si="3"/>
        <v>53</v>
      </c>
      <c r="C62" s="6">
        <f t="shared" si="0"/>
        <v>1618.4816696117125</v>
      </c>
      <c r="D62" s="6">
        <f t="shared" si="1"/>
        <v>382.82947551521738</v>
      </c>
      <c r="E62" s="6">
        <f t="shared" si="4"/>
        <v>1235.6521940964951</v>
      </c>
      <c r="F62" s="6">
        <f t="shared" si="5"/>
        <v>262988.86375997221</v>
      </c>
      <c r="G62" s="6"/>
    </row>
    <row r="63" spans="1:7" x14ac:dyDescent="0.25">
      <c r="A63" s="45">
        <f t="shared" ca="1" si="2"/>
        <v>44896</v>
      </c>
      <c r="B63">
        <f t="shared" si="3"/>
        <v>54</v>
      </c>
      <c r="C63" s="6">
        <f t="shared" si="0"/>
        <v>1618.4816696117125</v>
      </c>
      <c r="D63" s="6">
        <f t="shared" si="1"/>
        <v>384.62558380450969</v>
      </c>
      <c r="E63" s="6">
        <f t="shared" si="4"/>
        <v>1233.8560858072028</v>
      </c>
      <c r="F63" s="6">
        <f t="shared" si="5"/>
        <v>262604.23817616771</v>
      </c>
      <c r="G63" s="6"/>
    </row>
    <row r="64" spans="1:7" x14ac:dyDescent="0.25">
      <c r="A64" s="45">
        <f t="shared" ca="1" si="2"/>
        <v>44927</v>
      </c>
      <c r="B64">
        <f t="shared" si="3"/>
        <v>55</v>
      </c>
      <c r="C64" s="6">
        <f t="shared" si="0"/>
        <v>1618.4816696117125</v>
      </c>
      <c r="D64" s="6">
        <f t="shared" si="1"/>
        <v>386.43011883519239</v>
      </c>
      <c r="E64" s="6">
        <f t="shared" si="4"/>
        <v>1232.0515507765201</v>
      </c>
      <c r="F64" s="6">
        <f t="shared" si="5"/>
        <v>262217.80805733253</v>
      </c>
      <c r="G64" s="6"/>
    </row>
    <row r="65" spans="1:7" x14ac:dyDescent="0.25">
      <c r="A65" s="45">
        <f t="shared" ca="1" si="2"/>
        <v>44958</v>
      </c>
      <c r="B65">
        <f t="shared" si="3"/>
        <v>56</v>
      </c>
      <c r="C65" s="6">
        <f t="shared" si="0"/>
        <v>1618.4816696117125</v>
      </c>
      <c r="D65" s="6">
        <f t="shared" si="1"/>
        <v>388.24312014272755</v>
      </c>
      <c r="E65" s="6">
        <f t="shared" si="4"/>
        <v>1230.238549468985</v>
      </c>
      <c r="F65" s="6">
        <f t="shared" si="5"/>
        <v>261829.5649371898</v>
      </c>
      <c r="G65" s="6"/>
    </row>
    <row r="66" spans="1:7" x14ac:dyDescent="0.25">
      <c r="A66" s="45">
        <f t="shared" ca="1" si="2"/>
        <v>44986</v>
      </c>
      <c r="B66">
        <f t="shared" si="3"/>
        <v>57</v>
      </c>
      <c r="C66" s="6">
        <f t="shared" si="0"/>
        <v>1618.4816696117125</v>
      </c>
      <c r="D66" s="6">
        <f t="shared" si="1"/>
        <v>390.0646274480639</v>
      </c>
      <c r="E66" s="6">
        <f t="shared" si="4"/>
        <v>1228.4170421636486</v>
      </c>
      <c r="F66" s="6">
        <f t="shared" si="5"/>
        <v>261439.50030974174</v>
      </c>
      <c r="G66" s="6"/>
    </row>
    <row r="67" spans="1:7" x14ac:dyDescent="0.25">
      <c r="A67" s="45">
        <f t="shared" ca="1" si="2"/>
        <v>45017</v>
      </c>
      <c r="B67">
        <f t="shared" si="3"/>
        <v>58</v>
      </c>
      <c r="C67" s="6">
        <f t="shared" si="0"/>
        <v>1618.4816696117125</v>
      </c>
      <c r="D67" s="6">
        <f t="shared" si="1"/>
        <v>391.8946806585077</v>
      </c>
      <c r="E67" s="6">
        <f t="shared" si="4"/>
        <v>1226.5869889532048</v>
      </c>
      <c r="F67" s="6">
        <f t="shared" si="5"/>
        <v>261047.60562908323</v>
      </c>
      <c r="G67" s="6"/>
    </row>
    <row r="68" spans="1:7" x14ac:dyDescent="0.25">
      <c r="A68" s="45">
        <f t="shared" ca="1" si="2"/>
        <v>45047</v>
      </c>
      <c r="B68">
        <f t="shared" si="3"/>
        <v>59</v>
      </c>
      <c r="C68" s="6">
        <f t="shared" si="0"/>
        <v>1618.4816696117125</v>
      </c>
      <c r="D68" s="6">
        <f t="shared" si="1"/>
        <v>393.73331986859716</v>
      </c>
      <c r="E68" s="6">
        <f t="shared" si="4"/>
        <v>1224.7483497431153</v>
      </c>
      <c r="F68" s="6">
        <f t="shared" si="5"/>
        <v>260653.87230921464</v>
      </c>
      <c r="G68" s="6"/>
    </row>
    <row r="69" spans="1:7" x14ac:dyDescent="0.25">
      <c r="A69" s="45">
        <f t="shared" ca="1" si="2"/>
        <v>45078</v>
      </c>
      <c r="B69">
        <f t="shared" si="3"/>
        <v>60</v>
      </c>
      <c r="C69" s="6">
        <f t="shared" si="0"/>
        <v>1618.4816696117125</v>
      </c>
      <c r="D69" s="6">
        <f t="shared" si="1"/>
        <v>395.58058536098065</v>
      </c>
      <c r="E69" s="6">
        <f t="shared" si="4"/>
        <v>1222.9010842507319</v>
      </c>
      <c r="F69" s="6">
        <f t="shared" si="5"/>
        <v>260258.29172385365</v>
      </c>
      <c r="G69" s="6"/>
    </row>
    <row r="70" spans="1:7" x14ac:dyDescent="0.25">
      <c r="A70" s="45">
        <f t="shared" ca="1" si="2"/>
        <v>45108</v>
      </c>
      <c r="B70">
        <f t="shared" si="3"/>
        <v>61</v>
      </c>
      <c r="C70" s="6">
        <f t="shared" si="0"/>
        <v>1618.4816696117125</v>
      </c>
      <c r="D70" s="6">
        <f t="shared" si="1"/>
        <v>397.43651760729927</v>
      </c>
      <c r="E70" s="6">
        <f t="shared" si="4"/>
        <v>1221.0451520044132</v>
      </c>
      <c r="F70" s="6">
        <f t="shared" si="5"/>
        <v>259860.85520624634</v>
      </c>
      <c r="G70" s="6"/>
    </row>
    <row r="71" spans="1:7" x14ac:dyDescent="0.25">
      <c r="A71" s="45">
        <f t="shared" ca="1" si="2"/>
        <v>45139</v>
      </c>
      <c r="B71">
        <f t="shared" si="3"/>
        <v>62</v>
      </c>
      <c r="C71" s="6">
        <f t="shared" si="0"/>
        <v>1618.4816696117125</v>
      </c>
      <c r="D71" s="6">
        <f t="shared" si="1"/>
        <v>399.30115726907366</v>
      </c>
      <c r="E71" s="6">
        <f t="shared" si="4"/>
        <v>1219.1805123426388</v>
      </c>
      <c r="F71" s="6">
        <f t="shared" si="5"/>
        <v>259461.55404897727</v>
      </c>
      <c r="G71" s="6"/>
    </row>
    <row r="72" spans="1:7" x14ac:dyDescent="0.25">
      <c r="A72" s="45">
        <f t="shared" ca="1" si="2"/>
        <v>45170</v>
      </c>
      <c r="B72">
        <f t="shared" si="3"/>
        <v>63</v>
      </c>
      <c r="C72" s="6">
        <f t="shared" si="0"/>
        <v>1618.4816696117125</v>
      </c>
      <c r="D72" s="6">
        <f t="shared" si="1"/>
        <v>401.17454519859439</v>
      </c>
      <c r="E72" s="6">
        <f t="shared" si="4"/>
        <v>1217.3071244131181</v>
      </c>
      <c r="F72" s="6">
        <f t="shared" si="5"/>
        <v>259060.37950377868</v>
      </c>
      <c r="G72" s="6"/>
    </row>
    <row r="73" spans="1:7" x14ac:dyDescent="0.25">
      <c r="A73" s="45">
        <f t="shared" ca="1" si="2"/>
        <v>45200</v>
      </c>
      <c r="B73">
        <f t="shared" si="3"/>
        <v>64</v>
      </c>
      <c r="C73" s="6">
        <f t="shared" si="0"/>
        <v>1618.4816696117125</v>
      </c>
      <c r="D73" s="6">
        <f t="shared" si="1"/>
        <v>403.0567224398178</v>
      </c>
      <c r="E73" s="6">
        <f t="shared" si="4"/>
        <v>1215.4249471718947</v>
      </c>
      <c r="F73" s="6">
        <f t="shared" si="5"/>
        <v>258657.32278133885</v>
      </c>
      <c r="G73" s="6"/>
    </row>
    <row r="74" spans="1:7" x14ac:dyDescent="0.25">
      <c r="A74" s="45">
        <f t="shared" ca="1" si="2"/>
        <v>45231</v>
      </c>
      <c r="B74">
        <f t="shared" si="3"/>
        <v>65</v>
      </c>
      <c r="C74" s="6">
        <f t="shared" si="0"/>
        <v>1618.4816696117125</v>
      </c>
      <c r="D74" s="6">
        <f t="shared" si="1"/>
        <v>404.94773022926461</v>
      </c>
      <c r="E74" s="6">
        <f t="shared" si="4"/>
        <v>1213.5339393824479</v>
      </c>
      <c r="F74" s="6">
        <f t="shared" si="5"/>
        <v>258252.37505110959</v>
      </c>
      <c r="G74" s="6"/>
    </row>
    <row r="75" spans="1:7" x14ac:dyDescent="0.25">
      <c r="A75" s="45">
        <f t="shared" ca="1" si="2"/>
        <v>45261</v>
      </c>
      <c r="B75">
        <f t="shared" si="3"/>
        <v>66</v>
      </c>
      <c r="C75" s="6">
        <f t="shared" ref="C75:C138" si="6">-PMT($C$4/12,$C$5,$C$3,0)</f>
        <v>1618.4816696117125</v>
      </c>
      <c r="D75" s="6">
        <f t="shared" ref="D75:D138" si="7">C75-E75</f>
        <v>406.84760999692344</v>
      </c>
      <c r="E75" s="6">
        <f t="shared" si="4"/>
        <v>1211.6340596147891</v>
      </c>
      <c r="F75" s="6">
        <f t="shared" si="5"/>
        <v>257845.52744111267</v>
      </c>
      <c r="G75" s="6"/>
    </row>
    <row r="76" spans="1:7" x14ac:dyDescent="0.25">
      <c r="A76" s="45">
        <f t="shared" ref="A76:A139" ca="1" si="8">DATE(YEAR(A75),MONTH(A75)+1,1)</f>
        <v>45292</v>
      </c>
      <c r="B76">
        <f t="shared" ref="B76:B139" si="9">B75+1</f>
        <v>67</v>
      </c>
      <c r="C76" s="6">
        <f t="shared" si="6"/>
        <v>1618.4816696117125</v>
      </c>
      <c r="D76" s="6">
        <f t="shared" si="7"/>
        <v>408.75640336715901</v>
      </c>
      <c r="E76" s="6">
        <f t="shared" ref="E76:E139" si="10">($C$4/12)*F75</f>
        <v>1209.7252662445535</v>
      </c>
      <c r="F76" s="6">
        <f t="shared" si="5"/>
        <v>257436.77103774552</v>
      </c>
      <c r="G76" s="6"/>
    </row>
    <row r="77" spans="1:7" x14ac:dyDescent="0.25">
      <c r="A77" s="45">
        <f t="shared" ca="1" si="8"/>
        <v>45323</v>
      </c>
      <c r="B77">
        <f t="shared" si="9"/>
        <v>68</v>
      </c>
      <c r="C77" s="6">
        <f t="shared" si="6"/>
        <v>1618.4816696117125</v>
      </c>
      <c r="D77" s="6">
        <f t="shared" si="7"/>
        <v>410.67415215962319</v>
      </c>
      <c r="E77" s="6">
        <f t="shared" si="10"/>
        <v>1207.8075174520893</v>
      </c>
      <c r="F77" s="6">
        <f t="shared" si="5"/>
        <v>257026.0968855859</v>
      </c>
      <c r="G77" s="6"/>
    </row>
    <row r="78" spans="1:7" x14ac:dyDescent="0.25">
      <c r="A78" s="45">
        <f t="shared" ca="1" si="8"/>
        <v>45352</v>
      </c>
      <c r="B78">
        <f t="shared" si="9"/>
        <v>69</v>
      </c>
      <c r="C78" s="6">
        <f t="shared" si="6"/>
        <v>1618.4816696117125</v>
      </c>
      <c r="D78" s="6">
        <f t="shared" si="7"/>
        <v>412.60089839017223</v>
      </c>
      <c r="E78" s="6">
        <f t="shared" si="10"/>
        <v>1205.8807712215403</v>
      </c>
      <c r="F78" s="6">
        <f t="shared" ref="F78:F141" si="11">F77-D78</f>
        <v>256613.49598719573</v>
      </c>
      <c r="G78" s="6"/>
    </row>
    <row r="79" spans="1:7" x14ac:dyDescent="0.25">
      <c r="A79" s="45">
        <f t="shared" ca="1" si="8"/>
        <v>45383</v>
      </c>
      <c r="B79">
        <f t="shared" si="9"/>
        <v>70</v>
      </c>
      <c r="C79" s="6">
        <f t="shared" si="6"/>
        <v>1618.4816696117125</v>
      </c>
      <c r="D79" s="6">
        <f t="shared" si="7"/>
        <v>414.53668427178604</v>
      </c>
      <c r="E79" s="6">
        <f t="shared" si="10"/>
        <v>1203.9449853399265</v>
      </c>
      <c r="F79" s="6">
        <f t="shared" si="11"/>
        <v>256198.95930292393</v>
      </c>
      <c r="G79" s="6"/>
    </row>
    <row r="80" spans="1:7" x14ac:dyDescent="0.25">
      <c r="A80" s="45">
        <f t="shared" ca="1" si="8"/>
        <v>45413</v>
      </c>
      <c r="B80">
        <f t="shared" si="9"/>
        <v>71</v>
      </c>
      <c r="C80" s="6">
        <f t="shared" si="6"/>
        <v>1618.4816696117125</v>
      </c>
      <c r="D80" s="6">
        <f t="shared" si="7"/>
        <v>416.4815522154945</v>
      </c>
      <c r="E80" s="6">
        <f t="shared" si="10"/>
        <v>1202.000117396218</v>
      </c>
      <c r="F80" s="6">
        <f t="shared" si="11"/>
        <v>255782.47775070844</v>
      </c>
      <c r="G80" s="6"/>
    </row>
    <row r="81" spans="1:7" x14ac:dyDescent="0.25">
      <c r="A81" s="45">
        <f t="shared" ca="1" si="8"/>
        <v>45444</v>
      </c>
      <c r="B81">
        <f t="shared" si="9"/>
        <v>72</v>
      </c>
      <c r="C81" s="6">
        <f t="shared" si="6"/>
        <v>1618.4816696117125</v>
      </c>
      <c r="D81" s="6">
        <f t="shared" si="7"/>
        <v>418.43554483130561</v>
      </c>
      <c r="E81" s="6">
        <f t="shared" si="10"/>
        <v>1200.0461247804069</v>
      </c>
      <c r="F81" s="6">
        <f t="shared" si="11"/>
        <v>255364.04220587714</v>
      </c>
      <c r="G81" s="6"/>
    </row>
    <row r="82" spans="1:7" x14ac:dyDescent="0.25">
      <c r="A82" s="45">
        <f t="shared" ca="1" si="8"/>
        <v>45474</v>
      </c>
      <c r="B82">
        <f t="shared" si="9"/>
        <v>73</v>
      </c>
      <c r="C82" s="6">
        <f t="shared" si="6"/>
        <v>1618.4816696117125</v>
      </c>
      <c r="D82" s="6">
        <f t="shared" si="7"/>
        <v>420.39870492913906</v>
      </c>
      <c r="E82" s="6">
        <f t="shared" si="10"/>
        <v>1198.0829646825734</v>
      </c>
      <c r="F82" s="6">
        <f t="shared" si="11"/>
        <v>254943.643500948</v>
      </c>
      <c r="G82" s="6"/>
    </row>
    <row r="83" spans="1:7" x14ac:dyDescent="0.25">
      <c r="A83" s="45">
        <f t="shared" ca="1" si="8"/>
        <v>45505</v>
      </c>
      <c r="B83">
        <f t="shared" si="9"/>
        <v>74</v>
      </c>
      <c r="C83" s="6">
        <f t="shared" si="6"/>
        <v>1618.4816696117125</v>
      </c>
      <c r="D83" s="6">
        <f t="shared" si="7"/>
        <v>422.37107551976487</v>
      </c>
      <c r="E83" s="6">
        <f t="shared" si="10"/>
        <v>1196.1105940919476</v>
      </c>
      <c r="F83" s="6">
        <f t="shared" si="11"/>
        <v>254521.27242542824</v>
      </c>
      <c r="G83" s="6"/>
    </row>
    <row r="84" spans="1:7" x14ac:dyDescent="0.25">
      <c r="A84" s="45">
        <f t="shared" ca="1" si="8"/>
        <v>45536</v>
      </c>
      <c r="B84">
        <f t="shared" si="9"/>
        <v>75</v>
      </c>
      <c r="C84" s="6">
        <f t="shared" si="6"/>
        <v>1618.4816696117125</v>
      </c>
      <c r="D84" s="6">
        <f t="shared" si="7"/>
        <v>424.35269981574515</v>
      </c>
      <c r="E84" s="6">
        <f t="shared" si="10"/>
        <v>1194.1289697959674</v>
      </c>
      <c r="F84" s="6">
        <f t="shared" si="11"/>
        <v>254096.9197256125</v>
      </c>
      <c r="G84" s="6"/>
    </row>
    <row r="85" spans="1:7" x14ac:dyDescent="0.25">
      <c r="A85" s="45">
        <f t="shared" ca="1" si="8"/>
        <v>45566</v>
      </c>
      <c r="B85">
        <f t="shared" si="9"/>
        <v>76</v>
      </c>
      <c r="C85" s="6">
        <f t="shared" si="6"/>
        <v>1618.4816696117125</v>
      </c>
      <c r="D85" s="6">
        <f t="shared" si="7"/>
        <v>426.34362123238066</v>
      </c>
      <c r="E85" s="6">
        <f t="shared" si="10"/>
        <v>1192.1380483793318</v>
      </c>
      <c r="F85" s="6">
        <f t="shared" si="11"/>
        <v>253670.57610438013</v>
      </c>
      <c r="G85" s="6"/>
    </row>
    <row r="86" spans="1:7" x14ac:dyDescent="0.25">
      <c r="A86" s="45">
        <f t="shared" ca="1" si="8"/>
        <v>45597</v>
      </c>
      <c r="B86">
        <f t="shared" si="9"/>
        <v>77</v>
      </c>
      <c r="C86" s="6">
        <f t="shared" si="6"/>
        <v>1618.4816696117125</v>
      </c>
      <c r="D86" s="6">
        <f t="shared" si="7"/>
        <v>428.34388338866256</v>
      </c>
      <c r="E86" s="6">
        <f t="shared" si="10"/>
        <v>1190.1377862230499</v>
      </c>
      <c r="F86" s="6">
        <f t="shared" si="11"/>
        <v>253242.23222099146</v>
      </c>
      <c r="G86" s="6"/>
    </row>
    <row r="87" spans="1:7" x14ac:dyDescent="0.25">
      <c r="A87" s="45">
        <f t="shared" ca="1" si="8"/>
        <v>45627</v>
      </c>
      <c r="B87">
        <f t="shared" si="9"/>
        <v>78</v>
      </c>
      <c r="C87" s="6">
        <f t="shared" si="6"/>
        <v>1618.4816696117125</v>
      </c>
      <c r="D87" s="6">
        <f t="shared" si="7"/>
        <v>430.35353010822769</v>
      </c>
      <c r="E87" s="6">
        <f t="shared" si="10"/>
        <v>1188.1281395034848</v>
      </c>
      <c r="F87" s="6">
        <f t="shared" si="11"/>
        <v>252811.87869088323</v>
      </c>
      <c r="G87" s="6"/>
    </row>
    <row r="88" spans="1:7" x14ac:dyDescent="0.25">
      <c r="A88" s="45">
        <f t="shared" ca="1" si="8"/>
        <v>45658</v>
      </c>
      <c r="B88">
        <f t="shared" si="9"/>
        <v>79</v>
      </c>
      <c r="C88" s="6">
        <f t="shared" si="6"/>
        <v>1618.4816696117125</v>
      </c>
      <c r="D88" s="6">
        <f t="shared" si="7"/>
        <v>432.37260542031891</v>
      </c>
      <c r="E88" s="6">
        <f t="shared" si="10"/>
        <v>1186.1090641913936</v>
      </c>
      <c r="F88" s="6">
        <f t="shared" si="11"/>
        <v>252379.5060854629</v>
      </c>
      <c r="G88" s="6"/>
    </row>
    <row r="89" spans="1:7" x14ac:dyDescent="0.25">
      <c r="A89" s="45">
        <f t="shared" ca="1" si="8"/>
        <v>45689</v>
      </c>
      <c r="B89">
        <f t="shared" si="9"/>
        <v>80</v>
      </c>
      <c r="C89" s="6">
        <f t="shared" si="6"/>
        <v>1618.4816696117125</v>
      </c>
      <c r="D89" s="6">
        <f t="shared" si="7"/>
        <v>434.40115356074921</v>
      </c>
      <c r="E89" s="6">
        <f t="shared" si="10"/>
        <v>1184.0805160509633</v>
      </c>
      <c r="F89" s="6">
        <f t="shared" si="11"/>
        <v>251945.10493190214</v>
      </c>
      <c r="G89" s="6"/>
    </row>
    <row r="90" spans="1:7" x14ac:dyDescent="0.25">
      <c r="A90" s="45">
        <f t="shared" ca="1" si="8"/>
        <v>45717</v>
      </c>
      <c r="B90">
        <f t="shared" si="9"/>
        <v>81</v>
      </c>
      <c r="C90" s="6">
        <f t="shared" si="6"/>
        <v>1618.4816696117125</v>
      </c>
      <c r="D90" s="6">
        <f t="shared" si="7"/>
        <v>436.43921897287169</v>
      </c>
      <c r="E90" s="6">
        <f t="shared" si="10"/>
        <v>1182.0424506388408</v>
      </c>
      <c r="F90" s="6">
        <f t="shared" si="11"/>
        <v>251508.66571292927</v>
      </c>
      <c r="G90" s="6"/>
    </row>
    <row r="91" spans="1:7" x14ac:dyDescent="0.25">
      <c r="A91" s="45">
        <f t="shared" ca="1" si="8"/>
        <v>45748</v>
      </c>
      <c r="B91">
        <f t="shared" si="9"/>
        <v>82</v>
      </c>
      <c r="C91" s="6">
        <f t="shared" si="6"/>
        <v>1618.4816696117125</v>
      </c>
      <c r="D91" s="6">
        <f t="shared" si="7"/>
        <v>438.48684630855291</v>
      </c>
      <c r="E91" s="6">
        <f t="shared" si="10"/>
        <v>1179.9948233031596</v>
      </c>
      <c r="F91" s="6">
        <f t="shared" si="11"/>
        <v>251070.17886662073</v>
      </c>
      <c r="G91" s="6"/>
    </row>
    <row r="92" spans="1:7" x14ac:dyDescent="0.25">
      <c r="A92" s="45">
        <f t="shared" ca="1" si="8"/>
        <v>45778</v>
      </c>
      <c r="B92">
        <f t="shared" si="9"/>
        <v>83</v>
      </c>
      <c r="C92" s="6">
        <f t="shared" si="6"/>
        <v>1618.4816696117125</v>
      </c>
      <c r="D92" s="6">
        <f t="shared" si="7"/>
        <v>440.54408042915043</v>
      </c>
      <c r="E92" s="6">
        <f t="shared" si="10"/>
        <v>1177.9375891825621</v>
      </c>
      <c r="F92" s="6">
        <f t="shared" si="11"/>
        <v>250629.63478619157</v>
      </c>
      <c r="G92" s="6"/>
    </row>
    <row r="93" spans="1:7" x14ac:dyDescent="0.25">
      <c r="A93" s="45">
        <f t="shared" ca="1" si="8"/>
        <v>45809</v>
      </c>
      <c r="B93">
        <f t="shared" si="9"/>
        <v>84</v>
      </c>
      <c r="C93" s="6">
        <f t="shared" si="6"/>
        <v>1618.4816696117125</v>
      </c>
      <c r="D93" s="6">
        <f t="shared" si="7"/>
        <v>442.61096640649725</v>
      </c>
      <c r="E93" s="6">
        <f t="shared" si="10"/>
        <v>1175.8707032052152</v>
      </c>
      <c r="F93" s="6">
        <f t="shared" si="11"/>
        <v>250187.02381978507</v>
      </c>
      <c r="G93" s="6"/>
    </row>
    <row r="94" spans="1:7" x14ac:dyDescent="0.25">
      <c r="A94" s="45">
        <f t="shared" ca="1" si="8"/>
        <v>45839</v>
      </c>
      <c r="B94">
        <f t="shared" si="9"/>
        <v>85</v>
      </c>
      <c r="C94" s="6">
        <f t="shared" si="6"/>
        <v>1618.4816696117125</v>
      </c>
      <c r="D94" s="6">
        <f t="shared" si="7"/>
        <v>444.68754952388781</v>
      </c>
      <c r="E94" s="6">
        <f t="shared" si="10"/>
        <v>1173.7941200878247</v>
      </c>
      <c r="F94" s="6">
        <f t="shared" si="11"/>
        <v>249742.33627026118</v>
      </c>
      <c r="G94" s="6"/>
    </row>
    <row r="95" spans="1:7" x14ac:dyDescent="0.25">
      <c r="A95" s="45">
        <f t="shared" ca="1" si="8"/>
        <v>45870</v>
      </c>
      <c r="B95">
        <f t="shared" si="9"/>
        <v>86</v>
      </c>
      <c r="C95" s="6">
        <f t="shared" si="6"/>
        <v>1618.4816696117125</v>
      </c>
      <c r="D95" s="6">
        <f t="shared" si="7"/>
        <v>446.7738752770706</v>
      </c>
      <c r="E95" s="6">
        <f t="shared" si="10"/>
        <v>1171.7077943346419</v>
      </c>
      <c r="F95" s="6">
        <f t="shared" si="11"/>
        <v>249295.5623949841</v>
      </c>
      <c r="G95" s="6"/>
    </row>
    <row r="96" spans="1:7" x14ac:dyDescent="0.25">
      <c r="A96" s="45">
        <f t="shared" ca="1" si="8"/>
        <v>45901</v>
      </c>
      <c r="B96">
        <f t="shared" si="9"/>
        <v>87</v>
      </c>
      <c r="C96" s="6">
        <f t="shared" si="6"/>
        <v>1618.4816696117125</v>
      </c>
      <c r="D96" s="6">
        <f t="shared" si="7"/>
        <v>448.86998937524572</v>
      </c>
      <c r="E96" s="6">
        <f t="shared" si="10"/>
        <v>1169.6116802364668</v>
      </c>
      <c r="F96" s="6">
        <f t="shared" si="11"/>
        <v>248846.69240560886</v>
      </c>
      <c r="G96" s="6"/>
    </row>
    <row r="97" spans="1:7" x14ac:dyDescent="0.25">
      <c r="A97" s="45">
        <f t="shared" ca="1" si="8"/>
        <v>45931</v>
      </c>
      <c r="B97">
        <f t="shared" si="9"/>
        <v>88</v>
      </c>
      <c r="C97" s="6">
        <f t="shared" si="6"/>
        <v>1618.4816696117125</v>
      </c>
      <c r="D97" s="6">
        <f t="shared" si="7"/>
        <v>450.97593774206439</v>
      </c>
      <c r="E97" s="6">
        <f t="shared" si="10"/>
        <v>1167.5057318696481</v>
      </c>
      <c r="F97" s="6">
        <f t="shared" si="11"/>
        <v>248395.71646786679</v>
      </c>
      <c r="G97" s="6"/>
    </row>
    <row r="98" spans="1:7" x14ac:dyDescent="0.25">
      <c r="A98" s="45">
        <f t="shared" ca="1" si="8"/>
        <v>45962</v>
      </c>
      <c r="B98">
        <f t="shared" si="9"/>
        <v>89</v>
      </c>
      <c r="C98" s="6">
        <f t="shared" si="6"/>
        <v>1618.4816696117125</v>
      </c>
      <c r="D98" s="6">
        <f t="shared" si="7"/>
        <v>453.09176651663756</v>
      </c>
      <c r="E98" s="6">
        <f t="shared" si="10"/>
        <v>1165.3899030950749</v>
      </c>
      <c r="F98" s="6">
        <f t="shared" si="11"/>
        <v>247942.62470135014</v>
      </c>
      <c r="G98" s="6"/>
    </row>
    <row r="99" spans="1:7" x14ac:dyDescent="0.25">
      <c r="A99" s="45">
        <f t="shared" ca="1" si="8"/>
        <v>45992</v>
      </c>
      <c r="B99">
        <f t="shared" si="9"/>
        <v>90</v>
      </c>
      <c r="C99" s="6">
        <f t="shared" si="6"/>
        <v>1618.4816696117125</v>
      </c>
      <c r="D99" s="6">
        <f t="shared" si="7"/>
        <v>455.21752205454482</v>
      </c>
      <c r="E99" s="6">
        <f t="shared" si="10"/>
        <v>1163.2641475571677</v>
      </c>
      <c r="F99" s="6">
        <f t="shared" si="11"/>
        <v>247487.40717929561</v>
      </c>
      <c r="G99" s="6"/>
    </row>
    <row r="100" spans="1:7" x14ac:dyDescent="0.25">
      <c r="A100" s="45">
        <f t="shared" ca="1" si="8"/>
        <v>46023</v>
      </c>
      <c r="B100">
        <f t="shared" si="9"/>
        <v>91</v>
      </c>
      <c r="C100" s="6">
        <f t="shared" si="6"/>
        <v>1618.4816696117125</v>
      </c>
      <c r="D100" s="6">
        <f t="shared" si="7"/>
        <v>457.35325092885068</v>
      </c>
      <c r="E100" s="6">
        <f t="shared" si="10"/>
        <v>1161.1284186828618</v>
      </c>
      <c r="F100" s="6">
        <f t="shared" si="11"/>
        <v>247030.05392836675</v>
      </c>
      <c r="G100" s="6"/>
    </row>
    <row r="101" spans="1:7" x14ac:dyDescent="0.25">
      <c r="A101" s="45">
        <f t="shared" ca="1" si="8"/>
        <v>46054</v>
      </c>
      <c r="B101">
        <f t="shared" si="9"/>
        <v>92</v>
      </c>
      <c r="C101" s="6">
        <f t="shared" si="6"/>
        <v>1618.4816696117125</v>
      </c>
      <c r="D101" s="6">
        <f t="shared" si="7"/>
        <v>459.49899993112535</v>
      </c>
      <c r="E101" s="6">
        <f t="shared" si="10"/>
        <v>1158.9826696805872</v>
      </c>
      <c r="F101" s="6">
        <f t="shared" si="11"/>
        <v>246570.55492843562</v>
      </c>
      <c r="G101" s="6"/>
    </row>
    <row r="102" spans="1:7" x14ac:dyDescent="0.25">
      <c r="A102" s="45">
        <f t="shared" ca="1" si="8"/>
        <v>46082</v>
      </c>
      <c r="B102">
        <f t="shared" si="9"/>
        <v>93</v>
      </c>
      <c r="C102" s="6">
        <f t="shared" si="6"/>
        <v>1618.4816696117125</v>
      </c>
      <c r="D102" s="6">
        <f t="shared" si="7"/>
        <v>461.65481607246875</v>
      </c>
      <c r="E102" s="6">
        <f t="shared" si="10"/>
        <v>1156.8268535392438</v>
      </c>
      <c r="F102" s="6">
        <f t="shared" si="11"/>
        <v>246108.90011236316</v>
      </c>
      <c r="G102" s="6"/>
    </row>
    <row r="103" spans="1:7" x14ac:dyDescent="0.25">
      <c r="A103" s="45">
        <f t="shared" ca="1" si="8"/>
        <v>46113</v>
      </c>
      <c r="B103">
        <f t="shared" si="9"/>
        <v>94</v>
      </c>
      <c r="C103" s="6">
        <f t="shared" si="6"/>
        <v>1618.4816696117125</v>
      </c>
      <c r="D103" s="6">
        <f t="shared" si="7"/>
        <v>463.82074658454212</v>
      </c>
      <c r="E103" s="6">
        <f t="shared" si="10"/>
        <v>1154.6609230271704</v>
      </c>
      <c r="F103" s="6">
        <f t="shared" si="11"/>
        <v>245645.07936577863</v>
      </c>
      <c r="G103" s="6"/>
    </row>
    <row r="104" spans="1:7" x14ac:dyDescent="0.25">
      <c r="A104" s="45">
        <f t="shared" ca="1" si="8"/>
        <v>46143</v>
      </c>
      <c r="B104">
        <f t="shared" si="9"/>
        <v>95</v>
      </c>
      <c r="C104" s="6">
        <f t="shared" si="6"/>
        <v>1618.4816696117125</v>
      </c>
      <c r="D104" s="6">
        <f t="shared" si="7"/>
        <v>465.99683892060125</v>
      </c>
      <c r="E104" s="6">
        <f t="shared" si="10"/>
        <v>1152.4848306911113</v>
      </c>
      <c r="F104" s="6">
        <f t="shared" si="11"/>
        <v>245179.08252685802</v>
      </c>
      <c r="G104" s="6"/>
    </row>
    <row r="105" spans="1:7" x14ac:dyDescent="0.25">
      <c r="A105" s="45">
        <f t="shared" ca="1" si="8"/>
        <v>46174</v>
      </c>
      <c r="B105">
        <f t="shared" si="9"/>
        <v>96</v>
      </c>
      <c r="C105" s="6">
        <f t="shared" si="6"/>
        <v>1618.4816696117125</v>
      </c>
      <c r="D105" s="6">
        <f t="shared" si="7"/>
        <v>468.18314075653711</v>
      </c>
      <c r="E105" s="6">
        <f t="shared" si="10"/>
        <v>1150.2985288551754</v>
      </c>
      <c r="F105" s="6">
        <f t="shared" si="11"/>
        <v>244710.89938610149</v>
      </c>
      <c r="G105" s="6"/>
    </row>
    <row r="106" spans="1:7" x14ac:dyDescent="0.25">
      <c r="A106" s="45">
        <f t="shared" ca="1" si="8"/>
        <v>46204</v>
      </c>
      <c r="B106">
        <f t="shared" si="9"/>
        <v>97</v>
      </c>
      <c r="C106" s="6">
        <f t="shared" si="6"/>
        <v>1618.4816696117125</v>
      </c>
      <c r="D106" s="6">
        <f t="shared" si="7"/>
        <v>470.37969999191978</v>
      </c>
      <c r="E106" s="6">
        <f t="shared" si="10"/>
        <v>1148.1019696197927</v>
      </c>
      <c r="F106" s="6">
        <f t="shared" si="11"/>
        <v>244240.51968610956</v>
      </c>
      <c r="G106" s="6"/>
    </row>
    <row r="107" spans="1:7" x14ac:dyDescent="0.25">
      <c r="A107" s="45">
        <f t="shared" ca="1" si="8"/>
        <v>46235</v>
      </c>
      <c r="B107">
        <f t="shared" si="9"/>
        <v>98</v>
      </c>
      <c r="C107" s="6">
        <f t="shared" si="6"/>
        <v>1618.4816696117125</v>
      </c>
      <c r="D107" s="6">
        <f t="shared" si="7"/>
        <v>472.58656475104863</v>
      </c>
      <c r="E107" s="6">
        <f t="shared" si="10"/>
        <v>1145.8951048606639</v>
      </c>
      <c r="F107" s="6">
        <f t="shared" si="11"/>
        <v>243767.93312135851</v>
      </c>
      <c r="G107" s="6"/>
    </row>
    <row r="108" spans="1:7" x14ac:dyDescent="0.25">
      <c r="A108" s="45">
        <f t="shared" ca="1" si="8"/>
        <v>46266</v>
      </c>
      <c r="B108">
        <f t="shared" si="9"/>
        <v>99</v>
      </c>
      <c r="C108" s="6">
        <f t="shared" si="6"/>
        <v>1618.4816696117125</v>
      </c>
      <c r="D108" s="6">
        <f t="shared" si="7"/>
        <v>474.80378338400556</v>
      </c>
      <c r="E108" s="6">
        <f t="shared" si="10"/>
        <v>1143.6778862277069</v>
      </c>
      <c r="F108" s="6">
        <f t="shared" si="11"/>
        <v>243293.1293379745</v>
      </c>
      <c r="G108" s="6"/>
    </row>
    <row r="109" spans="1:7" x14ac:dyDescent="0.25">
      <c r="A109" s="45">
        <f t="shared" ca="1" si="8"/>
        <v>46296</v>
      </c>
      <c r="B109">
        <f t="shared" si="9"/>
        <v>100</v>
      </c>
      <c r="C109" s="6">
        <f t="shared" si="6"/>
        <v>1618.4816696117125</v>
      </c>
      <c r="D109" s="6">
        <f t="shared" si="7"/>
        <v>477.03140446771567</v>
      </c>
      <c r="E109" s="6">
        <f t="shared" si="10"/>
        <v>1141.4502651439968</v>
      </c>
      <c r="F109" s="6">
        <f t="shared" si="11"/>
        <v>242816.0979335068</v>
      </c>
      <c r="G109" s="6"/>
    </row>
    <row r="110" spans="1:7" x14ac:dyDescent="0.25">
      <c r="A110" s="45">
        <f t="shared" ca="1" si="8"/>
        <v>46327</v>
      </c>
      <c r="B110">
        <f t="shared" si="9"/>
        <v>101</v>
      </c>
      <c r="C110" s="6">
        <f t="shared" si="6"/>
        <v>1618.4816696117125</v>
      </c>
      <c r="D110" s="6">
        <f t="shared" si="7"/>
        <v>479.26947680700982</v>
      </c>
      <c r="E110" s="6">
        <f t="shared" si="10"/>
        <v>1139.2121928047027</v>
      </c>
      <c r="F110" s="6">
        <f t="shared" si="11"/>
        <v>242336.82845669979</v>
      </c>
      <c r="G110" s="6"/>
    </row>
    <row r="111" spans="1:7" x14ac:dyDescent="0.25">
      <c r="A111" s="45">
        <f t="shared" ca="1" si="8"/>
        <v>46357</v>
      </c>
      <c r="B111">
        <f t="shared" si="9"/>
        <v>102</v>
      </c>
      <c r="C111" s="6">
        <f t="shared" si="6"/>
        <v>1618.4816696117125</v>
      </c>
      <c r="D111" s="6">
        <f t="shared" si="7"/>
        <v>481.51804943569618</v>
      </c>
      <c r="E111" s="6">
        <f t="shared" si="10"/>
        <v>1136.9636201760163</v>
      </c>
      <c r="F111" s="6">
        <f t="shared" si="11"/>
        <v>241855.3104072641</v>
      </c>
      <c r="G111" s="6"/>
    </row>
    <row r="112" spans="1:7" x14ac:dyDescent="0.25">
      <c r="A112" s="45">
        <f t="shared" ca="1" si="8"/>
        <v>46388</v>
      </c>
      <c r="B112">
        <f t="shared" si="9"/>
        <v>103</v>
      </c>
      <c r="C112" s="6">
        <f t="shared" si="6"/>
        <v>1618.4816696117125</v>
      </c>
      <c r="D112" s="6">
        <f t="shared" si="7"/>
        <v>483.77717161763189</v>
      </c>
      <c r="E112" s="6">
        <f t="shared" si="10"/>
        <v>1134.7044979940806</v>
      </c>
      <c r="F112" s="6">
        <f t="shared" si="11"/>
        <v>241371.53323564646</v>
      </c>
      <c r="G112" s="6"/>
    </row>
    <row r="113" spans="1:7" x14ac:dyDescent="0.25">
      <c r="A113" s="45">
        <f t="shared" ca="1" si="8"/>
        <v>46419</v>
      </c>
      <c r="B113">
        <f t="shared" si="9"/>
        <v>104</v>
      </c>
      <c r="C113" s="6">
        <f t="shared" si="6"/>
        <v>1618.4816696117125</v>
      </c>
      <c r="D113" s="6">
        <f t="shared" si="7"/>
        <v>486.04689284780466</v>
      </c>
      <c r="E113" s="6">
        <f t="shared" si="10"/>
        <v>1132.4347767639078</v>
      </c>
      <c r="F113" s="6">
        <f t="shared" si="11"/>
        <v>240885.48634279866</v>
      </c>
      <c r="G113" s="6"/>
    </row>
    <row r="114" spans="1:7" x14ac:dyDescent="0.25">
      <c r="A114" s="45">
        <f t="shared" ca="1" si="8"/>
        <v>46447</v>
      </c>
      <c r="B114">
        <f t="shared" si="9"/>
        <v>105</v>
      </c>
      <c r="C114" s="6">
        <f t="shared" si="6"/>
        <v>1618.4816696117125</v>
      </c>
      <c r="D114" s="6">
        <f t="shared" si="7"/>
        <v>488.32726285341573</v>
      </c>
      <c r="E114" s="6">
        <f t="shared" si="10"/>
        <v>1130.1544067582968</v>
      </c>
      <c r="F114" s="6">
        <f t="shared" si="11"/>
        <v>240397.15907994524</v>
      </c>
      <c r="G114" s="6"/>
    </row>
    <row r="115" spans="1:7" x14ac:dyDescent="0.25">
      <c r="A115" s="45">
        <f t="shared" ca="1" si="8"/>
        <v>46478</v>
      </c>
      <c r="B115">
        <f t="shared" si="9"/>
        <v>106</v>
      </c>
      <c r="C115" s="6">
        <f t="shared" si="6"/>
        <v>1618.4816696117125</v>
      </c>
      <c r="D115" s="6">
        <f t="shared" si="7"/>
        <v>490.6183315949695</v>
      </c>
      <c r="E115" s="6">
        <f t="shared" si="10"/>
        <v>1127.863338016743</v>
      </c>
      <c r="F115" s="6">
        <f t="shared" si="11"/>
        <v>239906.54074835026</v>
      </c>
      <c r="G115" s="6"/>
    </row>
    <row r="116" spans="1:7" x14ac:dyDescent="0.25">
      <c r="A116" s="45">
        <f t="shared" ca="1" si="8"/>
        <v>46508</v>
      </c>
      <c r="B116">
        <f t="shared" si="9"/>
        <v>107</v>
      </c>
      <c r="C116" s="6">
        <f t="shared" si="6"/>
        <v>1618.4816696117125</v>
      </c>
      <c r="D116" s="6">
        <f t="shared" si="7"/>
        <v>492.92014926736942</v>
      </c>
      <c r="E116" s="6">
        <f t="shared" si="10"/>
        <v>1125.5615203443431</v>
      </c>
      <c r="F116" s="6">
        <f t="shared" si="11"/>
        <v>239413.6205990829</v>
      </c>
      <c r="G116" s="6"/>
    </row>
    <row r="117" spans="1:7" x14ac:dyDescent="0.25">
      <c r="A117" s="45">
        <f t="shared" ca="1" si="8"/>
        <v>46539</v>
      </c>
      <c r="B117">
        <f t="shared" si="9"/>
        <v>108</v>
      </c>
      <c r="C117" s="6">
        <f t="shared" si="6"/>
        <v>1618.4816696117125</v>
      </c>
      <c r="D117" s="6">
        <f t="shared" si="7"/>
        <v>495.23276630101532</v>
      </c>
      <c r="E117" s="6">
        <f t="shared" si="10"/>
        <v>1123.2489033106972</v>
      </c>
      <c r="F117" s="6">
        <f t="shared" si="11"/>
        <v>238918.38783278188</v>
      </c>
      <c r="G117" s="6"/>
    </row>
    <row r="118" spans="1:7" x14ac:dyDescent="0.25">
      <c r="A118" s="45">
        <f t="shared" ca="1" si="8"/>
        <v>46569</v>
      </c>
      <c r="B118">
        <f t="shared" si="9"/>
        <v>109</v>
      </c>
      <c r="C118" s="6">
        <f t="shared" si="6"/>
        <v>1618.4816696117125</v>
      </c>
      <c r="D118" s="6">
        <f t="shared" si="7"/>
        <v>497.55623336291092</v>
      </c>
      <c r="E118" s="6">
        <f t="shared" si="10"/>
        <v>1120.9254362488016</v>
      </c>
      <c r="F118" s="6">
        <f t="shared" si="11"/>
        <v>238420.83159941898</v>
      </c>
      <c r="G118" s="6"/>
    </row>
    <row r="119" spans="1:7" x14ac:dyDescent="0.25">
      <c r="A119" s="45">
        <f t="shared" ca="1" si="8"/>
        <v>46600</v>
      </c>
      <c r="B119">
        <f t="shared" si="9"/>
        <v>110</v>
      </c>
      <c r="C119" s="6">
        <f t="shared" si="6"/>
        <v>1618.4816696117125</v>
      </c>
      <c r="D119" s="6">
        <f t="shared" si="7"/>
        <v>499.89060135777186</v>
      </c>
      <c r="E119" s="6">
        <f t="shared" si="10"/>
        <v>1118.5910682539406</v>
      </c>
      <c r="F119" s="6">
        <f t="shared" si="11"/>
        <v>237920.94099806121</v>
      </c>
      <c r="G119" s="6"/>
    </row>
    <row r="120" spans="1:7" x14ac:dyDescent="0.25">
      <c r="A120" s="45">
        <f t="shared" ca="1" si="8"/>
        <v>46631</v>
      </c>
      <c r="B120">
        <f t="shared" si="9"/>
        <v>111</v>
      </c>
      <c r="C120" s="6">
        <f t="shared" si="6"/>
        <v>1618.4816696117125</v>
      </c>
      <c r="D120" s="6">
        <f t="shared" si="7"/>
        <v>502.23592142914208</v>
      </c>
      <c r="E120" s="6">
        <f t="shared" si="10"/>
        <v>1116.2457481825704</v>
      </c>
      <c r="F120" s="6">
        <f t="shared" si="11"/>
        <v>237418.70507663206</v>
      </c>
      <c r="G120" s="6"/>
    </row>
    <row r="121" spans="1:7" x14ac:dyDescent="0.25">
      <c r="A121" s="45">
        <f t="shared" ca="1" si="8"/>
        <v>46661</v>
      </c>
      <c r="B121">
        <f t="shared" si="9"/>
        <v>112</v>
      </c>
      <c r="C121" s="6">
        <f t="shared" si="6"/>
        <v>1618.4816696117125</v>
      </c>
      <c r="D121" s="6">
        <f t="shared" si="7"/>
        <v>504.59224496051388</v>
      </c>
      <c r="E121" s="6">
        <f t="shared" si="10"/>
        <v>1113.8894246511986</v>
      </c>
      <c r="F121" s="6">
        <f t="shared" si="11"/>
        <v>236914.11283167155</v>
      </c>
      <c r="G121" s="6"/>
    </row>
    <row r="122" spans="1:7" x14ac:dyDescent="0.25">
      <c r="A122" s="45">
        <f t="shared" ca="1" si="8"/>
        <v>46692</v>
      </c>
      <c r="B122">
        <f t="shared" si="9"/>
        <v>113</v>
      </c>
      <c r="C122" s="6">
        <f t="shared" si="6"/>
        <v>1618.4816696117125</v>
      </c>
      <c r="D122" s="6">
        <f t="shared" si="7"/>
        <v>506.95962357645362</v>
      </c>
      <c r="E122" s="6">
        <f t="shared" si="10"/>
        <v>1111.5220460352589</v>
      </c>
      <c r="F122" s="6">
        <f t="shared" si="11"/>
        <v>236407.15320809509</v>
      </c>
      <c r="G122" s="6"/>
    </row>
    <row r="123" spans="1:7" x14ac:dyDescent="0.25">
      <c r="A123" s="45">
        <f t="shared" ca="1" si="8"/>
        <v>46722</v>
      </c>
      <c r="B123">
        <f t="shared" si="9"/>
        <v>114</v>
      </c>
      <c r="C123" s="6">
        <f t="shared" si="6"/>
        <v>1618.4816696117125</v>
      </c>
      <c r="D123" s="6">
        <f t="shared" si="7"/>
        <v>509.33810914373316</v>
      </c>
      <c r="E123" s="6">
        <f t="shared" si="10"/>
        <v>1109.1435604679793</v>
      </c>
      <c r="F123" s="6">
        <f t="shared" si="11"/>
        <v>235897.81509895134</v>
      </c>
      <c r="G123" s="6"/>
    </row>
    <row r="124" spans="1:7" x14ac:dyDescent="0.25">
      <c r="A124" s="45">
        <f t="shared" ca="1" si="8"/>
        <v>46753</v>
      </c>
      <c r="B124">
        <f t="shared" si="9"/>
        <v>115</v>
      </c>
      <c r="C124" s="6">
        <f t="shared" si="6"/>
        <v>1618.4816696117125</v>
      </c>
      <c r="D124" s="6">
        <f t="shared" si="7"/>
        <v>511.72775377246603</v>
      </c>
      <c r="E124" s="6">
        <f t="shared" si="10"/>
        <v>1106.7539158392465</v>
      </c>
      <c r="F124" s="6">
        <f t="shared" si="11"/>
        <v>235386.08734517888</v>
      </c>
      <c r="G124" s="6"/>
    </row>
    <row r="125" spans="1:7" x14ac:dyDescent="0.25">
      <c r="A125" s="45">
        <f t="shared" ca="1" si="8"/>
        <v>46784</v>
      </c>
      <c r="B125">
        <f t="shared" si="9"/>
        <v>116</v>
      </c>
      <c r="C125" s="6">
        <f t="shared" si="6"/>
        <v>1618.4816696117125</v>
      </c>
      <c r="D125" s="6">
        <f t="shared" si="7"/>
        <v>514.12860981724839</v>
      </c>
      <c r="E125" s="6">
        <f t="shared" si="10"/>
        <v>1104.3530597944641</v>
      </c>
      <c r="F125" s="6">
        <f t="shared" si="11"/>
        <v>234871.95873536164</v>
      </c>
      <c r="G125" s="6"/>
    </row>
    <row r="126" spans="1:7" x14ac:dyDescent="0.25">
      <c r="A126" s="45">
        <f t="shared" ca="1" si="8"/>
        <v>46813</v>
      </c>
      <c r="B126">
        <f t="shared" si="9"/>
        <v>117</v>
      </c>
      <c r="C126" s="6">
        <f t="shared" si="6"/>
        <v>1618.4816696117125</v>
      </c>
      <c r="D126" s="6">
        <f t="shared" si="7"/>
        <v>516.54072987830773</v>
      </c>
      <c r="E126" s="6">
        <f t="shared" si="10"/>
        <v>1101.9409397334048</v>
      </c>
      <c r="F126" s="6">
        <f t="shared" si="11"/>
        <v>234355.41800548334</v>
      </c>
      <c r="G126" s="6"/>
    </row>
    <row r="127" spans="1:7" x14ac:dyDescent="0.25">
      <c r="A127" s="45">
        <f t="shared" ca="1" si="8"/>
        <v>46844</v>
      </c>
      <c r="B127">
        <f t="shared" si="9"/>
        <v>118</v>
      </c>
      <c r="C127" s="6">
        <f t="shared" si="6"/>
        <v>1618.4816696117125</v>
      </c>
      <c r="D127" s="6">
        <f t="shared" si="7"/>
        <v>518.96416680265338</v>
      </c>
      <c r="E127" s="6">
        <f t="shared" si="10"/>
        <v>1099.5175028090591</v>
      </c>
      <c r="F127" s="6">
        <f t="shared" si="11"/>
        <v>233836.4538386807</v>
      </c>
      <c r="G127" s="6"/>
    </row>
    <row r="128" spans="1:7" x14ac:dyDescent="0.25">
      <c r="A128" s="45">
        <f t="shared" ca="1" si="8"/>
        <v>46874</v>
      </c>
      <c r="B128">
        <f t="shared" si="9"/>
        <v>119</v>
      </c>
      <c r="C128" s="6">
        <f t="shared" si="6"/>
        <v>1618.4816696117125</v>
      </c>
      <c r="D128" s="6">
        <f t="shared" si="7"/>
        <v>521.39897368523566</v>
      </c>
      <c r="E128" s="6">
        <f t="shared" si="10"/>
        <v>1097.0826959264768</v>
      </c>
      <c r="F128" s="6">
        <f t="shared" si="11"/>
        <v>233315.05486499547</v>
      </c>
      <c r="G128" s="6"/>
    </row>
    <row r="129" spans="1:7" x14ac:dyDescent="0.25">
      <c r="A129" s="45">
        <f t="shared" ca="1" si="8"/>
        <v>46905</v>
      </c>
      <c r="B129">
        <f t="shared" si="9"/>
        <v>120</v>
      </c>
      <c r="C129" s="6">
        <f t="shared" si="6"/>
        <v>1618.4816696117125</v>
      </c>
      <c r="D129" s="6">
        <f t="shared" si="7"/>
        <v>523.84520387010889</v>
      </c>
      <c r="E129" s="6">
        <f t="shared" si="10"/>
        <v>1094.6364657416036</v>
      </c>
      <c r="F129" s="6">
        <f t="shared" si="11"/>
        <v>232791.20966112535</v>
      </c>
      <c r="G129" s="6"/>
    </row>
    <row r="130" spans="1:7" x14ac:dyDescent="0.25">
      <c r="A130" s="45">
        <f t="shared" ca="1" si="8"/>
        <v>46935</v>
      </c>
      <c r="B130">
        <f t="shared" si="9"/>
        <v>121</v>
      </c>
      <c r="C130" s="6">
        <f t="shared" si="6"/>
        <v>1618.4816696117125</v>
      </c>
      <c r="D130" s="6">
        <f t="shared" si="7"/>
        <v>526.30291095159964</v>
      </c>
      <c r="E130" s="6">
        <f t="shared" si="10"/>
        <v>1092.1787586601129</v>
      </c>
      <c r="F130" s="6">
        <f t="shared" si="11"/>
        <v>232264.90675017374</v>
      </c>
      <c r="G130" s="6"/>
    </row>
    <row r="131" spans="1:7" x14ac:dyDescent="0.25">
      <c r="A131" s="45">
        <f t="shared" ca="1" si="8"/>
        <v>46966</v>
      </c>
      <c r="B131">
        <f t="shared" si="9"/>
        <v>122</v>
      </c>
      <c r="C131" s="6">
        <f t="shared" si="6"/>
        <v>1618.4816696117125</v>
      </c>
      <c r="D131" s="6">
        <f t="shared" si="7"/>
        <v>528.7721487754809</v>
      </c>
      <c r="E131" s="6">
        <f t="shared" si="10"/>
        <v>1089.7095208362316</v>
      </c>
      <c r="F131" s="6">
        <f t="shared" si="11"/>
        <v>231736.13460139825</v>
      </c>
      <c r="G131" s="6"/>
    </row>
    <row r="132" spans="1:7" x14ac:dyDescent="0.25">
      <c r="A132" s="45">
        <f t="shared" ca="1" si="8"/>
        <v>46997</v>
      </c>
      <c r="B132">
        <f t="shared" si="9"/>
        <v>123</v>
      </c>
      <c r="C132" s="6">
        <f t="shared" si="6"/>
        <v>1618.4816696117125</v>
      </c>
      <c r="D132" s="6">
        <f t="shared" si="7"/>
        <v>531.25297144015258</v>
      </c>
      <c r="E132" s="6">
        <f t="shared" si="10"/>
        <v>1087.2286981715599</v>
      </c>
      <c r="F132" s="6">
        <f t="shared" si="11"/>
        <v>231204.88162995811</v>
      </c>
      <c r="G132" s="6"/>
    </row>
    <row r="133" spans="1:7" x14ac:dyDescent="0.25">
      <c r="A133" s="45">
        <f t="shared" ca="1" si="8"/>
        <v>47027</v>
      </c>
      <c r="B133">
        <f t="shared" si="9"/>
        <v>124</v>
      </c>
      <c r="C133" s="6">
        <f t="shared" si="6"/>
        <v>1618.4816696117125</v>
      </c>
      <c r="D133" s="6">
        <f t="shared" si="7"/>
        <v>533.74543329782591</v>
      </c>
      <c r="E133" s="6">
        <f t="shared" si="10"/>
        <v>1084.7362363138866</v>
      </c>
      <c r="F133" s="6">
        <f t="shared" si="11"/>
        <v>230671.13619666029</v>
      </c>
      <c r="G133" s="6"/>
    </row>
    <row r="134" spans="1:7" x14ac:dyDescent="0.25">
      <c r="A134" s="45">
        <f t="shared" ca="1" si="8"/>
        <v>47058</v>
      </c>
      <c r="B134">
        <f t="shared" si="9"/>
        <v>125</v>
      </c>
      <c r="C134" s="6">
        <f t="shared" si="6"/>
        <v>1618.4816696117125</v>
      </c>
      <c r="D134" s="6">
        <f t="shared" si="7"/>
        <v>536.2495889557149</v>
      </c>
      <c r="E134" s="6">
        <f t="shared" si="10"/>
        <v>1082.2320806559976</v>
      </c>
      <c r="F134" s="6">
        <f t="shared" si="11"/>
        <v>230134.88660770457</v>
      </c>
      <c r="G134" s="6"/>
    </row>
    <row r="135" spans="1:7" x14ac:dyDescent="0.25">
      <c r="A135" s="45">
        <f t="shared" ca="1" si="8"/>
        <v>47088</v>
      </c>
      <c r="B135">
        <f t="shared" si="9"/>
        <v>126</v>
      </c>
      <c r="C135" s="6">
        <f t="shared" si="6"/>
        <v>1618.4816696117125</v>
      </c>
      <c r="D135" s="6">
        <f t="shared" si="7"/>
        <v>538.76549327723205</v>
      </c>
      <c r="E135" s="6">
        <f t="shared" si="10"/>
        <v>1079.7161763344805</v>
      </c>
      <c r="F135" s="6">
        <f t="shared" si="11"/>
        <v>229596.12111442734</v>
      </c>
      <c r="G135" s="6"/>
    </row>
    <row r="136" spans="1:7" x14ac:dyDescent="0.25">
      <c r="A136" s="45">
        <f t="shared" ca="1" si="8"/>
        <v>47119</v>
      </c>
      <c r="B136">
        <f t="shared" si="9"/>
        <v>127</v>
      </c>
      <c r="C136" s="6">
        <f t="shared" si="6"/>
        <v>1618.4816696117125</v>
      </c>
      <c r="D136" s="6">
        <f t="shared" si="7"/>
        <v>541.29320138319099</v>
      </c>
      <c r="E136" s="6">
        <f t="shared" si="10"/>
        <v>1077.1884682285215</v>
      </c>
      <c r="F136" s="6">
        <f t="shared" si="11"/>
        <v>229054.82791304414</v>
      </c>
      <c r="G136" s="6"/>
    </row>
    <row r="137" spans="1:7" x14ac:dyDescent="0.25">
      <c r="A137" s="45">
        <f t="shared" ca="1" si="8"/>
        <v>47150</v>
      </c>
      <c r="B137">
        <f t="shared" si="9"/>
        <v>128</v>
      </c>
      <c r="C137" s="6">
        <f t="shared" si="6"/>
        <v>1618.4816696117125</v>
      </c>
      <c r="D137" s="6">
        <f t="shared" si="7"/>
        <v>543.832768653014</v>
      </c>
      <c r="E137" s="6">
        <f t="shared" si="10"/>
        <v>1074.6489009586985</v>
      </c>
      <c r="F137" s="6">
        <f t="shared" si="11"/>
        <v>228510.99514439111</v>
      </c>
      <c r="G137" s="6"/>
    </row>
    <row r="138" spans="1:7" x14ac:dyDescent="0.25">
      <c r="A138" s="45">
        <f t="shared" ca="1" si="8"/>
        <v>47178</v>
      </c>
      <c r="B138">
        <f t="shared" si="9"/>
        <v>129</v>
      </c>
      <c r="C138" s="6">
        <f t="shared" si="6"/>
        <v>1618.4816696117125</v>
      </c>
      <c r="D138" s="6">
        <f t="shared" si="7"/>
        <v>546.38425072594441</v>
      </c>
      <c r="E138" s="6">
        <f t="shared" si="10"/>
        <v>1072.0974188857681</v>
      </c>
      <c r="F138" s="6">
        <f t="shared" si="11"/>
        <v>227964.61089366517</v>
      </c>
      <c r="G138" s="6"/>
    </row>
    <row r="139" spans="1:7" x14ac:dyDescent="0.25">
      <c r="A139" s="45">
        <f t="shared" ca="1" si="8"/>
        <v>47209</v>
      </c>
      <c r="B139">
        <f t="shared" si="9"/>
        <v>130</v>
      </c>
      <c r="C139" s="6">
        <f t="shared" ref="C139:C202" si="12">-PMT($C$4/12,$C$5,$C$3,0)</f>
        <v>1618.4816696117125</v>
      </c>
      <c r="D139" s="6">
        <f t="shared" ref="D139:D202" si="13">C139-E139</f>
        <v>548.9477035022669</v>
      </c>
      <c r="E139" s="6">
        <f t="shared" si="10"/>
        <v>1069.5339661094456</v>
      </c>
      <c r="F139" s="6">
        <f t="shared" si="11"/>
        <v>227415.66319016292</v>
      </c>
      <c r="G139" s="6"/>
    </row>
    <row r="140" spans="1:7" x14ac:dyDescent="0.25">
      <c r="A140" s="45">
        <f t="shared" ref="A140:A203" ca="1" si="14">DATE(YEAR(A139),MONTH(A139)+1,1)</f>
        <v>47239</v>
      </c>
      <c r="B140">
        <f t="shared" ref="B140:B203" si="15">B139+1</f>
        <v>131</v>
      </c>
      <c r="C140" s="6">
        <f t="shared" si="12"/>
        <v>1618.4816696117125</v>
      </c>
      <c r="D140" s="6">
        <f t="shared" si="13"/>
        <v>551.52318314453169</v>
      </c>
      <c r="E140" s="6">
        <f t="shared" ref="E140:E203" si="16">($C$4/12)*F139</f>
        <v>1066.9584864671808</v>
      </c>
      <c r="F140" s="6">
        <f t="shared" si="11"/>
        <v>226864.14000701837</v>
      </c>
      <c r="G140" s="6"/>
    </row>
    <row r="141" spans="1:7" x14ac:dyDescent="0.25">
      <c r="A141" s="45">
        <f t="shared" ca="1" si="14"/>
        <v>47270</v>
      </c>
      <c r="B141">
        <f t="shared" si="15"/>
        <v>132</v>
      </c>
      <c r="C141" s="6">
        <f t="shared" si="12"/>
        <v>1618.4816696117125</v>
      </c>
      <c r="D141" s="6">
        <f t="shared" si="13"/>
        <v>554.11074607878481</v>
      </c>
      <c r="E141" s="6">
        <f t="shared" si="16"/>
        <v>1064.3709235329277</v>
      </c>
      <c r="F141" s="6">
        <f t="shared" si="11"/>
        <v>226310.0292609396</v>
      </c>
      <c r="G141" s="6"/>
    </row>
    <row r="142" spans="1:7" x14ac:dyDescent="0.25">
      <c r="A142" s="45">
        <f t="shared" ca="1" si="14"/>
        <v>47300</v>
      </c>
      <c r="B142">
        <f t="shared" si="15"/>
        <v>133</v>
      </c>
      <c r="C142" s="6">
        <f t="shared" si="12"/>
        <v>1618.4816696117125</v>
      </c>
      <c r="D142" s="6">
        <f t="shared" si="13"/>
        <v>556.71044899580443</v>
      </c>
      <c r="E142" s="6">
        <f t="shared" si="16"/>
        <v>1061.7712206159081</v>
      </c>
      <c r="F142" s="6">
        <f t="shared" ref="F142:F205" si="17">F141-D142</f>
        <v>225753.31881194378</v>
      </c>
      <c r="G142" s="6"/>
    </row>
    <row r="143" spans="1:7" x14ac:dyDescent="0.25">
      <c r="A143" s="45">
        <f t="shared" ca="1" si="14"/>
        <v>47331</v>
      </c>
      <c r="B143">
        <f t="shared" si="15"/>
        <v>134</v>
      </c>
      <c r="C143" s="6">
        <f t="shared" si="12"/>
        <v>1618.4816696117125</v>
      </c>
      <c r="D143" s="6">
        <f t="shared" si="13"/>
        <v>559.32234885234311</v>
      </c>
      <c r="E143" s="6">
        <f t="shared" si="16"/>
        <v>1059.1593207593694</v>
      </c>
      <c r="F143" s="6">
        <f t="shared" si="17"/>
        <v>225193.99646309143</v>
      </c>
      <c r="G143" s="6"/>
    </row>
    <row r="144" spans="1:7" x14ac:dyDescent="0.25">
      <c r="A144" s="45">
        <f t="shared" ca="1" si="14"/>
        <v>47362</v>
      </c>
      <c r="B144">
        <f t="shared" si="15"/>
        <v>135</v>
      </c>
      <c r="C144" s="6">
        <f t="shared" si="12"/>
        <v>1618.4816696117125</v>
      </c>
      <c r="D144" s="6">
        <f t="shared" si="13"/>
        <v>561.94650287237528</v>
      </c>
      <c r="E144" s="6">
        <f t="shared" si="16"/>
        <v>1056.5351667393372</v>
      </c>
      <c r="F144" s="6">
        <f t="shared" si="17"/>
        <v>224632.04996021907</v>
      </c>
      <c r="G144" s="6"/>
    </row>
    <row r="145" spans="1:7" x14ac:dyDescent="0.25">
      <c r="A145" s="45">
        <f t="shared" ca="1" si="14"/>
        <v>47392</v>
      </c>
      <c r="B145">
        <f t="shared" si="15"/>
        <v>136</v>
      </c>
      <c r="C145" s="6">
        <f t="shared" si="12"/>
        <v>1618.4816696117125</v>
      </c>
      <c r="D145" s="6">
        <f t="shared" si="13"/>
        <v>564.58296854835157</v>
      </c>
      <c r="E145" s="6">
        <f t="shared" si="16"/>
        <v>1053.8987010633609</v>
      </c>
      <c r="F145" s="6">
        <f t="shared" si="17"/>
        <v>224067.46699167072</v>
      </c>
      <c r="G145" s="6"/>
    </row>
    <row r="146" spans="1:7" x14ac:dyDescent="0.25">
      <c r="A146" s="45">
        <f t="shared" ca="1" si="14"/>
        <v>47423</v>
      </c>
      <c r="B146">
        <f t="shared" si="15"/>
        <v>137</v>
      </c>
      <c r="C146" s="6">
        <f t="shared" si="12"/>
        <v>1618.4816696117125</v>
      </c>
      <c r="D146" s="6">
        <f t="shared" si="13"/>
        <v>567.23180364245741</v>
      </c>
      <c r="E146" s="6">
        <f t="shared" si="16"/>
        <v>1051.2498659692551</v>
      </c>
      <c r="F146" s="6">
        <f t="shared" si="17"/>
        <v>223500.23518802825</v>
      </c>
      <c r="G146" s="6"/>
    </row>
    <row r="147" spans="1:7" x14ac:dyDescent="0.25">
      <c r="A147" s="45">
        <f t="shared" ca="1" si="14"/>
        <v>47453</v>
      </c>
      <c r="B147">
        <f t="shared" si="15"/>
        <v>138</v>
      </c>
      <c r="C147" s="6">
        <f t="shared" si="12"/>
        <v>1618.4816696117125</v>
      </c>
      <c r="D147" s="6">
        <f t="shared" si="13"/>
        <v>569.89306618788009</v>
      </c>
      <c r="E147" s="6">
        <f t="shared" si="16"/>
        <v>1048.5886034238324</v>
      </c>
      <c r="F147" s="6">
        <f t="shared" si="17"/>
        <v>222930.34212184037</v>
      </c>
      <c r="G147" s="6"/>
    </row>
    <row r="148" spans="1:7" x14ac:dyDescent="0.25">
      <c r="A148" s="45">
        <f t="shared" ca="1" si="14"/>
        <v>47484</v>
      </c>
      <c r="B148">
        <f t="shared" si="15"/>
        <v>139</v>
      </c>
      <c r="C148" s="6">
        <f t="shared" si="12"/>
        <v>1618.4816696117125</v>
      </c>
      <c r="D148" s="6">
        <f t="shared" si="13"/>
        <v>572.56681449007829</v>
      </c>
      <c r="E148" s="6">
        <f t="shared" si="16"/>
        <v>1045.9148551216342</v>
      </c>
      <c r="F148" s="6">
        <f t="shared" si="17"/>
        <v>222357.7753073503</v>
      </c>
      <c r="G148" s="6"/>
    </row>
    <row r="149" spans="1:7" x14ac:dyDescent="0.25">
      <c r="A149" s="45">
        <f t="shared" ca="1" si="14"/>
        <v>47515</v>
      </c>
      <c r="B149">
        <f t="shared" si="15"/>
        <v>140</v>
      </c>
      <c r="C149" s="6">
        <f t="shared" si="12"/>
        <v>1618.4816696117125</v>
      </c>
      <c r="D149" s="6">
        <f t="shared" si="13"/>
        <v>575.25310712806095</v>
      </c>
      <c r="E149" s="6">
        <f t="shared" si="16"/>
        <v>1043.2285624836516</v>
      </c>
      <c r="F149" s="6">
        <f t="shared" si="17"/>
        <v>221782.52220022224</v>
      </c>
      <c r="G149" s="6"/>
    </row>
    <row r="150" spans="1:7" x14ac:dyDescent="0.25">
      <c r="A150" s="45">
        <f t="shared" ca="1" si="14"/>
        <v>47543</v>
      </c>
      <c r="B150">
        <f t="shared" si="15"/>
        <v>141</v>
      </c>
      <c r="C150" s="6">
        <f t="shared" si="12"/>
        <v>1618.4816696117125</v>
      </c>
      <c r="D150" s="6">
        <f t="shared" si="13"/>
        <v>577.95200295566997</v>
      </c>
      <c r="E150" s="6">
        <f t="shared" si="16"/>
        <v>1040.5296666560425</v>
      </c>
      <c r="F150" s="6">
        <f t="shared" si="17"/>
        <v>221204.57019726658</v>
      </c>
      <c r="G150" s="6"/>
    </row>
    <row r="151" spans="1:7" x14ac:dyDescent="0.25">
      <c r="A151" s="45">
        <f t="shared" ca="1" si="14"/>
        <v>47574</v>
      </c>
      <c r="B151">
        <f t="shared" si="15"/>
        <v>142</v>
      </c>
      <c r="C151" s="6">
        <f t="shared" si="12"/>
        <v>1618.4816696117125</v>
      </c>
      <c r="D151" s="6">
        <f t="shared" si="13"/>
        <v>580.66356110287029</v>
      </c>
      <c r="E151" s="6">
        <f t="shared" si="16"/>
        <v>1037.8181085088422</v>
      </c>
      <c r="F151" s="6">
        <f t="shared" si="17"/>
        <v>220623.90663616371</v>
      </c>
      <c r="G151" s="6"/>
    </row>
    <row r="152" spans="1:7" x14ac:dyDescent="0.25">
      <c r="A152" s="45">
        <f t="shared" ca="1" si="14"/>
        <v>47604</v>
      </c>
      <c r="B152">
        <f t="shared" si="15"/>
        <v>143</v>
      </c>
      <c r="C152" s="6">
        <f t="shared" si="12"/>
        <v>1618.4816696117125</v>
      </c>
      <c r="D152" s="6">
        <f t="shared" si="13"/>
        <v>583.38784097704456</v>
      </c>
      <c r="E152" s="6">
        <f t="shared" si="16"/>
        <v>1035.0938286346679</v>
      </c>
      <c r="F152" s="6">
        <f t="shared" si="17"/>
        <v>220040.51879518665</v>
      </c>
      <c r="G152" s="6"/>
    </row>
    <row r="153" spans="1:7" x14ac:dyDescent="0.25">
      <c r="A153" s="45">
        <f t="shared" ca="1" si="14"/>
        <v>47635</v>
      </c>
      <c r="B153">
        <f t="shared" si="15"/>
        <v>144</v>
      </c>
      <c r="C153" s="6">
        <f t="shared" si="12"/>
        <v>1618.4816696117125</v>
      </c>
      <c r="D153" s="6">
        <f t="shared" si="13"/>
        <v>586.12490226429532</v>
      </c>
      <c r="E153" s="6">
        <f t="shared" si="16"/>
        <v>1032.3567673474172</v>
      </c>
      <c r="F153" s="6">
        <f t="shared" si="17"/>
        <v>219454.39389292235</v>
      </c>
      <c r="G153" s="6"/>
    </row>
    <row r="154" spans="1:7" x14ac:dyDescent="0.25">
      <c r="A154" s="45">
        <f t="shared" ca="1" si="14"/>
        <v>47665</v>
      </c>
      <c r="B154">
        <f t="shared" si="15"/>
        <v>145</v>
      </c>
      <c r="C154" s="6">
        <f t="shared" si="12"/>
        <v>1618.4816696117125</v>
      </c>
      <c r="D154" s="6">
        <f t="shared" si="13"/>
        <v>588.87480493075191</v>
      </c>
      <c r="E154" s="6">
        <f t="shared" si="16"/>
        <v>1029.6068646809606</v>
      </c>
      <c r="F154" s="6">
        <f t="shared" si="17"/>
        <v>218865.51908799159</v>
      </c>
      <c r="G154" s="6"/>
    </row>
    <row r="155" spans="1:7" x14ac:dyDescent="0.25">
      <c r="A155" s="45">
        <f t="shared" ca="1" si="14"/>
        <v>47696</v>
      </c>
      <c r="B155">
        <f t="shared" si="15"/>
        <v>146</v>
      </c>
      <c r="C155" s="6">
        <f t="shared" si="12"/>
        <v>1618.4816696117125</v>
      </c>
      <c r="D155" s="6">
        <f t="shared" si="13"/>
        <v>591.63760922388542</v>
      </c>
      <c r="E155" s="6">
        <f t="shared" si="16"/>
        <v>1026.8440603878271</v>
      </c>
      <c r="F155" s="6">
        <f t="shared" si="17"/>
        <v>218273.8814787677</v>
      </c>
      <c r="G155" s="6"/>
    </row>
    <row r="156" spans="1:7" x14ac:dyDescent="0.25">
      <c r="A156" s="45">
        <f t="shared" ca="1" si="14"/>
        <v>47727</v>
      </c>
      <c r="B156">
        <f t="shared" si="15"/>
        <v>147</v>
      </c>
      <c r="C156" s="6">
        <f t="shared" si="12"/>
        <v>1618.4816696117125</v>
      </c>
      <c r="D156" s="6">
        <f t="shared" si="13"/>
        <v>594.41337567382743</v>
      </c>
      <c r="E156" s="6">
        <f t="shared" si="16"/>
        <v>1024.0682939378851</v>
      </c>
      <c r="F156" s="6">
        <f t="shared" si="17"/>
        <v>217679.46810309388</v>
      </c>
      <c r="G156" s="6"/>
    </row>
    <row r="157" spans="1:7" x14ac:dyDescent="0.25">
      <c r="A157" s="45">
        <f t="shared" ca="1" si="14"/>
        <v>47757</v>
      </c>
      <c r="B157">
        <f t="shared" si="15"/>
        <v>148</v>
      </c>
      <c r="C157" s="6">
        <f t="shared" si="12"/>
        <v>1618.4816696117125</v>
      </c>
      <c r="D157" s="6">
        <f t="shared" si="13"/>
        <v>597.20216509469719</v>
      </c>
      <c r="E157" s="6">
        <f t="shared" si="16"/>
        <v>1021.2795045170153</v>
      </c>
      <c r="F157" s="6">
        <f t="shared" si="17"/>
        <v>217082.26593799918</v>
      </c>
      <c r="G157" s="6"/>
    </row>
    <row r="158" spans="1:7" x14ac:dyDescent="0.25">
      <c r="A158" s="45">
        <f t="shared" ca="1" si="14"/>
        <v>47788</v>
      </c>
      <c r="B158">
        <f t="shared" si="15"/>
        <v>149</v>
      </c>
      <c r="C158" s="6">
        <f t="shared" si="12"/>
        <v>1618.4816696117125</v>
      </c>
      <c r="D158" s="6">
        <f t="shared" si="13"/>
        <v>600.00403858593313</v>
      </c>
      <c r="E158" s="6">
        <f t="shared" si="16"/>
        <v>1018.4776310257794</v>
      </c>
      <c r="F158" s="6">
        <f t="shared" si="17"/>
        <v>216482.26189941325</v>
      </c>
      <c r="G158" s="6"/>
    </row>
    <row r="159" spans="1:7" x14ac:dyDescent="0.25">
      <c r="A159" s="45">
        <f t="shared" ca="1" si="14"/>
        <v>47818</v>
      </c>
      <c r="B159">
        <f t="shared" si="15"/>
        <v>150</v>
      </c>
      <c r="C159" s="6">
        <f t="shared" si="12"/>
        <v>1618.4816696117125</v>
      </c>
      <c r="D159" s="6">
        <f t="shared" si="13"/>
        <v>602.81905753363219</v>
      </c>
      <c r="E159" s="6">
        <f t="shared" si="16"/>
        <v>1015.6626120780803</v>
      </c>
      <c r="F159" s="6">
        <f t="shared" si="17"/>
        <v>215879.44284187962</v>
      </c>
      <c r="G159" s="6"/>
    </row>
    <row r="160" spans="1:7" x14ac:dyDescent="0.25">
      <c r="A160" s="45">
        <f t="shared" ca="1" si="14"/>
        <v>47849</v>
      </c>
      <c r="B160">
        <f t="shared" si="15"/>
        <v>151</v>
      </c>
      <c r="C160" s="6">
        <f t="shared" si="12"/>
        <v>1618.4816696117125</v>
      </c>
      <c r="D160" s="6">
        <f t="shared" si="13"/>
        <v>605.64728361189407</v>
      </c>
      <c r="E160" s="6">
        <f t="shared" si="16"/>
        <v>1012.8343859998184</v>
      </c>
      <c r="F160" s="6">
        <f t="shared" si="17"/>
        <v>215273.79555826771</v>
      </c>
      <c r="G160" s="6"/>
    </row>
    <row r="161" spans="1:7" x14ac:dyDescent="0.25">
      <c r="A161" s="45">
        <f t="shared" ca="1" si="14"/>
        <v>47880</v>
      </c>
      <c r="B161">
        <f t="shared" si="15"/>
        <v>152</v>
      </c>
      <c r="C161" s="6">
        <f t="shared" si="12"/>
        <v>1618.4816696117125</v>
      </c>
      <c r="D161" s="6">
        <f t="shared" si="13"/>
        <v>608.48877878417329</v>
      </c>
      <c r="E161" s="6">
        <f t="shared" si="16"/>
        <v>1009.9928908275392</v>
      </c>
      <c r="F161" s="6">
        <f t="shared" si="17"/>
        <v>214665.30677948354</v>
      </c>
      <c r="G161" s="6"/>
    </row>
    <row r="162" spans="1:7" x14ac:dyDescent="0.25">
      <c r="A162" s="45">
        <f t="shared" ca="1" si="14"/>
        <v>47908</v>
      </c>
      <c r="B162">
        <f t="shared" si="15"/>
        <v>153</v>
      </c>
      <c r="C162" s="6">
        <f t="shared" si="12"/>
        <v>1618.4816696117125</v>
      </c>
      <c r="D162" s="6">
        <f t="shared" si="13"/>
        <v>611.34360530463573</v>
      </c>
      <c r="E162" s="6">
        <f t="shared" si="16"/>
        <v>1007.1380643070768</v>
      </c>
      <c r="F162" s="6">
        <f t="shared" si="17"/>
        <v>214053.96317417891</v>
      </c>
      <c r="G162" s="6"/>
    </row>
    <row r="163" spans="1:7" x14ac:dyDescent="0.25">
      <c r="A163" s="45">
        <f t="shared" ca="1" si="14"/>
        <v>47939</v>
      </c>
      <c r="B163">
        <f t="shared" si="15"/>
        <v>154</v>
      </c>
      <c r="C163" s="6">
        <f t="shared" si="12"/>
        <v>1618.4816696117125</v>
      </c>
      <c r="D163" s="6">
        <f t="shared" si="13"/>
        <v>614.21182571952329</v>
      </c>
      <c r="E163" s="6">
        <f t="shared" si="16"/>
        <v>1004.2698438921892</v>
      </c>
      <c r="F163" s="6">
        <f t="shared" si="17"/>
        <v>213439.75134845939</v>
      </c>
      <c r="G163" s="6"/>
    </row>
    <row r="164" spans="1:7" x14ac:dyDescent="0.25">
      <c r="A164" s="45">
        <f t="shared" ca="1" si="14"/>
        <v>47969</v>
      </c>
      <c r="B164">
        <f t="shared" si="15"/>
        <v>155</v>
      </c>
      <c r="C164" s="6">
        <f t="shared" si="12"/>
        <v>1618.4816696117125</v>
      </c>
      <c r="D164" s="6">
        <f t="shared" si="13"/>
        <v>617.09350286852396</v>
      </c>
      <c r="E164" s="6">
        <f t="shared" si="16"/>
        <v>1001.3881667431885</v>
      </c>
      <c r="F164" s="6">
        <f t="shared" si="17"/>
        <v>212822.65784559087</v>
      </c>
      <c r="G164" s="6"/>
    </row>
    <row r="165" spans="1:7" x14ac:dyDescent="0.25">
      <c r="A165" s="45">
        <f t="shared" ca="1" si="14"/>
        <v>48000</v>
      </c>
      <c r="B165">
        <f t="shared" si="15"/>
        <v>156</v>
      </c>
      <c r="C165" s="6">
        <f t="shared" si="12"/>
        <v>1618.4816696117125</v>
      </c>
      <c r="D165" s="6">
        <f t="shared" si="13"/>
        <v>619.98869988614877</v>
      </c>
      <c r="E165" s="6">
        <f t="shared" si="16"/>
        <v>998.49296972556374</v>
      </c>
      <c r="F165" s="6">
        <f t="shared" si="17"/>
        <v>212202.66914570471</v>
      </c>
      <c r="G165" s="6"/>
    </row>
    <row r="166" spans="1:7" x14ac:dyDescent="0.25">
      <c r="A166" s="45">
        <f t="shared" ca="1" si="14"/>
        <v>48030</v>
      </c>
      <c r="B166">
        <f t="shared" si="15"/>
        <v>157</v>
      </c>
      <c r="C166" s="6">
        <f t="shared" si="12"/>
        <v>1618.4816696117125</v>
      </c>
      <c r="D166" s="6">
        <f t="shared" si="13"/>
        <v>622.8974802031147</v>
      </c>
      <c r="E166" s="6">
        <f t="shared" si="16"/>
        <v>995.58418940859781</v>
      </c>
      <c r="F166" s="6">
        <f t="shared" si="17"/>
        <v>211579.77166550161</v>
      </c>
      <c r="G166" s="6"/>
    </row>
    <row r="167" spans="1:7" x14ac:dyDescent="0.25">
      <c r="A167" s="45">
        <f t="shared" ca="1" si="14"/>
        <v>48061</v>
      </c>
      <c r="B167">
        <f t="shared" si="15"/>
        <v>158</v>
      </c>
      <c r="C167" s="6">
        <f t="shared" si="12"/>
        <v>1618.4816696117125</v>
      </c>
      <c r="D167" s="6">
        <f t="shared" si="13"/>
        <v>625.81990754773426</v>
      </c>
      <c r="E167" s="6">
        <f t="shared" si="16"/>
        <v>992.66176206397824</v>
      </c>
      <c r="F167" s="6">
        <f t="shared" si="17"/>
        <v>210953.95175795388</v>
      </c>
      <c r="G167" s="6"/>
    </row>
    <row r="168" spans="1:7" x14ac:dyDescent="0.25">
      <c r="A168" s="45">
        <f t="shared" ca="1" si="14"/>
        <v>48092</v>
      </c>
      <c r="B168">
        <f t="shared" si="15"/>
        <v>159</v>
      </c>
      <c r="C168" s="6">
        <f t="shared" si="12"/>
        <v>1618.4816696117125</v>
      </c>
      <c r="D168" s="6">
        <f t="shared" si="13"/>
        <v>628.75604594731237</v>
      </c>
      <c r="E168" s="6">
        <f t="shared" si="16"/>
        <v>989.72562366440013</v>
      </c>
      <c r="F168" s="6">
        <f t="shared" si="17"/>
        <v>210325.19571200656</v>
      </c>
      <c r="G168" s="6"/>
    </row>
    <row r="169" spans="1:7" x14ac:dyDescent="0.25">
      <c r="A169" s="45">
        <f t="shared" ca="1" si="14"/>
        <v>48122</v>
      </c>
      <c r="B169">
        <f t="shared" si="15"/>
        <v>160</v>
      </c>
      <c r="C169" s="6">
        <f t="shared" si="12"/>
        <v>1618.4816696117125</v>
      </c>
      <c r="D169" s="6">
        <f t="shared" si="13"/>
        <v>631.70595972954845</v>
      </c>
      <c r="E169" s="6">
        <f t="shared" si="16"/>
        <v>986.77570988216405</v>
      </c>
      <c r="F169" s="6">
        <f t="shared" si="17"/>
        <v>209693.489752277</v>
      </c>
      <c r="G169" s="6"/>
    </row>
    <row r="170" spans="1:7" x14ac:dyDescent="0.25">
      <c r="A170" s="45">
        <f t="shared" ca="1" si="14"/>
        <v>48153</v>
      </c>
      <c r="B170">
        <f t="shared" si="15"/>
        <v>161</v>
      </c>
      <c r="C170" s="6">
        <f t="shared" si="12"/>
        <v>1618.4816696117125</v>
      </c>
      <c r="D170" s="6">
        <f t="shared" si="13"/>
        <v>634.66971352394637</v>
      </c>
      <c r="E170" s="6">
        <f t="shared" si="16"/>
        <v>983.81195608776613</v>
      </c>
      <c r="F170" s="6">
        <f t="shared" si="17"/>
        <v>209058.82003875307</v>
      </c>
      <c r="G170" s="6"/>
    </row>
    <row r="171" spans="1:7" x14ac:dyDescent="0.25">
      <c r="A171" s="45">
        <f t="shared" ca="1" si="14"/>
        <v>48183</v>
      </c>
      <c r="B171">
        <f t="shared" si="15"/>
        <v>162</v>
      </c>
      <c r="C171" s="6">
        <f t="shared" si="12"/>
        <v>1618.4816696117125</v>
      </c>
      <c r="D171" s="6">
        <f t="shared" si="13"/>
        <v>637.6473722632295</v>
      </c>
      <c r="E171" s="6">
        <f t="shared" si="16"/>
        <v>980.83429734848301</v>
      </c>
      <c r="F171" s="6">
        <f t="shared" si="17"/>
        <v>208421.17266648985</v>
      </c>
      <c r="G171" s="6"/>
    </row>
    <row r="172" spans="1:7" x14ac:dyDescent="0.25">
      <c r="A172" s="45">
        <f t="shared" ca="1" si="14"/>
        <v>48214</v>
      </c>
      <c r="B172">
        <f t="shared" si="15"/>
        <v>163</v>
      </c>
      <c r="C172" s="6">
        <f t="shared" si="12"/>
        <v>1618.4816696117125</v>
      </c>
      <c r="D172" s="6">
        <f t="shared" si="13"/>
        <v>640.63900118476442</v>
      </c>
      <c r="E172" s="6">
        <f t="shared" si="16"/>
        <v>977.84266842694808</v>
      </c>
      <c r="F172" s="6">
        <f t="shared" si="17"/>
        <v>207780.53366530509</v>
      </c>
      <c r="G172" s="6"/>
    </row>
    <row r="173" spans="1:7" x14ac:dyDescent="0.25">
      <c r="A173" s="45">
        <f t="shared" ca="1" si="14"/>
        <v>48245</v>
      </c>
      <c r="B173">
        <f t="shared" si="15"/>
        <v>164</v>
      </c>
      <c r="C173" s="6">
        <f t="shared" si="12"/>
        <v>1618.4816696117125</v>
      </c>
      <c r="D173" s="6">
        <f t="shared" si="13"/>
        <v>643.64466583198964</v>
      </c>
      <c r="E173" s="6">
        <f t="shared" si="16"/>
        <v>974.83700377972286</v>
      </c>
      <c r="F173" s="6">
        <f t="shared" si="17"/>
        <v>207136.8889994731</v>
      </c>
      <c r="G173" s="6"/>
    </row>
    <row r="174" spans="1:7" x14ac:dyDescent="0.25">
      <c r="A174" s="45">
        <f t="shared" ca="1" si="14"/>
        <v>48274</v>
      </c>
      <c r="B174">
        <f t="shared" si="15"/>
        <v>165</v>
      </c>
      <c r="C174" s="6">
        <f t="shared" si="12"/>
        <v>1618.4816696117125</v>
      </c>
      <c r="D174" s="6">
        <f t="shared" si="13"/>
        <v>646.66443205585131</v>
      </c>
      <c r="E174" s="6">
        <f t="shared" si="16"/>
        <v>971.8172375558612</v>
      </c>
      <c r="F174" s="6">
        <f t="shared" si="17"/>
        <v>206490.22456741726</v>
      </c>
      <c r="G174" s="6"/>
    </row>
    <row r="175" spans="1:7" x14ac:dyDescent="0.25">
      <c r="A175" s="45">
        <f t="shared" ca="1" si="14"/>
        <v>48305</v>
      </c>
      <c r="B175">
        <f t="shared" si="15"/>
        <v>166</v>
      </c>
      <c r="C175" s="6">
        <f t="shared" si="12"/>
        <v>1618.4816696117125</v>
      </c>
      <c r="D175" s="6">
        <f t="shared" si="13"/>
        <v>649.69836601624661</v>
      </c>
      <c r="E175" s="6">
        <f t="shared" si="16"/>
        <v>968.7833035954659</v>
      </c>
      <c r="F175" s="6">
        <f t="shared" si="17"/>
        <v>205840.52620140102</v>
      </c>
      <c r="G175" s="6"/>
    </row>
    <row r="176" spans="1:7" x14ac:dyDescent="0.25">
      <c r="A176" s="45">
        <f t="shared" ca="1" si="14"/>
        <v>48335</v>
      </c>
      <c r="B176">
        <f t="shared" si="15"/>
        <v>167</v>
      </c>
      <c r="C176" s="6">
        <f t="shared" si="12"/>
        <v>1618.4816696117125</v>
      </c>
      <c r="D176" s="6">
        <f t="shared" si="13"/>
        <v>652.74653418347282</v>
      </c>
      <c r="E176" s="6">
        <f t="shared" si="16"/>
        <v>965.73513542823969</v>
      </c>
      <c r="F176" s="6">
        <f t="shared" si="17"/>
        <v>205187.77966721755</v>
      </c>
      <c r="G176" s="6"/>
    </row>
    <row r="177" spans="1:7" x14ac:dyDescent="0.25">
      <c r="A177" s="45">
        <f t="shared" ca="1" si="14"/>
        <v>48366</v>
      </c>
      <c r="B177">
        <f t="shared" si="15"/>
        <v>168</v>
      </c>
      <c r="C177" s="6">
        <f t="shared" si="12"/>
        <v>1618.4816696117125</v>
      </c>
      <c r="D177" s="6">
        <f t="shared" si="13"/>
        <v>655.80900333968361</v>
      </c>
      <c r="E177" s="6">
        <f t="shared" si="16"/>
        <v>962.67266627202889</v>
      </c>
      <c r="F177" s="6">
        <f t="shared" si="17"/>
        <v>204531.97066387787</v>
      </c>
      <c r="G177" s="6"/>
    </row>
    <row r="178" spans="1:7" x14ac:dyDescent="0.25">
      <c r="A178" s="45">
        <f t="shared" ca="1" si="14"/>
        <v>48396</v>
      </c>
      <c r="B178">
        <f t="shared" si="15"/>
        <v>169</v>
      </c>
      <c r="C178" s="6">
        <f t="shared" si="12"/>
        <v>1618.4816696117125</v>
      </c>
      <c r="D178" s="6">
        <f t="shared" si="13"/>
        <v>658.88584058035224</v>
      </c>
      <c r="E178" s="6">
        <f t="shared" si="16"/>
        <v>959.59582903136027</v>
      </c>
      <c r="F178" s="6">
        <f t="shared" si="17"/>
        <v>203873.08482329751</v>
      </c>
      <c r="G178" s="6"/>
    </row>
    <row r="179" spans="1:7" x14ac:dyDescent="0.25">
      <c r="A179" s="45">
        <f t="shared" ca="1" si="14"/>
        <v>48427</v>
      </c>
      <c r="B179">
        <f t="shared" si="15"/>
        <v>170</v>
      </c>
      <c r="C179" s="6">
        <f t="shared" si="12"/>
        <v>1618.4816696117125</v>
      </c>
      <c r="D179" s="6">
        <f t="shared" si="13"/>
        <v>661.9771133157418</v>
      </c>
      <c r="E179" s="6">
        <f t="shared" si="16"/>
        <v>956.5045562959707</v>
      </c>
      <c r="F179" s="6">
        <f t="shared" si="17"/>
        <v>203211.10770998176</v>
      </c>
      <c r="G179" s="6"/>
    </row>
    <row r="180" spans="1:7" x14ac:dyDescent="0.25">
      <c r="A180" s="45">
        <f t="shared" ca="1" si="14"/>
        <v>48458</v>
      </c>
      <c r="B180">
        <f t="shared" si="15"/>
        <v>171</v>
      </c>
      <c r="C180" s="6">
        <f t="shared" si="12"/>
        <v>1618.4816696117125</v>
      </c>
      <c r="D180" s="6">
        <f t="shared" si="13"/>
        <v>665.08288927238152</v>
      </c>
      <c r="E180" s="6">
        <f t="shared" si="16"/>
        <v>953.39878033933098</v>
      </c>
      <c r="F180" s="6">
        <f t="shared" si="17"/>
        <v>202546.02482070937</v>
      </c>
      <c r="G180" s="6"/>
    </row>
    <row r="181" spans="1:7" x14ac:dyDescent="0.25">
      <c r="A181" s="45">
        <f t="shared" ca="1" si="14"/>
        <v>48488</v>
      </c>
      <c r="B181">
        <f t="shared" si="15"/>
        <v>172</v>
      </c>
      <c r="C181" s="6">
        <f t="shared" si="12"/>
        <v>1618.4816696117125</v>
      </c>
      <c r="D181" s="6">
        <f t="shared" si="13"/>
        <v>668.20323649455122</v>
      </c>
      <c r="E181" s="6">
        <f t="shared" si="16"/>
        <v>950.27843311716128</v>
      </c>
      <c r="F181" s="6">
        <f t="shared" si="17"/>
        <v>201877.82158421481</v>
      </c>
      <c r="G181" s="6"/>
    </row>
    <row r="182" spans="1:7" x14ac:dyDescent="0.25">
      <c r="A182" s="45">
        <f t="shared" ca="1" si="14"/>
        <v>48519</v>
      </c>
      <c r="B182">
        <f t="shared" si="15"/>
        <v>173</v>
      </c>
      <c r="C182" s="6">
        <f t="shared" si="12"/>
        <v>1618.4816696117125</v>
      </c>
      <c r="D182" s="6">
        <f t="shared" si="13"/>
        <v>671.33822334577155</v>
      </c>
      <c r="E182" s="6">
        <f t="shared" si="16"/>
        <v>947.14344626594095</v>
      </c>
      <c r="F182" s="6">
        <f t="shared" si="17"/>
        <v>201206.48336086902</v>
      </c>
      <c r="G182" s="6"/>
    </row>
    <row r="183" spans="1:7" x14ac:dyDescent="0.25">
      <c r="A183" s="45">
        <f t="shared" ca="1" si="14"/>
        <v>48549</v>
      </c>
      <c r="B183">
        <f t="shared" si="15"/>
        <v>174</v>
      </c>
      <c r="C183" s="6">
        <f t="shared" si="12"/>
        <v>1618.4816696117125</v>
      </c>
      <c r="D183" s="6">
        <f t="shared" si="13"/>
        <v>674.48791851030217</v>
      </c>
      <c r="E183" s="6">
        <f t="shared" si="16"/>
        <v>943.99375110141034</v>
      </c>
      <c r="F183" s="6">
        <f t="shared" si="17"/>
        <v>200531.99544235872</v>
      </c>
      <c r="G183" s="6"/>
    </row>
    <row r="184" spans="1:7" x14ac:dyDescent="0.25">
      <c r="A184" s="45">
        <f t="shared" ca="1" si="14"/>
        <v>48580</v>
      </c>
      <c r="B184">
        <f t="shared" si="15"/>
        <v>175</v>
      </c>
      <c r="C184" s="6">
        <f t="shared" si="12"/>
        <v>1618.4816696117125</v>
      </c>
      <c r="D184" s="6">
        <f t="shared" si="13"/>
        <v>677.65239099464634</v>
      </c>
      <c r="E184" s="6">
        <f t="shared" si="16"/>
        <v>940.82927861706617</v>
      </c>
      <c r="F184" s="6">
        <f t="shared" si="17"/>
        <v>199854.34305136406</v>
      </c>
      <c r="G184" s="6"/>
    </row>
    <row r="185" spans="1:7" x14ac:dyDescent="0.25">
      <c r="A185" s="45">
        <f t="shared" ca="1" si="14"/>
        <v>48611</v>
      </c>
      <c r="B185">
        <f t="shared" si="15"/>
        <v>176</v>
      </c>
      <c r="C185" s="6">
        <f t="shared" si="12"/>
        <v>1618.4816696117125</v>
      </c>
      <c r="D185" s="6">
        <f t="shared" si="13"/>
        <v>680.83171012906291</v>
      </c>
      <c r="E185" s="6">
        <f t="shared" si="16"/>
        <v>937.64995948264959</v>
      </c>
      <c r="F185" s="6">
        <f t="shared" si="17"/>
        <v>199173.51134123499</v>
      </c>
      <c r="G185" s="6"/>
    </row>
    <row r="186" spans="1:7" x14ac:dyDescent="0.25">
      <c r="A186" s="45">
        <f t="shared" ca="1" si="14"/>
        <v>48639</v>
      </c>
      <c r="B186">
        <f t="shared" si="15"/>
        <v>177</v>
      </c>
      <c r="C186" s="6">
        <f t="shared" si="12"/>
        <v>1618.4816696117125</v>
      </c>
      <c r="D186" s="6">
        <f t="shared" si="13"/>
        <v>684.02594556908514</v>
      </c>
      <c r="E186" s="6">
        <f t="shared" si="16"/>
        <v>934.45572404262737</v>
      </c>
      <c r="F186" s="6">
        <f t="shared" si="17"/>
        <v>198489.48539566589</v>
      </c>
      <c r="G186" s="6"/>
    </row>
    <row r="187" spans="1:7" x14ac:dyDescent="0.25">
      <c r="A187" s="45">
        <f t="shared" ca="1" si="14"/>
        <v>48670</v>
      </c>
      <c r="B187">
        <f t="shared" si="15"/>
        <v>178</v>
      </c>
      <c r="C187" s="6">
        <f t="shared" si="12"/>
        <v>1618.4816696117125</v>
      </c>
      <c r="D187" s="6">
        <f t="shared" si="13"/>
        <v>687.23516729704681</v>
      </c>
      <c r="E187" s="6">
        <f t="shared" si="16"/>
        <v>931.24650231466569</v>
      </c>
      <c r="F187" s="6">
        <f t="shared" si="17"/>
        <v>197802.25022836885</v>
      </c>
      <c r="G187" s="6"/>
    </row>
    <row r="188" spans="1:7" x14ac:dyDescent="0.25">
      <c r="A188" s="45">
        <f t="shared" ca="1" si="14"/>
        <v>48700</v>
      </c>
      <c r="B188">
        <f t="shared" si="15"/>
        <v>179</v>
      </c>
      <c r="C188" s="6">
        <f t="shared" si="12"/>
        <v>1618.4816696117125</v>
      </c>
      <c r="D188" s="6">
        <f t="shared" si="13"/>
        <v>690.45944562361547</v>
      </c>
      <c r="E188" s="6">
        <f t="shared" si="16"/>
        <v>928.02222398809704</v>
      </c>
      <c r="F188" s="6">
        <f t="shared" si="17"/>
        <v>197111.79078274523</v>
      </c>
      <c r="G188" s="6"/>
    </row>
    <row r="189" spans="1:7" x14ac:dyDescent="0.25">
      <c r="A189" s="45">
        <f t="shared" ca="1" si="14"/>
        <v>48731</v>
      </c>
      <c r="B189">
        <f t="shared" si="15"/>
        <v>180</v>
      </c>
      <c r="C189" s="6">
        <f t="shared" si="12"/>
        <v>1618.4816696117125</v>
      </c>
      <c r="D189" s="6">
        <f t="shared" si="13"/>
        <v>693.69885118933291</v>
      </c>
      <c r="E189" s="6">
        <f t="shared" si="16"/>
        <v>924.78281842237959</v>
      </c>
      <c r="F189" s="6">
        <f t="shared" si="17"/>
        <v>196418.09193155589</v>
      </c>
      <c r="G189" s="6"/>
    </row>
    <row r="190" spans="1:7" x14ac:dyDescent="0.25">
      <c r="A190" s="45">
        <f t="shared" ca="1" si="14"/>
        <v>48761</v>
      </c>
      <c r="B190">
        <f t="shared" si="15"/>
        <v>181</v>
      </c>
      <c r="C190" s="6">
        <f t="shared" si="12"/>
        <v>1618.4816696117125</v>
      </c>
      <c r="D190" s="6">
        <f t="shared" si="13"/>
        <v>696.95345496616289</v>
      </c>
      <c r="E190" s="6">
        <f t="shared" si="16"/>
        <v>921.52821464554961</v>
      </c>
      <c r="F190" s="6">
        <f t="shared" si="17"/>
        <v>195721.13847658972</v>
      </c>
      <c r="G190" s="6"/>
    </row>
    <row r="191" spans="1:7" x14ac:dyDescent="0.25">
      <c r="A191" s="45">
        <f t="shared" ca="1" si="14"/>
        <v>48792</v>
      </c>
      <c r="B191">
        <f t="shared" si="15"/>
        <v>182</v>
      </c>
      <c r="C191" s="6">
        <f t="shared" si="12"/>
        <v>1618.4816696117125</v>
      </c>
      <c r="D191" s="6">
        <f t="shared" si="13"/>
        <v>700.22332825904584</v>
      </c>
      <c r="E191" s="6">
        <f t="shared" si="16"/>
        <v>918.25834135266666</v>
      </c>
      <c r="F191" s="6">
        <f t="shared" si="17"/>
        <v>195020.91514833068</v>
      </c>
      <c r="G191" s="6"/>
    </row>
    <row r="192" spans="1:7" x14ac:dyDescent="0.25">
      <c r="A192" s="45">
        <f t="shared" ca="1" si="14"/>
        <v>48823</v>
      </c>
      <c r="B192">
        <f t="shared" si="15"/>
        <v>183</v>
      </c>
      <c r="C192" s="6">
        <f t="shared" si="12"/>
        <v>1618.4816696117125</v>
      </c>
      <c r="D192" s="6">
        <f t="shared" si="13"/>
        <v>703.50854270746117</v>
      </c>
      <c r="E192" s="6">
        <f t="shared" si="16"/>
        <v>914.97312690425133</v>
      </c>
      <c r="F192" s="6">
        <f t="shared" si="17"/>
        <v>194317.40660562323</v>
      </c>
      <c r="G192" s="6"/>
    </row>
    <row r="193" spans="1:7" x14ac:dyDescent="0.25">
      <c r="A193" s="45">
        <f t="shared" ca="1" si="14"/>
        <v>48853</v>
      </c>
      <c r="B193">
        <f t="shared" si="15"/>
        <v>184</v>
      </c>
      <c r="C193" s="6">
        <f t="shared" si="12"/>
        <v>1618.4816696117125</v>
      </c>
      <c r="D193" s="6">
        <f t="shared" si="13"/>
        <v>706.80917028699696</v>
      </c>
      <c r="E193" s="6">
        <f t="shared" si="16"/>
        <v>911.67249932471555</v>
      </c>
      <c r="F193" s="6">
        <f t="shared" si="17"/>
        <v>193610.59743533624</v>
      </c>
      <c r="G193" s="6"/>
    </row>
    <row r="194" spans="1:7" x14ac:dyDescent="0.25">
      <c r="A194" s="45">
        <f t="shared" ca="1" si="14"/>
        <v>48884</v>
      </c>
      <c r="B194">
        <f t="shared" si="15"/>
        <v>185</v>
      </c>
      <c r="C194" s="6">
        <f t="shared" si="12"/>
        <v>1618.4816696117125</v>
      </c>
      <c r="D194" s="6">
        <f t="shared" si="13"/>
        <v>710.12528331092676</v>
      </c>
      <c r="E194" s="6">
        <f t="shared" si="16"/>
        <v>908.35638630078574</v>
      </c>
      <c r="F194" s="6">
        <f t="shared" si="17"/>
        <v>192900.47215202532</v>
      </c>
      <c r="G194" s="6"/>
    </row>
    <row r="195" spans="1:7" x14ac:dyDescent="0.25">
      <c r="A195" s="45">
        <f t="shared" ca="1" si="14"/>
        <v>48914</v>
      </c>
      <c r="B195">
        <f t="shared" si="15"/>
        <v>186</v>
      </c>
      <c r="C195" s="6">
        <f t="shared" si="12"/>
        <v>1618.4816696117125</v>
      </c>
      <c r="D195" s="6">
        <f t="shared" si="13"/>
        <v>713.45695443179386</v>
      </c>
      <c r="E195" s="6">
        <f t="shared" si="16"/>
        <v>905.02471517991864</v>
      </c>
      <c r="F195" s="6">
        <f t="shared" si="17"/>
        <v>192187.01519759352</v>
      </c>
      <c r="G195" s="6"/>
    </row>
    <row r="196" spans="1:7" x14ac:dyDescent="0.25">
      <c r="A196" s="45">
        <f t="shared" ca="1" si="14"/>
        <v>48945</v>
      </c>
      <c r="B196">
        <f t="shared" si="15"/>
        <v>187</v>
      </c>
      <c r="C196" s="6">
        <f t="shared" si="12"/>
        <v>1618.4816696117125</v>
      </c>
      <c r="D196" s="6">
        <f t="shared" si="13"/>
        <v>716.8042566430031</v>
      </c>
      <c r="E196" s="6">
        <f t="shared" si="16"/>
        <v>901.6774129687094</v>
      </c>
      <c r="F196" s="6">
        <f t="shared" si="17"/>
        <v>191470.21094095052</v>
      </c>
      <c r="G196" s="6"/>
    </row>
    <row r="197" spans="1:7" x14ac:dyDescent="0.25">
      <c r="A197" s="45">
        <f t="shared" ca="1" si="14"/>
        <v>48976</v>
      </c>
      <c r="B197">
        <f t="shared" si="15"/>
        <v>188</v>
      </c>
      <c r="C197" s="6">
        <f t="shared" si="12"/>
        <v>1618.4816696117125</v>
      </c>
      <c r="D197" s="6">
        <f t="shared" si="13"/>
        <v>720.16726328041977</v>
      </c>
      <c r="E197" s="6">
        <f t="shared" si="16"/>
        <v>898.31440633129273</v>
      </c>
      <c r="F197" s="6">
        <f t="shared" si="17"/>
        <v>190750.0436776701</v>
      </c>
      <c r="G197" s="6"/>
    </row>
    <row r="198" spans="1:7" x14ac:dyDescent="0.25">
      <c r="A198" s="45">
        <f t="shared" ca="1" si="14"/>
        <v>49004</v>
      </c>
      <c r="B198">
        <f t="shared" si="15"/>
        <v>189</v>
      </c>
      <c r="C198" s="6">
        <f t="shared" si="12"/>
        <v>1618.4816696117125</v>
      </c>
      <c r="D198" s="6">
        <f t="shared" si="13"/>
        <v>723.54604802397705</v>
      </c>
      <c r="E198" s="6">
        <f t="shared" si="16"/>
        <v>894.93562158773545</v>
      </c>
      <c r="F198" s="6">
        <f t="shared" si="17"/>
        <v>190026.49762964612</v>
      </c>
      <c r="G198" s="6"/>
    </row>
    <row r="199" spans="1:7" x14ac:dyDescent="0.25">
      <c r="A199" s="45">
        <f t="shared" ca="1" si="14"/>
        <v>49035</v>
      </c>
      <c r="B199">
        <f t="shared" si="15"/>
        <v>190</v>
      </c>
      <c r="C199" s="6">
        <f t="shared" si="12"/>
        <v>1618.4816696117125</v>
      </c>
      <c r="D199" s="6">
        <f t="shared" si="13"/>
        <v>726.94068489928952</v>
      </c>
      <c r="E199" s="6">
        <f t="shared" si="16"/>
        <v>891.54098471242298</v>
      </c>
      <c r="F199" s="6">
        <f t="shared" si="17"/>
        <v>189299.55694474684</v>
      </c>
      <c r="G199" s="6"/>
    </row>
    <row r="200" spans="1:7" x14ac:dyDescent="0.25">
      <c r="A200" s="45">
        <f t="shared" ca="1" si="14"/>
        <v>49065</v>
      </c>
      <c r="B200">
        <f t="shared" si="15"/>
        <v>191</v>
      </c>
      <c r="C200" s="6">
        <f t="shared" si="12"/>
        <v>1618.4816696117125</v>
      </c>
      <c r="D200" s="6">
        <f t="shared" si="13"/>
        <v>730.3512482792753</v>
      </c>
      <c r="E200" s="6">
        <f t="shared" si="16"/>
        <v>888.13042133243721</v>
      </c>
      <c r="F200" s="6">
        <f t="shared" si="17"/>
        <v>188569.20569646757</v>
      </c>
      <c r="G200" s="6"/>
    </row>
    <row r="201" spans="1:7" x14ac:dyDescent="0.25">
      <c r="A201" s="45">
        <f t="shared" ca="1" si="14"/>
        <v>49096</v>
      </c>
      <c r="B201">
        <f t="shared" si="15"/>
        <v>192</v>
      </c>
      <c r="C201" s="6">
        <f t="shared" si="12"/>
        <v>1618.4816696117125</v>
      </c>
      <c r="D201" s="6">
        <f t="shared" si="13"/>
        <v>733.77781288578558</v>
      </c>
      <c r="E201" s="6">
        <f t="shared" si="16"/>
        <v>884.70385672592693</v>
      </c>
      <c r="F201" s="6">
        <f t="shared" si="17"/>
        <v>187835.42788358178</v>
      </c>
      <c r="G201" s="6"/>
    </row>
    <row r="202" spans="1:7" x14ac:dyDescent="0.25">
      <c r="A202" s="45">
        <f t="shared" ca="1" si="14"/>
        <v>49126</v>
      </c>
      <c r="B202">
        <f t="shared" si="15"/>
        <v>193</v>
      </c>
      <c r="C202" s="6">
        <f t="shared" si="12"/>
        <v>1618.4816696117125</v>
      </c>
      <c r="D202" s="6">
        <f t="shared" si="13"/>
        <v>737.22045379124143</v>
      </c>
      <c r="E202" s="6">
        <f t="shared" si="16"/>
        <v>881.26121582047108</v>
      </c>
      <c r="F202" s="6">
        <f t="shared" si="17"/>
        <v>187098.20742979055</v>
      </c>
      <c r="G202" s="6"/>
    </row>
    <row r="203" spans="1:7" x14ac:dyDescent="0.25">
      <c r="A203" s="45">
        <f t="shared" ca="1" si="14"/>
        <v>49157</v>
      </c>
      <c r="B203">
        <f t="shared" si="15"/>
        <v>194</v>
      </c>
      <c r="C203" s="6">
        <f t="shared" ref="C203:C266" si="18">-PMT($C$4/12,$C$5,$C$3,0)</f>
        <v>1618.4816696117125</v>
      </c>
      <c r="D203" s="6">
        <f t="shared" ref="D203:D266" si="19">C203-E203</f>
        <v>740.67924642027867</v>
      </c>
      <c r="E203" s="6">
        <f t="shared" si="16"/>
        <v>877.80242319143383</v>
      </c>
      <c r="F203" s="6">
        <f t="shared" si="17"/>
        <v>186357.52818337028</v>
      </c>
      <c r="G203" s="6"/>
    </row>
    <row r="204" spans="1:7" x14ac:dyDescent="0.25">
      <c r="A204" s="45">
        <f t="shared" ref="A204:A267" ca="1" si="20">DATE(YEAR(A203),MONTH(A203)+1,1)</f>
        <v>49188</v>
      </c>
      <c r="B204">
        <f t="shared" ref="B204:B267" si="21">B203+1</f>
        <v>195</v>
      </c>
      <c r="C204" s="6">
        <f t="shared" si="18"/>
        <v>1618.4816696117125</v>
      </c>
      <c r="D204" s="6">
        <f t="shared" si="19"/>
        <v>744.15426655140038</v>
      </c>
      <c r="E204" s="6">
        <f t="shared" ref="E204:E267" si="22">($C$4/12)*F203</f>
        <v>874.32740306031212</v>
      </c>
      <c r="F204" s="6">
        <f t="shared" si="17"/>
        <v>185613.37391681888</v>
      </c>
      <c r="G204" s="6"/>
    </row>
    <row r="205" spans="1:7" x14ac:dyDescent="0.25">
      <c r="A205" s="45">
        <f t="shared" ca="1" si="20"/>
        <v>49218</v>
      </c>
      <c r="B205">
        <f t="shared" si="21"/>
        <v>196</v>
      </c>
      <c r="C205" s="6">
        <f t="shared" si="18"/>
        <v>1618.4816696117125</v>
      </c>
      <c r="D205" s="6">
        <f t="shared" si="19"/>
        <v>747.64559031863735</v>
      </c>
      <c r="E205" s="6">
        <f t="shared" si="22"/>
        <v>870.83607929307516</v>
      </c>
      <c r="F205" s="6">
        <f t="shared" si="17"/>
        <v>184865.72832650025</v>
      </c>
      <c r="G205" s="6"/>
    </row>
    <row r="206" spans="1:7" x14ac:dyDescent="0.25">
      <c r="A206" s="45">
        <f t="shared" ca="1" si="20"/>
        <v>49249</v>
      </c>
      <c r="B206">
        <f t="shared" si="21"/>
        <v>197</v>
      </c>
      <c r="C206" s="6">
        <f t="shared" si="18"/>
        <v>1618.4816696117125</v>
      </c>
      <c r="D206" s="6">
        <f t="shared" si="19"/>
        <v>751.15329421321564</v>
      </c>
      <c r="E206" s="6">
        <f t="shared" si="22"/>
        <v>867.32837539849686</v>
      </c>
      <c r="F206" s="6">
        <f t="shared" ref="F206:F269" si="23">F205-D206</f>
        <v>184114.57503228704</v>
      </c>
      <c r="G206" s="6"/>
    </row>
    <row r="207" spans="1:7" x14ac:dyDescent="0.25">
      <c r="A207" s="45">
        <f t="shared" ca="1" si="20"/>
        <v>49279</v>
      </c>
      <c r="B207">
        <f t="shared" si="21"/>
        <v>198</v>
      </c>
      <c r="C207" s="6">
        <f t="shared" si="18"/>
        <v>1618.4816696117125</v>
      </c>
      <c r="D207" s="6">
        <f t="shared" si="19"/>
        <v>754.67745508523262</v>
      </c>
      <c r="E207" s="6">
        <f t="shared" si="22"/>
        <v>863.80421452647988</v>
      </c>
      <c r="F207" s="6">
        <f t="shared" si="23"/>
        <v>183359.8975772018</v>
      </c>
      <c r="G207" s="6"/>
    </row>
    <row r="208" spans="1:7" x14ac:dyDescent="0.25">
      <c r="A208" s="45">
        <f t="shared" ca="1" si="20"/>
        <v>49310</v>
      </c>
      <c r="B208">
        <f t="shared" si="21"/>
        <v>199</v>
      </c>
      <c r="C208" s="6">
        <f t="shared" si="18"/>
        <v>1618.4816696117125</v>
      </c>
      <c r="D208" s="6">
        <f t="shared" si="19"/>
        <v>758.21815014534081</v>
      </c>
      <c r="E208" s="6">
        <f t="shared" si="22"/>
        <v>860.26351946637169</v>
      </c>
      <c r="F208" s="6">
        <f t="shared" si="23"/>
        <v>182601.67942705646</v>
      </c>
      <c r="G208" s="6"/>
    </row>
    <row r="209" spans="1:7" x14ac:dyDescent="0.25">
      <c r="A209" s="45">
        <f t="shared" ca="1" si="20"/>
        <v>49341</v>
      </c>
      <c r="B209">
        <f t="shared" si="21"/>
        <v>200</v>
      </c>
      <c r="C209" s="6">
        <f t="shared" si="18"/>
        <v>1618.4816696117125</v>
      </c>
      <c r="D209" s="6">
        <f t="shared" si="19"/>
        <v>761.77545696643938</v>
      </c>
      <c r="E209" s="6">
        <f t="shared" si="22"/>
        <v>856.70621264527313</v>
      </c>
      <c r="F209" s="6">
        <f t="shared" si="23"/>
        <v>181839.90397009003</v>
      </c>
      <c r="G209" s="6"/>
    </row>
    <row r="210" spans="1:7" x14ac:dyDescent="0.25">
      <c r="A210" s="45">
        <f t="shared" ca="1" si="20"/>
        <v>49369</v>
      </c>
      <c r="B210">
        <f t="shared" si="21"/>
        <v>201</v>
      </c>
      <c r="C210" s="6">
        <f t="shared" si="18"/>
        <v>1618.4816696117125</v>
      </c>
      <c r="D210" s="6">
        <f t="shared" si="19"/>
        <v>765.3494534853736</v>
      </c>
      <c r="E210" s="6">
        <f t="shared" si="22"/>
        <v>853.1322161263389</v>
      </c>
      <c r="F210" s="6">
        <f t="shared" si="23"/>
        <v>181074.55451660466</v>
      </c>
      <c r="G210" s="6"/>
    </row>
    <row r="211" spans="1:7" x14ac:dyDescent="0.25">
      <c r="A211" s="45">
        <f t="shared" ca="1" si="20"/>
        <v>49400</v>
      </c>
      <c r="B211">
        <f t="shared" si="21"/>
        <v>202</v>
      </c>
      <c r="C211" s="6">
        <f t="shared" si="18"/>
        <v>1618.4816696117125</v>
      </c>
      <c r="D211" s="6">
        <f t="shared" si="19"/>
        <v>768.94021800464236</v>
      </c>
      <c r="E211" s="6">
        <f t="shared" si="22"/>
        <v>849.54145160707014</v>
      </c>
      <c r="F211" s="6">
        <f t="shared" si="23"/>
        <v>180305.61429860003</v>
      </c>
      <c r="G211" s="6"/>
    </row>
    <row r="212" spans="1:7" x14ac:dyDescent="0.25">
      <c r="A212" s="45">
        <f t="shared" ca="1" si="20"/>
        <v>49430</v>
      </c>
      <c r="B212">
        <f t="shared" si="21"/>
        <v>203</v>
      </c>
      <c r="C212" s="6">
        <f t="shared" si="18"/>
        <v>1618.4816696117125</v>
      </c>
      <c r="D212" s="6">
        <f t="shared" si="19"/>
        <v>772.54782919411412</v>
      </c>
      <c r="E212" s="6">
        <f t="shared" si="22"/>
        <v>845.93384041759839</v>
      </c>
      <c r="F212" s="6">
        <f t="shared" si="23"/>
        <v>179533.06646940592</v>
      </c>
      <c r="G212" s="6"/>
    </row>
    <row r="213" spans="1:7" x14ac:dyDescent="0.25">
      <c r="A213" s="45">
        <f t="shared" ca="1" si="20"/>
        <v>49461</v>
      </c>
      <c r="B213">
        <f t="shared" si="21"/>
        <v>204</v>
      </c>
      <c r="C213" s="6">
        <f t="shared" si="18"/>
        <v>1618.4816696117125</v>
      </c>
      <c r="D213" s="6">
        <f t="shared" si="19"/>
        <v>776.17236609274983</v>
      </c>
      <c r="E213" s="6">
        <f t="shared" si="22"/>
        <v>842.30930351896268</v>
      </c>
      <c r="F213" s="6">
        <f t="shared" si="23"/>
        <v>178756.89410331319</v>
      </c>
      <c r="G213" s="6"/>
    </row>
    <row r="214" spans="1:7" x14ac:dyDescent="0.25">
      <c r="A214" s="45">
        <f t="shared" ca="1" si="20"/>
        <v>49491</v>
      </c>
      <c r="B214">
        <f t="shared" si="21"/>
        <v>205</v>
      </c>
      <c r="C214" s="6">
        <f t="shared" si="18"/>
        <v>1618.4816696117125</v>
      </c>
      <c r="D214" s="6">
        <f t="shared" si="19"/>
        <v>779.81390811033498</v>
      </c>
      <c r="E214" s="6">
        <f t="shared" si="22"/>
        <v>838.66776150137753</v>
      </c>
      <c r="F214" s="6">
        <f t="shared" si="23"/>
        <v>177977.08019520284</v>
      </c>
      <c r="G214" s="6"/>
    </row>
    <row r="215" spans="1:7" x14ac:dyDescent="0.25">
      <c r="A215" s="45">
        <f t="shared" ca="1" si="20"/>
        <v>49522</v>
      </c>
      <c r="B215">
        <f t="shared" si="21"/>
        <v>206</v>
      </c>
      <c r="C215" s="6">
        <f t="shared" si="18"/>
        <v>1618.4816696117125</v>
      </c>
      <c r="D215" s="6">
        <f t="shared" si="19"/>
        <v>783.47253502921933</v>
      </c>
      <c r="E215" s="6">
        <f t="shared" si="22"/>
        <v>835.00913458249318</v>
      </c>
      <c r="F215" s="6">
        <f t="shared" si="23"/>
        <v>177193.60766017361</v>
      </c>
      <c r="G215" s="6"/>
    </row>
    <row r="216" spans="1:7" x14ac:dyDescent="0.25">
      <c r="A216" s="45">
        <f t="shared" ca="1" si="20"/>
        <v>49553</v>
      </c>
      <c r="B216">
        <f t="shared" si="21"/>
        <v>207</v>
      </c>
      <c r="C216" s="6">
        <f t="shared" si="18"/>
        <v>1618.4816696117125</v>
      </c>
      <c r="D216" s="6">
        <f t="shared" si="19"/>
        <v>787.14832700606473</v>
      </c>
      <c r="E216" s="6">
        <f t="shared" si="22"/>
        <v>831.33334260564777</v>
      </c>
      <c r="F216" s="6">
        <f t="shared" si="23"/>
        <v>176406.45933316756</v>
      </c>
      <c r="G216" s="6"/>
    </row>
    <row r="217" spans="1:7" x14ac:dyDescent="0.25">
      <c r="A217" s="45">
        <f t="shared" ca="1" si="20"/>
        <v>49583</v>
      </c>
      <c r="B217">
        <f t="shared" si="21"/>
        <v>208</v>
      </c>
      <c r="C217" s="6">
        <f t="shared" si="18"/>
        <v>1618.4816696117125</v>
      </c>
      <c r="D217" s="6">
        <f t="shared" si="19"/>
        <v>790.84136457360148</v>
      </c>
      <c r="E217" s="6">
        <f t="shared" si="22"/>
        <v>827.64030503811102</v>
      </c>
      <c r="F217" s="6">
        <f t="shared" si="23"/>
        <v>175615.61796859396</v>
      </c>
      <c r="G217" s="6"/>
    </row>
    <row r="218" spans="1:7" x14ac:dyDescent="0.25">
      <c r="A218" s="45">
        <f t="shared" ca="1" si="20"/>
        <v>49614</v>
      </c>
      <c r="B218">
        <f t="shared" si="21"/>
        <v>209</v>
      </c>
      <c r="C218" s="6">
        <f t="shared" si="18"/>
        <v>1618.4816696117125</v>
      </c>
      <c r="D218" s="6">
        <f t="shared" si="19"/>
        <v>794.55172864239262</v>
      </c>
      <c r="E218" s="6">
        <f t="shared" si="22"/>
        <v>823.92994096931989</v>
      </c>
      <c r="F218" s="6">
        <f t="shared" si="23"/>
        <v>174821.06623995156</v>
      </c>
      <c r="G218" s="6"/>
    </row>
    <row r="219" spans="1:7" x14ac:dyDescent="0.25">
      <c r="A219" s="45">
        <f t="shared" ca="1" si="20"/>
        <v>49644</v>
      </c>
      <c r="B219">
        <f t="shared" si="21"/>
        <v>210</v>
      </c>
      <c r="C219" s="6">
        <f t="shared" si="18"/>
        <v>1618.4816696117125</v>
      </c>
      <c r="D219" s="6">
        <f t="shared" si="19"/>
        <v>798.27950050260654</v>
      </c>
      <c r="E219" s="6">
        <f t="shared" si="22"/>
        <v>820.20216910910597</v>
      </c>
      <c r="F219" s="6">
        <f t="shared" si="23"/>
        <v>174022.78673944896</v>
      </c>
      <c r="G219" s="6"/>
    </row>
    <row r="220" spans="1:7" x14ac:dyDescent="0.25">
      <c r="A220" s="45">
        <f t="shared" ca="1" si="20"/>
        <v>49675</v>
      </c>
      <c r="B220">
        <f t="shared" si="21"/>
        <v>211</v>
      </c>
      <c r="C220" s="6">
        <f t="shared" si="18"/>
        <v>1618.4816696117125</v>
      </c>
      <c r="D220" s="6">
        <f t="shared" si="19"/>
        <v>802.0247618257979</v>
      </c>
      <c r="E220" s="6">
        <f t="shared" si="22"/>
        <v>816.45690778591461</v>
      </c>
      <c r="F220" s="6">
        <f t="shared" si="23"/>
        <v>173220.76197762316</v>
      </c>
      <c r="G220" s="6"/>
    </row>
    <row r="221" spans="1:7" x14ac:dyDescent="0.25">
      <c r="A221" s="45">
        <f t="shared" ca="1" si="20"/>
        <v>49706</v>
      </c>
      <c r="B221">
        <f t="shared" si="21"/>
        <v>212</v>
      </c>
      <c r="C221" s="6">
        <f t="shared" si="18"/>
        <v>1618.4816696117125</v>
      </c>
      <c r="D221" s="6">
        <f t="shared" si="19"/>
        <v>805.78759466669726</v>
      </c>
      <c r="E221" s="6">
        <f t="shared" si="22"/>
        <v>812.69407494501525</v>
      </c>
      <c r="F221" s="6">
        <f t="shared" si="23"/>
        <v>172414.97438295645</v>
      </c>
      <c r="G221" s="6"/>
    </row>
    <row r="222" spans="1:7" x14ac:dyDescent="0.25">
      <c r="A222" s="45">
        <f t="shared" ca="1" si="20"/>
        <v>49735</v>
      </c>
      <c r="B222">
        <f t="shared" si="21"/>
        <v>213</v>
      </c>
      <c r="C222" s="6">
        <f t="shared" si="18"/>
        <v>1618.4816696117125</v>
      </c>
      <c r="D222" s="6">
        <f t="shared" si="19"/>
        <v>809.56808146500862</v>
      </c>
      <c r="E222" s="6">
        <f t="shared" si="22"/>
        <v>808.91358814670389</v>
      </c>
      <c r="F222" s="6">
        <f t="shared" si="23"/>
        <v>171605.40630149146</v>
      </c>
      <c r="G222" s="6"/>
    </row>
    <row r="223" spans="1:7" x14ac:dyDescent="0.25">
      <c r="A223" s="45">
        <f t="shared" ca="1" si="20"/>
        <v>49766</v>
      </c>
      <c r="B223">
        <f t="shared" si="21"/>
        <v>214</v>
      </c>
      <c r="C223" s="6">
        <f t="shared" si="18"/>
        <v>1618.4816696117125</v>
      </c>
      <c r="D223" s="6">
        <f t="shared" si="19"/>
        <v>813.36630504721518</v>
      </c>
      <c r="E223" s="6">
        <f t="shared" si="22"/>
        <v>805.11536456449733</v>
      </c>
      <c r="F223" s="6">
        <f t="shared" si="23"/>
        <v>170792.03999644425</v>
      </c>
      <c r="G223" s="6"/>
    </row>
    <row r="224" spans="1:7" x14ac:dyDescent="0.25">
      <c r="A224" s="45">
        <f t="shared" ca="1" si="20"/>
        <v>49796</v>
      </c>
      <c r="B224">
        <f t="shared" si="21"/>
        <v>215</v>
      </c>
      <c r="C224" s="6">
        <f t="shared" si="18"/>
        <v>1618.4816696117125</v>
      </c>
      <c r="D224" s="6">
        <f t="shared" si="19"/>
        <v>817.18234862839506</v>
      </c>
      <c r="E224" s="6">
        <f t="shared" si="22"/>
        <v>801.29932098331744</v>
      </c>
      <c r="F224" s="6">
        <f t="shared" si="23"/>
        <v>169974.85764781586</v>
      </c>
      <c r="G224" s="6"/>
    </row>
    <row r="225" spans="1:7" x14ac:dyDescent="0.25">
      <c r="A225" s="45">
        <f t="shared" ca="1" si="20"/>
        <v>49827</v>
      </c>
      <c r="B225">
        <f t="shared" si="21"/>
        <v>216</v>
      </c>
      <c r="C225" s="6">
        <f t="shared" si="18"/>
        <v>1618.4816696117125</v>
      </c>
      <c r="D225" s="6">
        <f t="shared" si="19"/>
        <v>821.01629581404313</v>
      </c>
      <c r="E225" s="6">
        <f t="shared" si="22"/>
        <v>797.46537379766937</v>
      </c>
      <c r="F225" s="6">
        <f t="shared" si="23"/>
        <v>169153.84135200182</v>
      </c>
      <c r="G225" s="6"/>
    </row>
    <row r="226" spans="1:7" x14ac:dyDescent="0.25">
      <c r="A226" s="45">
        <f t="shared" ca="1" si="20"/>
        <v>49857</v>
      </c>
      <c r="B226">
        <f t="shared" si="21"/>
        <v>217</v>
      </c>
      <c r="C226" s="6">
        <f t="shared" si="18"/>
        <v>1618.4816696117125</v>
      </c>
      <c r="D226" s="6">
        <f t="shared" si="19"/>
        <v>824.86823060190409</v>
      </c>
      <c r="E226" s="6">
        <f t="shared" si="22"/>
        <v>793.61343900980842</v>
      </c>
      <c r="F226" s="6">
        <f t="shared" si="23"/>
        <v>168328.9731213999</v>
      </c>
      <c r="G226" s="6"/>
    </row>
    <row r="227" spans="1:7" x14ac:dyDescent="0.25">
      <c r="A227" s="45">
        <f t="shared" ca="1" si="20"/>
        <v>49888</v>
      </c>
      <c r="B227">
        <f t="shared" si="21"/>
        <v>218</v>
      </c>
      <c r="C227" s="6">
        <f t="shared" si="18"/>
        <v>1618.4816696117125</v>
      </c>
      <c r="D227" s="6">
        <f t="shared" si="19"/>
        <v>828.73823738381145</v>
      </c>
      <c r="E227" s="6">
        <f t="shared" si="22"/>
        <v>789.74343222790105</v>
      </c>
      <c r="F227" s="6">
        <f t="shared" si="23"/>
        <v>167500.2348840161</v>
      </c>
      <c r="G227" s="6"/>
    </row>
    <row r="228" spans="1:7" x14ac:dyDescent="0.25">
      <c r="A228" s="45">
        <f t="shared" ca="1" si="20"/>
        <v>49919</v>
      </c>
      <c r="B228">
        <f t="shared" si="21"/>
        <v>219</v>
      </c>
      <c r="C228" s="6">
        <f t="shared" si="18"/>
        <v>1618.4816696117125</v>
      </c>
      <c r="D228" s="6">
        <f t="shared" si="19"/>
        <v>832.62640094753704</v>
      </c>
      <c r="E228" s="6">
        <f t="shared" si="22"/>
        <v>785.85526866417547</v>
      </c>
      <c r="F228" s="6">
        <f t="shared" si="23"/>
        <v>166667.60848306856</v>
      </c>
      <c r="G228" s="6"/>
    </row>
    <row r="229" spans="1:7" x14ac:dyDescent="0.25">
      <c r="A229" s="45">
        <f t="shared" ca="1" si="20"/>
        <v>49949</v>
      </c>
      <c r="B229">
        <f t="shared" si="21"/>
        <v>220</v>
      </c>
      <c r="C229" s="6">
        <f t="shared" si="18"/>
        <v>1618.4816696117125</v>
      </c>
      <c r="D229" s="6">
        <f t="shared" si="19"/>
        <v>836.53280647864926</v>
      </c>
      <c r="E229" s="6">
        <f t="shared" si="22"/>
        <v>781.94886313306324</v>
      </c>
      <c r="F229" s="6">
        <f t="shared" si="23"/>
        <v>165831.07567658991</v>
      </c>
      <c r="G229" s="6"/>
    </row>
    <row r="230" spans="1:7" x14ac:dyDescent="0.25">
      <c r="A230" s="45">
        <f t="shared" ca="1" si="20"/>
        <v>49980</v>
      </c>
      <c r="B230">
        <f t="shared" si="21"/>
        <v>221</v>
      </c>
      <c r="C230" s="6">
        <f t="shared" si="18"/>
        <v>1618.4816696117125</v>
      </c>
      <c r="D230" s="6">
        <f t="shared" si="19"/>
        <v>840.45753956237832</v>
      </c>
      <c r="E230" s="6">
        <f t="shared" si="22"/>
        <v>778.02413004933419</v>
      </c>
      <c r="F230" s="6">
        <f t="shared" si="23"/>
        <v>164990.61813702754</v>
      </c>
      <c r="G230" s="6"/>
    </row>
    <row r="231" spans="1:7" x14ac:dyDescent="0.25">
      <c r="A231" s="45">
        <f t="shared" ca="1" si="20"/>
        <v>50010</v>
      </c>
      <c r="B231">
        <f t="shared" si="21"/>
        <v>222</v>
      </c>
      <c r="C231" s="6">
        <f t="shared" si="18"/>
        <v>1618.4816696117125</v>
      </c>
      <c r="D231" s="6">
        <f t="shared" si="19"/>
        <v>844.40068618549174</v>
      </c>
      <c r="E231" s="6">
        <f t="shared" si="22"/>
        <v>774.08098342622077</v>
      </c>
      <c r="F231" s="6">
        <f t="shared" si="23"/>
        <v>164146.21745084206</v>
      </c>
      <c r="G231" s="6"/>
    </row>
    <row r="232" spans="1:7" x14ac:dyDescent="0.25">
      <c r="A232" s="45">
        <f t="shared" ca="1" si="20"/>
        <v>50041</v>
      </c>
      <c r="B232">
        <f t="shared" si="21"/>
        <v>223</v>
      </c>
      <c r="C232" s="6">
        <f t="shared" si="18"/>
        <v>1618.4816696117125</v>
      </c>
      <c r="D232" s="6">
        <f t="shared" si="19"/>
        <v>848.36233273817857</v>
      </c>
      <c r="E232" s="6">
        <f t="shared" si="22"/>
        <v>770.11933687353394</v>
      </c>
      <c r="F232" s="6">
        <f t="shared" si="23"/>
        <v>163297.85511810388</v>
      </c>
      <c r="G232" s="6"/>
    </row>
    <row r="233" spans="1:7" x14ac:dyDescent="0.25">
      <c r="A233" s="45">
        <f t="shared" ca="1" si="20"/>
        <v>50072</v>
      </c>
      <c r="B233">
        <f t="shared" si="21"/>
        <v>224</v>
      </c>
      <c r="C233" s="6">
        <f t="shared" si="18"/>
        <v>1618.4816696117125</v>
      </c>
      <c r="D233" s="6">
        <f t="shared" si="19"/>
        <v>852.34256601594188</v>
      </c>
      <c r="E233" s="6">
        <f t="shared" si="22"/>
        <v>766.13910359577062</v>
      </c>
      <c r="F233" s="6">
        <f t="shared" si="23"/>
        <v>162445.51255208792</v>
      </c>
      <c r="G233" s="6"/>
    </row>
    <row r="234" spans="1:7" x14ac:dyDescent="0.25">
      <c r="A234" s="45">
        <f t="shared" ca="1" si="20"/>
        <v>50100</v>
      </c>
      <c r="B234">
        <f t="shared" si="21"/>
        <v>225</v>
      </c>
      <c r="C234" s="6">
        <f t="shared" si="18"/>
        <v>1618.4816696117125</v>
      </c>
      <c r="D234" s="6">
        <f t="shared" si="19"/>
        <v>856.34147322150011</v>
      </c>
      <c r="E234" s="6">
        <f t="shared" si="22"/>
        <v>762.1401963902124</v>
      </c>
      <c r="F234" s="6">
        <f t="shared" si="23"/>
        <v>161589.17107886643</v>
      </c>
      <c r="G234" s="6"/>
    </row>
    <row r="235" spans="1:7" x14ac:dyDescent="0.25">
      <c r="A235" s="45">
        <f t="shared" ca="1" si="20"/>
        <v>50131</v>
      </c>
      <c r="B235">
        <f t="shared" si="21"/>
        <v>226</v>
      </c>
      <c r="C235" s="6">
        <f t="shared" si="18"/>
        <v>1618.4816696117125</v>
      </c>
      <c r="D235" s="6">
        <f t="shared" si="19"/>
        <v>860.35914196669762</v>
      </c>
      <c r="E235" s="6">
        <f t="shared" si="22"/>
        <v>758.12252764501488</v>
      </c>
      <c r="F235" s="6">
        <f t="shared" si="23"/>
        <v>160728.81193689973</v>
      </c>
      <c r="G235" s="6"/>
    </row>
    <row r="236" spans="1:7" x14ac:dyDescent="0.25">
      <c r="A236" s="45">
        <f t="shared" ca="1" si="20"/>
        <v>50161</v>
      </c>
      <c r="B236">
        <f t="shared" si="21"/>
        <v>227</v>
      </c>
      <c r="C236" s="6">
        <f t="shared" si="18"/>
        <v>1618.4816696117125</v>
      </c>
      <c r="D236" s="6">
        <f t="shared" si="19"/>
        <v>864.3956602744247</v>
      </c>
      <c r="E236" s="6">
        <f t="shared" si="22"/>
        <v>754.08600933728781</v>
      </c>
      <c r="F236" s="6">
        <f t="shared" si="23"/>
        <v>159864.4162766253</v>
      </c>
      <c r="G236" s="6"/>
    </row>
    <row r="237" spans="1:7" x14ac:dyDescent="0.25">
      <c r="A237" s="45">
        <f t="shared" ca="1" si="20"/>
        <v>50192</v>
      </c>
      <c r="B237">
        <f t="shared" si="21"/>
        <v>228</v>
      </c>
      <c r="C237" s="6">
        <f t="shared" si="18"/>
        <v>1618.4816696117125</v>
      </c>
      <c r="D237" s="6">
        <f t="shared" si="19"/>
        <v>868.45111658054554</v>
      </c>
      <c r="E237" s="6">
        <f t="shared" si="22"/>
        <v>750.03055303116696</v>
      </c>
      <c r="F237" s="6">
        <f t="shared" si="23"/>
        <v>158995.96516004475</v>
      </c>
      <c r="G237" s="6"/>
    </row>
    <row r="238" spans="1:7" x14ac:dyDescent="0.25">
      <c r="A238" s="45">
        <f t="shared" ca="1" si="20"/>
        <v>50222</v>
      </c>
      <c r="B238">
        <f t="shared" si="21"/>
        <v>229</v>
      </c>
      <c r="C238" s="6">
        <f t="shared" si="18"/>
        <v>1618.4816696117125</v>
      </c>
      <c r="D238" s="6">
        <f t="shared" si="19"/>
        <v>872.52559973583595</v>
      </c>
      <c r="E238" s="6">
        <f t="shared" si="22"/>
        <v>745.95606987587655</v>
      </c>
      <c r="F238" s="6">
        <f t="shared" si="23"/>
        <v>158123.43956030891</v>
      </c>
      <c r="G238" s="6"/>
    </row>
    <row r="239" spans="1:7" x14ac:dyDescent="0.25">
      <c r="A239" s="45">
        <f t="shared" ca="1" si="20"/>
        <v>50253</v>
      </c>
      <c r="B239">
        <f t="shared" si="21"/>
        <v>230</v>
      </c>
      <c r="C239" s="6">
        <f t="shared" si="18"/>
        <v>1618.4816696117125</v>
      </c>
      <c r="D239" s="6">
        <f t="shared" si="19"/>
        <v>876.61919900792998</v>
      </c>
      <c r="E239" s="6">
        <f t="shared" si="22"/>
        <v>741.86247060378253</v>
      </c>
      <c r="F239" s="6">
        <f t="shared" si="23"/>
        <v>157246.82036130098</v>
      </c>
      <c r="G239" s="6"/>
    </row>
    <row r="240" spans="1:7" x14ac:dyDescent="0.25">
      <c r="A240" s="45">
        <f t="shared" ca="1" si="20"/>
        <v>50284</v>
      </c>
      <c r="B240">
        <f t="shared" si="21"/>
        <v>231</v>
      </c>
      <c r="C240" s="6">
        <f t="shared" si="18"/>
        <v>1618.4816696117125</v>
      </c>
      <c r="D240" s="6">
        <f t="shared" si="19"/>
        <v>880.73200408327546</v>
      </c>
      <c r="E240" s="6">
        <f t="shared" si="22"/>
        <v>737.74966552843705</v>
      </c>
      <c r="F240" s="6">
        <f t="shared" si="23"/>
        <v>156366.0883572177</v>
      </c>
      <c r="G240" s="6"/>
    </row>
    <row r="241" spans="1:7" x14ac:dyDescent="0.25">
      <c r="A241" s="45">
        <f t="shared" ca="1" si="20"/>
        <v>50314</v>
      </c>
      <c r="B241">
        <f t="shared" si="21"/>
        <v>232</v>
      </c>
      <c r="C241" s="6">
        <f t="shared" si="18"/>
        <v>1618.4816696117125</v>
      </c>
      <c r="D241" s="6">
        <f t="shared" si="19"/>
        <v>884.86410506909954</v>
      </c>
      <c r="E241" s="6">
        <f t="shared" si="22"/>
        <v>733.61756454261297</v>
      </c>
      <c r="F241" s="6">
        <f t="shared" si="23"/>
        <v>155481.22425214859</v>
      </c>
      <c r="G241" s="6"/>
    </row>
    <row r="242" spans="1:7" x14ac:dyDescent="0.25">
      <c r="A242" s="45">
        <f t="shared" ca="1" si="20"/>
        <v>50345</v>
      </c>
      <c r="B242">
        <f t="shared" si="21"/>
        <v>233</v>
      </c>
      <c r="C242" s="6">
        <f t="shared" si="18"/>
        <v>1618.4816696117125</v>
      </c>
      <c r="D242" s="6">
        <f t="shared" si="19"/>
        <v>889.01559249538218</v>
      </c>
      <c r="E242" s="6">
        <f t="shared" si="22"/>
        <v>729.46607711633033</v>
      </c>
      <c r="F242" s="6">
        <f t="shared" si="23"/>
        <v>154592.2086596532</v>
      </c>
      <c r="G242" s="6"/>
    </row>
    <row r="243" spans="1:7" x14ac:dyDescent="0.25">
      <c r="A243" s="45">
        <f t="shared" ca="1" si="20"/>
        <v>50375</v>
      </c>
      <c r="B243">
        <f t="shared" si="21"/>
        <v>234</v>
      </c>
      <c r="C243" s="6">
        <f t="shared" si="18"/>
        <v>1618.4816696117125</v>
      </c>
      <c r="D243" s="6">
        <f t="shared" si="19"/>
        <v>893.18655731683964</v>
      </c>
      <c r="E243" s="6">
        <f t="shared" si="22"/>
        <v>725.29511229487287</v>
      </c>
      <c r="F243" s="6">
        <f t="shared" si="23"/>
        <v>153699.02210233637</v>
      </c>
      <c r="G243" s="6"/>
    </row>
    <row r="244" spans="1:7" x14ac:dyDescent="0.25">
      <c r="A244" s="45">
        <f t="shared" ca="1" si="20"/>
        <v>50406</v>
      </c>
      <c r="B244">
        <f t="shared" si="21"/>
        <v>235</v>
      </c>
      <c r="C244" s="6">
        <f t="shared" si="18"/>
        <v>1618.4816696117125</v>
      </c>
      <c r="D244" s="6">
        <f t="shared" si="19"/>
        <v>897.37709091491774</v>
      </c>
      <c r="E244" s="6">
        <f t="shared" si="22"/>
        <v>721.10457869679476</v>
      </c>
      <c r="F244" s="6">
        <f t="shared" si="23"/>
        <v>152801.64501142144</v>
      </c>
      <c r="G244" s="6"/>
    </row>
    <row r="245" spans="1:7" x14ac:dyDescent="0.25">
      <c r="A245" s="45">
        <f t="shared" ca="1" si="20"/>
        <v>50437</v>
      </c>
      <c r="B245">
        <f t="shared" si="21"/>
        <v>236</v>
      </c>
      <c r="C245" s="6">
        <f t="shared" si="18"/>
        <v>1618.4816696117125</v>
      </c>
      <c r="D245" s="6">
        <f t="shared" si="19"/>
        <v>901.58728509979369</v>
      </c>
      <c r="E245" s="6">
        <f t="shared" si="22"/>
        <v>716.89438451191882</v>
      </c>
      <c r="F245" s="6">
        <f t="shared" si="23"/>
        <v>151900.05772632165</v>
      </c>
      <c r="G245" s="6"/>
    </row>
    <row r="246" spans="1:7" x14ac:dyDescent="0.25">
      <c r="A246" s="45">
        <f t="shared" ca="1" si="20"/>
        <v>50465</v>
      </c>
      <c r="B246">
        <f t="shared" si="21"/>
        <v>237</v>
      </c>
      <c r="C246" s="6">
        <f t="shared" si="18"/>
        <v>1618.4816696117125</v>
      </c>
      <c r="D246" s="6">
        <f t="shared" si="19"/>
        <v>905.81723211238682</v>
      </c>
      <c r="E246" s="6">
        <f t="shared" si="22"/>
        <v>712.66443749932569</v>
      </c>
      <c r="F246" s="6">
        <f t="shared" si="23"/>
        <v>150994.24049420925</v>
      </c>
      <c r="G246" s="6"/>
    </row>
    <row r="247" spans="1:7" x14ac:dyDescent="0.25">
      <c r="A247" s="45">
        <f t="shared" ca="1" si="20"/>
        <v>50496</v>
      </c>
      <c r="B247">
        <f t="shared" si="21"/>
        <v>238</v>
      </c>
      <c r="C247" s="6">
        <f t="shared" si="18"/>
        <v>1618.4816696117125</v>
      </c>
      <c r="D247" s="6">
        <f t="shared" si="19"/>
        <v>910.06702462638088</v>
      </c>
      <c r="E247" s="6">
        <f t="shared" si="22"/>
        <v>708.41464498533162</v>
      </c>
      <c r="F247" s="6">
        <f t="shared" si="23"/>
        <v>150084.17346958286</v>
      </c>
      <c r="G247" s="6"/>
    </row>
    <row r="248" spans="1:7" x14ac:dyDescent="0.25">
      <c r="A248" s="45">
        <f t="shared" ca="1" si="20"/>
        <v>50526</v>
      </c>
      <c r="B248">
        <f t="shared" si="21"/>
        <v>239</v>
      </c>
      <c r="C248" s="6">
        <f t="shared" si="18"/>
        <v>1618.4816696117125</v>
      </c>
      <c r="D248" s="6">
        <f t="shared" si="19"/>
        <v>914.33675575025302</v>
      </c>
      <c r="E248" s="6">
        <f t="shared" si="22"/>
        <v>704.14491386145949</v>
      </c>
      <c r="F248" s="6">
        <f t="shared" si="23"/>
        <v>149169.8367138326</v>
      </c>
      <c r="G248" s="6"/>
    </row>
    <row r="249" spans="1:7" x14ac:dyDescent="0.25">
      <c r="A249" s="45">
        <f t="shared" ca="1" si="20"/>
        <v>50557</v>
      </c>
      <c r="B249">
        <f t="shared" si="21"/>
        <v>240</v>
      </c>
      <c r="C249" s="6">
        <f t="shared" si="18"/>
        <v>1618.4816696117125</v>
      </c>
      <c r="D249" s="6">
        <f t="shared" si="19"/>
        <v>918.62651902931464</v>
      </c>
      <c r="E249" s="6">
        <f t="shared" si="22"/>
        <v>699.85515058239787</v>
      </c>
      <c r="F249" s="6">
        <f t="shared" si="23"/>
        <v>148251.21019480328</v>
      </c>
      <c r="G249" s="6"/>
    </row>
    <row r="250" spans="1:7" x14ac:dyDescent="0.25">
      <c r="A250" s="45">
        <f t="shared" ca="1" si="20"/>
        <v>50587</v>
      </c>
      <c r="B250">
        <f t="shared" si="21"/>
        <v>241</v>
      </c>
      <c r="C250" s="6">
        <f t="shared" si="18"/>
        <v>1618.4816696117125</v>
      </c>
      <c r="D250" s="6">
        <f t="shared" si="19"/>
        <v>922.93640844776053</v>
      </c>
      <c r="E250" s="6">
        <f t="shared" si="22"/>
        <v>695.54526116395198</v>
      </c>
      <c r="F250" s="6">
        <f t="shared" si="23"/>
        <v>147328.27378635551</v>
      </c>
      <c r="G250" s="6"/>
    </row>
    <row r="251" spans="1:7" x14ac:dyDescent="0.25">
      <c r="A251" s="45">
        <f t="shared" ca="1" si="20"/>
        <v>50618</v>
      </c>
      <c r="B251">
        <f t="shared" si="21"/>
        <v>242</v>
      </c>
      <c r="C251" s="6">
        <f t="shared" si="18"/>
        <v>1618.4816696117125</v>
      </c>
      <c r="D251" s="6">
        <f t="shared" si="19"/>
        <v>927.26651843072796</v>
      </c>
      <c r="E251" s="6">
        <f t="shared" si="22"/>
        <v>691.21515118098455</v>
      </c>
      <c r="F251" s="6">
        <f t="shared" si="23"/>
        <v>146401.00726792478</v>
      </c>
      <c r="G251" s="6"/>
    </row>
    <row r="252" spans="1:7" x14ac:dyDescent="0.25">
      <c r="A252" s="45">
        <f t="shared" ca="1" si="20"/>
        <v>50649</v>
      </c>
      <c r="B252">
        <f t="shared" si="21"/>
        <v>243</v>
      </c>
      <c r="C252" s="6">
        <f t="shared" si="18"/>
        <v>1618.4816696117125</v>
      </c>
      <c r="D252" s="6">
        <f t="shared" si="19"/>
        <v>931.61694384636553</v>
      </c>
      <c r="E252" s="6">
        <f t="shared" si="22"/>
        <v>686.86472576534698</v>
      </c>
      <c r="F252" s="6">
        <f t="shared" si="23"/>
        <v>145469.39032407841</v>
      </c>
      <c r="G252" s="6"/>
    </row>
    <row r="253" spans="1:7" x14ac:dyDescent="0.25">
      <c r="A253" s="45">
        <f t="shared" ca="1" si="20"/>
        <v>50679</v>
      </c>
      <c r="B253">
        <f t="shared" si="21"/>
        <v>244</v>
      </c>
      <c r="C253" s="6">
        <f t="shared" si="18"/>
        <v>1618.4816696117125</v>
      </c>
      <c r="D253" s="6">
        <f t="shared" si="19"/>
        <v>935.9877800079114</v>
      </c>
      <c r="E253" s="6">
        <f t="shared" si="22"/>
        <v>682.49388960380111</v>
      </c>
      <c r="F253" s="6">
        <f t="shared" si="23"/>
        <v>144533.4025440705</v>
      </c>
      <c r="G253" s="6"/>
    </row>
    <row r="254" spans="1:7" x14ac:dyDescent="0.25">
      <c r="A254" s="45">
        <f t="shared" ca="1" si="20"/>
        <v>50710</v>
      </c>
      <c r="B254">
        <f t="shared" si="21"/>
        <v>245</v>
      </c>
      <c r="C254" s="6">
        <f t="shared" si="18"/>
        <v>1618.4816696117125</v>
      </c>
      <c r="D254" s="6">
        <f t="shared" si="19"/>
        <v>940.37912267578179</v>
      </c>
      <c r="E254" s="6">
        <f t="shared" si="22"/>
        <v>678.10254693593072</v>
      </c>
      <c r="F254" s="6">
        <f t="shared" si="23"/>
        <v>143593.02342139473</v>
      </c>
      <c r="G254" s="6"/>
    </row>
    <row r="255" spans="1:7" x14ac:dyDescent="0.25">
      <c r="A255" s="45">
        <f t="shared" ca="1" si="20"/>
        <v>50740</v>
      </c>
      <c r="B255">
        <f t="shared" si="21"/>
        <v>246</v>
      </c>
      <c r="C255" s="6">
        <f t="shared" si="18"/>
        <v>1618.4816696117125</v>
      </c>
      <c r="D255" s="6">
        <f t="shared" si="19"/>
        <v>944.79106805966899</v>
      </c>
      <c r="E255" s="6">
        <f t="shared" si="22"/>
        <v>673.69060155204352</v>
      </c>
      <c r="F255" s="6">
        <f t="shared" si="23"/>
        <v>142648.23235333504</v>
      </c>
      <c r="G255" s="6"/>
    </row>
    <row r="256" spans="1:7" x14ac:dyDescent="0.25">
      <c r="A256" s="45">
        <f t="shared" ca="1" si="20"/>
        <v>50771</v>
      </c>
      <c r="B256">
        <f t="shared" si="21"/>
        <v>247</v>
      </c>
      <c r="C256" s="6">
        <f t="shared" si="18"/>
        <v>1618.4816696117125</v>
      </c>
      <c r="D256" s="6">
        <f t="shared" si="19"/>
        <v>949.22371282064898</v>
      </c>
      <c r="E256" s="6">
        <f t="shared" si="22"/>
        <v>669.25795679106352</v>
      </c>
      <c r="F256" s="6">
        <f t="shared" si="23"/>
        <v>141699.0086405144</v>
      </c>
      <c r="G256" s="6"/>
    </row>
    <row r="257" spans="1:7" x14ac:dyDescent="0.25">
      <c r="A257" s="45">
        <f t="shared" ca="1" si="20"/>
        <v>50802</v>
      </c>
      <c r="B257">
        <f t="shared" si="21"/>
        <v>248</v>
      </c>
      <c r="C257" s="6">
        <f t="shared" si="18"/>
        <v>1618.4816696117125</v>
      </c>
      <c r="D257" s="6">
        <f t="shared" si="19"/>
        <v>953.67715407329922</v>
      </c>
      <c r="E257" s="6">
        <f t="shared" si="22"/>
        <v>664.80451553841328</v>
      </c>
      <c r="F257" s="6">
        <f t="shared" si="23"/>
        <v>140745.33148644111</v>
      </c>
      <c r="G257" s="6"/>
    </row>
    <row r="258" spans="1:7" x14ac:dyDescent="0.25">
      <c r="A258" s="45">
        <f t="shared" ca="1" si="20"/>
        <v>50830</v>
      </c>
      <c r="B258">
        <f t="shared" si="21"/>
        <v>249</v>
      </c>
      <c r="C258" s="6">
        <f t="shared" si="18"/>
        <v>1618.4816696117125</v>
      </c>
      <c r="D258" s="6">
        <f t="shared" si="19"/>
        <v>958.15148938782636</v>
      </c>
      <c r="E258" s="6">
        <f t="shared" si="22"/>
        <v>660.33018022388615</v>
      </c>
      <c r="F258" s="6">
        <f t="shared" si="23"/>
        <v>139787.17999705329</v>
      </c>
      <c r="G258" s="6"/>
    </row>
    <row r="259" spans="1:7" x14ac:dyDescent="0.25">
      <c r="A259" s="45">
        <f t="shared" ca="1" si="20"/>
        <v>50861</v>
      </c>
      <c r="B259">
        <f t="shared" si="21"/>
        <v>250</v>
      </c>
      <c r="C259" s="6">
        <f t="shared" si="18"/>
        <v>1618.4816696117125</v>
      </c>
      <c r="D259" s="6">
        <f t="shared" si="19"/>
        <v>962.64681679220428</v>
      </c>
      <c r="E259" s="6">
        <f t="shared" si="22"/>
        <v>655.83485281950823</v>
      </c>
      <c r="F259" s="6">
        <f t="shared" si="23"/>
        <v>138824.53318026109</v>
      </c>
      <c r="G259" s="6"/>
    </row>
    <row r="260" spans="1:7" x14ac:dyDescent="0.25">
      <c r="A260" s="45">
        <f t="shared" ca="1" si="20"/>
        <v>50891</v>
      </c>
      <c r="B260">
        <f t="shared" si="21"/>
        <v>251</v>
      </c>
      <c r="C260" s="6">
        <f t="shared" si="18"/>
        <v>1618.4816696117125</v>
      </c>
      <c r="D260" s="6">
        <f t="shared" si="19"/>
        <v>967.16323477432093</v>
      </c>
      <c r="E260" s="6">
        <f t="shared" si="22"/>
        <v>651.31843483739158</v>
      </c>
      <c r="F260" s="6">
        <f t="shared" si="23"/>
        <v>137857.36994548677</v>
      </c>
      <c r="G260" s="6"/>
    </row>
    <row r="261" spans="1:7" x14ac:dyDescent="0.25">
      <c r="A261" s="45">
        <f t="shared" ca="1" si="20"/>
        <v>50922</v>
      </c>
      <c r="B261">
        <f t="shared" si="21"/>
        <v>252</v>
      </c>
      <c r="C261" s="6">
        <f t="shared" si="18"/>
        <v>1618.4816696117125</v>
      </c>
      <c r="D261" s="6">
        <f t="shared" si="19"/>
        <v>971.70084228413714</v>
      </c>
      <c r="E261" s="6">
        <f t="shared" si="22"/>
        <v>646.78082732757537</v>
      </c>
      <c r="F261" s="6">
        <f t="shared" si="23"/>
        <v>136885.66910320264</v>
      </c>
      <c r="G261" s="6"/>
    </row>
    <row r="262" spans="1:7" x14ac:dyDescent="0.25">
      <c r="A262" s="45">
        <f t="shared" ca="1" si="20"/>
        <v>50952</v>
      </c>
      <c r="B262">
        <f t="shared" si="21"/>
        <v>253</v>
      </c>
      <c r="C262" s="6">
        <f t="shared" si="18"/>
        <v>1618.4816696117125</v>
      </c>
      <c r="D262" s="6">
        <f t="shared" si="19"/>
        <v>976.25973873585349</v>
      </c>
      <c r="E262" s="6">
        <f t="shared" si="22"/>
        <v>642.22193087585902</v>
      </c>
      <c r="F262" s="6">
        <f t="shared" si="23"/>
        <v>135909.40936446679</v>
      </c>
      <c r="G262" s="6"/>
    </row>
    <row r="263" spans="1:7" x14ac:dyDescent="0.25">
      <c r="A263" s="45">
        <f t="shared" ca="1" si="20"/>
        <v>50983</v>
      </c>
      <c r="B263">
        <f t="shared" si="21"/>
        <v>254</v>
      </c>
      <c r="C263" s="6">
        <f t="shared" si="18"/>
        <v>1618.4816696117125</v>
      </c>
      <c r="D263" s="6">
        <f t="shared" si="19"/>
        <v>980.84002401008922</v>
      </c>
      <c r="E263" s="6">
        <f t="shared" si="22"/>
        <v>637.64164560162328</v>
      </c>
      <c r="F263" s="6">
        <f t="shared" si="23"/>
        <v>134928.56934045668</v>
      </c>
      <c r="G263" s="6"/>
    </row>
    <row r="264" spans="1:7" x14ac:dyDescent="0.25">
      <c r="A264" s="45">
        <f t="shared" ca="1" si="20"/>
        <v>51014</v>
      </c>
      <c r="B264">
        <f t="shared" si="21"/>
        <v>255</v>
      </c>
      <c r="C264" s="6">
        <f t="shared" si="18"/>
        <v>1618.4816696117125</v>
      </c>
      <c r="D264" s="6">
        <f t="shared" si="19"/>
        <v>985.44179845606993</v>
      </c>
      <c r="E264" s="6">
        <f t="shared" si="22"/>
        <v>633.03987115564257</v>
      </c>
      <c r="F264" s="6">
        <f t="shared" si="23"/>
        <v>133943.12754200061</v>
      </c>
      <c r="G264" s="6"/>
    </row>
    <row r="265" spans="1:7" x14ac:dyDescent="0.25">
      <c r="A265" s="45">
        <f t="shared" ca="1" si="20"/>
        <v>51044</v>
      </c>
      <c r="B265">
        <f t="shared" si="21"/>
        <v>256</v>
      </c>
      <c r="C265" s="6">
        <f t="shared" si="18"/>
        <v>1618.4816696117125</v>
      </c>
      <c r="D265" s="6">
        <f t="shared" si="19"/>
        <v>990.06516289382637</v>
      </c>
      <c r="E265" s="6">
        <f t="shared" si="22"/>
        <v>628.41650671788614</v>
      </c>
      <c r="F265" s="6">
        <f t="shared" si="23"/>
        <v>132953.06237910679</v>
      </c>
      <c r="G265" s="6"/>
    </row>
    <row r="266" spans="1:7" x14ac:dyDescent="0.25">
      <c r="A266" s="45">
        <f t="shared" ca="1" si="20"/>
        <v>51075</v>
      </c>
      <c r="B266">
        <f t="shared" si="21"/>
        <v>257</v>
      </c>
      <c r="C266" s="6">
        <f t="shared" si="18"/>
        <v>1618.4816696117125</v>
      </c>
      <c r="D266" s="6">
        <f t="shared" si="19"/>
        <v>994.71021861640327</v>
      </c>
      <c r="E266" s="6">
        <f t="shared" si="22"/>
        <v>623.77145099530924</v>
      </c>
      <c r="F266" s="6">
        <f t="shared" si="23"/>
        <v>131958.35216049038</v>
      </c>
      <c r="G266" s="6"/>
    </row>
    <row r="267" spans="1:7" x14ac:dyDescent="0.25">
      <c r="A267" s="45">
        <f t="shared" ca="1" si="20"/>
        <v>51105</v>
      </c>
      <c r="B267">
        <f t="shared" si="21"/>
        <v>258</v>
      </c>
      <c r="C267" s="6">
        <f t="shared" ref="C267:C330" si="24">-PMT($C$4/12,$C$5,$C$3,0)</f>
        <v>1618.4816696117125</v>
      </c>
      <c r="D267" s="6">
        <f t="shared" ref="D267:D330" si="25">C267-E267</f>
        <v>999.37706739207852</v>
      </c>
      <c r="E267" s="6">
        <f t="shared" si="22"/>
        <v>619.10460221963399</v>
      </c>
      <c r="F267" s="6">
        <f t="shared" si="23"/>
        <v>130958.9750930983</v>
      </c>
      <c r="G267" s="6"/>
    </row>
    <row r="268" spans="1:7" x14ac:dyDescent="0.25">
      <c r="A268" s="45">
        <f t="shared" ref="A268:A331" ca="1" si="26">DATE(YEAR(A267),MONTH(A267)+1,1)</f>
        <v>51136</v>
      </c>
      <c r="B268">
        <f t="shared" ref="B268:B331" si="27">B267+1</f>
        <v>259</v>
      </c>
      <c r="C268" s="6">
        <f t="shared" si="24"/>
        <v>1618.4816696117125</v>
      </c>
      <c r="D268" s="6">
        <f t="shared" si="25"/>
        <v>1004.0658114665931</v>
      </c>
      <c r="E268" s="6">
        <f t="shared" ref="E268:E331" si="28">($C$4/12)*F267</f>
        <v>614.41585814511939</v>
      </c>
      <c r="F268" s="6">
        <f t="shared" si="23"/>
        <v>129954.9092816317</v>
      </c>
      <c r="G268" s="6"/>
    </row>
    <row r="269" spans="1:7" x14ac:dyDescent="0.25">
      <c r="A269" s="45">
        <f t="shared" ca="1" si="26"/>
        <v>51167</v>
      </c>
      <c r="B269">
        <f t="shared" si="27"/>
        <v>260</v>
      </c>
      <c r="C269" s="6">
        <f t="shared" si="24"/>
        <v>1618.4816696117125</v>
      </c>
      <c r="D269" s="6">
        <f t="shared" si="25"/>
        <v>1008.7765535653905</v>
      </c>
      <c r="E269" s="6">
        <f t="shared" si="28"/>
        <v>609.70511604632202</v>
      </c>
      <c r="F269" s="6">
        <f t="shared" si="23"/>
        <v>128946.13272806631</v>
      </c>
      <c r="G269" s="6"/>
    </row>
    <row r="270" spans="1:7" x14ac:dyDescent="0.25">
      <c r="A270" s="45">
        <f t="shared" ca="1" si="26"/>
        <v>51196</v>
      </c>
      <c r="B270">
        <f t="shared" si="27"/>
        <v>261</v>
      </c>
      <c r="C270" s="6">
        <f t="shared" si="24"/>
        <v>1618.4816696117125</v>
      </c>
      <c r="D270" s="6">
        <f t="shared" si="25"/>
        <v>1013.5093968958681</v>
      </c>
      <c r="E270" s="6">
        <f t="shared" si="28"/>
        <v>604.97227271584438</v>
      </c>
      <c r="F270" s="6">
        <f t="shared" ref="F270:F333" si="29">F269-D270</f>
        <v>127932.62333117044</v>
      </c>
      <c r="G270" s="6"/>
    </row>
    <row r="271" spans="1:7" x14ac:dyDescent="0.25">
      <c r="A271" s="45">
        <f t="shared" ca="1" si="26"/>
        <v>51227</v>
      </c>
      <c r="B271">
        <f t="shared" si="27"/>
        <v>262</v>
      </c>
      <c r="C271" s="6">
        <f t="shared" si="24"/>
        <v>1618.4816696117125</v>
      </c>
      <c r="D271" s="6">
        <f t="shared" si="25"/>
        <v>1018.2644451496379</v>
      </c>
      <c r="E271" s="6">
        <f t="shared" si="28"/>
        <v>600.21722446207457</v>
      </c>
      <c r="F271" s="6">
        <f t="shared" si="29"/>
        <v>126914.35888602081</v>
      </c>
      <c r="G271" s="6"/>
    </row>
    <row r="272" spans="1:7" x14ac:dyDescent="0.25">
      <c r="A272" s="45">
        <f t="shared" ca="1" si="26"/>
        <v>51257</v>
      </c>
      <c r="B272">
        <f t="shared" si="27"/>
        <v>263</v>
      </c>
      <c r="C272" s="6">
        <f t="shared" si="24"/>
        <v>1618.4816696117125</v>
      </c>
      <c r="D272" s="6">
        <f t="shared" si="25"/>
        <v>1023.0418025047983</v>
      </c>
      <c r="E272" s="6">
        <f t="shared" si="28"/>
        <v>595.43986710691422</v>
      </c>
      <c r="F272" s="6">
        <f t="shared" si="29"/>
        <v>125891.31708351601</v>
      </c>
      <c r="G272" s="6"/>
    </row>
    <row r="273" spans="1:7" x14ac:dyDescent="0.25">
      <c r="A273" s="45">
        <f t="shared" ca="1" si="26"/>
        <v>51288</v>
      </c>
      <c r="B273">
        <f t="shared" si="27"/>
        <v>264</v>
      </c>
      <c r="C273" s="6">
        <f t="shared" si="24"/>
        <v>1618.4816696117125</v>
      </c>
      <c r="D273" s="6">
        <f t="shared" si="25"/>
        <v>1027.8415736282168</v>
      </c>
      <c r="E273" s="6">
        <f t="shared" si="28"/>
        <v>590.64009598349583</v>
      </c>
      <c r="F273" s="6">
        <f t="shared" si="29"/>
        <v>124863.47550988779</v>
      </c>
      <c r="G273" s="6"/>
    </row>
    <row r="274" spans="1:7" x14ac:dyDescent="0.25">
      <c r="A274" s="45">
        <f t="shared" ca="1" si="26"/>
        <v>51318</v>
      </c>
      <c r="B274">
        <f t="shared" si="27"/>
        <v>265</v>
      </c>
      <c r="C274" s="6">
        <f t="shared" si="24"/>
        <v>1618.4816696117125</v>
      </c>
      <c r="D274" s="6">
        <f t="shared" si="25"/>
        <v>1032.6638636778225</v>
      </c>
      <c r="E274" s="6">
        <f t="shared" si="28"/>
        <v>585.8178059338901</v>
      </c>
      <c r="F274" s="6">
        <f t="shared" si="29"/>
        <v>123830.81164620997</v>
      </c>
      <c r="G274" s="6"/>
    </row>
    <row r="275" spans="1:7" x14ac:dyDescent="0.25">
      <c r="A275" s="45">
        <f t="shared" ca="1" si="26"/>
        <v>51349</v>
      </c>
      <c r="B275">
        <f t="shared" si="27"/>
        <v>266</v>
      </c>
      <c r="C275" s="6">
        <f t="shared" si="24"/>
        <v>1618.4816696117125</v>
      </c>
      <c r="D275" s="6">
        <f t="shared" si="25"/>
        <v>1037.5087783049107</v>
      </c>
      <c r="E275" s="6">
        <f t="shared" si="28"/>
        <v>580.97289130680167</v>
      </c>
      <c r="F275" s="6">
        <f t="shared" si="29"/>
        <v>122793.30286790506</v>
      </c>
      <c r="G275" s="6"/>
    </row>
    <row r="276" spans="1:7" x14ac:dyDescent="0.25">
      <c r="A276" s="45">
        <f t="shared" ca="1" si="26"/>
        <v>51380</v>
      </c>
      <c r="B276">
        <f t="shared" si="27"/>
        <v>267</v>
      </c>
      <c r="C276" s="6">
        <f t="shared" si="24"/>
        <v>1618.4816696117125</v>
      </c>
      <c r="D276" s="6">
        <f t="shared" si="25"/>
        <v>1042.376423656458</v>
      </c>
      <c r="E276" s="6">
        <f t="shared" si="28"/>
        <v>576.10524595525453</v>
      </c>
      <c r="F276" s="6">
        <f t="shared" si="29"/>
        <v>121750.9264442486</v>
      </c>
      <c r="G276" s="6"/>
    </row>
    <row r="277" spans="1:7" x14ac:dyDescent="0.25">
      <c r="A277" s="45">
        <f t="shared" ca="1" si="26"/>
        <v>51410</v>
      </c>
      <c r="B277">
        <f t="shared" si="27"/>
        <v>268</v>
      </c>
      <c r="C277" s="6">
        <f t="shared" si="24"/>
        <v>1618.4816696117125</v>
      </c>
      <c r="D277" s="6">
        <f t="shared" si="25"/>
        <v>1047.2669063774463</v>
      </c>
      <c r="E277" s="6">
        <f t="shared" si="28"/>
        <v>571.21476323426623</v>
      </c>
      <c r="F277" s="6">
        <f t="shared" si="29"/>
        <v>120703.65953787115</v>
      </c>
      <c r="G277" s="6"/>
    </row>
    <row r="278" spans="1:7" x14ac:dyDescent="0.25">
      <c r="A278" s="45">
        <f t="shared" ca="1" si="26"/>
        <v>51441</v>
      </c>
      <c r="B278">
        <f t="shared" si="27"/>
        <v>269</v>
      </c>
      <c r="C278" s="6">
        <f t="shared" si="24"/>
        <v>1618.4816696117125</v>
      </c>
      <c r="D278" s="6">
        <f t="shared" si="25"/>
        <v>1052.1803336132004</v>
      </c>
      <c r="E278" s="6">
        <f t="shared" si="28"/>
        <v>566.30133599851206</v>
      </c>
      <c r="F278" s="6">
        <f t="shared" si="29"/>
        <v>119651.47920425795</v>
      </c>
      <c r="G278" s="6"/>
    </row>
    <row r="279" spans="1:7" x14ac:dyDescent="0.25">
      <c r="A279" s="45">
        <f t="shared" ca="1" si="26"/>
        <v>51471</v>
      </c>
      <c r="B279">
        <f t="shared" si="27"/>
        <v>270</v>
      </c>
      <c r="C279" s="6">
        <f t="shared" si="24"/>
        <v>1618.4816696117125</v>
      </c>
      <c r="D279" s="6">
        <f t="shared" si="25"/>
        <v>1057.1168130117358</v>
      </c>
      <c r="E279" s="6">
        <f t="shared" si="28"/>
        <v>561.36485659997686</v>
      </c>
      <c r="F279" s="6">
        <f t="shared" si="29"/>
        <v>118594.36239124622</v>
      </c>
      <c r="G279" s="6"/>
    </row>
    <row r="280" spans="1:7" x14ac:dyDescent="0.25">
      <c r="A280" s="45">
        <f t="shared" ca="1" si="26"/>
        <v>51502</v>
      </c>
      <c r="B280">
        <f t="shared" si="27"/>
        <v>271</v>
      </c>
      <c r="C280" s="6">
        <f t="shared" si="24"/>
        <v>1618.4816696117125</v>
      </c>
      <c r="D280" s="6">
        <f t="shared" si="25"/>
        <v>1062.0764527261158</v>
      </c>
      <c r="E280" s="6">
        <f t="shared" si="28"/>
        <v>556.40521688559681</v>
      </c>
      <c r="F280" s="6">
        <f t="shared" si="29"/>
        <v>117532.2859385201</v>
      </c>
      <c r="G280" s="6"/>
    </row>
    <row r="281" spans="1:7" x14ac:dyDescent="0.25">
      <c r="A281" s="45">
        <f t="shared" ca="1" si="26"/>
        <v>51533</v>
      </c>
      <c r="B281">
        <f t="shared" si="27"/>
        <v>272</v>
      </c>
      <c r="C281" s="6">
        <f t="shared" si="24"/>
        <v>1618.4816696117125</v>
      </c>
      <c r="D281" s="6">
        <f t="shared" si="25"/>
        <v>1067.0593614168224</v>
      </c>
      <c r="E281" s="6">
        <f t="shared" si="28"/>
        <v>551.42230819489009</v>
      </c>
      <c r="F281" s="6">
        <f t="shared" si="29"/>
        <v>116465.22657710328</v>
      </c>
      <c r="G281" s="6"/>
    </row>
    <row r="282" spans="1:7" x14ac:dyDescent="0.25">
      <c r="A282" s="45">
        <f t="shared" ca="1" si="26"/>
        <v>51561</v>
      </c>
      <c r="B282">
        <f t="shared" si="27"/>
        <v>273</v>
      </c>
      <c r="C282" s="6">
        <f t="shared" si="24"/>
        <v>1618.4816696117125</v>
      </c>
      <c r="D282" s="6">
        <f t="shared" si="25"/>
        <v>1072.0656482541362</v>
      </c>
      <c r="E282" s="6">
        <f t="shared" si="28"/>
        <v>546.41602135757614</v>
      </c>
      <c r="F282" s="6">
        <f t="shared" si="29"/>
        <v>115393.16092884915</v>
      </c>
      <c r="G282" s="6"/>
    </row>
    <row r="283" spans="1:7" x14ac:dyDescent="0.25">
      <c r="A283" s="45">
        <f t="shared" ca="1" si="26"/>
        <v>51592</v>
      </c>
      <c r="B283">
        <f t="shared" si="27"/>
        <v>274</v>
      </c>
      <c r="C283" s="6">
        <f t="shared" si="24"/>
        <v>1618.4816696117125</v>
      </c>
      <c r="D283" s="6">
        <f t="shared" si="25"/>
        <v>1077.0954229205286</v>
      </c>
      <c r="E283" s="6">
        <f t="shared" si="28"/>
        <v>541.38624669118383</v>
      </c>
      <c r="F283" s="6">
        <f t="shared" si="29"/>
        <v>114316.06550592862</v>
      </c>
      <c r="G283" s="6"/>
    </row>
    <row r="284" spans="1:7" x14ac:dyDescent="0.25">
      <c r="A284" s="45">
        <f t="shared" ca="1" si="26"/>
        <v>51622</v>
      </c>
      <c r="B284">
        <f t="shared" si="27"/>
        <v>275</v>
      </c>
      <c r="C284" s="6">
        <f t="shared" si="24"/>
        <v>1618.4816696117125</v>
      </c>
      <c r="D284" s="6">
        <f t="shared" si="25"/>
        <v>1082.1487956130641</v>
      </c>
      <c r="E284" s="6">
        <f t="shared" si="28"/>
        <v>536.33287399864832</v>
      </c>
      <c r="F284" s="6">
        <f t="shared" si="29"/>
        <v>113233.91671031556</v>
      </c>
      <c r="G284" s="6"/>
    </row>
    <row r="285" spans="1:7" x14ac:dyDescent="0.25">
      <c r="A285" s="45">
        <f t="shared" ca="1" si="26"/>
        <v>51653</v>
      </c>
      <c r="B285">
        <f t="shared" si="27"/>
        <v>276</v>
      </c>
      <c r="C285" s="6">
        <f t="shared" si="24"/>
        <v>1618.4816696117125</v>
      </c>
      <c r="D285" s="6">
        <f t="shared" si="25"/>
        <v>1087.2258770458154</v>
      </c>
      <c r="E285" s="6">
        <f t="shared" si="28"/>
        <v>531.25579256589708</v>
      </c>
      <c r="F285" s="6">
        <f t="shared" si="29"/>
        <v>112146.69083326975</v>
      </c>
      <c r="G285" s="6"/>
    </row>
    <row r="286" spans="1:7" x14ac:dyDescent="0.25">
      <c r="A286" s="45">
        <f t="shared" ca="1" si="26"/>
        <v>51683</v>
      </c>
      <c r="B286">
        <f t="shared" si="27"/>
        <v>277</v>
      </c>
      <c r="C286" s="6">
        <f t="shared" si="24"/>
        <v>1618.4816696117125</v>
      </c>
      <c r="D286" s="6">
        <f t="shared" si="25"/>
        <v>1092.3267784522886</v>
      </c>
      <c r="E286" s="6">
        <f t="shared" si="28"/>
        <v>526.15489115942387</v>
      </c>
      <c r="F286" s="6">
        <f t="shared" si="29"/>
        <v>111054.36405481746</v>
      </c>
      <c r="G286" s="6"/>
    </row>
    <row r="287" spans="1:7" x14ac:dyDescent="0.25">
      <c r="A287" s="45">
        <f t="shared" ca="1" si="26"/>
        <v>51714</v>
      </c>
      <c r="B287">
        <f t="shared" si="27"/>
        <v>278</v>
      </c>
      <c r="C287" s="6">
        <f t="shared" si="24"/>
        <v>1618.4816696117125</v>
      </c>
      <c r="D287" s="6">
        <f t="shared" si="25"/>
        <v>1097.4516115878605</v>
      </c>
      <c r="E287" s="6">
        <f t="shared" si="28"/>
        <v>521.03005802385189</v>
      </c>
      <c r="F287" s="6">
        <f t="shared" si="29"/>
        <v>109956.91244322959</v>
      </c>
      <c r="G287" s="6"/>
    </row>
    <row r="288" spans="1:7" x14ac:dyDescent="0.25">
      <c r="A288" s="45">
        <f t="shared" ca="1" si="26"/>
        <v>51745</v>
      </c>
      <c r="B288">
        <f t="shared" si="27"/>
        <v>279</v>
      </c>
      <c r="C288" s="6">
        <f t="shared" si="24"/>
        <v>1618.4816696117125</v>
      </c>
      <c r="D288" s="6">
        <f t="shared" si="25"/>
        <v>1102.6004887322269</v>
      </c>
      <c r="E288" s="6">
        <f t="shared" si="28"/>
        <v>515.88118087948544</v>
      </c>
      <c r="F288" s="6">
        <f t="shared" si="29"/>
        <v>108854.31195449736</v>
      </c>
      <c r="G288" s="6"/>
    </row>
    <row r="289" spans="1:7" x14ac:dyDescent="0.25">
      <c r="A289" s="45">
        <f t="shared" ca="1" si="26"/>
        <v>51775</v>
      </c>
      <c r="B289">
        <f t="shared" si="27"/>
        <v>280</v>
      </c>
      <c r="C289" s="6">
        <f t="shared" si="24"/>
        <v>1618.4816696117125</v>
      </c>
      <c r="D289" s="6">
        <f t="shared" si="25"/>
        <v>1107.7735226918626</v>
      </c>
      <c r="E289" s="6">
        <f t="shared" si="28"/>
        <v>510.70814691985004</v>
      </c>
      <c r="F289" s="6">
        <f t="shared" si="29"/>
        <v>107746.5384318055</v>
      </c>
      <c r="G289" s="6"/>
    </row>
    <row r="290" spans="1:7" x14ac:dyDescent="0.25">
      <c r="A290" s="45">
        <f t="shared" ca="1" si="26"/>
        <v>51806</v>
      </c>
      <c r="B290">
        <f t="shared" si="27"/>
        <v>281</v>
      </c>
      <c r="C290" s="6">
        <f t="shared" si="24"/>
        <v>1618.4816696117125</v>
      </c>
      <c r="D290" s="6">
        <f t="shared" si="25"/>
        <v>1112.9708268024917</v>
      </c>
      <c r="E290" s="6">
        <f t="shared" si="28"/>
        <v>505.51084280922072</v>
      </c>
      <c r="F290" s="6">
        <f t="shared" si="29"/>
        <v>106633.567605003</v>
      </c>
      <c r="G290" s="6"/>
    </row>
    <row r="291" spans="1:7" x14ac:dyDescent="0.25">
      <c r="A291" s="45">
        <f t="shared" ca="1" si="26"/>
        <v>51836</v>
      </c>
      <c r="B291">
        <f t="shared" si="27"/>
        <v>282</v>
      </c>
      <c r="C291" s="6">
        <f t="shared" si="24"/>
        <v>1618.4816696117125</v>
      </c>
      <c r="D291" s="6">
        <f t="shared" si="25"/>
        <v>1118.1925149315734</v>
      </c>
      <c r="E291" s="6">
        <f t="shared" si="28"/>
        <v>500.28915468013901</v>
      </c>
      <c r="F291" s="6">
        <f t="shared" si="29"/>
        <v>105515.37509007142</v>
      </c>
      <c r="G291" s="6"/>
    </row>
    <row r="292" spans="1:7" x14ac:dyDescent="0.25">
      <c r="A292" s="45">
        <f t="shared" ca="1" si="26"/>
        <v>51867</v>
      </c>
      <c r="B292">
        <f t="shared" si="27"/>
        <v>283</v>
      </c>
      <c r="C292" s="6">
        <f t="shared" si="24"/>
        <v>1618.4816696117125</v>
      </c>
      <c r="D292" s="6">
        <f t="shared" si="25"/>
        <v>1123.4387014807942</v>
      </c>
      <c r="E292" s="6">
        <f t="shared" si="28"/>
        <v>495.04296813091838</v>
      </c>
      <c r="F292" s="6">
        <f t="shared" si="29"/>
        <v>104391.93638859064</v>
      </c>
      <c r="G292" s="6"/>
    </row>
    <row r="293" spans="1:7" x14ac:dyDescent="0.25">
      <c r="A293" s="45">
        <f t="shared" ca="1" si="26"/>
        <v>51898</v>
      </c>
      <c r="B293">
        <f t="shared" si="27"/>
        <v>284</v>
      </c>
      <c r="C293" s="6">
        <f t="shared" si="24"/>
        <v>1618.4816696117125</v>
      </c>
      <c r="D293" s="6">
        <f t="shared" si="25"/>
        <v>1128.7095013885748</v>
      </c>
      <c r="E293" s="6">
        <f t="shared" si="28"/>
        <v>489.77216822313767</v>
      </c>
      <c r="F293" s="6">
        <f t="shared" si="29"/>
        <v>103263.22688720206</v>
      </c>
      <c r="G293" s="6"/>
    </row>
    <row r="294" spans="1:7" x14ac:dyDescent="0.25">
      <c r="A294" s="45">
        <f t="shared" ca="1" si="26"/>
        <v>51926</v>
      </c>
      <c r="B294">
        <f t="shared" si="27"/>
        <v>285</v>
      </c>
      <c r="C294" s="6">
        <f t="shared" si="24"/>
        <v>1618.4816696117125</v>
      </c>
      <c r="D294" s="6">
        <f t="shared" si="25"/>
        <v>1134.0050301325896</v>
      </c>
      <c r="E294" s="6">
        <f t="shared" si="28"/>
        <v>484.47663947912298</v>
      </c>
      <c r="F294" s="6">
        <f t="shared" si="29"/>
        <v>102129.22185706948</v>
      </c>
      <c r="G294" s="6"/>
    </row>
    <row r="295" spans="1:7" x14ac:dyDescent="0.25">
      <c r="A295" s="45">
        <f t="shared" ca="1" si="26"/>
        <v>51957</v>
      </c>
      <c r="B295">
        <f t="shared" si="27"/>
        <v>286</v>
      </c>
      <c r="C295" s="6">
        <f t="shared" si="24"/>
        <v>1618.4816696117125</v>
      </c>
      <c r="D295" s="6">
        <f t="shared" si="25"/>
        <v>1139.3254037322949</v>
      </c>
      <c r="E295" s="6">
        <f t="shared" si="28"/>
        <v>479.15626587941762</v>
      </c>
      <c r="F295" s="6">
        <f t="shared" si="29"/>
        <v>100989.89645333719</v>
      </c>
      <c r="G295" s="6"/>
    </row>
    <row r="296" spans="1:7" x14ac:dyDescent="0.25">
      <c r="A296" s="45">
        <f t="shared" ca="1" si="26"/>
        <v>51987</v>
      </c>
      <c r="B296">
        <f t="shared" si="27"/>
        <v>287</v>
      </c>
      <c r="C296" s="6">
        <f t="shared" si="24"/>
        <v>1618.4816696117125</v>
      </c>
      <c r="D296" s="6">
        <f t="shared" si="25"/>
        <v>1144.6707387514723</v>
      </c>
      <c r="E296" s="6">
        <f t="shared" si="28"/>
        <v>473.81093086024026</v>
      </c>
      <c r="F296" s="6">
        <f t="shared" si="29"/>
        <v>99845.225714585715</v>
      </c>
      <c r="G296" s="6"/>
    </row>
    <row r="297" spans="1:7" x14ac:dyDescent="0.25">
      <c r="A297" s="45">
        <f t="shared" ca="1" si="26"/>
        <v>52018</v>
      </c>
      <c r="B297">
        <f t="shared" si="27"/>
        <v>288</v>
      </c>
      <c r="C297" s="6">
        <f t="shared" si="24"/>
        <v>1618.4816696117125</v>
      </c>
      <c r="D297" s="6">
        <f t="shared" si="25"/>
        <v>1150.0411523007813</v>
      </c>
      <c r="E297" s="6">
        <f t="shared" si="28"/>
        <v>468.44051731093123</v>
      </c>
      <c r="F297" s="6">
        <f t="shared" si="29"/>
        <v>98695.184562284936</v>
      </c>
      <c r="G297" s="6"/>
    </row>
    <row r="298" spans="1:7" x14ac:dyDescent="0.25">
      <c r="A298" s="45">
        <f t="shared" ca="1" si="26"/>
        <v>52048</v>
      </c>
      <c r="B298">
        <f t="shared" si="27"/>
        <v>289</v>
      </c>
      <c r="C298" s="6">
        <f t="shared" si="24"/>
        <v>1618.4816696117125</v>
      </c>
      <c r="D298" s="6">
        <f t="shared" si="25"/>
        <v>1155.4367620403257</v>
      </c>
      <c r="E298" s="6">
        <f t="shared" si="28"/>
        <v>463.04490757138677</v>
      </c>
      <c r="F298" s="6">
        <f t="shared" si="29"/>
        <v>97539.747800244615</v>
      </c>
      <c r="G298" s="6"/>
    </row>
    <row r="299" spans="1:7" x14ac:dyDescent="0.25">
      <c r="A299" s="45">
        <f t="shared" ca="1" si="26"/>
        <v>52079</v>
      </c>
      <c r="B299">
        <f t="shared" si="27"/>
        <v>290</v>
      </c>
      <c r="C299" s="6">
        <f t="shared" si="24"/>
        <v>1618.4816696117125</v>
      </c>
      <c r="D299" s="6">
        <f t="shared" si="25"/>
        <v>1160.8576861822316</v>
      </c>
      <c r="E299" s="6">
        <f t="shared" si="28"/>
        <v>457.62398342948092</v>
      </c>
      <c r="F299" s="6">
        <f t="shared" si="29"/>
        <v>96378.890114062378</v>
      </c>
      <c r="G299" s="6"/>
    </row>
    <row r="300" spans="1:7" x14ac:dyDescent="0.25">
      <c r="A300" s="45">
        <f t="shared" ca="1" si="26"/>
        <v>52110</v>
      </c>
      <c r="B300">
        <f t="shared" si="27"/>
        <v>291</v>
      </c>
      <c r="C300" s="6">
        <f t="shared" si="24"/>
        <v>1618.4816696117125</v>
      </c>
      <c r="D300" s="6">
        <f t="shared" si="25"/>
        <v>1166.3040434932366</v>
      </c>
      <c r="E300" s="6">
        <f t="shared" si="28"/>
        <v>452.17762611847593</v>
      </c>
      <c r="F300" s="6">
        <f t="shared" si="29"/>
        <v>95212.586070569145</v>
      </c>
      <c r="G300" s="6"/>
    </row>
    <row r="301" spans="1:7" x14ac:dyDescent="0.25">
      <c r="A301" s="45">
        <f t="shared" ca="1" si="26"/>
        <v>52140</v>
      </c>
      <c r="B301">
        <f t="shared" si="27"/>
        <v>292</v>
      </c>
      <c r="C301" s="6">
        <f t="shared" si="24"/>
        <v>1618.4816696117125</v>
      </c>
      <c r="D301" s="6">
        <f t="shared" si="25"/>
        <v>1171.7759532972923</v>
      </c>
      <c r="E301" s="6">
        <f t="shared" si="28"/>
        <v>446.70571631442016</v>
      </c>
      <c r="F301" s="6">
        <f t="shared" si="29"/>
        <v>94040.810117271845</v>
      </c>
      <c r="G301" s="6"/>
    </row>
    <row r="302" spans="1:7" x14ac:dyDescent="0.25">
      <c r="A302" s="45">
        <f t="shared" ca="1" si="26"/>
        <v>52171</v>
      </c>
      <c r="B302">
        <f t="shared" si="27"/>
        <v>293</v>
      </c>
      <c r="C302" s="6">
        <f t="shared" si="24"/>
        <v>1618.4816696117125</v>
      </c>
      <c r="D302" s="6">
        <f t="shared" si="25"/>
        <v>1177.2735354781789</v>
      </c>
      <c r="E302" s="6">
        <f t="shared" si="28"/>
        <v>441.20813413353369</v>
      </c>
      <c r="F302" s="6">
        <f t="shared" si="29"/>
        <v>92863.536581793669</v>
      </c>
      <c r="G302" s="6"/>
    </row>
    <row r="303" spans="1:7" x14ac:dyDescent="0.25">
      <c r="A303" s="45">
        <f t="shared" ca="1" si="26"/>
        <v>52201</v>
      </c>
      <c r="B303">
        <f t="shared" si="27"/>
        <v>294</v>
      </c>
      <c r="C303" s="6">
        <f t="shared" si="24"/>
        <v>1618.4816696117125</v>
      </c>
      <c r="D303" s="6">
        <f t="shared" si="25"/>
        <v>1182.7969104821307</v>
      </c>
      <c r="E303" s="6">
        <f t="shared" si="28"/>
        <v>435.68475912958189</v>
      </c>
      <c r="F303" s="6">
        <f t="shared" si="29"/>
        <v>91680.739671311545</v>
      </c>
      <c r="G303" s="6"/>
    </row>
    <row r="304" spans="1:7" x14ac:dyDescent="0.25">
      <c r="A304" s="45">
        <f t="shared" ca="1" si="26"/>
        <v>52232</v>
      </c>
      <c r="B304">
        <f t="shared" si="27"/>
        <v>295</v>
      </c>
      <c r="C304" s="6">
        <f t="shared" si="24"/>
        <v>1618.4816696117125</v>
      </c>
      <c r="D304" s="6">
        <f t="shared" si="25"/>
        <v>1188.346199320476</v>
      </c>
      <c r="E304" s="6">
        <f t="shared" si="28"/>
        <v>430.13547029123663</v>
      </c>
      <c r="F304" s="6">
        <f t="shared" si="29"/>
        <v>90492.393471991076</v>
      </c>
      <c r="G304" s="6"/>
    </row>
    <row r="305" spans="1:7" x14ac:dyDescent="0.25">
      <c r="A305" s="45">
        <f t="shared" ca="1" si="26"/>
        <v>52263</v>
      </c>
      <c r="B305">
        <f t="shared" si="27"/>
        <v>296</v>
      </c>
      <c r="C305" s="6">
        <f t="shared" si="24"/>
        <v>1618.4816696117125</v>
      </c>
      <c r="D305" s="6">
        <f t="shared" si="25"/>
        <v>1193.9215235722877</v>
      </c>
      <c r="E305" s="6">
        <f t="shared" si="28"/>
        <v>424.56014603942475</v>
      </c>
      <c r="F305" s="6">
        <f t="shared" si="29"/>
        <v>89298.471948418795</v>
      </c>
      <c r="G305" s="6"/>
    </row>
    <row r="306" spans="1:7" x14ac:dyDescent="0.25">
      <c r="A306" s="45">
        <f t="shared" ca="1" si="26"/>
        <v>52291</v>
      </c>
      <c r="B306">
        <f t="shared" si="27"/>
        <v>297</v>
      </c>
      <c r="C306" s="6">
        <f t="shared" si="24"/>
        <v>1618.4816696117125</v>
      </c>
      <c r="D306" s="6">
        <f t="shared" si="25"/>
        <v>1199.5230053870478</v>
      </c>
      <c r="E306" s="6">
        <f t="shared" si="28"/>
        <v>418.9586642246648</v>
      </c>
      <c r="F306" s="6">
        <f t="shared" si="29"/>
        <v>88098.948943031748</v>
      </c>
      <c r="G306" s="6"/>
    </row>
    <row r="307" spans="1:7" x14ac:dyDescent="0.25">
      <c r="A307" s="45">
        <f t="shared" ca="1" si="26"/>
        <v>52322</v>
      </c>
      <c r="B307">
        <f t="shared" si="27"/>
        <v>298</v>
      </c>
      <c r="C307" s="6">
        <f t="shared" si="24"/>
        <v>1618.4816696117125</v>
      </c>
      <c r="D307" s="6">
        <f t="shared" si="25"/>
        <v>1205.1507674873219</v>
      </c>
      <c r="E307" s="6">
        <f t="shared" si="28"/>
        <v>413.33090212439055</v>
      </c>
      <c r="F307" s="6">
        <f t="shared" si="29"/>
        <v>86893.79817554442</v>
      </c>
      <c r="G307" s="6"/>
    </row>
    <row r="308" spans="1:7" x14ac:dyDescent="0.25">
      <c r="A308" s="45">
        <f t="shared" ca="1" si="26"/>
        <v>52352</v>
      </c>
      <c r="B308">
        <f t="shared" si="27"/>
        <v>299</v>
      </c>
      <c r="C308" s="6">
        <f t="shared" si="24"/>
        <v>1618.4816696117125</v>
      </c>
      <c r="D308" s="6">
        <f t="shared" si="25"/>
        <v>1210.8049331714501</v>
      </c>
      <c r="E308" s="6">
        <f t="shared" si="28"/>
        <v>407.67673644026252</v>
      </c>
      <c r="F308" s="6">
        <f t="shared" si="29"/>
        <v>85682.993242372962</v>
      </c>
      <c r="G308" s="6"/>
    </row>
    <row r="309" spans="1:7" x14ac:dyDescent="0.25">
      <c r="A309" s="45">
        <f t="shared" ca="1" si="26"/>
        <v>52383</v>
      </c>
      <c r="B309">
        <f t="shared" si="27"/>
        <v>300</v>
      </c>
      <c r="C309" s="6">
        <f t="shared" si="24"/>
        <v>1618.4816696117125</v>
      </c>
      <c r="D309" s="6">
        <f t="shared" si="25"/>
        <v>1216.485626316246</v>
      </c>
      <c r="E309" s="6">
        <f t="shared" si="28"/>
        <v>401.99604329546645</v>
      </c>
      <c r="F309" s="6">
        <f t="shared" si="29"/>
        <v>84466.507616056711</v>
      </c>
      <c r="G309" s="6"/>
    </row>
    <row r="310" spans="1:7" x14ac:dyDescent="0.25">
      <c r="A310" s="45">
        <f t="shared" ca="1" si="26"/>
        <v>52413</v>
      </c>
      <c r="B310">
        <f t="shared" si="27"/>
        <v>301</v>
      </c>
      <c r="C310" s="6">
        <f t="shared" si="24"/>
        <v>1618.4816696117125</v>
      </c>
      <c r="D310" s="6">
        <f t="shared" si="25"/>
        <v>1222.1929713797131</v>
      </c>
      <c r="E310" s="6">
        <f t="shared" si="28"/>
        <v>396.28869823199938</v>
      </c>
      <c r="F310" s="6">
        <f t="shared" si="29"/>
        <v>83244.314644676997</v>
      </c>
      <c r="G310" s="6"/>
    </row>
    <row r="311" spans="1:7" x14ac:dyDescent="0.25">
      <c r="A311" s="45">
        <f t="shared" ca="1" si="26"/>
        <v>52444</v>
      </c>
      <c r="B311">
        <f t="shared" si="27"/>
        <v>302</v>
      </c>
      <c r="C311" s="6">
        <f t="shared" si="24"/>
        <v>1618.4816696117125</v>
      </c>
      <c r="D311" s="6">
        <f t="shared" si="25"/>
        <v>1227.9270934037697</v>
      </c>
      <c r="E311" s="6">
        <f t="shared" si="28"/>
        <v>390.55457620794283</v>
      </c>
      <c r="F311" s="6">
        <f t="shared" si="29"/>
        <v>82016.387551273234</v>
      </c>
      <c r="G311" s="6"/>
    </row>
    <row r="312" spans="1:7" x14ac:dyDescent="0.25">
      <c r="A312" s="45">
        <f t="shared" ca="1" si="26"/>
        <v>52475</v>
      </c>
      <c r="B312">
        <f t="shared" si="27"/>
        <v>303</v>
      </c>
      <c r="C312" s="6">
        <f t="shared" si="24"/>
        <v>1618.4816696117125</v>
      </c>
      <c r="D312" s="6">
        <f t="shared" si="25"/>
        <v>1233.6881180169889</v>
      </c>
      <c r="E312" s="6">
        <f t="shared" si="28"/>
        <v>384.79355159472351</v>
      </c>
      <c r="F312" s="6">
        <f t="shared" si="29"/>
        <v>80782.699433256246</v>
      </c>
      <c r="G312" s="6"/>
    </row>
    <row r="313" spans="1:7" x14ac:dyDescent="0.25">
      <c r="A313" s="45">
        <f t="shared" ca="1" si="26"/>
        <v>52505</v>
      </c>
      <c r="B313">
        <f t="shared" si="27"/>
        <v>304</v>
      </c>
      <c r="C313" s="6">
        <f t="shared" si="24"/>
        <v>1618.4816696117125</v>
      </c>
      <c r="D313" s="6">
        <f t="shared" si="25"/>
        <v>1239.4761714373519</v>
      </c>
      <c r="E313" s="6">
        <f t="shared" si="28"/>
        <v>379.00549817436053</v>
      </c>
      <c r="F313" s="6">
        <f t="shared" si="29"/>
        <v>79543.223261818901</v>
      </c>
      <c r="G313" s="6"/>
    </row>
    <row r="314" spans="1:7" x14ac:dyDescent="0.25">
      <c r="A314" s="45">
        <f t="shared" ca="1" si="26"/>
        <v>52536</v>
      </c>
      <c r="B314">
        <f t="shared" si="27"/>
        <v>305</v>
      </c>
      <c r="C314" s="6">
        <f t="shared" si="24"/>
        <v>1618.4816696117125</v>
      </c>
      <c r="D314" s="6">
        <f t="shared" si="25"/>
        <v>1245.2913804750121</v>
      </c>
      <c r="E314" s="6">
        <f t="shared" si="28"/>
        <v>373.1902891367003</v>
      </c>
      <c r="F314" s="6">
        <f t="shared" si="29"/>
        <v>78297.931881343888</v>
      </c>
      <c r="G314" s="6"/>
    </row>
    <row r="315" spans="1:7" x14ac:dyDescent="0.25">
      <c r="A315" s="45">
        <f t="shared" ca="1" si="26"/>
        <v>52566</v>
      </c>
      <c r="B315">
        <f t="shared" si="27"/>
        <v>306</v>
      </c>
      <c r="C315" s="6">
        <f t="shared" si="24"/>
        <v>1618.4816696117125</v>
      </c>
      <c r="D315" s="6">
        <f t="shared" si="25"/>
        <v>1251.1338725350743</v>
      </c>
      <c r="E315" s="6">
        <f t="shared" si="28"/>
        <v>367.34779707663836</v>
      </c>
      <c r="F315" s="6">
        <f t="shared" si="29"/>
        <v>77046.798008808808</v>
      </c>
      <c r="G315" s="6"/>
    </row>
    <row r="316" spans="1:7" x14ac:dyDescent="0.25">
      <c r="A316" s="45">
        <f t="shared" ca="1" si="26"/>
        <v>52597</v>
      </c>
      <c r="B316">
        <f t="shared" si="27"/>
        <v>307</v>
      </c>
      <c r="C316" s="6">
        <f t="shared" si="24"/>
        <v>1618.4816696117125</v>
      </c>
      <c r="D316" s="6">
        <f t="shared" si="25"/>
        <v>1257.0037756203847</v>
      </c>
      <c r="E316" s="6">
        <f t="shared" si="28"/>
        <v>361.47789399132796</v>
      </c>
      <c r="F316" s="6">
        <f t="shared" si="29"/>
        <v>75789.794233188426</v>
      </c>
      <c r="G316" s="6"/>
    </row>
    <row r="317" spans="1:7" x14ac:dyDescent="0.25">
      <c r="A317" s="45">
        <f t="shared" ca="1" si="26"/>
        <v>52628</v>
      </c>
      <c r="B317">
        <f t="shared" si="27"/>
        <v>308</v>
      </c>
      <c r="C317" s="6">
        <f t="shared" si="24"/>
        <v>1618.4816696117125</v>
      </c>
      <c r="D317" s="6">
        <f t="shared" si="25"/>
        <v>1262.9012183343368</v>
      </c>
      <c r="E317" s="6">
        <f t="shared" si="28"/>
        <v>355.58045127737563</v>
      </c>
      <c r="F317" s="6">
        <f t="shared" si="29"/>
        <v>74526.893014854082</v>
      </c>
      <c r="G317" s="6"/>
    </row>
    <row r="318" spans="1:7" x14ac:dyDescent="0.25">
      <c r="A318" s="45">
        <f t="shared" ca="1" si="26"/>
        <v>52657</v>
      </c>
      <c r="B318">
        <f t="shared" si="27"/>
        <v>309</v>
      </c>
      <c r="C318" s="6">
        <f t="shared" si="24"/>
        <v>1618.4816696117125</v>
      </c>
      <c r="D318" s="6">
        <f t="shared" si="25"/>
        <v>1268.8263298836887</v>
      </c>
      <c r="E318" s="6">
        <f t="shared" si="28"/>
        <v>349.6553397280237</v>
      </c>
      <c r="F318" s="6">
        <f t="shared" si="29"/>
        <v>73258.066684970399</v>
      </c>
      <c r="G318" s="6"/>
    </row>
    <row r="319" spans="1:7" x14ac:dyDescent="0.25">
      <c r="A319" s="45">
        <f t="shared" ca="1" si="26"/>
        <v>52688</v>
      </c>
      <c r="B319">
        <f t="shared" si="27"/>
        <v>310</v>
      </c>
      <c r="C319" s="6">
        <f t="shared" si="24"/>
        <v>1618.4816696117125</v>
      </c>
      <c r="D319" s="6">
        <f t="shared" si="25"/>
        <v>1274.779240081393</v>
      </c>
      <c r="E319" s="6">
        <f t="shared" si="28"/>
        <v>343.70242953031942</v>
      </c>
      <c r="F319" s="6">
        <f t="shared" si="29"/>
        <v>71983.287444889007</v>
      </c>
      <c r="G319" s="6"/>
    </row>
    <row r="320" spans="1:7" x14ac:dyDescent="0.25">
      <c r="A320" s="45">
        <f t="shared" ca="1" si="26"/>
        <v>52718</v>
      </c>
      <c r="B320">
        <f t="shared" si="27"/>
        <v>311</v>
      </c>
      <c r="C320" s="6">
        <f t="shared" si="24"/>
        <v>1618.4816696117125</v>
      </c>
      <c r="D320" s="6">
        <f t="shared" si="25"/>
        <v>1280.7600793494416</v>
      </c>
      <c r="E320" s="6">
        <f t="shared" si="28"/>
        <v>337.72159026227087</v>
      </c>
      <c r="F320" s="6">
        <f t="shared" si="29"/>
        <v>70702.527365539572</v>
      </c>
      <c r="G320" s="6"/>
    </row>
    <row r="321" spans="1:7" x14ac:dyDescent="0.25">
      <c r="A321" s="45">
        <f t="shared" ca="1" si="26"/>
        <v>52749</v>
      </c>
      <c r="B321">
        <f t="shared" si="27"/>
        <v>312</v>
      </c>
      <c r="C321" s="6">
        <f t="shared" si="24"/>
        <v>1618.4816696117125</v>
      </c>
      <c r="D321" s="6">
        <f t="shared" si="25"/>
        <v>1286.7689787217228</v>
      </c>
      <c r="E321" s="6">
        <f t="shared" si="28"/>
        <v>331.7126908899898</v>
      </c>
      <c r="F321" s="6">
        <f t="shared" si="29"/>
        <v>69415.758386817848</v>
      </c>
      <c r="G321" s="6"/>
    </row>
    <row r="322" spans="1:7" x14ac:dyDescent="0.25">
      <c r="A322" s="45">
        <f t="shared" ca="1" si="26"/>
        <v>52779</v>
      </c>
      <c r="B322">
        <f t="shared" si="27"/>
        <v>313</v>
      </c>
      <c r="C322" s="6">
        <f t="shared" si="24"/>
        <v>1618.4816696117125</v>
      </c>
      <c r="D322" s="6">
        <f t="shared" si="25"/>
        <v>1292.8060698468921</v>
      </c>
      <c r="E322" s="6">
        <f t="shared" si="28"/>
        <v>325.67559976482033</v>
      </c>
      <c r="F322" s="6">
        <f t="shared" si="29"/>
        <v>68122.952316970957</v>
      </c>
      <c r="G322" s="6"/>
    </row>
    <row r="323" spans="1:7" x14ac:dyDescent="0.25">
      <c r="A323" s="45">
        <f t="shared" ca="1" si="26"/>
        <v>52810</v>
      </c>
      <c r="B323">
        <f t="shared" si="27"/>
        <v>314</v>
      </c>
      <c r="C323" s="6">
        <f t="shared" si="24"/>
        <v>1618.4816696117125</v>
      </c>
      <c r="D323" s="6">
        <f t="shared" si="25"/>
        <v>1298.8714849912571</v>
      </c>
      <c r="E323" s="6">
        <f t="shared" si="28"/>
        <v>319.61018462045536</v>
      </c>
      <c r="F323" s="6">
        <f t="shared" si="29"/>
        <v>66824.080831979707</v>
      </c>
      <c r="G323" s="6"/>
    </row>
    <row r="324" spans="1:7" x14ac:dyDescent="0.25">
      <c r="A324" s="45">
        <f t="shared" ca="1" si="26"/>
        <v>52841</v>
      </c>
      <c r="B324">
        <f t="shared" si="27"/>
        <v>315</v>
      </c>
      <c r="C324" s="6">
        <f t="shared" si="24"/>
        <v>1618.4816696117125</v>
      </c>
      <c r="D324" s="6">
        <f t="shared" si="25"/>
        <v>1304.9653570416745</v>
      </c>
      <c r="E324" s="6">
        <f t="shared" si="28"/>
        <v>313.51631257003811</v>
      </c>
      <c r="F324" s="6">
        <f t="shared" si="29"/>
        <v>65519.115474938029</v>
      </c>
      <c r="G324" s="6"/>
    </row>
    <row r="325" spans="1:7" x14ac:dyDescent="0.25">
      <c r="A325" s="45">
        <f t="shared" ca="1" si="26"/>
        <v>52871</v>
      </c>
      <c r="B325">
        <f t="shared" si="27"/>
        <v>316</v>
      </c>
      <c r="C325" s="6">
        <f t="shared" si="24"/>
        <v>1618.4816696117125</v>
      </c>
      <c r="D325" s="6">
        <f t="shared" si="25"/>
        <v>1311.0878195084615</v>
      </c>
      <c r="E325" s="6">
        <f t="shared" si="28"/>
        <v>307.39385010325088</v>
      </c>
      <c r="F325" s="6">
        <f t="shared" si="29"/>
        <v>64208.027655429571</v>
      </c>
      <c r="G325" s="6"/>
    </row>
    <row r="326" spans="1:7" x14ac:dyDescent="0.25">
      <c r="A326" s="45">
        <f t="shared" ca="1" si="26"/>
        <v>52902</v>
      </c>
      <c r="B326">
        <f t="shared" si="27"/>
        <v>317</v>
      </c>
      <c r="C326" s="6">
        <f t="shared" si="24"/>
        <v>1618.4816696117125</v>
      </c>
      <c r="D326" s="6">
        <f t="shared" si="25"/>
        <v>1317.2390065283221</v>
      </c>
      <c r="E326" s="6">
        <f t="shared" si="28"/>
        <v>301.24266308339037</v>
      </c>
      <c r="F326" s="6">
        <f t="shared" si="29"/>
        <v>62890.788648901245</v>
      </c>
      <c r="G326" s="6"/>
    </row>
    <row r="327" spans="1:7" x14ac:dyDescent="0.25">
      <c r="A327" s="45">
        <f t="shared" ca="1" si="26"/>
        <v>52932</v>
      </c>
      <c r="B327">
        <f t="shared" si="27"/>
        <v>318</v>
      </c>
      <c r="C327" s="6">
        <f t="shared" si="24"/>
        <v>1618.4816696117125</v>
      </c>
      <c r="D327" s="6">
        <f t="shared" si="25"/>
        <v>1323.4190528672843</v>
      </c>
      <c r="E327" s="6">
        <f t="shared" si="28"/>
        <v>295.06261674442828</v>
      </c>
      <c r="F327" s="6">
        <f t="shared" si="29"/>
        <v>61567.369596033961</v>
      </c>
      <c r="G327" s="6"/>
    </row>
    <row r="328" spans="1:7" x14ac:dyDescent="0.25">
      <c r="A328" s="45">
        <f t="shared" ca="1" si="26"/>
        <v>52963</v>
      </c>
      <c r="B328">
        <f t="shared" si="27"/>
        <v>319</v>
      </c>
      <c r="C328" s="6">
        <f t="shared" si="24"/>
        <v>1618.4816696117125</v>
      </c>
      <c r="D328" s="6">
        <f t="shared" si="25"/>
        <v>1329.6280939236531</v>
      </c>
      <c r="E328" s="6">
        <f t="shared" si="28"/>
        <v>288.85357568805932</v>
      </c>
      <c r="F328" s="6">
        <f t="shared" si="29"/>
        <v>60237.741502110308</v>
      </c>
      <c r="G328" s="6"/>
    </row>
    <row r="329" spans="1:7" x14ac:dyDescent="0.25">
      <c r="A329" s="45">
        <f t="shared" ca="1" si="26"/>
        <v>52994</v>
      </c>
      <c r="B329">
        <f t="shared" si="27"/>
        <v>320</v>
      </c>
      <c r="C329" s="6">
        <f t="shared" si="24"/>
        <v>1618.4816696117125</v>
      </c>
      <c r="D329" s="6">
        <f t="shared" si="25"/>
        <v>1335.8662657309783</v>
      </c>
      <c r="E329" s="6">
        <f t="shared" si="28"/>
        <v>282.61540388073416</v>
      </c>
      <c r="F329" s="6">
        <f t="shared" si="29"/>
        <v>58901.875236379332</v>
      </c>
      <c r="G329" s="6"/>
    </row>
    <row r="330" spans="1:7" x14ac:dyDescent="0.25">
      <c r="A330" s="45">
        <f t="shared" ca="1" si="26"/>
        <v>53022</v>
      </c>
      <c r="B330">
        <f t="shared" si="27"/>
        <v>321</v>
      </c>
      <c r="C330" s="6">
        <f t="shared" si="24"/>
        <v>1618.4816696117125</v>
      </c>
      <c r="D330" s="6">
        <f t="shared" si="25"/>
        <v>1342.1337049610329</v>
      </c>
      <c r="E330" s="6">
        <f t="shared" si="28"/>
        <v>276.34796465067967</v>
      </c>
      <c r="F330" s="6">
        <f t="shared" si="29"/>
        <v>57559.741531418302</v>
      </c>
      <c r="G330" s="6"/>
    </row>
    <row r="331" spans="1:7" x14ac:dyDescent="0.25">
      <c r="A331" s="45">
        <f t="shared" ca="1" si="26"/>
        <v>53053</v>
      </c>
      <c r="B331">
        <f t="shared" si="27"/>
        <v>322</v>
      </c>
      <c r="C331" s="6">
        <f t="shared" ref="C331:C369" si="30">-PMT($C$4/12,$C$5,$C$3,0)</f>
        <v>1618.4816696117125</v>
      </c>
      <c r="D331" s="6">
        <f t="shared" ref="D331:D369" si="31">C331-E331</f>
        <v>1348.4305489268083</v>
      </c>
      <c r="E331" s="6">
        <f t="shared" si="28"/>
        <v>270.05112068490416</v>
      </c>
      <c r="F331" s="6">
        <f t="shared" si="29"/>
        <v>56211.310982491494</v>
      </c>
      <c r="G331" s="6"/>
    </row>
    <row r="332" spans="1:7" x14ac:dyDescent="0.25">
      <c r="A332" s="45">
        <f t="shared" ref="A332:A369" ca="1" si="32">DATE(YEAR(A331),MONTH(A331)+1,1)</f>
        <v>53083</v>
      </c>
      <c r="B332">
        <f t="shared" ref="B332:B369" si="33">B331+1</f>
        <v>323</v>
      </c>
      <c r="C332" s="6">
        <f t="shared" si="30"/>
        <v>1618.4816696117125</v>
      </c>
      <c r="D332" s="6">
        <f t="shared" si="31"/>
        <v>1354.7569355855233</v>
      </c>
      <c r="E332" s="6">
        <f t="shared" ref="E332:E369" si="34">($C$4/12)*F331</f>
        <v>263.7247340261892</v>
      </c>
      <c r="F332" s="6">
        <f t="shared" si="29"/>
        <v>54856.554046905971</v>
      </c>
      <c r="G332" s="6"/>
    </row>
    <row r="333" spans="1:7" x14ac:dyDescent="0.25">
      <c r="A333" s="45">
        <f t="shared" ca="1" si="32"/>
        <v>53114</v>
      </c>
      <c r="B333">
        <f t="shared" si="33"/>
        <v>324</v>
      </c>
      <c r="C333" s="6">
        <f t="shared" si="30"/>
        <v>1618.4816696117125</v>
      </c>
      <c r="D333" s="6">
        <f t="shared" si="31"/>
        <v>1361.1130035416454</v>
      </c>
      <c r="E333" s="6">
        <f t="shared" si="34"/>
        <v>257.36866607006715</v>
      </c>
      <c r="F333" s="6">
        <f t="shared" si="29"/>
        <v>53495.441043364328</v>
      </c>
      <c r="G333" s="6"/>
    </row>
    <row r="334" spans="1:7" x14ac:dyDescent="0.25">
      <c r="A334" s="45">
        <f t="shared" ca="1" si="32"/>
        <v>53144</v>
      </c>
      <c r="B334">
        <f t="shared" si="33"/>
        <v>325</v>
      </c>
      <c r="C334" s="6">
        <f t="shared" si="30"/>
        <v>1618.4816696117125</v>
      </c>
      <c r="D334" s="6">
        <f t="shared" si="31"/>
        <v>1367.4988920499281</v>
      </c>
      <c r="E334" s="6">
        <f t="shared" si="34"/>
        <v>250.98277756178427</v>
      </c>
      <c r="F334" s="6">
        <f t="shared" ref="F334:F369" si="35">F333-D334</f>
        <v>52127.942151314397</v>
      </c>
      <c r="G334" s="6"/>
    </row>
    <row r="335" spans="1:7" x14ac:dyDescent="0.25">
      <c r="A335" s="45">
        <f t="shared" ca="1" si="32"/>
        <v>53175</v>
      </c>
      <c r="B335">
        <f t="shared" si="33"/>
        <v>326</v>
      </c>
      <c r="C335" s="6">
        <f t="shared" si="30"/>
        <v>1618.4816696117125</v>
      </c>
      <c r="D335" s="6">
        <f t="shared" si="31"/>
        <v>1373.9147410184626</v>
      </c>
      <c r="E335" s="6">
        <f t="shared" si="34"/>
        <v>244.56692859325003</v>
      </c>
      <c r="F335" s="6">
        <f t="shared" si="35"/>
        <v>50754.027410295937</v>
      </c>
      <c r="G335" s="6"/>
    </row>
    <row r="336" spans="1:7" x14ac:dyDescent="0.25">
      <c r="A336" s="45">
        <f t="shared" ca="1" si="32"/>
        <v>53206</v>
      </c>
      <c r="B336">
        <f t="shared" si="33"/>
        <v>327</v>
      </c>
      <c r="C336" s="6">
        <f t="shared" si="30"/>
        <v>1618.4816696117125</v>
      </c>
      <c r="D336" s="6">
        <f t="shared" si="31"/>
        <v>1380.3606910117408</v>
      </c>
      <c r="E336" s="6">
        <f t="shared" si="34"/>
        <v>238.12097859997175</v>
      </c>
      <c r="F336" s="6">
        <f t="shared" si="35"/>
        <v>49373.6667192842</v>
      </c>
      <c r="G336" s="6"/>
    </row>
    <row r="337" spans="1:7" x14ac:dyDescent="0.25">
      <c r="A337" s="45">
        <f t="shared" ca="1" si="32"/>
        <v>53236</v>
      </c>
      <c r="B337">
        <f t="shared" si="33"/>
        <v>328</v>
      </c>
      <c r="C337" s="6">
        <f t="shared" si="30"/>
        <v>1618.4816696117125</v>
      </c>
      <c r="D337" s="6">
        <f t="shared" si="31"/>
        <v>1386.8368832537376</v>
      </c>
      <c r="E337" s="6">
        <f t="shared" si="34"/>
        <v>231.64478635797499</v>
      </c>
      <c r="F337" s="6">
        <f t="shared" si="35"/>
        <v>47986.829836030462</v>
      </c>
      <c r="G337" s="6"/>
    </row>
    <row r="338" spans="1:7" x14ac:dyDescent="0.25">
      <c r="A338" s="45">
        <f t="shared" ca="1" si="32"/>
        <v>53267</v>
      </c>
      <c r="B338">
        <f t="shared" si="33"/>
        <v>329</v>
      </c>
      <c r="C338" s="6">
        <f t="shared" si="30"/>
        <v>1618.4816696117125</v>
      </c>
      <c r="D338" s="6">
        <f t="shared" si="31"/>
        <v>1393.343459631003</v>
      </c>
      <c r="E338" s="6">
        <f t="shared" si="34"/>
        <v>225.13820998070955</v>
      </c>
      <c r="F338" s="6">
        <f t="shared" si="35"/>
        <v>46593.486376399458</v>
      </c>
      <c r="G338" s="6"/>
    </row>
    <row r="339" spans="1:7" x14ac:dyDescent="0.25">
      <c r="A339" s="45">
        <f t="shared" ca="1" si="32"/>
        <v>53297</v>
      </c>
      <c r="B339">
        <f t="shared" si="33"/>
        <v>330</v>
      </c>
      <c r="C339" s="6">
        <f t="shared" si="30"/>
        <v>1618.4816696117125</v>
      </c>
      <c r="D339" s="6">
        <f t="shared" si="31"/>
        <v>1399.8805626957717</v>
      </c>
      <c r="E339" s="6">
        <f t="shared" si="34"/>
        <v>218.60110691594076</v>
      </c>
      <c r="F339" s="6">
        <f t="shared" si="35"/>
        <v>45193.605813703689</v>
      </c>
      <c r="G339" s="6"/>
    </row>
    <row r="340" spans="1:7" x14ac:dyDescent="0.25">
      <c r="A340" s="45">
        <f t="shared" ca="1" si="32"/>
        <v>53328</v>
      </c>
      <c r="B340">
        <f t="shared" si="33"/>
        <v>331</v>
      </c>
      <c r="C340" s="6">
        <f t="shared" si="30"/>
        <v>1618.4816696117125</v>
      </c>
      <c r="D340" s="6">
        <f t="shared" si="31"/>
        <v>1406.448335669086</v>
      </c>
      <c r="E340" s="6">
        <f t="shared" si="34"/>
        <v>212.03333394262646</v>
      </c>
      <c r="F340" s="6">
        <f t="shared" si="35"/>
        <v>43787.157478034605</v>
      </c>
      <c r="G340" s="6"/>
    </row>
    <row r="341" spans="1:7" x14ac:dyDescent="0.25">
      <c r="A341" s="45">
        <f t="shared" ca="1" si="32"/>
        <v>53359</v>
      </c>
      <c r="B341">
        <f t="shared" si="33"/>
        <v>332</v>
      </c>
      <c r="C341" s="6">
        <f t="shared" si="30"/>
        <v>1618.4816696117125</v>
      </c>
      <c r="D341" s="6">
        <f t="shared" si="31"/>
        <v>1413.0469224439335</v>
      </c>
      <c r="E341" s="6">
        <f t="shared" si="34"/>
        <v>205.43474716777899</v>
      </c>
      <c r="F341" s="6">
        <f t="shared" si="35"/>
        <v>42374.110555590669</v>
      </c>
      <c r="G341" s="6"/>
    </row>
    <row r="342" spans="1:7" x14ac:dyDescent="0.25">
      <c r="A342" s="45">
        <f t="shared" ca="1" si="32"/>
        <v>53387</v>
      </c>
      <c r="B342">
        <f t="shared" si="33"/>
        <v>333</v>
      </c>
      <c r="C342" s="6">
        <f t="shared" si="30"/>
        <v>1618.4816696117125</v>
      </c>
      <c r="D342" s="6">
        <f t="shared" si="31"/>
        <v>1419.6764675883996</v>
      </c>
      <c r="E342" s="6">
        <f t="shared" si="34"/>
        <v>198.80520202331286</v>
      </c>
      <c r="F342" s="6">
        <f t="shared" si="35"/>
        <v>40954.434088002272</v>
      </c>
      <c r="G342" s="6"/>
    </row>
    <row r="343" spans="1:7" x14ac:dyDescent="0.25">
      <c r="A343" s="45">
        <f t="shared" ca="1" si="32"/>
        <v>53418</v>
      </c>
      <c r="B343">
        <f t="shared" si="33"/>
        <v>334</v>
      </c>
      <c r="C343" s="6">
        <f t="shared" si="30"/>
        <v>1618.4816696117125</v>
      </c>
      <c r="D343" s="6">
        <f t="shared" si="31"/>
        <v>1426.3371163488353</v>
      </c>
      <c r="E343" s="6">
        <f t="shared" si="34"/>
        <v>192.14455326287731</v>
      </c>
      <c r="F343" s="6">
        <f t="shared" si="35"/>
        <v>39528.096971653438</v>
      </c>
      <c r="G343" s="6"/>
    </row>
    <row r="344" spans="1:7" x14ac:dyDescent="0.25">
      <c r="A344" s="45">
        <f t="shared" ca="1" si="32"/>
        <v>53448</v>
      </c>
      <c r="B344">
        <f t="shared" si="33"/>
        <v>335</v>
      </c>
      <c r="C344" s="6">
        <f t="shared" si="30"/>
        <v>1618.4816696117125</v>
      </c>
      <c r="D344" s="6">
        <f t="shared" si="31"/>
        <v>1433.0290146530385</v>
      </c>
      <c r="E344" s="6">
        <f t="shared" si="34"/>
        <v>185.45265495867403</v>
      </c>
      <c r="F344" s="6">
        <f t="shared" si="35"/>
        <v>38095.067957000399</v>
      </c>
      <c r="G344" s="6"/>
    </row>
    <row r="345" spans="1:7" x14ac:dyDescent="0.25">
      <c r="A345" s="45">
        <f t="shared" ca="1" si="32"/>
        <v>53479</v>
      </c>
      <c r="B345">
        <f t="shared" si="33"/>
        <v>336</v>
      </c>
      <c r="C345" s="6">
        <f t="shared" si="30"/>
        <v>1618.4816696117125</v>
      </c>
      <c r="D345" s="6">
        <f t="shared" si="31"/>
        <v>1439.7523091134524</v>
      </c>
      <c r="E345" s="6">
        <f t="shared" si="34"/>
        <v>178.72936049826018</v>
      </c>
      <c r="F345" s="6">
        <f t="shared" si="35"/>
        <v>36655.31564788695</v>
      </c>
      <c r="G345" s="6"/>
    </row>
    <row r="346" spans="1:7" x14ac:dyDescent="0.25">
      <c r="A346" s="45">
        <f t="shared" ca="1" si="32"/>
        <v>53509</v>
      </c>
      <c r="B346">
        <f t="shared" si="33"/>
        <v>337</v>
      </c>
      <c r="C346" s="6">
        <f t="shared" si="30"/>
        <v>1618.4816696117125</v>
      </c>
      <c r="D346" s="6">
        <f t="shared" si="31"/>
        <v>1446.5071470303762</v>
      </c>
      <c r="E346" s="6">
        <f t="shared" si="34"/>
        <v>171.97452258133626</v>
      </c>
      <c r="F346" s="6">
        <f t="shared" si="35"/>
        <v>35208.808500856576</v>
      </c>
      <c r="G346" s="6"/>
    </row>
    <row r="347" spans="1:7" x14ac:dyDescent="0.25">
      <c r="A347" s="45">
        <f t="shared" ca="1" si="32"/>
        <v>53540</v>
      </c>
      <c r="B347">
        <f t="shared" si="33"/>
        <v>338</v>
      </c>
      <c r="C347" s="6">
        <f t="shared" si="30"/>
        <v>1618.4816696117125</v>
      </c>
      <c r="D347" s="6">
        <f t="shared" si="31"/>
        <v>1453.2936763951939</v>
      </c>
      <c r="E347" s="6">
        <f t="shared" si="34"/>
        <v>165.18799321651875</v>
      </c>
      <c r="F347" s="6">
        <f t="shared" si="35"/>
        <v>33755.514824461381</v>
      </c>
      <c r="G347" s="6"/>
    </row>
    <row r="348" spans="1:7" x14ac:dyDescent="0.25">
      <c r="A348" s="45">
        <f t="shared" ca="1" si="32"/>
        <v>53571</v>
      </c>
      <c r="B348">
        <f t="shared" si="33"/>
        <v>339</v>
      </c>
      <c r="C348" s="6">
        <f t="shared" si="30"/>
        <v>1618.4816696117125</v>
      </c>
      <c r="D348" s="6">
        <f t="shared" si="31"/>
        <v>1460.1120458936145</v>
      </c>
      <c r="E348" s="6">
        <f t="shared" si="34"/>
        <v>158.36962371809796</v>
      </c>
      <c r="F348" s="6">
        <f t="shared" si="35"/>
        <v>32295.402778567768</v>
      </c>
      <c r="G348" s="6"/>
    </row>
    <row r="349" spans="1:7" x14ac:dyDescent="0.25">
      <c r="A349" s="45">
        <f t="shared" ca="1" si="32"/>
        <v>53601</v>
      </c>
      <c r="B349">
        <f t="shared" si="33"/>
        <v>340</v>
      </c>
      <c r="C349" s="6">
        <f t="shared" si="30"/>
        <v>1618.4816696117125</v>
      </c>
      <c r="D349" s="6">
        <f t="shared" si="31"/>
        <v>1466.9624049089321</v>
      </c>
      <c r="E349" s="6">
        <f t="shared" si="34"/>
        <v>151.51926470278042</v>
      </c>
      <c r="F349" s="6">
        <f t="shared" si="35"/>
        <v>30828.440373658836</v>
      </c>
      <c r="G349" s="6"/>
    </row>
    <row r="350" spans="1:7" x14ac:dyDescent="0.25">
      <c r="A350" s="45">
        <f t="shared" ca="1" si="32"/>
        <v>53632</v>
      </c>
      <c r="B350">
        <f t="shared" si="33"/>
        <v>341</v>
      </c>
      <c r="C350" s="6">
        <f t="shared" si="30"/>
        <v>1618.4816696117125</v>
      </c>
      <c r="D350" s="6">
        <f t="shared" si="31"/>
        <v>1473.8449035252966</v>
      </c>
      <c r="E350" s="6">
        <f t="shared" si="34"/>
        <v>144.63676608641603</v>
      </c>
      <c r="F350" s="6">
        <f t="shared" si="35"/>
        <v>29354.595470133539</v>
      </c>
      <c r="G350" s="6"/>
    </row>
    <row r="351" spans="1:7" x14ac:dyDescent="0.25">
      <c r="A351" s="45">
        <f t="shared" ca="1" si="32"/>
        <v>53662</v>
      </c>
      <c r="B351">
        <f t="shared" si="33"/>
        <v>342</v>
      </c>
      <c r="C351" s="6">
        <f t="shared" si="30"/>
        <v>1618.4816696117125</v>
      </c>
      <c r="D351" s="6">
        <f t="shared" si="31"/>
        <v>1480.7596925310027</v>
      </c>
      <c r="E351" s="6">
        <f t="shared" si="34"/>
        <v>137.72197708070985</v>
      </c>
      <c r="F351" s="6">
        <f t="shared" si="35"/>
        <v>27873.835777602537</v>
      </c>
      <c r="G351" s="6"/>
    </row>
    <row r="352" spans="1:7" x14ac:dyDescent="0.25">
      <c r="A352" s="45">
        <f t="shared" ca="1" si="32"/>
        <v>53693</v>
      </c>
      <c r="B352">
        <f t="shared" si="33"/>
        <v>343</v>
      </c>
      <c r="C352" s="6">
        <f t="shared" si="30"/>
        <v>1618.4816696117125</v>
      </c>
      <c r="D352" s="6">
        <f t="shared" si="31"/>
        <v>1487.706923421794</v>
      </c>
      <c r="E352" s="6">
        <f t="shared" si="34"/>
        <v>130.77474618991855</v>
      </c>
      <c r="F352" s="6">
        <f t="shared" si="35"/>
        <v>26386.128854180744</v>
      </c>
      <c r="G352" s="6"/>
    </row>
    <row r="353" spans="1:7" x14ac:dyDescent="0.25">
      <c r="A353" s="45">
        <f t="shared" ca="1" si="32"/>
        <v>53724</v>
      </c>
      <c r="B353">
        <f t="shared" si="33"/>
        <v>344</v>
      </c>
      <c r="C353" s="6">
        <f t="shared" si="30"/>
        <v>1618.4816696117125</v>
      </c>
      <c r="D353" s="6">
        <f t="shared" si="31"/>
        <v>1494.6867484041811</v>
      </c>
      <c r="E353" s="6">
        <f t="shared" si="34"/>
        <v>123.7949212075313</v>
      </c>
      <c r="F353" s="6">
        <f t="shared" si="35"/>
        <v>24891.442105776565</v>
      </c>
      <c r="G353" s="6"/>
    </row>
    <row r="354" spans="1:7" x14ac:dyDescent="0.25">
      <c r="A354" s="45">
        <f t="shared" ca="1" si="32"/>
        <v>53752</v>
      </c>
      <c r="B354">
        <f t="shared" si="33"/>
        <v>345</v>
      </c>
      <c r="C354" s="6">
        <f t="shared" si="30"/>
        <v>1618.4816696117125</v>
      </c>
      <c r="D354" s="6">
        <f t="shared" si="31"/>
        <v>1501.6993203987774</v>
      </c>
      <c r="E354" s="6">
        <f t="shared" si="34"/>
        <v>116.78234921293503</v>
      </c>
      <c r="F354" s="6">
        <f t="shared" si="35"/>
        <v>23389.742785377788</v>
      </c>
      <c r="G354" s="6"/>
    </row>
    <row r="355" spans="1:7" x14ac:dyDescent="0.25">
      <c r="A355" s="45">
        <f t="shared" ca="1" si="32"/>
        <v>53783</v>
      </c>
      <c r="B355">
        <f t="shared" si="33"/>
        <v>346</v>
      </c>
      <c r="C355" s="6">
        <f t="shared" si="30"/>
        <v>1618.4816696117125</v>
      </c>
      <c r="D355" s="6">
        <f t="shared" si="31"/>
        <v>1508.7447930436483</v>
      </c>
      <c r="E355" s="6">
        <f t="shared" si="34"/>
        <v>109.7368765680641</v>
      </c>
      <c r="F355" s="6">
        <f t="shared" si="35"/>
        <v>21880.997992334138</v>
      </c>
      <c r="G355" s="6"/>
    </row>
    <row r="356" spans="1:7" x14ac:dyDescent="0.25">
      <c r="A356" s="45">
        <f t="shared" ca="1" si="32"/>
        <v>53813</v>
      </c>
      <c r="B356">
        <f t="shared" si="33"/>
        <v>347</v>
      </c>
      <c r="C356" s="6">
        <f t="shared" si="30"/>
        <v>1618.4816696117125</v>
      </c>
      <c r="D356" s="6">
        <f t="shared" si="31"/>
        <v>1515.8233206976781</v>
      </c>
      <c r="E356" s="6">
        <f t="shared" si="34"/>
        <v>102.65834891403432</v>
      </c>
      <c r="F356" s="6">
        <f t="shared" si="35"/>
        <v>20365.174671636461</v>
      </c>
      <c r="G356" s="6"/>
    </row>
    <row r="357" spans="1:7" x14ac:dyDescent="0.25">
      <c r="A357" s="45">
        <f t="shared" ca="1" si="32"/>
        <v>53844</v>
      </c>
      <c r="B357">
        <f t="shared" si="33"/>
        <v>348</v>
      </c>
      <c r="C357" s="6">
        <f t="shared" si="30"/>
        <v>1618.4816696117125</v>
      </c>
      <c r="D357" s="6">
        <f t="shared" si="31"/>
        <v>1522.9350584439514</v>
      </c>
      <c r="E357" s="6">
        <f t="shared" si="34"/>
        <v>95.546611167761057</v>
      </c>
      <c r="F357" s="6">
        <f t="shared" si="35"/>
        <v>18842.239613192509</v>
      </c>
      <c r="G357" s="6"/>
    </row>
    <row r="358" spans="1:7" x14ac:dyDescent="0.25">
      <c r="A358" s="45">
        <f t="shared" ca="1" si="32"/>
        <v>53874</v>
      </c>
      <c r="B358">
        <f t="shared" si="33"/>
        <v>349</v>
      </c>
      <c r="C358" s="6">
        <f t="shared" si="30"/>
        <v>1618.4816696117125</v>
      </c>
      <c r="D358" s="6">
        <f t="shared" si="31"/>
        <v>1530.0801620931511</v>
      </c>
      <c r="E358" s="6">
        <f t="shared" si="34"/>
        <v>88.401507518561502</v>
      </c>
      <c r="F358" s="6">
        <f t="shared" si="35"/>
        <v>17312.159451099356</v>
      </c>
      <c r="G358" s="6"/>
    </row>
    <row r="359" spans="1:7" x14ac:dyDescent="0.25">
      <c r="A359" s="45">
        <f t="shared" ca="1" si="32"/>
        <v>53905</v>
      </c>
      <c r="B359">
        <f t="shared" si="33"/>
        <v>350</v>
      </c>
      <c r="C359" s="6">
        <f t="shared" si="30"/>
        <v>1618.4816696117125</v>
      </c>
      <c r="D359" s="6">
        <f t="shared" si="31"/>
        <v>1537.2587881869713</v>
      </c>
      <c r="E359" s="6">
        <f t="shared" si="34"/>
        <v>81.222881424741132</v>
      </c>
      <c r="F359" s="6">
        <f t="shared" si="35"/>
        <v>15774.900662912385</v>
      </c>
      <c r="G359" s="6"/>
    </row>
    <row r="360" spans="1:7" x14ac:dyDescent="0.25">
      <c r="A360" s="45">
        <f t="shared" ca="1" si="32"/>
        <v>53936</v>
      </c>
      <c r="B360">
        <f t="shared" si="33"/>
        <v>351</v>
      </c>
      <c r="C360" s="6">
        <f t="shared" si="30"/>
        <v>1618.4816696117125</v>
      </c>
      <c r="D360" s="6">
        <f t="shared" si="31"/>
        <v>1544.4710940015486</v>
      </c>
      <c r="E360" s="6">
        <f t="shared" si="34"/>
        <v>74.010575610163926</v>
      </c>
      <c r="F360" s="6">
        <f t="shared" si="35"/>
        <v>14230.429568910837</v>
      </c>
      <c r="G360" s="6"/>
    </row>
    <row r="361" spans="1:7" x14ac:dyDescent="0.25">
      <c r="A361" s="45">
        <f t="shared" ca="1" si="32"/>
        <v>53966</v>
      </c>
      <c r="B361">
        <f t="shared" si="33"/>
        <v>352</v>
      </c>
      <c r="C361" s="6">
        <f t="shared" si="30"/>
        <v>1618.4816696117125</v>
      </c>
      <c r="D361" s="6">
        <f t="shared" si="31"/>
        <v>1551.7172375509058</v>
      </c>
      <c r="E361" s="6">
        <f t="shared" si="34"/>
        <v>66.764432060806669</v>
      </c>
      <c r="F361" s="6">
        <f t="shared" si="35"/>
        <v>12678.712331359931</v>
      </c>
      <c r="G361" s="6"/>
    </row>
    <row r="362" spans="1:7" x14ac:dyDescent="0.25">
      <c r="A362" s="45">
        <f t="shared" ca="1" si="32"/>
        <v>53997</v>
      </c>
      <c r="B362">
        <f t="shared" si="33"/>
        <v>353</v>
      </c>
      <c r="C362" s="6">
        <f t="shared" si="30"/>
        <v>1618.4816696117125</v>
      </c>
      <c r="D362" s="6">
        <f t="shared" si="31"/>
        <v>1558.9973775904155</v>
      </c>
      <c r="E362" s="6">
        <f t="shared" si="34"/>
        <v>59.484292021297001</v>
      </c>
      <c r="F362" s="6">
        <f t="shared" si="35"/>
        <v>11119.714953769515</v>
      </c>
      <c r="G362" s="6"/>
    </row>
    <row r="363" spans="1:7" x14ac:dyDescent="0.25">
      <c r="A363" s="45">
        <f t="shared" ca="1" si="32"/>
        <v>54027</v>
      </c>
      <c r="B363">
        <f t="shared" si="33"/>
        <v>354</v>
      </c>
      <c r="C363" s="6">
        <f t="shared" si="30"/>
        <v>1618.4816696117125</v>
      </c>
      <c r="D363" s="6">
        <f t="shared" si="31"/>
        <v>1566.3116736202771</v>
      </c>
      <c r="E363" s="6">
        <f t="shared" si="34"/>
        <v>52.1699959914353</v>
      </c>
      <c r="F363" s="6">
        <f t="shared" si="35"/>
        <v>9553.4032801492376</v>
      </c>
      <c r="G363" s="6"/>
    </row>
    <row r="364" spans="1:7" x14ac:dyDescent="0.25">
      <c r="A364" s="45">
        <f t="shared" ca="1" si="32"/>
        <v>54058</v>
      </c>
      <c r="B364">
        <f t="shared" si="33"/>
        <v>355</v>
      </c>
      <c r="C364" s="6">
        <f t="shared" si="30"/>
        <v>1618.4816696117125</v>
      </c>
      <c r="D364" s="6">
        <f t="shared" si="31"/>
        <v>1573.6602858890124</v>
      </c>
      <c r="E364" s="6">
        <f t="shared" si="34"/>
        <v>44.821383722700169</v>
      </c>
      <c r="F364" s="6">
        <f t="shared" si="35"/>
        <v>7979.7429942602248</v>
      </c>
      <c r="G364" s="6"/>
    </row>
    <row r="365" spans="1:7" x14ac:dyDescent="0.25">
      <c r="A365" s="45">
        <f t="shared" ca="1" si="32"/>
        <v>54089</v>
      </c>
      <c r="B365">
        <f t="shared" si="33"/>
        <v>356</v>
      </c>
      <c r="C365" s="6">
        <f t="shared" si="30"/>
        <v>1618.4816696117125</v>
      </c>
      <c r="D365" s="6">
        <f t="shared" si="31"/>
        <v>1581.0433753969749</v>
      </c>
      <c r="E365" s="6">
        <f t="shared" si="34"/>
        <v>37.438294214737553</v>
      </c>
      <c r="F365" s="6">
        <f t="shared" si="35"/>
        <v>6398.6996188632502</v>
      </c>
      <c r="G365" s="6"/>
    </row>
    <row r="366" spans="1:7" x14ac:dyDescent="0.25">
      <c r="A366" s="45">
        <f t="shared" ca="1" si="32"/>
        <v>54118</v>
      </c>
      <c r="B366">
        <f t="shared" si="33"/>
        <v>357</v>
      </c>
      <c r="C366" s="6">
        <f t="shared" si="30"/>
        <v>1618.4816696117125</v>
      </c>
      <c r="D366" s="6">
        <f t="shared" si="31"/>
        <v>1588.4611038998792</v>
      </c>
      <c r="E366" s="6">
        <f t="shared" si="34"/>
        <v>30.020565711833413</v>
      </c>
      <c r="F366" s="6">
        <f t="shared" si="35"/>
        <v>4810.238514963371</v>
      </c>
      <c r="G366" s="6"/>
    </row>
    <row r="367" spans="1:7" x14ac:dyDescent="0.25">
      <c r="A367" s="45">
        <f t="shared" ca="1" si="32"/>
        <v>54149</v>
      </c>
      <c r="B367">
        <f t="shared" si="33"/>
        <v>358</v>
      </c>
      <c r="C367" s="6">
        <f t="shared" si="30"/>
        <v>1618.4816696117125</v>
      </c>
      <c r="D367" s="6">
        <f t="shared" si="31"/>
        <v>1595.9136339123427</v>
      </c>
      <c r="E367" s="6">
        <f t="shared" si="34"/>
        <v>22.568035699369812</v>
      </c>
      <c r="F367" s="6">
        <f t="shared" si="35"/>
        <v>3214.3248810510286</v>
      </c>
      <c r="G367" s="6"/>
    </row>
    <row r="368" spans="1:7" x14ac:dyDescent="0.25">
      <c r="A368" s="45">
        <f t="shared" ca="1" si="32"/>
        <v>54179</v>
      </c>
      <c r="B368">
        <f t="shared" si="33"/>
        <v>359</v>
      </c>
      <c r="C368" s="6">
        <f t="shared" si="30"/>
        <v>1618.4816696117125</v>
      </c>
      <c r="D368" s="6">
        <f t="shared" si="31"/>
        <v>1603.4011287114481</v>
      </c>
      <c r="E368" s="6">
        <f t="shared" si="34"/>
        <v>15.080540900264406</v>
      </c>
      <c r="F368" s="6">
        <f t="shared" si="35"/>
        <v>1610.9237523395805</v>
      </c>
      <c r="G368" s="6"/>
    </row>
    <row r="369" spans="1:7" x14ac:dyDescent="0.25">
      <c r="A369" s="45">
        <f t="shared" ca="1" si="32"/>
        <v>54210</v>
      </c>
      <c r="B369">
        <f t="shared" si="33"/>
        <v>360</v>
      </c>
      <c r="C369" s="6">
        <f t="shared" si="30"/>
        <v>1618.4816696117125</v>
      </c>
      <c r="D369" s="6">
        <f t="shared" si="31"/>
        <v>1610.9237523403192</v>
      </c>
      <c r="E369" s="6">
        <f t="shared" si="34"/>
        <v>7.5579172713931975</v>
      </c>
      <c r="F369" s="6">
        <f t="shared" si="35"/>
        <v>-7.3873707151506096E-10</v>
      </c>
      <c r="G369" s="6"/>
    </row>
    <row r="370" spans="1:7" x14ac:dyDescent="0.25">
      <c r="A370" s="2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AmortSched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1998-09-30T16:26:14Z</dcterms:created>
  <dcterms:modified xsi:type="dcterms:W3CDTF">2018-07-11T02:07:34Z</dcterms:modified>
  <cp:category>Excel 2016 Bible</cp:category>
</cp:coreProperties>
</file>