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h_jandaghian/Downloads/Smash/"/>
    </mc:Choice>
  </mc:AlternateContent>
  <xr:revisionPtr revIDLastSave="0" documentId="13_ncr:1_{AEE26AFB-FB5F-254F-B051-AAFE3C4DBF92}" xr6:coauthVersionLast="47" xr6:coauthVersionMax="47" xr10:uidLastSave="{00000000-0000-0000-0000-000000000000}"/>
  <bookViews>
    <workbookView xWindow="0" yWindow="500" windowWidth="33600" windowHeight="19500" xr2:uid="{00000000-000D-0000-FFFF-FFFF00000000}"/>
  </bookViews>
  <sheets>
    <sheet name="Format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" i="5" l="1"/>
  <c r="E86" i="5"/>
  <c r="E88" i="5"/>
  <c r="F88" i="5"/>
  <c r="D88" i="5"/>
  <c r="E83" i="5"/>
  <c r="F83" i="5"/>
  <c r="D27" i="5"/>
  <c r="C21" i="5"/>
  <c r="C12" i="5"/>
  <c r="D29" i="5" s="1"/>
  <c r="C31" i="5" s="1"/>
</calcChain>
</file>

<file path=xl/sharedStrings.xml><?xml version="1.0" encoding="utf-8"?>
<sst xmlns="http://schemas.openxmlformats.org/spreadsheetml/2006/main" count="86" uniqueCount="76">
  <si>
    <t>Formula to compute the revenues</t>
  </si>
  <si>
    <t>Probability final value</t>
  </si>
  <si>
    <t>Formula to compute the Cu</t>
  </si>
  <si>
    <t>Cu Value</t>
  </si>
  <si>
    <t>Formula to compute Co</t>
  </si>
  <si>
    <t>Formula to compute PL</t>
  </si>
  <si>
    <t>PL final value</t>
  </si>
  <si>
    <t>SAVE CONTINUOUSLY</t>
  </si>
  <si>
    <t>Formula to compute the costs</t>
  </si>
  <si>
    <t>Costs Value</t>
  </si>
  <si>
    <t>Revenues Value</t>
  </si>
  <si>
    <t>Co Value</t>
  </si>
  <si>
    <t>Distribution Table</t>
  </si>
  <si>
    <t>PLEASE INDICATE ALL THE STEPS AND
 THE PARAMETERS NEEDED TO ARRIVE TO THE ANSWER</t>
  </si>
  <si>
    <t>Z</t>
  </si>
  <si>
    <t>µ</t>
  </si>
  <si>
    <t xml:space="preserve">ANSWER QUESTION 1 </t>
  </si>
  <si>
    <t xml:space="preserve">ANSWER QUESTION 2 </t>
  </si>
  <si>
    <t>INSERT YOUR COMPUTATION</t>
  </si>
  <si>
    <t>computation</t>
  </si>
  <si>
    <t>Value</t>
  </si>
  <si>
    <t>Queue Type</t>
  </si>
  <si>
    <t>Text</t>
  </si>
  <si>
    <t>Ws</t>
  </si>
  <si>
    <t>YOU CAN 
PERFORM NODES CALCULATION HERE</t>
  </si>
  <si>
    <t>NOTE</t>
  </si>
  <si>
    <t xml:space="preserve">Please insert as many raws and columns you need to compute all the paths and insert the names of the stages </t>
  </si>
  <si>
    <t>OCCURRENCES</t>
  </si>
  <si>
    <t>PATHS ID</t>
  </si>
  <si>
    <t>…</t>
  </si>
  <si>
    <t>Frequency/ (Occurency) computation</t>
  </si>
  <si>
    <t>Frequency result</t>
  </si>
  <si>
    <t>Ws computation</t>
  </si>
  <si>
    <t>Ws result</t>
  </si>
  <si>
    <t>n</t>
  </si>
  <si>
    <t>Total WS</t>
  </si>
  <si>
    <t>Notes (optional)</t>
  </si>
  <si>
    <t xml:space="preserve">ANSWER QUESTION 3 </t>
  </si>
  <si>
    <t xml:space="preserve">Probability and X computation </t>
  </si>
  <si>
    <t>Entracnce</t>
  </si>
  <si>
    <t>CREA</t>
  </si>
  <si>
    <t>Children</t>
  </si>
  <si>
    <t>Entrance</t>
  </si>
  <si>
    <t>min</t>
  </si>
  <si>
    <t xml:space="preserve">200 - 15 - 100 + 5  </t>
  </si>
  <si>
    <t>100 + 15 - 5</t>
  </si>
  <si>
    <t>P(X=&lt; 700) = 0.9</t>
  </si>
  <si>
    <t>P(X&lt;(700-500)/Sigma)=0.9</t>
  </si>
  <si>
    <t>200/Sigma = 1.28</t>
  </si>
  <si>
    <t xml:space="preserve">Sigma = </t>
  </si>
  <si>
    <t xml:space="preserve">F(x) = </t>
  </si>
  <si>
    <t>P(X&lt;c) = Cu/Co+Cu</t>
  </si>
  <si>
    <t>=&gt;&gt;&gt;</t>
  </si>
  <si>
    <t>Full price pl</t>
  </si>
  <si>
    <t xml:space="preserve">0.8*X*10+0.9*(1000-571)*10 </t>
  </si>
  <si>
    <t>appt</t>
  </si>
  <si>
    <t>dinn</t>
  </si>
  <si>
    <t>+  35 * 1000</t>
  </si>
  <si>
    <t xml:space="preserve">+ 1000 * 3 </t>
  </si>
  <si>
    <t>flyer</t>
  </si>
  <si>
    <t>sec</t>
  </si>
  <si>
    <t>+ 5000</t>
  </si>
  <si>
    <t xml:space="preserve">=&gt;&gt; (0.8*X*10) + (0.9*(1000-571)*10 )+  (35 * 1000) + (1000 * 3 ) + 5000		</t>
  </si>
  <si>
    <t>+ X * 15 + (1000-571)*5</t>
  </si>
  <si>
    <t>49006+ 23*X</t>
  </si>
  <si>
    <t>42900 + 220*X</t>
  </si>
  <si>
    <t>X * 220  + (1000-571)*100</t>
  </si>
  <si>
    <t>Target Prof &gt; 200000</t>
  </si>
  <si>
    <t xml:space="preserve">X &gt; </t>
  </si>
  <si>
    <t xml:space="preserve"> -6106+197*X &gt; 200000</t>
  </si>
  <si>
    <t xml:space="preserve">the capacity is 1000 so it's impossiblt to sell more than that. There might be a problem in calculations </t>
  </si>
  <si>
    <t>Value / h</t>
  </si>
  <si>
    <t>MM2</t>
  </si>
  <si>
    <t>0.6*50</t>
  </si>
  <si>
    <t>0.4*50</t>
  </si>
  <si>
    <t>mm1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</si>
</sst>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6" formatCode="0.000"/>
    <numFmt numFmtId="174" formatCode="_(* #,##0_);_(* \(#,##0\);_(* &quot;-&quot;??_);_(@_)"/>
  </numFmts>
  <fonts count="1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rgb="FFFF0000"/>
      <name val="Calibri (Corpo)_x0000_"/>
    </font>
    <font>
      <b/>
      <sz val="9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000000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135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2" fillId="0" borderId="12" xfId="0" applyFont="1" applyBorder="1"/>
    <xf numFmtId="0" fontId="6" fillId="0" borderId="13" xfId="0" applyFont="1" applyBorder="1" applyAlignment="1">
      <alignment horizontal="righ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right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21" xfId="0" applyFont="1" applyBorder="1" applyAlignment="1">
      <alignment horizontal="right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right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right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center"/>
    </xf>
    <xf numFmtId="0" fontId="10" fillId="0" borderId="0" xfId="0" applyFont="1"/>
    <xf numFmtId="0" fontId="0" fillId="0" borderId="0" xfId="0" applyAlignment="1">
      <alignment horizontal="center"/>
    </xf>
    <xf numFmtId="0" fontId="0" fillId="0" borderId="30" xfId="0" applyBorder="1"/>
    <xf numFmtId="0" fontId="0" fillId="0" borderId="31" xfId="0" applyBorder="1"/>
    <xf numFmtId="0" fontId="2" fillId="0" borderId="32" xfId="0" applyFon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38" xfId="0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2" fillId="2" borderId="0" xfId="0" applyFont="1" applyFill="1"/>
    <xf numFmtId="0" fontId="9" fillId="2" borderId="0" xfId="0" applyFont="1" applyFill="1"/>
    <xf numFmtId="0" fontId="2" fillId="2" borderId="30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1" fillId="0" borderId="0" xfId="0" applyFont="1" applyAlignment="1">
      <alignment horizont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1" xfId="0" applyBorder="1"/>
    <xf numFmtId="0" fontId="2" fillId="0" borderId="39" xfId="0" applyFont="1" applyBorder="1"/>
    <xf numFmtId="0" fontId="2" fillId="0" borderId="40" xfId="0" applyFont="1" applyBorder="1"/>
    <xf numFmtId="0" fontId="2" fillId="0" borderId="46" xfId="0" applyFont="1" applyBorder="1"/>
    <xf numFmtId="0" fontId="2" fillId="0" borderId="47" xfId="0" applyFont="1" applyBorder="1"/>
    <xf numFmtId="0" fontId="2" fillId="0" borderId="32" xfId="0" applyFont="1" applyBorder="1"/>
    <xf numFmtId="0" fontId="14" fillId="2" borderId="0" xfId="0" applyFont="1" applyFill="1"/>
    <xf numFmtId="164" fontId="0" fillId="4" borderId="9" xfId="0" applyNumberFormat="1" applyFill="1" applyBorder="1"/>
    <xf numFmtId="0" fontId="0" fillId="0" borderId="0" xfId="0" quotePrefix="1"/>
    <xf numFmtId="0" fontId="15" fillId="4" borderId="1" xfId="0" applyFont="1" applyFill="1" applyBorder="1"/>
    <xf numFmtId="0" fontId="16" fillId="2" borderId="9" xfId="0" applyFont="1" applyFill="1" applyBorder="1"/>
    <xf numFmtId="9" fontId="1" fillId="0" borderId="30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2" fillId="4" borderId="37" xfId="0" applyFont="1" applyFill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0" fontId="6" fillId="5" borderId="19" xfId="0" applyFont="1" applyFill="1" applyBorder="1" applyAlignment="1">
      <alignment horizontal="right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166" fontId="7" fillId="5" borderId="0" xfId="0" applyNumberFormat="1" applyFont="1" applyFill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2" fontId="0" fillId="2" borderId="9" xfId="0" applyNumberFormat="1" applyFill="1" applyBorder="1"/>
    <xf numFmtId="0" fontId="0" fillId="2" borderId="10" xfId="0" quotePrefix="1" applyFill="1" applyBorder="1"/>
    <xf numFmtId="0" fontId="0" fillId="4" borderId="4" xfId="0" quotePrefix="1" applyFill="1" applyBorder="1"/>
    <xf numFmtId="0" fontId="0" fillId="4" borderId="6" xfId="0" quotePrefix="1" applyFill="1" applyBorder="1"/>
    <xf numFmtId="0" fontId="0" fillId="4" borderId="10" xfId="0" applyFill="1" applyBorder="1" applyAlignment="1">
      <alignment horizontal="center" wrapText="1"/>
    </xf>
    <xf numFmtId="0" fontId="0" fillId="4" borderId="9" xfId="0" quotePrefix="1" applyFill="1" applyBorder="1"/>
    <xf numFmtId="174" fontId="18" fillId="6" borderId="9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79830</xdr:colOff>
      <xdr:row>69</xdr:row>
      <xdr:rowOff>172358</xdr:rowOff>
    </xdr:from>
    <xdr:to>
      <xdr:col>2</xdr:col>
      <xdr:colOff>900831</xdr:colOff>
      <xdr:row>73</xdr:row>
      <xdr:rowOff>115091</xdr:rowOff>
    </xdr:to>
    <xdr:sp macro="" textlink="">
      <xdr:nvSpPr>
        <xdr:cNvPr id="4" name="Rettangolo 12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506099" y="13441015"/>
          <a:ext cx="821001" cy="7767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>
              <a:solidFill>
                <a:schemeClr val="tx1"/>
              </a:solidFill>
            </a:rPr>
            <a:t>Entrance</a:t>
          </a:r>
        </a:p>
      </xdr:txBody>
    </xdr:sp>
    <xdr:clientData/>
  </xdr:twoCellAnchor>
  <xdr:twoCellAnchor>
    <xdr:from>
      <xdr:col>1</xdr:col>
      <xdr:colOff>52616</xdr:colOff>
      <xdr:row>71</xdr:row>
      <xdr:rowOff>139700</xdr:rowOff>
    </xdr:from>
    <xdr:to>
      <xdr:col>2</xdr:col>
      <xdr:colOff>79830</xdr:colOff>
      <xdr:row>71</xdr:row>
      <xdr:rowOff>149167</xdr:rowOff>
    </xdr:to>
    <xdr:cxnSp macro="">
      <xdr:nvCxnSpPr>
        <xdr:cNvPr id="11" name="Connettore 2 14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208885" y="13825372"/>
          <a:ext cx="1297214" cy="9467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381000</xdr:colOff>
      <xdr:row>44</xdr:row>
      <xdr:rowOff>10886</xdr:rowOff>
    </xdr:from>
    <xdr:to>
      <xdr:col>14</xdr:col>
      <xdr:colOff>87372</xdr:colOff>
      <xdr:row>90</xdr:row>
      <xdr:rowOff>110272</xdr:rowOff>
    </xdr:to>
    <xdr:pic>
      <xdr:nvPicPr>
        <xdr:cNvPr id="28" name="Immagine 128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0743" y="8948057"/>
          <a:ext cx="5475800" cy="938622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45</xdr:row>
      <xdr:rowOff>76200</xdr:rowOff>
    </xdr:from>
    <xdr:to>
      <xdr:col>20</xdr:col>
      <xdr:colOff>1487027</xdr:colOff>
      <xdr:row>75</xdr:row>
      <xdr:rowOff>195309</xdr:rowOff>
    </xdr:to>
    <xdr:pic>
      <xdr:nvPicPr>
        <xdr:cNvPr id="29" name="Picture 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01800" y="9271000"/>
          <a:ext cx="5474826" cy="6233581"/>
        </a:xfrm>
        <a:prstGeom prst="rect">
          <a:avLst/>
        </a:prstGeom>
      </xdr:spPr>
    </xdr:pic>
    <xdr:clientData/>
  </xdr:twoCellAnchor>
  <xdr:twoCellAnchor>
    <xdr:from>
      <xdr:col>3</xdr:col>
      <xdr:colOff>656773</xdr:colOff>
      <xdr:row>69</xdr:row>
      <xdr:rowOff>172359</xdr:rowOff>
    </xdr:from>
    <xdr:to>
      <xdr:col>4</xdr:col>
      <xdr:colOff>661345</xdr:colOff>
      <xdr:row>73</xdr:row>
      <xdr:rowOff>115092</xdr:rowOff>
    </xdr:to>
    <xdr:sp macro="" textlink="">
      <xdr:nvSpPr>
        <xdr:cNvPr id="12" name="Rettangolo 124">
          <a:extLst>
            <a:ext uri="{FF2B5EF4-FFF2-40B4-BE49-F238E27FC236}">
              <a16:creationId xmlns:a16="http://schemas.microsoft.com/office/drawing/2014/main" id="{6615D349-2877-4545-80D3-D7DFA97A22A4}"/>
            </a:ext>
          </a:extLst>
        </xdr:cNvPr>
        <xdr:cNvSpPr/>
      </xdr:nvSpPr>
      <xdr:spPr>
        <a:xfrm>
          <a:off x="4314373" y="14116959"/>
          <a:ext cx="821001" cy="72650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>
              <a:solidFill>
                <a:schemeClr val="tx1"/>
              </a:solidFill>
            </a:rPr>
            <a:t>Children Room</a:t>
          </a:r>
        </a:p>
      </xdr:txBody>
    </xdr:sp>
    <xdr:clientData/>
  </xdr:twoCellAnchor>
  <xdr:twoCellAnchor>
    <xdr:from>
      <xdr:col>2</xdr:col>
      <xdr:colOff>900831</xdr:colOff>
      <xdr:row>71</xdr:row>
      <xdr:rowOff>149167</xdr:rowOff>
    </xdr:from>
    <xdr:to>
      <xdr:col>3</xdr:col>
      <xdr:colOff>656773</xdr:colOff>
      <xdr:row>71</xdr:row>
      <xdr:rowOff>149168</xdr:rowOff>
    </xdr:to>
    <xdr:cxnSp macro="">
      <xdr:nvCxnSpPr>
        <xdr:cNvPr id="13" name="Connettore 2 146">
          <a:extLst>
            <a:ext uri="{FF2B5EF4-FFF2-40B4-BE49-F238E27FC236}">
              <a16:creationId xmlns:a16="http://schemas.microsoft.com/office/drawing/2014/main" id="{0295AAF7-A80B-4BD2-88A8-0FFFFF79F74B}"/>
            </a:ext>
          </a:extLst>
        </xdr:cNvPr>
        <xdr:cNvCxnSpPr>
          <a:cxnSpLocks/>
          <a:stCxn id="4" idx="3"/>
          <a:endCxn id="12" idx="1"/>
        </xdr:cNvCxnSpPr>
      </xdr:nvCxnSpPr>
      <xdr:spPr>
        <a:xfrm>
          <a:off x="3328345" y="14485653"/>
          <a:ext cx="986028" cy="1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5988</xdr:colOff>
      <xdr:row>72</xdr:row>
      <xdr:rowOff>0</xdr:rowOff>
    </xdr:from>
    <xdr:to>
      <xdr:col>3</xdr:col>
      <xdr:colOff>10672</xdr:colOff>
      <xdr:row>73</xdr:row>
      <xdr:rowOff>119815</xdr:rowOff>
    </xdr:to>
    <xdr:cxnSp macro="">
      <xdr:nvCxnSpPr>
        <xdr:cNvPr id="18" name="Connettore 2 146">
          <a:extLst>
            <a:ext uri="{FF2B5EF4-FFF2-40B4-BE49-F238E27FC236}">
              <a16:creationId xmlns:a16="http://schemas.microsoft.com/office/drawing/2014/main" id="{F31DDA72-B323-41E1-91BB-2C0F17C3DCFF}"/>
            </a:ext>
          </a:extLst>
        </xdr:cNvPr>
        <xdr:cNvCxnSpPr/>
      </xdr:nvCxnSpPr>
      <xdr:spPr>
        <a:xfrm flipH="1">
          <a:off x="3655904" y="15015882"/>
          <a:ext cx="4684" cy="322588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661345</xdr:colOff>
      <xdr:row>71</xdr:row>
      <xdr:rowOff>141514</xdr:rowOff>
    </xdr:from>
    <xdr:to>
      <xdr:col>6</xdr:col>
      <xdr:colOff>21772</xdr:colOff>
      <xdr:row>71</xdr:row>
      <xdr:rowOff>149168</xdr:rowOff>
    </xdr:to>
    <xdr:cxnSp macro="">
      <xdr:nvCxnSpPr>
        <xdr:cNvPr id="21" name="Connettore 2 146">
          <a:extLst>
            <a:ext uri="{FF2B5EF4-FFF2-40B4-BE49-F238E27FC236}">
              <a16:creationId xmlns:a16="http://schemas.microsoft.com/office/drawing/2014/main" id="{C5D3A48F-D77D-4F52-99B1-7F214F59923B}"/>
            </a:ext>
          </a:extLst>
        </xdr:cNvPr>
        <xdr:cNvCxnSpPr>
          <a:stCxn id="12" idx="3"/>
        </xdr:cNvCxnSpPr>
      </xdr:nvCxnSpPr>
      <xdr:spPr>
        <a:xfrm flipV="1">
          <a:off x="5134778" y="13827186"/>
          <a:ext cx="990576" cy="7654"/>
        </a:xfrm>
        <a:prstGeom prst="straightConnector1">
          <a:avLst/>
        </a:prstGeom>
        <a:ln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21773</xdr:colOff>
      <xdr:row>69</xdr:row>
      <xdr:rowOff>54429</xdr:rowOff>
    </xdr:from>
    <xdr:ext cx="1222066" cy="468013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DEA7A87-C0BF-436E-B225-B1115EC11B46}"/>
            </a:ext>
          </a:extLst>
        </xdr:cNvPr>
        <xdr:cNvSpPr txBox="1"/>
      </xdr:nvSpPr>
      <xdr:spPr>
        <a:xfrm>
          <a:off x="1186544" y="13999029"/>
          <a:ext cx="122206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/>
            <a:t>INPUT=I</a:t>
          </a:r>
        </a:p>
      </xdr:txBody>
    </xdr:sp>
    <xdr:clientData/>
  </xdr:oneCellAnchor>
  <xdr:oneCellAnchor>
    <xdr:from>
      <xdr:col>2</xdr:col>
      <xdr:colOff>840763</xdr:colOff>
      <xdr:row>72</xdr:row>
      <xdr:rowOff>141942</xdr:rowOff>
    </xdr:from>
    <xdr:ext cx="371192" cy="468013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4AB5F9A-CD94-432B-BEE6-9036ACAA4962}"/>
            </a:ext>
          </a:extLst>
        </xdr:cNvPr>
        <xdr:cNvSpPr txBox="1"/>
      </xdr:nvSpPr>
      <xdr:spPr>
        <a:xfrm>
          <a:off x="3267032" y="14036121"/>
          <a:ext cx="37119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/>
            <a:t>A</a:t>
          </a:r>
        </a:p>
      </xdr:txBody>
    </xdr:sp>
    <xdr:clientData/>
  </xdr:oneCellAnchor>
  <xdr:oneCellAnchor>
    <xdr:from>
      <xdr:col>4</xdr:col>
      <xdr:colOff>794658</xdr:colOff>
      <xdr:row>69</xdr:row>
      <xdr:rowOff>43543</xdr:rowOff>
    </xdr:from>
    <xdr:ext cx="357214" cy="468013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221D837-C1B7-4429-B4DE-DADD519B59ED}"/>
            </a:ext>
          </a:extLst>
        </xdr:cNvPr>
        <xdr:cNvSpPr txBox="1"/>
      </xdr:nvSpPr>
      <xdr:spPr>
        <a:xfrm>
          <a:off x="5268687" y="13988143"/>
          <a:ext cx="35721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/>
            <a:t>B</a:t>
          </a:r>
        </a:p>
      </xdr:txBody>
    </xdr:sp>
    <xdr:clientData/>
  </xdr:oneCellAnchor>
  <xdr:oneCellAnchor>
    <xdr:from>
      <xdr:col>1</xdr:col>
      <xdr:colOff>594079</xdr:colOff>
      <xdr:row>82</xdr:row>
      <xdr:rowOff>917</xdr:rowOff>
    </xdr:from>
    <xdr:ext cx="1168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asellaDiTesto 12">
              <a:extLst>
                <a:ext uri="{FF2B5EF4-FFF2-40B4-BE49-F238E27FC236}">
                  <a16:creationId xmlns:a16="http://schemas.microsoft.com/office/drawing/2014/main" id="{8561DFBE-3B24-430E-B416-F7F41E92538E}"/>
                </a:ext>
              </a:extLst>
            </xdr:cNvPr>
            <xdr:cNvSpPr txBox="1"/>
          </xdr:nvSpPr>
          <xdr:spPr>
            <a:xfrm rot="10800000">
              <a:off x="1645639" y="11118497"/>
              <a:ext cx="1168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𝜸</m:t>
                    </m:r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32" name="CasellaDiTesto 12">
              <a:extLst>
                <a:ext uri="{FF2B5EF4-FFF2-40B4-BE49-F238E27FC236}">
                  <a16:creationId xmlns:a16="http://schemas.microsoft.com/office/drawing/2014/main" id="{8561DFBE-3B24-430E-B416-F7F41E92538E}"/>
                </a:ext>
              </a:extLst>
            </xdr:cNvPr>
            <xdr:cNvSpPr txBox="1"/>
          </xdr:nvSpPr>
          <xdr:spPr>
            <a:xfrm rot="10800000">
              <a:off x="1645639" y="11118497"/>
              <a:ext cx="1168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𝜸</a:t>
              </a:r>
              <a:endParaRPr lang="it-IT" sz="1100" b="1"/>
            </a:p>
          </xdr:txBody>
        </xdr:sp>
      </mc:Fallback>
    </mc:AlternateContent>
    <xdr:clientData/>
  </xdr:oneCellAnchor>
  <xdr:oneCellAnchor>
    <xdr:from>
      <xdr:col>1</xdr:col>
      <xdr:colOff>543117</xdr:colOff>
      <xdr:row>86</xdr:row>
      <xdr:rowOff>112669</xdr:rowOff>
    </xdr:from>
    <xdr:ext cx="10477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asellaDiTesto 13">
              <a:extLst>
                <a:ext uri="{FF2B5EF4-FFF2-40B4-BE49-F238E27FC236}">
                  <a16:creationId xmlns:a16="http://schemas.microsoft.com/office/drawing/2014/main" id="{8E5A667D-D08E-4B00-BCC3-CA4C612A16FA}"/>
                </a:ext>
              </a:extLst>
            </xdr:cNvPr>
            <xdr:cNvSpPr txBox="1"/>
          </xdr:nvSpPr>
          <xdr:spPr>
            <a:xfrm>
              <a:off x="1594677" y="12022729"/>
              <a:ext cx="10477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it-IT" sz="11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𝝆</m:t>
                  </m:r>
                </m:oMath>
              </a14:m>
              <a:r>
                <a:rPr lang="it-IT" sz="1100" b="1"/>
                <a:t> </a:t>
              </a:r>
            </a:p>
          </xdr:txBody>
        </xdr:sp>
      </mc:Choice>
      <mc:Fallback xmlns="">
        <xdr:sp macro="" textlink="">
          <xdr:nvSpPr>
            <xdr:cNvPr id="33" name="CasellaDiTesto 13">
              <a:extLst>
                <a:ext uri="{FF2B5EF4-FFF2-40B4-BE49-F238E27FC236}">
                  <a16:creationId xmlns:a16="http://schemas.microsoft.com/office/drawing/2014/main" id="{8E5A667D-D08E-4B00-BCC3-CA4C612A16FA}"/>
                </a:ext>
              </a:extLst>
            </xdr:cNvPr>
            <xdr:cNvSpPr txBox="1"/>
          </xdr:nvSpPr>
          <xdr:spPr>
            <a:xfrm>
              <a:off x="1594677" y="12022729"/>
              <a:ext cx="10477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𝝆</a:t>
              </a:r>
              <a:r>
                <a:rPr lang="it-IT" sz="1100" b="1"/>
                <a:t> </a:t>
              </a:r>
            </a:p>
          </xdr:txBody>
        </xdr:sp>
      </mc:Fallback>
    </mc:AlternateContent>
    <xdr:clientData/>
  </xdr:oneCellAnchor>
  <xdr:twoCellAnchor>
    <xdr:from>
      <xdr:col>2</xdr:col>
      <xdr:colOff>1142081</xdr:colOff>
      <xdr:row>73</xdr:row>
      <xdr:rowOff>173116</xdr:rowOff>
    </xdr:from>
    <xdr:to>
      <xdr:col>3</xdr:col>
      <xdr:colOff>730993</xdr:colOff>
      <xdr:row>77</xdr:row>
      <xdr:rowOff>115850</xdr:rowOff>
    </xdr:to>
    <xdr:sp macro="" textlink="">
      <xdr:nvSpPr>
        <xdr:cNvPr id="6" name="Rettangolo 124">
          <a:extLst>
            <a:ext uri="{FF2B5EF4-FFF2-40B4-BE49-F238E27FC236}">
              <a16:creationId xmlns:a16="http://schemas.microsoft.com/office/drawing/2014/main" id="{CB222E73-A39B-7040-894E-C5C50DF1FB3F}"/>
            </a:ext>
          </a:extLst>
        </xdr:cNvPr>
        <xdr:cNvSpPr/>
      </xdr:nvSpPr>
      <xdr:spPr>
        <a:xfrm>
          <a:off x="3568350" y="14275803"/>
          <a:ext cx="821001" cy="7767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>
              <a:solidFill>
                <a:schemeClr val="tx1"/>
              </a:solidFill>
            </a:rPr>
            <a:t>CREA room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"/>
  <sheetViews>
    <sheetView tabSelected="1" topLeftCell="A59" zoomScale="138" workbookViewId="0">
      <selection activeCell="G86" sqref="G86"/>
    </sheetView>
  </sheetViews>
  <sheetFormatPr baseColWidth="10" defaultColWidth="10.6640625" defaultRowHeight="16"/>
  <cols>
    <col min="1" max="1" width="15.1640625" customWidth="1"/>
    <col min="2" max="2" width="16.6640625" customWidth="1"/>
    <col min="3" max="3" width="16.1640625" customWidth="1"/>
    <col min="4" max="4" width="11.33203125" bestFit="1" customWidth="1"/>
    <col min="9" max="9" width="22.1640625" customWidth="1"/>
    <col min="21" max="21" width="25.33203125" customWidth="1"/>
  </cols>
  <sheetData>
    <row r="1" spans="1:19" ht="22" thickBot="1">
      <c r="A1" s="105" t="s">
        <v>7</v>
      </c>
      <c r="B1" s="106"/>
      <c r="C1" s="106"/>
      <c r="D1" s="106"/>
      <c r="E1" s="106"/>
      <c r="F1" s="106"/>
      <c r="G1" s="106"/>
      <c r="H1" s="107"/>
    </row>
    <row r="2" spans="1:19" ht="17" thickBot="1">
      <c r="A2" s="108" t="s">
        <v>16</v>
      </c>
      <c r="B2" s="109"/>
      <c r="C2" s="109"/>
      <c r="D2" s="109"/>
      <c r="E2" s="109"/>
      <c r="F2" s="109"/>
      <c r="G2" s="109"/>
      <c r="H2" s="110"/>
      <c r="I2" s="17" t="s">
        <v>12</v>
      </c>
    </row>
    <row r="3" spans="1:19" ht="17" thickBot="1">
      <c r="A3" s="1"/>
      <c r="B3" s="1"/>
      <c r="C3" s="1"/>
      <c r="D3" s="1"/>
      <c r="E3" s="1"/>
      <c r="F3" s="1"/>
      <c r="G3" s="1"/>
      <c r="H3" s="1"/>
      <c r="I3" s="18" t="s">
        <v>14</v>
      </c>
      <c r="J3" s="19">
        <v>0</v>
      </c>
      <c r="K3" s="20">
        <v>0.01</v>
      </c>
      <c r="L3" s="20">
        <v>0.02</v>
      </c>
      <c r="M3" s="20">
        <v>0.03</v>
      </c>
      <c r="N3" s="20">
        <v>0.04</v>
      </c>
      <c r="O3" s="20">
        <v>0.05</v>
      </c>
      <c r="P3" s="20">
        <v>0.06</v>
      </c>
      <c r="Q3" s="20">
        <v>7.0000000000000007E-2</v>
      </c>
      <c r="R3" s="124">
        <v>0.08</v>
      </c>
      <c r="S3" s="20">
        <v>0.09</v>
      </c>
    </row>
    <row r="4" spans="1:19" ht="17" thickBot="1">
      <c r="A4" s="1"/>
      <c r="B4" s="1"/>
      <c r="C4" s="1"/>
      <c r="D4" s="1"/>
      <c r="E4" s="1"/>
      <c r="F4" s="1"/>
      <c r="G4" s="1"/>
      <c r="H4" s="1"/>
      <c r="I4" s="21">
        <v>0</v>
      </c>
      <c r="J4" s="22">
        <v>0.5</v>
      </c>
      <c r="K4" s="23">
        <v>0.50399000000000005</v>
      </c>
      <c r="L4" s="23">
        <v>0.50797999999999999</v>
      </c>
      <c r="M4" s="23">
        <v>0.51197000000000004</v>
      </c>
      <c r="N4" s="23">
        <v>0.51595000000000002</v>
      </c>
      <c r="O4" s="23">
        <v>0.51993999999999996</v>
      </c>
      <c r="P4" s="23">
        <v>0.52392000000000005</v>
      </c>
      <c r="Q4" s="23">
        <v>0.52790000000000004</v>
      </c>
      <c r="R4" s="125">
        <v>0.53188000000000002</v>
      </c>
      <c r="S4" s="23">
        <v>0.53586</v>
      </c>
    </row>
    <row r="5" spans="1:19" ht="17" thickBot="1">
      <c r="A5" s="99" t="s">
        <v>2</v>
      </c>
      <c r="B5" s="100"/>
      <c r="C5" s="6" t="s">
        <v>44</v>
      </c>
      <c r="D5" s="7"/>
      <c r="E5" s="7"/>
      <c r="F5" s="7"/>
      <c r="G5" s="8"/>
      <c r="H5" s="1"/>
      <c r="I5" s="24">
        <v>0.1</v>
      </c>
      <c r="J5" s="25">
        <v>0.53983000000000003</v>
      </c>
      <c r="K5" s="26">
        <v>0.54379999999999995</v>
      </c>
      <c r="L5" s="26">
        <v>0.54776000000000002</v>
      </c>
      <c r="M5" s="26">
        <v>0.55171999999999999</v>
      </c>
      <c r="N5" s="26">
        <v>0.55567</v>
      </c>
      <c r="O5" s="26">
        <v>0.55962000000000001</v>
      </c>
      <c r="P5" s="26">
        <v>0.56355999999999995</v>
      </c>
      <c r="Q5" s="26">
        <v>0.56749000000000005</v>
      </c>
      <c r="R5" s="122">
        <v>0.57142000000000004</v>
      </c>
      <c r="S5" s="26">
        <v>0.57535000000000003</v>
      </c>
    </row>
    <row r="6" spans="1:19">
      <c r="A6" s="1"/>
      <c r="B6" s="1"/>
      <c r="C6" s="95"/>
      <c r="D6" s="10"/>
      <c r="E6" s="10"/>
      <c r="F6" s="10"/>
      <c r="G6" s="11"/>
      <c r="H6" s="1"/>
      <c r="I6" s="24">
        <v>0.2</v>
      </c>
      <c r="J6" s="25">
        <v>0.57926</v>
      </c>
      <c r="K6" s="26">
        <v>0.58316999999999997</v>
      </c>
      <c r="L6" s="26">
        <v>0.58706000000000003</v>
      </c>
      <c r="M6" s="26">
        <v>0.59094999999999998</v>
      </c>
      <c r="N6" s="26">
        <v>0.59482999999999997</v>
      </c>
      <c r="O6" s="26">
        <v>0.59870999999999996</v>
      </c>
      <c r="P6" s="26">
        <v>0.60257000000000005</v>
      </c>
      <c r="Q6" s="26">
        <v>0.60641999999999996</v>
      </c>
      <c r="R6" s="122">
        <v>0.61026000000000002</v>
      </c>
      <c r="S6" s="26">
        <v>0.61409000000000002</v>
      </c>
    </row>
    <row r="7" spans="1:19">
      <c r="A7" s="1"/>
      <c r="B7" s="1"/>
      <c r="C7" s="9"/>
      <c r="D7" s="10"/>
      <c r="E7" s="10"/>
      <c r="F7" s="10"/>
      <c r="G7" s="11"/>
      <c r="H7" s="1"/>
      <c r="I7" s="24">
        <v>0.3</v>
      </c>
      <c r="J7" s="25">
        <v>0.61790999999999996</v>
      </c>
      <c r="K7" s="26">
        <v>0.62172000000000005</v>
      </c>
      <c r="L7" s="26">
        <v>0.62551999999999996</v>
      </c>
      <c r="M7" s="26">
        <v>0.62929999999999997</v>
      </c>
      <c r="N7" s="26">
        <v>0.63307000000000002</v>
      </c>
      <c r="O7" s="26">
        <v>0.63683000000000001</v>
      </c>
      <c r="P7" s="26">
        <v>0.64058000000000004</v>
      </c>
      <c r="Q7" s="26">
        <v>0.64431000000000005</v>
      </c>
      <c r="R7" s="122">
        <v>0.64802999999999999</v>
      </c>
      <c r="S7" s="26">
        <v>0.65173000000000003</v>
      </c>
    </row>
    <row r="8" spans="1:19">
      <c r="A8" s="1"/>
      <c r="B8" s="1"/>
      <c r="C8" s="9"/>
      <c r="D8" s="10"/>
      <c r="E8" s="10"/>
      <c r="F8" s="10"/>
      <c r="G8" s="11"/>
      <c r="H8" s="1"/>
      <c r="I8" s="27">
        <v>0.4</v>
      </c>
      <c r="J8" s="28">
        <v>0.65542</v>
      </c>
      <c r="K8" s="29">
        <v>0.65910000000000002</v>
      </c>
      <c r="L8" s="29">
        <v>0.66276000000000002</v>
      </c>
      <c r="M8" s="29">
        <v>0.66639999999999999</v>
      </c>
      <c r="N8" s="29">
        <v>0.67003000000000001</v>
      </c>
      <c r="O8" s="29">
        <v>0.67364000000000002</v>
      </c>
      <c r="P8" s="29">
        <v>0.67723999999999995</v>
      </c>
      <c r="Q8" s="29">
        <v>0.68081999999999998</v>
      </c>
      <c r="R8" s="126">
        <v>0.68439000000000005</v>
      </c>
      <c r="S8" s="29">
        <v>0.68793000000000004</v>
      </c>
    </row>
    <row r="9" spans="1:19">
      <c r="A9" s="1"/>
      <c r="B9" s="1"/>
      <c r="C9" s="9"/>
      <c r="D9" s="10"/>
      <c r="E9" s="10"/>
      <c r="F9" s="10"/>
      <c r="G9" s="11"/>
      <c r="H9" s="1"/>
      <c r="I9" s="30">
        <v>0.5</v>
      </c>
      <c r="J9" s="31">
        <v>0.69145999999999996</v>
      </c>
      <c r="K9" s="32">
        <v>0.69496999999999998</v>
      </c>
      <c r="L9" s="32">
        <v>0.69847000000000004</v>
      </c>
      <c r="M9" s="32">
        <v>0.70194000000000001</v>
      </c>
      <c r="N9" s="32">
        <v>0.70540000000000003</v>
      </c>
      <c r="O9" s="32">
        <v>0.70884000000000003</v>
      </c>
      <c r="P9" s="32">
        <v>0.71226</v>
      </c>
      <c r="Q9" s="32">
        <v>0.71565999999999996</v>
      </c>
      <c r="R9" s="127">
        <v>0.71904000000000001</v>
      </c>
      <c r="S9" s="32">
        <v>0.72240000000000004</v>
      </c>
    </row>
    <row r="10" spans="1:19" ht="17" thickBot="1">
      <c r="A10" s="1"/>
      <c r="B10" s="1"/>
      <c r="C10" s="12"/>
      <c r="D10" s="13"/>
      <c r="E10" s="13"/>
      <c r="F10" s="13"/>
      <c r="G10" s="14"/>
      <c r="H10" s="1"/>
      <c r="I10" s="24">
        <v>0.6</v>
      </c>
      <c r="J10" s="25">
        <v>0.72575000000000001</v>
      </c>
      <c r="K10" s="26">
        <v>0.72907</v>
      </c>
      <c r="L10" s="26">
        <v>0.73236999999999997</v>
      </c>
      <c r="M10" s="26">
        <v>0.73565000000000003</v>
      </c>
      <c r="N10" s="26">
        <v>0.73890999999999996</v>
      </c>
      <c r="O10" s="26">
        <v>0.74214999999999998</v>
      </c>
      <c r="P10" s="26">
        <v>0.74536999999999998</v>
      </c>
      <c r="Q10" s="26">
        <v>0.74856999999999996</v>
      </c>
      <c r="R10" s="122">
        <v>0.75175000000000003</v>
      </c>
      <c r="S10" s="26">
        <v>0.75490000000000002</v>
      </c>
    </row>
    <row r="11" spans="1:19" ht="17" thickBot="1">
      <c r="A11" s="1"/>
      <c r="B11" s="1"/>
      <c r="C11" s="1"/>
      <c r="D11" s="1"/>
      <c r="E11" s="1"/>
      <c r="F11" s="1"/>
      <c r="G11" s="1"/>
      <c r="H11" s="1"/>
      <c r="I11" s="24">
        <v>0.7</v>
      </c>
      <c r="J11" s="25">
        <v>0.75804000000000005</v>
      </c>
      <c r="K11" s="26">
        <v>0.76114999999999999</v>
      </c>
      <c r="L11" s="26">
        <v>0.76424000000000003</v>
      </c>
      <c r="M11" s="26">
        <v>0.76729999999999998</v>
      </c>
      <c r="N11" s="26">
        <v>0.77034999999999998</v>
      </c>
      <c r="O11" s="26">
        <v>0.77337</v>
      </c>
      <c r="P11" s="26">
        <v>0.77637</v>
      </c>
      <c r="Q11" s="26">
        <v>0.77934999999999999</v>
      </c>
      <c r="R11" s="122">
        <v>0.7823</v>
      </c>
      <c r="S11" s="26">
        <v>0.78524000000000005</v>
      </c>
    </row>
    <row r="12" spans="1:19" ht="17" thickBot="1">
      <c r="A12" s="99" t="s">
        <v>3</v>
      </c>
      <c r="B12" s="100"/>
      <c r="C12" s="96">
        <f>200 - 15 - 100 + 5</f>
        <v>90</v>
      </c>
      <c r="D12" s="3"/>
      <c r="E12" s="4"/>
      <c r="F12" s="4"/>
      <c r="G12" s="5"/>
      <c r="H12" s="1"/>
      <c r="I12" s="24">
        <v>0.8</v>
      </c>
      <c r="J12" s="25">
        <v>0.78813999999999995</v>
      </c>
      <c r="K12" s="26">
        <v>0.79103000000000001</v>
      </c>
      <c r="L12" s="26">
        <v>0.79388999999999998</v>
      </c>
      <c r="M12" s="26">
        <v>0.79673000000000005</v>
      </c>
      <c r="N12" s="26">
        <v>0.79954999999999998</v>
      </c>
      <c r="O12" s="26">
        <v>0.80234000000000005</v>
      </c>
      <c r="P12" s="26">
        <v>0.80510999999999999</v>
      </c>
      <c r="Q12" s="26">
        <v>0.80784999999999996</v>
      </c>
      <c r="R12" s="122">
        <v>0.81057000000000001</v>
      </c>
      <c r="S12" s="26">
        <v>0.81327000000000005</v>
      </c>
    </row>
    <row r="13" spans="1:19" ht="17" thickBot="1">
      <c r="A13" s="1"/>
      <c r="B13" s="1"/>
      <c r="C13" s="1"/>
      <c r="D13" s="1"/>
      <c r="E13" s="1"/>
      <c r="F13" s="1"/>
      <c r="G13" s="1"/>
      <c r="H13" s="1"/>
      <c r="I13" s="27">
        <v>0.9</v>
      </c>
      <c r="J13" s="28">
        <v>0.81594</v>
      </c>
      <c r="K13" s="29">
        <v>0.81859000000000004</v>
      </c>
      <c r="L13" s="29">
        <v>0.82121</v>
      </c>
      <c r="M13" s="29">
        <v>0.82381000000000004</v>
      </c>
      <c r="N13" s="29">
        <v>0.82638999999999996</v>
      </c>
      <c r="O13" s="29">
        <v>0.82894000000000001</v>
      </c>
      <c r="P13" s="29">
        <v>0.83147000000000004</v>
      </c>
      <c r="Q13" s="29">
        <v>0.83398000000000005</v>
      </c>
      <c r="R13" s="126">
        <v>0.83645999999999998</v>
      </c>
      <c r="S13" s="29">
        <v>0.83891000000000004</v>
      </c>
    </row>
    <row r="14" spans="1:19" ht="17" thickBot="1">
      <c r="A14" s="99" t="s">
        <v>4</v>
      </c>
      <c r="B14" s="100"/>
      <c r="C14" s="6" t="s">
        <v>45</v>
      </c>
      <c r="D14" s="7"/>
      <c r="E14" s="7"/>
      <c r="F14" s="7"/>
      <c r="G14" s="8"/>
      <c r="H14" s="1"/>
      <c r="I14" s="30">
        <v>1</v>
      </c>
      <c r="J14" s="31">
        <v>0.84133999999999998</v>
      </c>
      <c r="K14" s="32">
        <v>0.84375</v>
      </c>
      <c r="L14" s="32">
        <v>0.84614</v>
      </c>
      <c r="M14" s="32">
        <v>0.84848999999999997</v>
      </c>
      <c r="N14" s="32">
        <v>0.85082999999999998</v>
      </c>
      <c r="O14" s="32">
        <v>0.85314000000000001</v>
      </c>
      <c r="P14" s="32">
        <v>0.85543000000000002</v>
      </c>
      <c r="Q14" s="32">
        <v>0.85768999999999995</v>
      </c>
      <c r="R14" s="127">
        <v>0.85992999999999997</v>
      </c>
      <c r="S14" s="32">
        <v>0.86214000000000002</v>
      </c>
    </row>
    <row r="15" spans="1:19">
      <c r="A15" s="1"/>
      <c r="B15" s="1"/>
      <c r="C15" s="9"/>
      <c r="D15" s="10"/>
      <c r="E15" s="10"/>
      <c r="F15" s="10"/>
      <c r="G15" s="11"/>
      <c r="H15" s="1"/>
      <c r="I15" s="24">
        <v>1.1000000000000001</v>
      </c>
      <c r="J15" s="25">
        <v>0.86433000000000004</v>
      </c>
      <c r="K15" s="26">
        <v>0.86650000000000005</v>
      </c>
      <c r="L15" s="26">
        <v>0.86863999999999997</v>
      </c>
      <c r="M15" s="26">
        <v>0.87075999999999998</v>
      </c>
      <c r="N15" s="26">
        <v>0.87285999999999997</v>
      </c>
      <c r="O15" s="26">
        <v>0.87492999999999999</v>
      </c>
      <c r="P15" s="26">
        <v>0.87697999999999998</v>
      </c>
      <c r="Q15" s="26">
        <v>0.879</v>
      </c>
      <c r="R15" s="122">
        <v>0.88100000000000001</v>
      </c>
      <c r="S15" s="26">
        <v>0.88297999999999999</v>
      </c>
    </row>
    <row r="16" spans="1:19">
      <c r="A16" s="1"/>
      <c r="B16" s="1"/>
      <c r="C16" s="9"/>
      <c r="D16" s="10"/>
      <c r="E16" s="10"/>
      <c r="F16" s="10"/>
      <c r="G16" s="11"/>
      <c r="H16" s="1"/>
      <c r="I16" s="120">
        <v>1.2</v>
      </c>
      <c r="J16" s="121">
        <v>0.88492999999999999</v>
      </c>
      <c r="K16" s="122">
        <v>0.88685999999999998</v>
      </c>
      <c r="L16" s="122">
        <v>0.88876999999999995</v>
      </c>
      <c r="M16" s="122">
        <v>0.89065000000000005</v>
      </c>
      <c r="N16" s="122">
        <v>0.89251000000000003</v>
      </c>
      <c r="O16" s="122">
        <v>0.89434999999999998</v>
      </c>
      <c r="P16" s="122">
        <v>0.89617000000000002</v>
      </c>
      <c r="Q16" s="123">
        <v>0.89795999999999998</v>
      </c>
      <c r="R16" s="123">
        <v>0.89973000000000003</v>
      </c>
      <c r="S16" s="119">
        <v>0.90146999999999999</v>
      </c>
    </row>
    <row r="17" spans="1:19">
      <c r="A17" s="1"/>
      <c r="B17" s="1"/>
      <c r="C17" s="9"/>
      <c r="D17" s="10"/>
      <c r="E17" s="10"/>
      <c r="F17" s="10"/>
      <c r="G17" s="11"/>
      <c r="H17" s="1"/>
      <c r="I17" s="24">
        <v>1.3</v>
      </c>
      <c r="J17" s="25">
        <v>0.9032</v>
      </c>
      <c r="K17" s="26">
        <v>0.90490000000000004</v>
      </c>
      <c r="L17" s="26">
        <v>0.90658000000000005</v>
      </c>
      <c r="M17" s="26">
        <v>0.90824000000000005</v>
      </c>
      <c r="N17" s="26">
        <v>0.90988000000000002</v>
      </c>
      <c r="O17" s="26">
        <v>0.91149000000000002</v>
      </c>
      <c r="P17" s="26">
        <v>0.91308999999999996</v>
      </c>
      <c r="Q17" s="26">
        <v>0.91466000000000003</v>
      </c>
      <c r="R17" s="26">
        <v>0.91620999999999997</v>
      </c>
      <c r="S17" s="26">
        <v>0.91774</v>
      </c>
    </row>
    <row r="18" spans="1:19">
      <c r="A18" s="1"/>
      <c r="B18" s="1"/>
      <c r="C18" s="9"/>
      <c r="D18" s="10"/>
      <c r="E18" s="10"/>
      <c r="F18" s="10"/>
      <c r="G18" s="11"/>
      <c r="H18" s="1"/>
      <c r="I18" s="27">
        <v>1.4</v>
      </c>
      <c r="J18" s="28">
        <v>0.91923999999999995</v>
      </c>
      <c r="K18" s="29">
        <v>0.92073000000000005</v>
      </c>
      <c r="L18" s="29">
        <v>0.92220000000000002</v>
      </c>
      <c r="M18" s="29">
        <v>0.92364000000000002</v>
      </c>
      <c r="N18" s="29">
        <v>0.92506999999999995</v>
      </c>
      <c r="O18" s="29">
        <v>0.92647000000000002</v>
      </c>
      <c r="P18" s="29">
        <v>0.92784999999999995</v>
      </c>
      <c r="Q18" s="29">
        <v>0.92922000000000005</v>
      </c>
      <c r="R18" s="29">
        <v>0.93056000000000005</v>
      </c>
      <c r="S18" s="29">
        <v>0.93189</v>
      </c>
    </row>
    <row r="19" spans="1:19" ht="17" thickBot="1">
      <c r="A19" s="1"/>
      <c r="B19" s="1"/>
      <c r="C19" s="12"/>
      <c r="D19" s="13"/>
      <c r="E19" s="13"/>
      <c r="F19" s="13"/>
      <c r="G19" s="14"/>
      <c r="H19" s="1"/>
      <c r="I19" s="30">
        <v>1.5</v>
      </c>
      <c r="J19" s="31">
        <v>0.93318999999999996</v>
      </c>
      <c r="K19" s="32">
        <v>0.93447999999999998</v>
      </c>
      <c r="L19" s="32">
        <v>0.93574000000000002</v>
      </c>
      <c r="M19" s="32">
        <v>0.93698999999999999</v>
      </c>
      <c r="N19" s="32">
        <v>0.93822000000000005</v>
      </c>
      <c r="O19" s="32">
        <v>0.93942999999999999</v>
      </c>
      <c r="P19" s="32">
        <v>0.94062000000000001</v>
      </c>
      <c r="Q19" s="32">
        <v>0.94179000000000002</v>
      </c>
      <c r="R19" s="32">
        <v>0.94294999999999995</v>
      </c>
      <c r="S19" s="32">
        <v>0.94408000000000003</v>
      </c>
    </row>
    <row r="20" spans="1:19" ht="17" thickBot="1">
      <c r="A20" s="1"/>
      <c r="B20" s="1"/>
      <c r="C20" s="1"/>
      <c r="D20" s="1"/>
      <c r="E20" s="1"/>
      <c r="F20" s="1"/>
      <c r="G20" s="1"/>
      <c r="H20" s="1"/>
      <c r="I20" s="24">
        <v>1.6</v>
      </c>
      <c r="J20" s="25">
        <v>0.94520000000000004</v>
      </c>
      <c r="K20" s="26">
        <v>0.94630000000000003</v>
      </c>
      <c r="L20" s="26">
        <v>0.94738</v>
      </c>
      <c r="M20" s="26">
        <v>0.94845000000000002</v>
      </c>
      <c r="N20" s="26">
        <v>0.94950000000000001</v>
      </c>
      <c r="O20" s="26">
        <v>0.95052999999999999</v>
      </c>
      <c r="P20" s="26">
        <v>0.95154000000000005</v>
      </c>
      <c r="Q20" s="26">
        <v>0.95254000000000005</v>
      </c>
      <c r="R20" s="26">
        <v>0.95352000000000003</v>
      </c>
      <c r="S20" s="26">
        <v>0.95448999999999995</v>
      </c>
    </row>
    <row r="21" spans="1:19" ht="17" thickBot="1">
      <c r="A21" s="99" t="s">
        <v>11</v>
      </c>
      <c r="B21" s="100"/>
      <c r="C21" s="3">
        <f xml:space="preserve"> 100 + 15 - 5</f>
        <v>110</v>
      </c>
      <c r="D21" s="4"/>
      <c r="E21" s="4"/>
      <c r="F21" s="4"/>
      <c r="G21" s="5"/>
      <c r="H21" s="1"/>
      <c r="I21" s="24">
        <v>1.7</v>
      </c>
      <c r="J21" s="25">
        <v>0.95543</v>
      </c>
      <c r="K21" s="26">
        <v>0.95637000000000005</v>
      </c>
      <c r="L21" s="26">
        <v>0.95728000000000002</v>
      </c>
      <c r="M21" s="26">
        <v>0.95818000000000003</v>
      </c>
      <c r="N21" s="26">
        <v>0.95906999999999998</v>
      </c>
      <c r="O21" s="26">
        <v>0.95994000000000002</v>
      </c>
      <c r="P21" s="26">
        <v>0.96079999999999999</v>
      </c>
      <c r="Q21" s="26">
        <v>0.96164000000000005</v>
      </c>
      <c r="R21" s="26">
        <v>0.96245999999999998</v>
      </c>
      <c r="S21" s="26">
        <v>0.96326999999999996</v>
      </c>
    </row>
    <row r="22" spans="1:19" ht="17" thickBot="1">
      <c r="A22" s="2"/>
      <c r="B22" s="1"/>
      <c r="C22" s="1"/>
      <c r="D22" s="1"/>
      <c r="E22" s="1"/>
      <c r="F22" s="1"/>
      <c r="G22" s="1"/>
      <c r="H22" s="1"/>
      <c r="I22" s="24">
        <v>1.8</v>
      </c>
      <c r="J22" s="25">
        <v>0.96406999999999998</v>
      </c>
      <c r="K22" s="26">
        <v>0.96484999999999999</v>
      </c>
      <c r="L22" s="26">
        <v>0.96562000000000003</v>
      </c>
      <c r="M22" s="26">
        <v>0.96638000000000002</v>
      </c>
      <c r="N22" s="26">
        <v>0.96711999999999998</v>
      </c>
      <c r="O22" s="26">
        <v>0.96784000000000003</v>
      </c>
      <c r="P22" s="26">
        <v>0.96855999999999998</v>
      </c>
      <c r="Q22" s="26">
        <v>0.96926000000000001</v>
      </c>
      <c r="R22" s="26">
        <v>0.96994999999999998</v>
      </c>
      <c r="S22" s="26">
        <v>0.97062000000000004</v>
      </c>
    </row>
    <row r="23" spans="1:19" ht="17" thickBot="1">
      <c r="A23" s="99" t="s">
        <v>5</v>
      </c>
      <c r="B23" s="100"/>
      <c r="C23" s="6" t="s">
        <v>46</v>
      </c>
      <c r="D23" s="7"/>
      <c r="E23" s="7"/>
      <c r="F23" s="7"/>
      <c r="G23" s="8"/>
      <c r="H23" s="1"/>
      <c r="I23" s="27">
        <v>1.9</v>
      </c>
      <c r="J23" s="28">
        <v>0.97128000000000003</v>
      </c>
      <c r="K23" s="29">
        <v>0.97192999999999996</v>
      </c>
      <c r="L23" s="29">
        <v>0.97257000000000005</v>
      </c>
      <c r="M23" s="29">
        <v>0.97319999999999995</v>
      </c>
      <c r="N23" s="29">
        <v>0.97380999999999995</v>
      </c>
      <c r="O23" s="29">
        <v>0.97441</v>
      </c>
      <c r="P23" s="29">
        <v>0.97499999999999998</v>
      </c>
      <c r="Q23" s="29">
        <v>0.97558</v>
      </c>
      <c r="R23" s="29">
        <v>0.97614999999999996</v>
      </c>
      <c r="S23" s="29">
        <v>0.97670000000000001</v>
      </c>
    </row>
    <row r="24" spans="1:19" ht="14" customHeight="1">
      <c r="A24" s="101" t="s">
        <v>13</v>
      </c>
      <c r="B24" s="102"/>
      <c r="C24" s="9" t="s">
        <v>47</v>
      </c>
      <c r="D24" s="10"/>
      <c r="E24" s="10"/>
      <c r="F24" s="10"/>
      <c r="G24" s="11"/>
      <c r="H24" s="1"/>
      <c r="I24" s="30">
        <v>2</v>
      </c>
      <c r="J24" s="31">
        <v>0.97724999999999995</v>
      </c>
      <c r="K24" s="32">
        <v>0.97777999999999998</v>
      </c>
      <c r="L24" s="32">
        <v>0.97831000000000001</v>
      </c>
      <c r="M24" s="32">
        <v>0.97882000000000002</v>
      </c>
      <c r="N24" s="32">
        <v>0.97931999999999997</v>
      </c>
      <c r="O24" s="32">
        <v>0.97982000000000002</v>
      </c>
      <c r="P24" s="32">
        <v>0.98029999999999995</v>
      </c>
      <c r="Q24" s="32">
        <v>0.98077000000000003</v>
      </c>
      <c r="R24" s="32">
        <v>0.98124</v>
      </c>
      <c r="S24" s="32">
        <v>0.98168999999999995</v>
      </c>
    </row>
    <row r="25" spans="1:19">
      <c r="A25" s="103"/>
      <c r="B25" s="104"/>
      <c r="C25" s="9" t="s">
        <v>50</v>
      </c>
      <c r="D25" s="10">
        <v>1.28</v>
      </c>
      <c r="E25" s="10"/>
      <c r="F25" s="10"/>
      <c r="G25" s="11"/>
      <c r="H25" s="1"/>
      <c r="I25" s="24">
        <v>2.1</v>
      </c>
      <c r="J25" s="25">
        <v>0.98214000000000001</v>
      </c>
      <c r="K25" s="26">
        <v>0.98257000000000005</v>
      </c>
      <c r="L25" s="26">
        <v>0.98299999999999998</v>
      </c>
      <c r="M25" s="26">
        <v>0.98341000000000001</v>
      </c>
      <c r="N25" s="26">
        <v>0.98382000000000003</v>
      </c>
      <c r="O25" s="26">
        <v>0.98421999999999998</v>
      </c>
      <c r="P25" s="26">
        <v>0.98460999999999999</v>
      </c>
      <c r="Q25" s="26">
        <v>0.98499999999999999</v>
      </c>
      <c r="R25" s="26">
        <v>0.98536999999999997</v>
      </c>
      <c r="S25" s="26">
        <v>0.98573999999999995</v>
      </c>
    </row>
    <row r="26" spans="1:19">
      <c r="A26" s="103"/>
      <c r="B26" s="104"/>
      <c r="C26" s="9" t="s">
        <v>48</v>
      </c>
      <c r="D26" s="10"/>
      <c r="E26" s="10"/>
      <c r="F26" s="10"/>
      <c r="G26" s="11"/>
      <c r="H26" s="1"/>
      <c r="I26" s="24">
        <v>2.2000000000000002</v>
      </c>
      <c r="J26" s="25">
        <v>0.98609999999999998</v>
      </c>
      <c r="K26" s="26">
        <v>0.98645000000000005</v>
      </c>
      <c r="L26" s="26">
        <v>0.98678999999999994</v>
      </c>
      <c r="M26" s="26">
        <v>0.98712999999999995</v>
      </c>
      <c r="N26" s="26">
        <v>0.98745000000000005</v>
      </c>
      <c r="O26" s="26">
        <v>0.98777999999999999</v>
      </c>
      <c r="P26" s="26">
        <v>0.98809000000000002</v>
      </c>
      <c r="Q26" s="26">
        <v>0.98839999999999995</v>
      </c>
      <c r="R26" s="26">
        <v>0.98870000000000002</v>
      </c>
      <c r="S26" s="26">
        <v>0.98899000000000004</v>
      </c>
    </row>
    <row r="27" spans="1:19">
      <c r="A27" s="1"/>
      <c r="B27" s="1"/>
      <c r="C27" s="9" t="s">
        <v>49</v>
      </c>
      <c r="D27" s="10">
        <f>200/1.28</f>
        <v>156.25</v>
      </c>
      <c r="E27" s="10"/>
      <c r="F27" s="10"/>
      <c r="G27" s="11"/>
      <c r="H27" s="1"/>
      <c r="I27" s="24">
        <v>2.2999999999999998</v>
      </c>
      <c r="J27" s="25">
        <v>0.98928000000000005</v>
      </c>
      <c r="K27" s="26">
        <v>0.98956</v>
      </c>
      <c r="L27" s="26">
        <v>0.98982999999999999</v>
      </c>
      <c r="M27" s="26">
        <v>0.99009999999999998</v>
      </c>
      <c r="N27" s="26">
        <v>0.99036000000000002</v>
      </c>
      <c r="O27" s="26">
        <v>0.99060999999999999</v>
      </c>
      <c r="P27" s="26">
        <v>0.99085999999999996</v>
      </c>
      <c r="Q27" s="26">
        <v>0.99111000000000005</v>
      </c>
      <c r="R27" s="26">
        <v>0.99134</v>
      </c>
      <c r="S27" s="26">
        <v>0.99158000000000002</v>
      </c>
    </row>
    <row r="28" spans="1:19">
      <c r="A28" s="1"/>
      <c r="B28" s="1"/>
      <c r="C28" s="9"/>
      <c r="D28" s="10"/>
      <c r="E28" s="10"/>
      <c r="F28" s="10"/>
      <c r="G28" s="11"/>
      <c r="H28" s="1"/>
      <c r="I28" s="27">
        <v>2.4</v>
      </c>
      <c r="J28" s="28">
        <v>0.99180000000000001</v>
      </c>
      <c r="K28" s="29">
        <v>0.99202000000000001</v>
      </c>
      <c r="L28" s="29">
        <v>0.99224000000000001</v>
      </c>
      <c r="M28" s="29">
        <v>0.99245000000000005</v>
      </c>
      <c r="N28" s="29">
        <v>0.99265999999999999</v>
      </c>
      <c r="O28" s="29">
        <v>0.99285999999999996</v>
      </c>
      <c r="P28" s="29">
        <v>0.99304999999999999</v>
      </c>
      <c r="Q28" s="29">
        <v>0.99324000000000001</v>
      </c>
      <c r="R28" s="29">
        <v>0.99343000000000004</v>
      </c>
      <c r="S28" s="29">
        <v>0.99360999999999999</v>
      </c>
    </row>
    <row r="29" spans="1:19" ht="17" thickBot="1">
      <c r="A29" s="1"/>
      <c r="B29" s="1"/>
      <c r="C29" s="12" t="s">
        <v>51</v>
      </c>
      <c r="D29" s="13">
        <f>C12/(C21+C12)</f>
        <v>0.45</v>
      </c>
      <c r="E29" s="13"/>
      <c r="F29" s="13"/>
      <c r="G29" s="14"/>
      <c r="H29" s="1"/>
      <c r="I29" s="30">
        <v>2.5</v>
      </c>
      <c r="J29" s="31">
        <v>0.99378999999999995</v>
      </c>
      <c r="K29" s="32">
        <v>0.99395999999999995</v>
      </c>
      <c r="L29" s="32">
        <v>0.99412999999999996</v>
      </c>
      <c r="M29" s="32">
        <v>0.99429999999999996</v>
      </c>
      <c r="N29" s="32">
        <v>0.99446000000000001</v>
      </c>
      <c r="O29" s="32">
        <v>0.99460999999999999</v>
      </c>
      <c r="P29" s="32">
        <v>0.99477000000000004</v>
      </c>
      <c r="Q29" s="32">
        <v>0.99492000000000003</v>
      </c>
      <c r="R29" s="32">
        <v>0.99505999999999994</v>
      </c>
      <c r="S29" s="32">
        <v>0.99519999999999997</v>
      </c>
    </row>
    <row r="30" spans="1:19" ht="17" thickBot="1">
      <c r="A30" s="1"/>
      <c r="B30" s="1"/>
      <c r="C30" s="1"/>
      <c r="D30" s="1"/>
      <c r="E30" s="1"/>
      <c r="F30" s="1"/>
      <c r="G30" s="1"/>
      <c r="H30" s="1"/>
      <c r="I30" s="24">
        <v>2.6</v>
      </c>
      <c r="J30" s="25">
        <v>0.99534</v>
      </c>
      <c r="K30" s="26">
        <v>0.99546999999999997</v>
      </c>
      <c r="L30" s="26">
        <v>0.99560000000000004</v>
      </c>
      <c r="M30" s="26">
        <v>0.99573</v>
      </c>
      <c r="N30" s="26">
        <v>0.99585000000000001</v>
      </c>
      <c r="O30" s="26">
        <v>0.99597999999999998</v>
      </c>
      <c r="P30" s="26">
        <v>0.99609000000000003</v>
      </c>
      <c r="Q30" s="26">
        <v>0.99621000000000004</v>
      </c>
      <c r="R30" s="26">
        <v>0.99631999999999998</v>
      </c>
      <c r="S30" s="26">
        <v>0.99643000000000004</v>
      </c>
    </row>
    <row r="31" spans="1:19" ht="17" thickBot="1">
      <c r="A31" s="99" t="s">
        <v>6</v>
      </c>
      <c r="B31" s="100"/>
      <c r="C31" s="128">
        <f>500+D29*D27</f>
        <v>570.3125</v>
      </c>
      <c r="D31" s="129" t="s">
        <v>52</v>
      </c>
      <c r="E31" s="4">
        <v>571</v>
      </c>
      <c r="F31" s="4" t="s">
        <v>53</v>
      </c>
      <c r="G31" s="5"/>
      <c r="H31" s="1"/>
      <c r="I31" s="24">
        <v>2.7</v>
      </c>
      <c r="J31" s="25">
        <v>0.99653000000000003</v>
      </c>
      <c r="K31" s="26">
        <v>0.99663999999999997</v>
      </c>
      <c r="L31" s="26">
        <v>0.99673999999999996</v>
      </c>
      <c r="M31" s="26">
        <v>0.99682999999999999</v>
      </c>
      <c r="N31" s="26">
        <v>0.99692999999999998</v>
      </c>
      <c r="O31" s="26">
        <v>0.99702000000000002</v>
      </c>
      <c r="P31" s="26">
        <v>0.99711000000000005</v>
      </c>
      <c r="Q31" s="26">
        <v>0.99719999999999998</v>
      </c>
      <c r="R31" s="26">
        <v>0.99728000000000006</v>
      </c>
      <c r="S31" s="26">
        <v>0.99736000000000002</v>
      </c>
    </row>
    <row r="32" spans="1:19">
      <c r="I32" s="24">
        <v>2.8</v>
      </c>
      <c r="J32" s="25">
        <v>0.99743999999999999</v>
      </c>
      <c r="K32" s="26">
        <v>0.99751999999999996</v>
      </c>
      <c r="L32" s="26">
        <v>0.99760000000000004</v>
      </c>
      <c r="M32" s="26">
        <v>0.99766999999999995</v>
      </c>
      <c r="N32" s="26">
        <v>0.99773999999999996</v>
      </c>
      <c r="O32" s="26">
        <v>0.99780999999999997</v>
      </c>
      <c r="P32" s="26">
        <v>0.99787999999999999</v>
      </c>
      <c r="Q32" s="26">
        <v>0.99795</v>
      </c>
      <c r="R32" s="26">
        <v>0.99800999999999995</v>
      </c>
      <c r="S32" s="26">
        <v>0.99807000000000001</v>
      </c>
    </row>
    <row r="33" spans="1:19" ht="17" thickBot="1">
      <c r="I33" s="27">
        <v>2.9</v>
      </c>
      <c r="J33" s="28">
        <v>0.99812999999999996</v>
      </c>
      <c r="K33" s="29">
        <v>0.99819000000000002</v>
      </c>
      <c r="L33" s="29">
        <v>0.99824999999999997</v>
      </c>
      <c r="M33" s="29">
        <v>0.99831000000000003</v>
      </c>
      <c r="N33" s="29">
        <v>0.99836000000000003</v>
      </c>
      <c r="O33" s="29">
        <v>0.99841000000000002</v>
      </c>
      <c r="P33" s="29">
        <v>0.99846000000000001</v>
      </c>
      <c r="Q33" s="29">
        <v>0.99851000000000001</v>
      </c>
      <c r="R33" s="29">
        <v>0.99856</v>
      </c>
      <c r="S33" s="29">
        <v>0.99861</v>
      </c>
    </row>
    <row r="34" spans="1:19" ht="17" thickBot="1">
      <c r="A34" s="108" t="s">
        <v>17</v>
      </c>
      <c r="B34" s="109"/>
      <c r="C34" s="109"/>
      <c r="D34" s="109"/>
      <c r="E34" s="109"/>
      <c r="F34" s="109"/>
      <c r="G34" s="109"/>
      <c r="H34" s="110"/>
      <c r="I34" s="30">
        <v>3</v>
      </c>
      <c r="J34" s="31">
        <v>0.99865000000000004</v>
      </c>
      <c r="K34" s="32">
        <v>0.99868999999999997</v>
      </c>
      <c r="L34" s="32">
        <v>0.99873999999999996</v>
      </c>
      <c r="M34" s="32">
        <v>0.99878</v>
      </c>
      <c r="N34" s="32">
        <v>0.99882000000000004</v>
      </c>
      <c r="O34" s="32">
        <v>0.99885999999999997</v>
      </c>
      <c r="P34" s="32">
        <v>0.99888999999999994</v>
      </c>
      <c r="Q34" s="32">
        <v>0.99892999999999998</v>
      </c>
      <c r="R34" s="32">
        <v>0.99895999999999996</v>
      </c>
      <c r="S34" s="32">
        <v>0.999</v>
      </c>
    </row>
    <row r="35" spans="1:19">
      <c r="A35" s="1"/>
      <c r="B35" s="1"/>
      <c r="C35" s="1"/>
      <c r="D35" s="1"/>
      <c r="E35" s="1"/>
      <c r="F35" s="1"/>
      <c r="G35" s="1"/>
      <c r="H35" s="1"/>
      <c r="I35" s="24">
        <v>3.1</v>
      </c>
      <c r="J35" s="25">
        <v>0.99902999999999997</v>
      </c>
      <c r="K35" s="26">
        <v>0.99905999999999995</v>
      </c>
      <c r="L35" s="26">
        <v>0.99909999999999999</v>
      </c>
      <c r="M35" s="26">
        <v>0.99912999999999996</v>
      </c>
      <c r="N35" s="26">
        <v>0.99916000000000005</v>
      </c>
      <c r="O35" s="26">
        <v>0.99917999999999996</v>
      </c>
      <c r="P35" s="26">
        <v>0.99921000000000004</v>
      </c>
      <c r="Q35" s="26">
        <v>0.99924000000000002</v>
      </c>
      <c r="R35" s="26">
        <v>0.99926000000000004</v>
      </c>
      <c r="S35" s="26">
        <v>0.99929000000000001</v>
      </c>
    </row>
    <row r="36" spans="1:19" ht="17" thickBot="1">
      <c r="A36" s="1"/>
      <c r="B36" s="1"/>
      <c r="C36" s="1"/>
      <c r="D36" s="1"/>
      <c r="E36" s="1"/>
      <c r="F36" s="1"/>
      <c r="G36" s="1"/>
      <c r="H36" s="1"/>
      <c r="I36" s="24">
        <v>3.2</v>
      </c>
      <c r="J36" s="25">
        <v>0.99931000000000003</v>
      </c>
      <c r="K36" s="26">
        <v>0.99934000000000001</v>
      </c>
      <c r="L36" s="26">
        <v>0.99936000000000003</v>
      </c>
      <c r="M36" s="26">
        <v>0.99938000000000005</v>
      </c>
      <c r="N36" s="26">
        <v>0.99939999999999996</v>
      </c>
      <c r="O36" s="26">
        <v>0.99941999999999998</v>
      </c>
      <c r="P36" s="26">
        <v>0.99944</v>
      </c>
      <c r="Q36" s="26">
        <v>0.99946000000000002</v>
      </c>
      <c r="R36" s="26">
        <v>0.99948000000000004</v>
      </c>
      <c r="S36" s="26">
        <v>0.99950000000000006</v>
      </c>
    </row>
    <row r="37" spans="1:19" ht="17" thickBot="1">
      <c r="A37" s="99" t="s">
        <v>8</v>
      </c>
      <c r="B37" s="100"/>
      <c r="C37" s="6" t="s">
        <v>54</v>
      </c>
      <c r="D37" s="7"/>
      <c r="E37" s="7" t="s">
        <v>55</v>
      </c>
      <c r="F37" s="7"/>
      <c r="G37" s="8"/>
      <c r="H37" s="1"/>
      <c r="I37" s="24">
        <v>3.3</v>
      </c>
      <c r="J37" s="25">
        <v>0.99951999999999996</v>
      </c>
      <c r="K37" s="26">
        <v>0.99953000000000003</v>
      </c>
      <c r="L37" s="26">
        <v>0.99955000000000005</v>
      </c>
      <c r="M37" s="26">
        <v>0.99956999999999996</v>
      </c>
      <c r="N37" s="26">
        <v>0.99958000000000002</v>
      </c>
      <c r="O37" s="26">
        <v>0.99960000000000004</v>
      </c>
      <c r="P37" s="26">
        <v>0.99961</v>
      </c>
      <c r="Q37" s="26">
        <v>0.99961999999999995</v>
      </c>
      <c r="R37" s="26">
        <v>0.99963999999999997</v>
      </c>
      <c r="S37" s="26">
        <v>0.99965000000000004</v>
      </c>
    </row>
    <row r="38" spans="1:19">
      <c r="A38" s="1"/>
      <c r="B38" s="1"/>
      <c r="C38" s="130" t="s">
        <v>57</v>
      </c>
      <c r="D38" s="10"/>
      <c r="E38" s="10" t="s">
        <v>56</v>
      </c>
      <c r="F38" s="10"/>
      <c r="G38" s="11"/>
      <c r="H38" s="1"/>
      <c r="I38" s="27">
        <v>3.4</v>
      </c>
      <c r="J38" s="28">
        <v>0.99965999999999999</v>
      </c>
      <c r="K38" s="29">
        <v>0.99968000000000001</v>
      </c>
      <c r="L38" s="29">
        <v>0.99968999999999997</v>
      </c>
      <c r="M38" s="29">
        <v>0.99970000000000003</v>
      </c>
      <c r="N38" s="29">
        <v>0.99970999999999999</v>
      </c>
      <c r="O38" s="29">
        <v>0.99972000000000005</v>
      </c>
      <c r="P38" s="29">
        <v>0.99973000000000001</v>
      </c>
      <c r="Q38" s="29">
        <v>0.99973999999999996</v>
      </c>
      <c r="R38" s="29">
        <v>0.99975000000000003</v>
      </c>
      <c r="S38" s="29">
        <v>0.99975999999999998</v>
      </c>
    </row>
    <row r="39" spans="1:19">
      <c r="A39" s="1"/>
      <c r="B39" s="1"/>
      <c r="C39" s="130" t="s">
        <v>58</v>
      </c>
      <c r="D39" s="10"/>
      <c r="E39" s="10" t="s">
        <v>59</v>
      </c>
      <c r="F39" s="10"/>
      <c r="G39" s="11"/>
      <c r="H39" s="1"/>
      <c r="I39" s="30">
        <v>3.5</v>
      </c>
      <c r="J39" s="31">
        <v>0.99977000000000005</v>
      </c>
      <c r="K39" s="32">
        <v>0.99978</v>
      </c>
      <c r="L39" s="32">
        <v>0.99978</v>
      </c>
      <c r="M39" s="32">
        <v>0.99978999999999996</v>
      </c>
      <c r="N39" s="32">
        <v>0.99980000000000002</v>
      </c>
      <c r="O39" s="32">
        <v>0.99980999999999998</v>
      </c>
      <c r="P39" s="32">
        <v>0.99980999999999998</v>
      </c>
      <c r="Q39" s="32">
        <v>0.99982000000000004</v>
      </c>
      <c r="R39" s="32">
        <v>0.99983</v>
      </c>
      <c r="S39" s="32">
        <v>0.99983</v>
      </c>
    </row>
    <row r="40" spans="1:19">
      <c r="A40" s="1"/>
      <c r="B40" s="1"/>
      <c r="C40" s="130" t="s">
        <v>61</v>
      </c>
      <c r="D40" s="10"/>
      <c r="E40" s="10" t="s">
        <v>60</v>
      </c>
      <c r="F40" s="10"/>
      <c r="G40" s="11"/>
      <c r="H40" s="1"/>
      <c r="I40" s="24">
        <v>3.6</v>
      </c>
      <c r="J40" s="25">
        <v>0.99983999999999995</v>
      </c>
      <c r="K40" s="26">
        <v>0.99985000000000002</v>
      </c>
      <c r="L40" s="26">
        <v>0.99985000000000002</v>
      </c>
      <c r="M40" s="26">
        <v>0.99985999999999997</v>
      </c>
      <c r="N40" s="26">
        <v>0.99985999999999997</v>
      </c>
      <c r="O40" s="26">
        <v>0.99987000000000004</v>
      </c>
      <c r="P40" s="26">
        <v>0.99987000000000004</v>
      </c>
      <c r="Q40" s="26">
        <v>0.99987999999999999</v>
      </c>
      <c r="R40" s="26">
        <v>0.99987999999999999</v>
      </c>
      <c r="S40" s="26">
        <v>0.99988999999999995</v>
      </c>
    </row>
    <row r="41" spans="1:19">
      <c r="A41" s="1"/>
      <c r="B41" s="1"/>
      <c r="C41" s="130" t="s">
        <v>63</v>
      </c>
      <c r="D41" s="10"/>
      <c r="E41" s="10"/>
      <c r="F41" s="10"/>
      <c r="G41" s="11"/>
      <c r="H41" s="1"/>
      <c r="I41" s="24">
        <v>3.7</v>
      </c>
      <c r="J41" s="25">
        <v>0.99988999999999995</v>
      </c>
      <c r="K41" s="26">
        <v>0.99990000000000001</v>
      </c>
      <c r="L41" s="26">
        <v>0.99990000000000001</v>
      </c>
      <c r="M41" s="26">
        <v>0.99990000000000001</v>
      </c>
      <c r="N41" s="26">
        <v>0.99990999999999997</v>
      </c>
      <c r="O41" s="26">
        <v>0.99990999999999997</v>
      </c>
      <c r="P41" s="26">
        <v>0.99992000000000003</v>
      </c>
      <c r="Q41" s="26">
        <v>0.99992000000000003</v>
      </c>
      <c r="R41" s="26">
        <v>0.99992000000000003</v>
      </c>
      <c r="S41" s="26">
        <v>0.99992000000000003</v>
      </c>
    </row>
    <row r="42" spans="1:19" ht="17" thickBot="1">
      <c r="A42" s="1"/>
      <c r="B42" s="1"/>
      <c r="C42" s="131" t="s">
        <v>62</v>
      </c>
      <c r="D42" s="13"/>
      <c r="E42" s="13"/>
      <c r="F42" s="13"/>
      <c r="G42" s="14"/>
      <c r="H42" s="1"/>
      <c r="I42" s="24">
        <v>3.8</v>
      </c>
      <c r="J42" s="25">
        <v>0.99992999999999999</v>
      </c>
      <c r="K42" s="26">
        <v>0.99992999999999999</v>
      </c>
      <c r="L42" s="26">
        <v>0.99992999999999999</v>
      </c>
      <c r="M42" s="26">
        <v>0.99994000000000005</v>
      </c>
      <c r="N42" s="26">
        <v>0.99994000000000005</v>
      </c>
      <c r="O42" s="26">
        <v>0.99994000000000005</v>
      </c>
      <c r="P42" s="26">
        <v>0.99994000000000005</v>
      </c>
      <c r="Q42" s="26">
        <v>0.99995000000000001</v>
      </c>
      <c r="R42" s="26">
        <v>0.99995000000000001</v>
      </c>
      <c r="S42" s="26">
        <v>0.99995000000000001</v>
      </c>
    </row>
    <row r="43" spans="1:19" ht="17" thickBot="1">
      <c r="A43" s="1"/>
      <c r="B43" s="1"/>
      <c r="C43" s="1"/>
      <c r="D43" s="1"/>
      <c r="E43" s="1"/>
      <c r="F43" s="1"/>
      <c r="G43" s="1"/>
      <c r="H43" s="1"/>
      <c r="I43" s="33">
        <v>3.9</v>
      </c>
      <c r="J43" s="34">
        <v>0.99995000000000001</v>
      </c>
      <c r="K43" s="35">
        <v>0.99995000000000001</v>
      </c>
      <c r="L43" s="35">
        <v>0.99995999999999996</v>
      </c>
      <c r="M43" s="35">
        <v>0.99995999999999996</v>
      </c>
      <c r="N43" s="35">
        <v>0.99995999999999996</v>
      </c>
      <c r="O43" s="35">
        <v>0.99995999999999996</v>
      </c>
      <c r="P43" s="35">
        <v>0.99995999999999996</v>
      </c>
      <c r="Q43" s="35">
        <v>0.99995999999999996</v>
      </c>
      <c r="R43" s="35">
        <v>0.99997000000000003</v>
      </c>
      <c r="S43" s="35">
        <v>0.99997000000000003</v>
      </c>
    </row>
    <row r="44" spans="1:19" ht="17" thickBot="1">
      <c r="A44" s="99" t="s">
        <v>9</v>
      </c>
      <c r="B44" s="100"/>
      <c r="C44" s="16" t="s">
        <v>64</v>
      </c>
      <c r="D44" s="132"/>
      <c r="E44" s="132"/>
      <c r="F44" s="15"/>
      <c r="H44" s="1"/>
    </row>
    <row r="45" spans="1:19">
      <c r="A45" s="1"/>
      <c r="B45" s="1"/>
      <c r="C45" s="1"/>
      <c r="D45" s="1"/>
      <c r="E45" s="1"/>
      <c r="F45" s="1"/>
      <c r="G45" s="1"/>
      <c r="H45" s="1"/>
    </row>
    <row r="46" spans="1:19">
      <c r="A46" s="1"/>
      <c r="B46" s="1"/>
      <c r="C46" s="1"/>
      <c r="D46" s="1"/>
      <c r="E46" s="1"/>
      <c r="F46" s="1"/>
      <c r="G46" s="1"/>
      <c r="H46" s="1"/>
    </row>
    <row r="47" spans="1:19" ht="17" thickBot="1">
      <c r="A47" s="1"/>
      <c r="B47" s="1"/>
      <c r="C47" s="1"/>
      <c r="D47" s="1"/>
      <c r="E47" s="1"/>
      <c r="F47" s="1"/>
      <c r="G47" s="1"/>
      <c r="H47" s="1"/>
    </row>
    <row r="48" spans="1:19" ht="17" thickBot="1">
      <c r="A48" s="99" t="s">
        <v>0</v>
      </c>
      <c r="B48" s="100"/>
      <c r="C48" s="6" t="s">
        <v>66</v>
      </c>
      <c r="D48" s="7"/>
      <c r="E48" s="7"/>
      <c r="F48" s="7"/>
      <c r="G48" s="8"/>
      <c r="H48" s="1"/>
    </row>
    <row r="49" spans="1:8">
      <c r="A49" s="1"/>
      <c r="B49" s="1"/>
      <c r="C49" s="9"/>
      <c r="D49" s="10"/>
      <c r="E49" s="10"/>
      <c r="F49" s="10"/>
      <c r="G49" s="11"/>
      <c r="H49" s="1"/>
    </row>
    <row r="50" spans="1:8">
      <c r="A50" s="1"/>
      <c r="B50" s="1"/>
      <c r="C50" s="9"/>
      <c r="D50" s="10"/>
      <c r="E50" s="10"/>
      <c r="F50" s="10"/>
      <c r="G50" s="11"/>
      <c r="H50" s="1"/>
    </row>
    <row r="51" spans="1:8">
      <c r="A51" s="1"/>
      <c r="B51" s="1"/>
      <c r="C51" s="9"/>
      <c r="D51" s="10"/>
      <c r="E51" s="10"/>
      <c r="F51" s="10"/>
      <c r="G51" s="11"/>
      <c r="H51" s="1"/>
    </row>
    <row r="52" spans="1:8">
      <c r="A52" s="1"/>
      <c r="B52" s="1"/>
      <c r="C52" s="9"/>
      <c r="D52" s="10"/>
      <c r="E52" s="10"/>
      <c r="F52" s="10"/>
      <c r="G52" s="11"/>
      <c r="H52" s="1"/>
    </row>
    <row r="53" spans="1:8" ht="17" thickBot="1">
      <c r="A53" s="1"/>
      <c r="B53" s="1"/>
      <c r="C53" s="12"/>
      <c r="D53" s="13"/>
      <c r="E53" s="13"/>
      <c r="F53" s="13"/>
      <c r="G53" s="14"/>
      <c r="H53" s="1"/>
    </row>
    <row r="54" spans="1:8" ht="17" thickBot="1">
      <c r="A54" s="1"/>
      <c r="B54" s="1"/>
      <c r="C54" s="1"/>
      <c r="D54" s="1"/>
      <c r="E54" s="1"/>
      <c r="F54" s="1"/>
      <c r="G54" s="1"/>
      <c r="H54" s="1"/>
    </row>
    <row r="55" spans="1:8" ht="17" thickBot="1">
      <c r="A55" s="99" t="s">
        <v>10</v>
      </c>
      <c r="B55" s="100"/>
      <c r="C55" s="133" t="s">
        <v>65</v>
      </c>
      <c r="D55" s="15"/>
      <c r="E55" s="15"/>
      <c r="F55" s="15"/>
      <c r="G55" s="16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 ht="17" thickBot="1">
      <c r="A57" s="1"/>
      <c r="B57" s="1"/>
      <c r="C57" s="1"/>
      <c r="D57" s="1"/>
      <c r="E57" s="1"/>
      <c r="F57" s="1"/>
      <c r="G57" s="1"/>
      <c r="H57" s="1"/>
    </row>
    <row r="58" spans="1:8" ht="17" thickBot="1">
      <c r="A58" s="99" t="s">
        <v>38</v>
      </c>
      <c r="B58" s="100"/>
      <c r="C58" s="6" t="s">
        <v>67</v>
      </c>
      <c r="D58" s="7"/>
      <c r="E58" s="7"/>
      <c r="F58" s="7"/>
      <c r="G58" s="8"/>
      <c r="H58" s="1"/>
    </row>
    <row r="59" spans="1:8">
      <c r="A59" s="101" t="s">
        <v>13</v>
      </c>
      <c r="B59" s="113"/>
      <c r="C59" s="130" t="s">
        <v>69</v>
      </c>
      <c r="D59" s="10"/>
      <c r="E59" s="10"/>
      <c r="F59" s="10"/>
      <c r="G59" s="11"/>
      <c r="H59" s="1"/>
    </row>
    <row r="60" spans="1:8" ht="17" thickBot="1">
      <c r="A60" s="114"/>
      <c r="B60" s="115"/>
      <c r="C60" s="9"/>
      <c r="D60" s="10"/>
      <c r="E60" s="10"/>
      <c r="F60" s="10"/>
      <c r="G60" s="11"/>
      <c r="H60" s="1"/>
    </row>
    <row r="61" spans="1:8" ht="17" thickBot="1">
      <c r="A61" s="114"/>
      <c r="B61" s="115"/>
      <c r="C61" s="9" t="s">
        <v>68</v>
      </c>
      <c r="D61" s="134">
        <v>1046.22335</v>
      </c>
      <c r="E61" s="10"/>
      <c r="F61" s="10"/>
      <c r="G61" s="11"/>
      <c r="H61" s="1"/>
    </row>
    <row r="62" spans="1:8">
      <c r="A62" s="1"/>
      <c r="B62" s="1"/>
      <c r="C62" s="9"/>
      <c r="D62" s="10"/>
      <c r="E62" s="10"/>
      <c r="F62" s="10"/>
      <c r="G62" s="11"/>
      <c r="H62" s="1"/>
    </row>
    <row r="63" spans="1:8">
      <c r="A63" s="1"/>
      <c r="B63" s="1"/>
      <c r="C63" s="9" t="s">
        <v>70</v>
      </c>
      <c r="D63" s="10"/>
      <c r="E63" s="10"/>
      <c r="F63" s="10"/>
      <c r="G63" s="11"/>
      <c r="H63" s="1"/>
    </row>
    <row r="64" spans="1:8" ht="17" thickBot="1">
      <c r="A64" s="1"/>
      <c r="B64" s="1"/>
      <c r="C64" s="12"/>
      <c r="D64" s="13"/>
      <c r="E64" s="13"/>
      <c r="F64" s="13"/>
      <c r="G64" s="14"/>
      <c r="H64" s="1"/>
    </row>
    <row r="65" spans="1:13" s="92" customFormat="1" ht="17" thickBot="1"/>
    <row r="66" spans="1:13" ht="17" thickBot="1">
      <c r="A66" s="99" t="s">
        <v>1</v>
      </c>
      <c r="B66" s="100"/>
      <c r="C66" s="93"/>
      <c r="D66" s="15"/>
      <c r="E66" s="15"/>
      <c r="F66" s="15"/>
      <c r="G66" s="16"/>
      <c r="H66" s="1"/>
    </row>
    <row r="68" spans="1:13">
      <c r="A68" s="111" t="s">
        <v>37</v>
      </c>
      <c r="B68" s="112"/>
      <c r="C68" s="112"/>
      <c r="D68" s="112"/>
      <c r="E68" s="112"/>
      <c r="F68" s="112"/>
      <c r="G68" s="112"/>
      <c r="H68" s="112"/>
    </row>
    <row r="69" spans="1:13">
      <c r="B69" s="37" t="s">
        <v>18</v>
      </c>
      <c r="C69" s="38"/>
      <c r="D69" s="39"/>
      <c r="M69" s="40"/>
    </row>
    <row r="70" spans="1:13">
      <c r="B70" s="37"/>
      <c r="C70" s="38"/>
      <c r="D70" s="39"/>
      <c r="M70" s="40"/>
    </row>
    <row r="71" spans="1:13">
      <c r="B71" s="37"/>
      <c r="C71" s="38"/>
      <c r="D71" s="39"/>
      <c r="M71" s="40"/>
    </row>
    <row r="72" spans="1:13">
      <c r="B72" s="37"/>
      <c r="C72" s="38"/>
      <c r="D72" s="39"/>
      <c r="M72" s="40"/>
    </row>
    <row r="73" spans="1:13">
      <c r="B73" s="37"/>
      <c r="C73" s="38"/>
      <c r="D73" s="39"/>
      <c r="M73" s="40"/>
    </row>
    <row r="74" spans="1:13">
      <c r="B74" s="37"/>
      <c r="C74" s="38"/>
      <c r="D74" s="39"/>
      <c r="M74" s="40"/>
    </row>
    <row r="75" spans="1:13">
      <c r="B75" s="37"/>
      <c r="C75" s="38"/>
      <c r="D75" s="39"/>
      <c r="M75" s="40"/>
    </row>
    <row r="76" spans="1:13">
      <c r="B76" s="37"/>
      <c r="C76" s="38"/>
      <c r="D76" s="39"/>
      <c r="M76" s="40"/>
    </row>
    <row r="77" spans="1:13">
      <c r="B77" s="37"/>
      <c r="C77" s="38"/>
      <c r="D77" s="39"/>
      <c r="M77" s="40"/>
    </row>
    <row r="78" spans="1:13" ht="17" thickBot="1">
      <c r="B78" s="37"/>
      <c r="C78" s="38"/>
      <c r="D78" s="39"/>
      <c r="M78" s="40"/>
    </row>
    <row r="79" spans="1:13">
      <c r="B79" s="86"/>
      <c r="C79" s="86"/>
      <c r="D79" s="87" t="s">
        <v>39</v>
      </c>
      <c r="E79" s="87" t="s">
        <v>40</v>
      </c>
      <c r="F79" s="87" t="s">
        <v>41</v>
      </c>
      <c r="G79" s="88"/>
      <c r="H79" s="46"/>
      <c r="M79" s="40"/>
    </row>
    <row r="80" spans="1:13">
      <c r="B80" s="83" t="s">
        <v>15</v>
      </c>
      <c r="C80" s="89" t="s">
        <v>19</v>
      </c>
      <c r="D80" s="41"/>
      <c r="E80" s="41"/>
      <c r="F80" s="41"/>
      <c r="G80" s="42"/>
      <c r="M80" s="40"/>
    </row>
    <row r="81" spans="2:21">
      <c r="B81" s="84"/>
      <c r="C81" s="90" t="s">
        <v>71</v>
      </c>
      <c r="D81" s="41">
        <v>30</v>
      </c>
      <c r="E81" s="41">
        <v>35</v>
      </c>
      <c r="F81" s="41">
        <v>35</v>
      </c>
      <c r="G81" s="42"/>
      <c r="M81" s="40"/>
    </row>
    <row r="82" spans="2:21">
      <c r="B82" s="83"/>
      <c r="C82" s="89" t="s">
        <v>19</v>
      </c>
      <c r="D82" s="41"/>
      <c r="E82" s="41" t="s">
        <v>74</v>
      </c>
      <c r="F82" s="41" t="s">
        <v>73</v>
      </c>
      <c r="G82" s="42"/>
      <c r="M82" s="40"/>
    </row>
    <row r="83" spans="2:21">
      <c r="B83" s="84"/>
      <c r="C83" s="90" t="s">
        <v>20</v>
      </c>
      <c r="D83" s="41">
        <v>50</v>
      </c>
      <c r="E83" s="41">
        <f>50*0.4</f>
        <v>20</v>
      </c>
      <c r="F83" s="41">
        <f>0.6*50</f>
        <v>30</v>
      </c>
      <c r="G83" s="42"/>
      <c r="M83" s="40"/>
    </row>
    <row r="84" spans="2:21">
      <c r="B84" s="43" t="s">
        <v>21</v>
      </c>
      <c r="C84" s="91" t="s">
        <v>22</v>
      </c>
      <c r="D84" s="41" t="s">
        <v>72</v>
      </c>
      <c r="E84" s="41" t="s">
        <v>75</v>
      </c>
      <c r="F84" s="41" t="s">
        <v>75</v>
      </c>
      <c r="G84" s="42"/>
      <c r="M84" s="40"/>
    </row>
    <row r="85" spans="2:21">
      <c r="B85" s="83" t="s">
        <v>23</v>
      </c>
      <c r="C85" s="89" t="s">
        <v>19</v>
      </c>
      <c r="D85" s="41"/>
      <c r="E85" s="41"/>
      <c r="F85" s="41"/>
      <c r="G85" s="42"/>
      <c r="M85" s="40"/>
    </row>
    <row r="86" spans="2:21">
      <c r="B86" s="84"/>
      <c r="C86" s="90" t="s">
        <v>20</v>
      </c>
      <c r="D86" s="41">
        <v>2.84</v>
      </c>
      <c r="E86" s="41">
        <f>1/(E81-E83)</f>
        <v>6.6666666666666666E-2</v>
      </c>
      <c r="F86" s="41">
        <f>1/(F81-F83)</f>
        <v>0.2</v>
      </c>
      <c r="G86" s="42"/>
      <c r="M86" s="40"/>
    </row>
    <row r="87" spans="2:21">
      <c r="B87" s="85"/>
      <c r="C87" s="89" t="s">
        <v>19</v>
      </c>
      <c r="D87" s="41"/>
      <c r="E87" s="41"/>
      <c r="F87" s="41"/>
      <c r="G87" s="42"/>
      <c r="M87" s="40"/>
    </row>
    <row r="88" spans="2:21" ht="17" thickBot="1">
      <c r="B88" s="36"/>
      <c r="C88" s="52" t="s">
        <v>20</v>
      </c>
      <c r="D88" s="44">
        <f>D83/D81</f>
        <v>1.6666666666666667</v>
      </c>
      <c r="E88" s="44">
        <f t="shared" ref="E88:F88" si="0">E83/E81</f>
        <v>0.5714285714285714</v>
      </c>
      <c r="F88" s="44">
        <f t="shared" si="0"/>
        <v>0.8571428571428571</v>
      </c>
      <c r="G88" s="45"/>
      <c r="M88" s="40"/>
    </row>
    <row r="89" spans="2:21" ht="24.5" customHeight="1" thickBot="1">
      <c r="B89" s="40"/>
      <c r="C89" s="46"/>
      <c r="M89" s="40"/>
    </row>
    <row r="90" spans="2:21" ht="15.5" customHeight="1">
      <c r="B90" s="116" t="s">
        <v>24</v>
      </c>
      <c r="C90" s="47"/>
      <c r="D90" s="48"/>
      <c r="E90" s="48"/>
      <c r="F90" s="48"/>
      <c r="G90" s="49"/>
      <c r="M90" s="40"/>
    </row>
    <row r="91" spans="2:21">
      <c r="B91" s="117"/>
      <c r="C91" s="50"/>
      <c r="G91" s="51"/>
      <c r="M91" s="40"/>
    </row>
    <row r="92" spans="2:21">
      <c r="B92" s="117"/>
      <c r="C92" s="50"/>
      <c r="G92" s="51"/>
      <c r="M92" s="40"/>
      <c r="U92" s="94"/>
    </row>
    <row r="93" spans="2:21">
      <c r="B93" s="117"/>
      <c r="C93" s="50"/>
      <c r="G93" s="51"/>
      <c r="M93" s="40"/>
      <c r="U93" s="94"/>
    </row>
    <row r="94" spans="2:21">
      <c r="B94" s="117"/>
      <c r="C94" s="50"/>
      <c r="G94" s="51"/>
      <c r="M94" s="40"/>
    </row>
    <row r="95" spans="2:21" ht="17" thickBot="1">
      <c r="B95" s="118"/>
      <c r="C95" s="52"/>
      <c r="D95" s="53"/>
      <c r="E95" s="53"/>
      <c r="F95" s="53"/>
      <c r="G95" s="54"/>
      <c r="M95" s="40"/>
      <c r="U95" s="94"/>
    </row>
    <row r="96" spans="2:21" ht="17" thickBot="1">
      <c r="M96" s="40"/>
      <c r="U96" s="94"/>
    </row>
    <row r="97" spans="2:21" ht="17" thickBot="1">
      <c r="B97" s="17" t="s">
        <v>25</v>
      </c>
      <c r="C97" s="55"/>
      <c r="D97" s="56"/>
      <c r="E97" s="56"/>
      <c r="F97" s="56"/>
      <c r="G97" s="57"/>
      <c r="H97" s="82"/>
      <c r="I97" s="82"/>
      <c r="M97" s="40"/>
    </row>
    <row r="98" spans="2:21">
      <c r="C98" s="58"/>
      <c r="D98" s="59"/>
      <c r="E98" s="59"/>
      <c r="F98" s="59"/>
      <c r="G98" s="60"/>
      <c r="H98" s="82"/>
      <c r="I98" s="82"/>
      <c r="M98" s="40"/>
      <c r="U98" s="94"/>
    </row>
    <row r="99" spans="2:21" ht="17" thickBot="1">
      <c r="C99" s="61"/>
      <c r="D99" s="62"/>
      <c r="E99" s="62"/>
      <c r="F99" s="62"/>
      <c r="G99" s="63"/>
      <c r="H99" s="82"/>
      <c r="I99" s="82"/>
      <c r="M99" s="40"/>
    </row>
    <row r="100" spans="2:21">
      <c r="M100" s="40"/>
    </row>
    <row r="101" spans="2:21"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40"/>
    </row>
    <row r="102" spans="2:21">
      <c r="B102" s="64" t="s">
        <v>26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0"/>
    </row>
    <row r="103" spans="2:21">
      <c r="B103" s="64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40"/>
    </row>
    <row r="104" spans="2:21">
      <c r="B104" s="2" t="s">
        <v>27</v>
      </c>
      <c r="C104" s="1"/>
      <c r="D104" s="1"/>
      <c r="E104" s="1"/>
      <c r="F104" s="1"/>
      <c r="G104" s="1"/>
      <c r="H104" s="1"/>
      <c r="I104" s="1"/>
      <c r="J104" s="65"/>
      <c r="K104" s="65"/>
      <c r="L104" s="1"/>
      <c r="M104" s="40"/>
    </row>
    <row r="105" spans="2:21" ht="102">
      <c r="B105" s="66" t="s">
        <v>28</v>
      </c>
      <c r="C105" s="67" t="s">
        <v>42</v>
      </c>
      <c r="D105" s="67" t="s">
        <v>40</v>
      </c>
      <c r="E105" s="67" t="s">
        <v>41</v>
      </c>
      <c r="F105" s="67"/>
      <c r="G105" s="66" t="s">
        <v>30</v>
      </c>
      <c r="H105" s="66" t="s">
        <v>31</v>
      </c>
      <c r="I105" s="66" t="s">
        <v>32</v>
      </c>
      <c r="J105" s="66" t="s">
        <v>33</v>
      </c>
      <c r="M105" s="40"/>
    </row>
    <row r="106" spans="2:21">
      <c r="B106" s="68">
        <v>1</v>
      </c>
      <c r="C106" s="69"/>
      <c r="D106" s="69"/>
      <c r="E106" s="69"/>
      <c r="F106" s="69"/>
      <c r="G106" s="97"/>
      <c r="H106" s="69"/>
      <c r="I106" s="69"/>
      <c r="J106" s="69"/>
      <c r="M106" s="40"/>
    </row>
    <row r="107" spans="2:21">
      <c r="B107" s="68">
        <v>2</v>
      </c>
      <c r="C107" s="69"/>
      <c r="D107" s="69"/>
      <c r="E107" s="69"/>
      <c r="F107" s="69"/>
      <c r="G107" s="97"/>
      <c r="H107" s="69"/>
      <c r="I107" s="69"/>
      <c r="J107" s="69"/>
      <c r="M107" s="40"/>
    </row>
    <row r="108" spans="2:21">
      <c r="B108" s="68">
        <v>3</v>
      </c>
      <c r="C108" s="69"/>
      <c r="D108" s="69"/>
      <c r="E108" s="69"/>
      <c r="F108" s="69"/>
      <c r="G108" s="98"/>
      <c r="H108" s="69"/>
      <c r="I108" s="69"/>
      <c r="J108" s="69"/>
      <c r="M108" s="40"/>
    </row>
    <row r="109" spans="2:21">
      <c r="B109" s="68" t="s">
        <v>29</v>
      </c>
      <c r="C109" s="69"/>
      <c r="D109" s="69"/>
      <c r="E109" s="69"/>
      <c r="F109" s="69"/>
      <c r="G109" s="98"/>
      <c r="H109" s="69"/>
      <c r="I109" s="69"/>
      <c r="J109" s="69"/>
      <c r="M109" s="40"/>
    </row>
    <row r="110" spans="2:21" ht="17" thickBot="1">
      <c r="B110" s="68" t="s">
        <v>29</v>
      </c>
      <c r="C110" s="69"/>
      <c r="D110" s="69"/>
      <c r="E110" s="69"/>
      <c r="F110" s="69"/>
      <c r="G110" s="69"/>
      <c r="H110" s="69"/>
      <c r="I110" s="70"/>
      <c r="J110" s="70"/>
      <c r="M110" s="40"/>
    </row>
    <row r="111" spans="2:21" ht="17" thickBot="1">
      <c r="B111" s="68" t="s">
        <v>34</v>
      </c>
      <c r="C111" s="69"/>
      <c r="D111" s="69"/>
      <c r="E111" s="69"/>
      <c r="F111" s="69"/>
      <c r="G111" s="69"/>
      <c r="H111" s="69"/>
      <c r="I111" s="71" t="s">
        <v>35</v>
      </c>
      <c r="J111" s="72"/>
      <c r="K111" t="s">
        <v>43</v>
      </c>
      <c r="M111" s="40"/>
    </row>
    <row r="112" spans="2:21">
      <c r="B112" s="7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40"/>
    </row>
    <row r="113" spans="2:13" ht="17" thickBo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40"/>
    </row>
    <row r="114" spans="2:13">
      <c r="B114" s="1"/>
      <c r="C114" s="74"/>
      <c r="D114" s="75"/>
      <c r="E114" s="75"/>
      <c r="F114" s="75"/>
      <c r="G114" s="75"/>
      <c r="H114" s="75"/>
      <c r="I114" s="75"/>
      <c r="J114" s="75"/>
      <c r="K114" s="76"/>
      <c r="L114" s="1"/>
      <c r="M114" s="40"/>
    </row>
    <row r="115" spans="2:13">
      <c r="B115" s="2" t="s">
        <v>36</v>
      </c>
      <c r="C115" s="77"/>
      <c r="D115" s="1"/>
      <c r="E115" s="1"/>
      <c r="F115" s="1"/>
      <c r="G115" s="1"/>
      <c r="H115" s="1"/>
      <c r="I115" s="1"/>
      <c r="J115" s="1"/>
      <c r="K115" s="78"/>
      <c r="L115" s="1"/>
      <c r="M115" s="40"/>
    </row>
    <row r="116" spans="2:13">
      <c r="B116" s="1"/>
      <c r="C116" s="77"/>
      <c r="D116" s="1"/>
      <c r="E116" s="1"/>
      <c r="F116" s="1"/>
      <c r="G116" s="1"/>
      <c r="H116" s="1"/>
      <c r="I116" s="1"/>
      <c r="J116" s="1"/>
      <c r="K116" s="78"/>
      <c r="L116" s="1"/>
      <c r="M116" s="40"/>
    </row>
    <row r="117" spans="2:13">
      <c r="B117" s="1"/>
      <c r="C117" s="77"/>
      <c r="D117" s="1"/>
      <c r="E117" s="1"/>
      <c r="F117" s="1"/>
      <c r="G117" s="1"/>
      <c r="H117" s="1"/>
      <c r="I117" s="1"/>
      <c r="J117" s="1"/>
      <c r="K117" s="78"/>
      <c r="L117" s="1"/>
      <c r="M117" s="40"/>
    </row>
    <row r="118" spans="2:13">
      <c r="B118" s="1"/>
      <c r="C118" s="77"/>
      <c r="D118" s="1"/>
      <c r="E118" s="1"/>
      <c r="F118" s="1"/>
      <c r="G118" s="1"/>
      <c r="H118" s="1"/>
      <c r="I118" s="1"/>
      <c r="J118" s="1"/>
      <c r="K118" s="78"/>
      <c r="L118" s="1"/>
      <c r="M118" s="40"/>
    </row>
    <row r="119" spans="2:13">
      <c r="B119" s="1"/>
      <c r="C119" s="77"/>
      <c r="D119" s="1"/>
      <c r="E119" s="1"/>
      <c r="F119" s="1"/>
      <c r="G119" s="1"/>
      <c r="H119" s="1"/>
      <c r="I119" s="1"/>
      <c r="J119" s="1"/>
      <c r="K119" s="78"/>
      <c r="L119" s="1"/>
      <c r="M119" s="40"/>
    </row>
    <row r="120" spans="2:13">
      <c r="B120" s="1"/>
      <c r="C120" s="77"/>
      <c r="D120" s="1"/>
      <c r="E120" s="1"/>
      <c r="F120" s="1"/>
      <c r="G120" s="1"/>
      <c r="H120" s="1"/>
      <c r="I120" s="1"/>
      <c r="J120" s="1"/>
      <c r="K120" s="78"/>
      <c r="L120" s="1"/>
      <c r="M120" s="40"/>
    </row>
    <row r="121" spans="2:13">
      <c r="B121" s="1"/>
      <c r="C121" s="77"/>
      <c r="D121" s="1"/>
      <c r="E121" s="1"/>
      <c r="F121" s="1"/>
      <c r="G121" s="1"/>
      <c r="H121" s="1"/>
      <c r="I121" s="1"/>
      <c r="J121" s="1"/>
      <c r="K121" s="78"/>
      <c r="L121" s="1"/>
      <c r="M121" s="40"/>
    </row>
    <row r="122" spans="2:13">
      <c r="B122" s="1"/>
      <c r="C122" s="77"/>
      <c r="D122" s="1"/>
      <c r="E122" s="1"/>
      <c r="F122" s="1"/>
      <c r="G122" s="1"/>
      <c r="H122" s="1"/>
      <c r="I122" s="1"/>
      <c r="J122" s="1"/>
      <c r="K122" s="78"/>
      <c r="L122" s="1"/>
      <c r="M122" s="40"/>
    </row>
    <row r="123" spans="2:13">
      <c r="B123" s="1"/>
      <c r="C123" s="77"/>
      <c r="D123" s="1"/>
      <c r="E123" s="1"/>
      <c r="F123" s="1"/>
      <c r="G123" s="1"/>
      <c r="H123" s="1"/>
      <c r="I123" s="1"/>
      <c r="J123" s="1"/>
      <c r="K123" s="78"/>
      <c r="L123" s="1"/>
      <c r="M123" s="40"/>
    </row>
    <row r="124" spans="2:13">
      <c r="B124" s="1"/>
      <c r="C124" s="77"/>
      <c r="D124" s="1"/>
      <c r="E124" s="1"/>
      <c r="F124" s="1"/>
      <c r="G124" s="1"/>
      <c r="H124" s="1"/>
      <c r="I124" s="1"/>
      <c r="J124" s="1"/>
      <c r="K124" s="78"/>
      <c r="L124" s="1"/>
      <c r="M124" s="40"/>
    </row>
    <row r="125" spans="2:13" ht="17" thickBot="1">
      <c r="B125" s="1"/>
      <c r="C125" s="79"/>
      <c r="D125" s="80"/>
      <c r="E125" s="80"/>
      <c r="F125" s="80"/>
      <c r="G125" s="80"/>
      <c r="H125" s="80"/>
      <c r="I125" s="80"/>
      <c r="J125" s="80"/>
      <c r="K125" s="81"/>
      <c r="L125" s="1"/>
      <c r="M125" s="40"/>
    </row>
  </sheetData>
  <mergeCells count="19">
    <mergeCell ref="A66:B66"/>
    <mergeCell ref="A68:H68"/>
    <mergeCell ref="A59:B61"/>
    <mergeCell ref="B90:B95"/>
    <mergeCell ref="A44:B44"/>
    <mergeCell ref="A1:H1"/>
    <mergeCell ref="A34:H34"/>
    <mergeCell ref="A2:H2"/>
    <mergeCell ref="A5:B5"/>
    <mergeCell ref="A12:B12"/>
    <mergeCell ref="A14:B14"/>
    <mergeCell ref="A21:B21"/>
    <mergeCell ref="A23:B23"/>
    <mergeCell ref="A31:B31"/>
    <mergeCell ref="A37:B37"/>
    <mergeCell ref="A24:B26"/>
    <mergeCell ref="A48:B48"/>
    <mergeCell ref="A55:B55"/>
    <mergeCell ref="A58:B58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Federica Acerbi</dc:creator>
  <cp:lastModifiedBy>Amirhossein Jandaghian</cp:lastModifiedBy>
  <dcterms:created xsi:type="dcterms:W3CDTF">2020-06-15T13:30:30Z</dcterms:created>
  <dcterms:modified xsi:type="dcterms:W3CDTF">2024-01-12T10:33:58Z</dcterms:modified>
</cp:coreProperties>
</file>