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_jandaghian/Documents/Polimi/Y 02/Polimi - Git/MarkAn - Marketing Analytics (LAMBERTI LUCIO) [2024-25] - 057027 /Exams-20250121/First Call/"/>
    </mc:Choice>
  </mc:AlternateContent>
  <xr:revisionPtr revIDLastSave="0" documentId="13_ncr:1_{E267BF91-F537-C14F-AEB5-6B2236B74006}" xr6:coauthVersionLast="47" xr6:coauthVersionMax="47" xr10:uidLastSave="{00000000-0000-0000-0000-000000000000}"/>
  <bookViews>
    <workbookView xWindow="16800" yWindow="500" windowWidth="16800" windowHeight="19120" activeTab="2" xr2:uid="{7E960507-56AE-9447-81BC-BDF99323F213}"/>
  </bookViews>
  <sheets>
    <sheet name="Exercise 1" sheetId="1" r:id="rId1"/>
    <sheet name="Exercise 2" sheetId="2" r:id="rId2"/>
    <sheet name="Exercise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2" l="1"/>
  <c r="G3" i="2"/>
  <c r="G4" i="2"/>
  <c r="G5" i="2"/>
  <c r="G6" i="2"/>
  <c r="G7" i="2"/>
  <c r="G8" i="2"/>
  <c r="G9" i="2"/>
  <c r="G10" i="2"/>
  <c r="G2" i="2"/>
  <c r="H2" i="2" s="1"/>
  <c r="F3" i="2"/>
  <c r="F4" i="2"/>
  <c r="F5" i="2"/>
  <c r="F6" i="2"/>
  <c r="F7" i="2"/>
  <c r="F8" i="2"/>
  <c r="F9" i="2"/>
  <c r="F10" i="2"/>
  <c r="D2" i="2"/>
  <c r="C5" i="2"/>
  <c r="C2" i="2"/>
  <c r="C3" i="2"/>
  <c r="C4" i="2"/>
  <c r="F5" i="1"/>
  <c r="F4" i="1"/>
  <c r="F3" i="1"/>
  <c r="F2" i="1"/>
  <c r="E2" i="1"/>
  <c r="I2" i="2" l="1"/>
  <c r="H3" i="2"/>
  <c r="C10" i="2"/>
  <c r="I3" i="2" l="1"/>
  <c r="H4" i="2"/>
  <c r="C6" i="2"/>
  <c r="C7" i="2"/>
  <c r="C8" i="2"/>
  <c r="C9" i="2"/>
  <c r="I2" i="1"/>
  <c r="F6" i="1"/>
  <c r="F7" i="1"/>
  <c r="F8" i="1"/>
  <c r="F9" i="1"/>
  <c r="F10" i="1"/>
  <c r="F11" i="1"/>
  <c r="F12" i="1"/>
  <c r="F13" i="1"/>
  <c r="D3" i="1"/>
  <c r="E3" i="1" s="1"/>
  <c r="D4" i="1"/>
  <c r="E4" i="1" s="1"/>
  <c r="D2" i="1"/>
  <c r="G2" i="1" s="1"/>
  <c r="C5" i="1"/>
  <c r="D5" i="1" s="1"/>
  <c r="E5" i="1" s="1"/>
  <c r="H5" i="2" l="1"/>
  <c r="I4" i="2"/>
  <c r="G4" i="1"/>
  <c r="H4" i="1"/>
  <c r="H3" i="1"/>
  <c r="I3" i="1" s="1"/>
  <c r="G3" i="1"/>
  <c r="H5" i="1"/>
  <c r="G5" i="1"/>
  <c r="K3" i="1"/>
  <c r="C6" i="1"/>
  <c r="H6" i="2" l="1"/>
  <c r="I5" i="2"/>
  <c r="D6" i="1"/>
  <c r="E6" i="1" s="1"/>
  <c r="C7" i="1"/>
  <c r="I4" i="1"/>
  <c r="I5" i="1"/>
  <c r="H7" i="2" l="1"/>
  <c r="I6" i="2"/>
  <c r="K5" i="1"/>
  <c r="H6" i="1"/>
  <c r="I6" i="1" s="1"/>
  <c r="G6" i="1"/>
  <c r="K4" i="1"/>
  <c r="C8" i="1"/>
  <c r="D7" i="1"/>
  <c r="E7" i="1" s="1"/>
  <c r="H8" i="2" l="1"/>
  <c r="I7" i="2"/>
  <c r="H7" i="1"/>
  <c r="I7" i="1" s="1"/>
  <c r="G7" i="1"/>
  <c r="C9" i="1"/>
  <c r="D8" i="1"/>
  <c r="E8" i="1" s="1"/>
  <c r="K7" i="1"/>
  <c r="K6" i="1"/>
  <c r="H9" i="2" l="1"/>
  <c r="I8" i="2"/>
  <c r="H8" i="1"/>
  <c r="I8" i="1" s="1"/>
  <c r="G8" i="1"/>
  <c r="C10" i="1"/>
  <c r="D9" i="1"/>
  <c r="E9" i="1" s="1"/>
  <c r="K8" i="1"/>
  <c r="H10" i="2" l="1"/>
  <c r="I10" i="2" s="1"/>
  <c r="I9" i="2"/>
  <c r="G9" i="1"/>
  <c r="H9" i="1"/>
  <c r="I9" i="1" s="1"/>
  <c r="C11" i="1"/>
  <c r="D10" i="1"/>
  <c r="E10" i="1" s="1"/>
  <c r="K9" i="1"/>
  <c r="G10" i="1" l="1"/>
  <c r="H10" i="1"/>
  <c r="I10" i="1" s="1"/>
  <c r="C12" i="1"/>
  <c r="D11" i="1"/>
  <c r="E11" i="1" s="1"/>
  <c r="K10" i="1"/>
  <c r="G11" i="1" l="1"/>
  <c r="H11" i="1"/>
  <c r="I11" i="1" s="1"/>
  <c r="C13" i="1"/>
  <c r="D13" i="1" s="1"/>
  <c r="E13" i="1" s="1"/>
  <c r="D12" i="1"/>
  <c r="E12" i="1" s="1"/>
  <c r="K11" i="1"/>
  <c r="G12" i="1" l="1"/>
  <c r="H12" i="1"/>
  <c r="H13" i="1"/>
  <c r="G13" i="1"/>
  <c r="C16" i="1" s="1"/>
  <c r="I12" i="1"/>
  <c r="K12" i="1"/>
  <c r="I13" i="1" l="1"/>
  <c r="K14" i="1" s="1"/>
  <c r="L2" i="1" s="1"/>
  <c r="K13" i="1"/>
</calcChain>
</file>

<file path=xl/sharedStrings.xml><?xml version="1.0" encoding="utf-8"?>
<sst xmlns="http://schemas.openxmlformats.org/spreadsheetml/2006/main" count="24" uniqueCount="19">
  <si>
    <t>Attending</t>
  </si>
  <si>
    <t>DR</t>
  </si>
  <si>
    <t>CLV</t>
  </si>
  <si>
    <t>RR</t>
  </si>
  <si>
    <t>LT</t>
  </si>
  <si>
    <t>Churn rate</t>
  </si>
  <si>
    <t>Period</t>
  </si>
  <si>
    <t>Margin</t>
  </si>
  <si>
    <t>Real</t>
  </si>
  <si>
    <t>Purchases</t>
  </si>
  <si>
    <t>RR cumulated</t>
  </si>
  <si>
    <t>Lifetime</t>
  </si>
  <si>
    <t xml:space="preserve">The solution is not correct because the algorithm considers only the monthly retention rate hence it doesn't account for the cumulated retention rate. </t>
  </si>
  <si>
    <t>attending</t>
  </si>
  <si>
    <t xml:space="preserve">chrun </t>
  </si>
  <si>
    <t>rr</t>
  </si>
  <si>
    <t>cumm rr</t>
  </si>
  <si>
    <t>contibution to clv</t>
  </si>
  <si>
    <t>clv=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</si>
</sst>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\ &quot;€&quot;;[Red]\-#,##0.00\ &quot;€&quot;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73" formatCode="0.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0" fillId="0" borderId="5" xfId="0" applyBorder="1"/>
    <xf numFmtId="164" fontId="0" fillId="0" borderId="6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2" borderId="4" xfId="0" applyFont="1" applyFill="1" applyBorder="1"/>
    <xf numFmtId="0" fontId="0" fillId="2" borderId="2" xfId="0" applyFill="1" applyBorder="1"/>
    <xf numFmtId="164" fontId="0" fillId="2" borderId="4" xfId="0" applyNumberFormat="1" applyFill="1" applyBorder="1"/>
    <xf numFmtId="166" fontId="0" fillId="2" borderId="1" xfId="1" applyFont="1" applyFill="1" applyBorder="1"/>
    <xf numFmtId="165" fontId="0" fillId="2" borderId="1" xfId="2" applyFont="1" applyFill="1" applyBorder="1"/>
    <xf numFmtId="9" fontId="0" fillId="0" borderId="6" xfId="3" applyFont="1" applyBorder="1"/>
    <xf numFmtId="9" fontId="0" fillId="0" borderId="0" xfId="3" applyFont="1"/>
    <xf numFmtId="9" fontId="0" fillId="0" borderId="11" xfId="3" applyFont="1" applyBorder="1"/>
    <xf numFmtId="9" fontId="0" fillId="0" borderId="7" xfId="3" applyFont="1" applyBorder="1"/>
    <xf numFmtId="9" fontId="0" fillId="0" borderId="9" xfId="3" applyFont="1" applyBorder="1"/>
    <xf numFmtId="9" fontId="0" fillId="0" borderId="12" xfId="3" applyFont="1" applyBorder="1"/>
    <xf numFmtId="0" fontId="2" fillId="0" borderId="0" xfId="0" applyFont="1" applyFill="1" applyBorder="1"/>
    <xf numFmtId="173" fontId="0" fillId="0" borderId="0" xfId="0" applyNumberForma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C9D67-CCF0-CD4A-AC75-47E708C85855}">
  <dimension ref="A1:L35"/>
  <sheetViews>
    <sheetView topLeftCell="D1" workbookViewId="0">
      <selection activeCell="G1" sqref="G1"/>
    </sheetView>
  </sheetViews>
  <sheetFormatPr baseColWidth="10" defaultRowHeight="16" x14ac:dyDescent="0.2"/>
  <cols>
    <col min="2" max="2" width="17.6640625" customWidth="1"/>
    <col min="3" max="3" width="15.33203125" customWidth="1"/>
    <col min="4" max="4" width="14" customWidth="1"/>
    <col min="5" max="5" width="15.83203125" customWidth="1"/>
    <col min="6" max="6" width="15.6640625" customWidth="1"/>
    <col min="7" max="7" width="13.83203125" customWidth="1"/>
    <col min="9" max="9" width="18.83203125" customWidth="1"/>
    <col min="10" max="10" width="14.83203125" customWidth="1"/>
    <col min="11" max="11" width="14.33203125" customWidth="1"/>
    <col min="12" max="12" width="16.6640625" customWidth="1"/>
  </cols>
  <sheetData>
    <row r="1" spans="1:12" ht="17" thickBot="1" x14ac:dyDescent="0.25">
      <c r="A1" s="1" t="s">
        <v>6</v>
      </c>
      <c r="B1" s="5" t="s">
        <v>7</v>
      </c>
      <c r="C1" s="6" t="s">
        <v>0</v>
      </c>
      <c r="D1" s="6" t="s">
        <v>8</v>
      </c>
      <c r="E1" s="6" t="s">
        <v>9</v>
      </c>
      <c r="F1" s="6" t="s">
        <v>1</v>
      </c>
      <c r="G1" s="6"/>
      <c r="H1" s="6" t="s">
        <v>3</v>
      </c>
      <c r="I1" s="6" t="s">
        <v>10</v>
      </c>
      <c r="J1" s="6" t="s">
        <v>4</v>
      </c>
      <c r="K1" s="6" t="s">
        <v>5</v>
      </c>
      <c r="L1" s="17" t="s">
        <v>11</v>
      </c>
    </row>
    <row r="2" spans="1:12" ht="17" thickBot="1" x14ac:dyDescent="0.25">
      <c r="A2" s="7">
        <v>0</v>
      </c>
      <c r="B2" s="8">
        <v>2.2000000000000002</v>
      </c>
      <c r="C2" s="9">
        <v>150</v>
      </c>
      <c r="D2" s="9">
        <f>0.95*C2</f>
        <v>142.5</v>
      </c>
      <c r="E2" s="9">
        <f>0.5*D2</f>
        <v>71.25</v>
      </c>
      <c r="F2" s="9">
        <f>1/(1+0.25%)^A2</f>
        <v>1</v>
      </c>
      <c r="G2" s="8">
        <f>B2*E2*F2</f>
        <v>156.75</v>
      </c>
      <c r="H2" s="22">
        <v>1</v>
      </c>
      <c r="I2" s="22">
        <f>H2</f>
        <v>1</v>
      </c>
      <c r="J2" s="9">
        <v>0.5</v>
      </c>
      <c r="K2" s="25">
        <v>0</v>
      </c>
      <c r="L2" s="20">
        <f>SUMPRODUCT(J2:J14,K2:K14)</f>
        <v>7.9845614035087706</v>
      </c>
    </row>
    <row r="3" spans="1:12" x14ac:dyDescent="0.2">
      <c r="A3" s="11">
        <v>1</v>
      </c>
      <c r="B3" s="12">
        <v>2.2000000000000002</v>
      </c>
      <c r="C3">
        <v>150</v>
      </c>
      <c r="D3">
        <f>0.95*C3</f>
        <v>142.5</v>
      </c>
      <c r="E3">
        <f t="shared" ref="E3:E13" si="0">0.5*D3</f>
        <v>71.25</v>
      </c>
      <c r="F3">
        <f>1/(1+0.25%)^A3</f>
        <v>0.99750623441396513</v>
      </c>
      <c r="G3" s="12">
        <f t="shared" ref="G3:G13" si="1">B3*E3*F3</f>
        <v>156.35910224438902</v>
      </c>
      <c r="H3" s="23">
        <f>E3/E2</f>
        <v>1</v>
      </c>
      <c r="I3" s="23">
        <f>H3*I2</f>
        <v>1</v>
      </c>
      <c r="J3">
        <v>1.5</v>
      </c>
      <c r="K3" s="26">
        <f>I2-I3</f>
        <v>0</v>
      </c>
    </row>
    <row r="4" spans="1:12" x14ac:dyDescent="0.2">
      <c r="A4" s="11">
        <v>2</v>
      </c>
      <c r="B4" s="12">
        <v>2.2000000000000002</v>
      </c>
      <c r="C4">
        <v>110</v>
      </c>
      <c r="D4">
        <f>0.95*C4</f>
        <v>104.5</v>
      </c>
      <c r="E4">
        <f t="shared" si="0"/>
        <v>52.25</v>
      </c>
      <c r="F4">
        <f>1/(1+0.25%)^A4</f>
        <v>0.99501868769472834</v>
      </c>
      <c r="G4" s="12">
        <f t="shared" si="1"/>
        <v>114.37739815050902</v>
      </c>
      <c r="H4" s="23">
        <f t="shared" ref="H4:H13" si="2">E4/E3</f>
        <v>0.73333333333333328</v>
      </c>
      <c r="I4" s="23">
        <f t="shared" ref="I4:I13" si="3">H4*I3</f>
        <v>0.73333333333333328</v>
      </c>
      <c r="J4">
        <v>2.5</v>
      </c>
      <c r="K4" s="26">
        <f t="shared" ref="K4:K14" si="4">I3-I4</f>
        <v>0.26666666666666672</v>
      </c>
    </row>
    <row r="5" spans="1:12" x14ac:dyDescent="0.2">
      <c r="A5" s="11">
        <v>3</v>
      </c>
      <c r="B5" s="12">
        <v>2.2000000000000002</v>
      </c>
      <c r="C5">
        <f>C4-5</f>
        <v>105</v>
      </c>
      <c r="D5">
        <f>0.95*C5</f>
        <v>99.75</v>
      </c>
      <c r="E5">
        <f t="shared" si="0"/>
        <v>49.875</v>
      </c>
      <c r="F5">
        <f>1/(1+0.25%)^A5</f>
        <v>0.99253734433389373</v>
      </c>
      <c r="G5" s="12">
        <f t="shared" si="1"/>
        <v>108.9061601070365</v>
      </c>
      <c r="H5" s="23">
        <f t="shared" si="2"/>
        <v>0.95454545454545459</v>
      </c>
      <c r="I5" s="23">
        <f t="shared" si="3"/>
        <v>0.7</v>
      </c>
      <c r="J5">
        <v>3.5</v>
      </c>
      <c r="K5" s="26">
        <f t="shared" si="4"/>
        <v>3.3333333333333326E-2</v>
      </c>
    </row>
    <row r="6" spans="1:12" x14ac:dyDescent="0.2">
      <c r="A6" s="11">
        <v>4</v>
      </c>
      <c r="B6" s="12">
        <v>2.2000000000000002</v>
      </c>
      <c r="C6">
        <f t="shared" ref="C6:C13" si="5">C5-5</f>
        <v>100</v>
      </c>
      <c r="D6">
        <f>0.92*C6</f>
        <v>92</v>
      </c>
      <c r="E6">
        <f t="shared" si="0"/>
        <v>46</v>
      </c>
      <c r="F6">
        <f t="shared" ref="F3:F13" si="6">1/(1+0.25%)^A6</f>
        <v>0.99006218886173936</v>
      </c>
      <c r="G6" s="12">
        <f t="shared" si="1"/>
        <v>100.19429351280803</v>
      </c>
      <c r="H6" s="23">
        <f t="shared" si="2"/>
        <v>0.92230576441102752</v>
      </c>
      <c r="I6" s="23">
        <f t="shared" si="3"/>
        <v>0.6456140350877192</v>
      </c>
      <c r="J6">
        <v>4.5</v>
      </c>
      <c r="K6" s="26">
        <f t="shared" si="4"/>
        <v>5.438596491228076E-2</v>
      </c>
    </row>
    <row r="7" spans="1:12" x14ac:dyDescent="0.2">
      <c r="A7" s="11">
        <v>5</v>
      </c>
      <c r="B7" s="12">
        <v>2.2000000000000002</v>
      </c>
      <c r="C7">
        <f t="shared" si="5"/>
        <v>95</v>
      </c>
      <c r="D7">
        <f t="shared" ref="D7:D13" si="7">0.92*C7</f>
        <v>87.4</v>
      </c>
      <c r="E7">
        <f t="shared" si="0"/>
        <v>43.7</v>
      </c>
      <c r="F7">
        <f t="shared" si="6"/>
        <v>0.98759320584712151</v>
      </c>
      <c r="G7" s="12">
        <f t="shared" si="1"/>
        <v>94.94721081014228</v>
      </c>
      <c r="H7" s="23">
        <f t="shared" si="2"/>
        <v>0.95000000000000007</v>
      </c>
      <c r="I7" s="23">
        <f t="shared" si="3"/>
        <v>0.61333333333333329</v>
      </c>
      <c r="J7">
        <v>5.5</v>
      </c>
      <c r="K7" s="26">
        <f t="shared" si="4"/>
        <v>3.228070175438591E-2</v>
      </c>
    </row>
    <row r="8" spans="1:12" x14ac:dyDescent="0.2">
      <c r="A8" s="11">
        <v>6</v>
      </c>
      <c r="B8" s="12">
        <v>2.2000000000000002</v>
      </c>
      <c r="C8">
        <f t="shared" si="5"/>
        <v>90</v>
      </c>
      <c r="D8">
        <f t="shared" si="7"/>
        <v>82.8</v>
      </c>
      <c r="E8">
        <f t="shared" si="0"/>
        <v>41.4</v>
      </c>
      <c r="F8">
        <f t="shared" si="6"/>
        <v>0.98513037989737828</v>
      </c>
      <c r="G8" s="12">
        <f t="shared" si="1"/>
        <v>89.725675001053219</v>
      </c>
      <c r="H8" s="23">
        <f t="shared" si="2"/>
        <v>0.94736842105263153</v>
      </c>
      <c r="I8" s="23">
        <f t="shared" si="3"/>
        <v>0.58105263157894727</v>
      </c>
      <c r="J8">
        <v>6.5</v>
      </c>
      <c r="K8" s="26">
        <f t="shared" si="4"/>
        <v>3.2280701754386021E-2</v>
      </c>
    </row>
    <row r="9" spans="1:12" x14ac:dyDescent="0.2">
      <c r="A9" s="11">
        <v>7</v>
      </c>
      <c r="B9" s="12">
        <v>2.2000000000000002</v>
      </c>
      <c r="C9">
        <f t="shared" si="5"/>
        <v>85</v>
      </c>
      <c r="D9">
        <f t="shared" si="7"/>
        <v>78.2</v>
      </c>
      <c r="E9">
        <f t="shared" si="0"/>
        <v>39.1</v>
      </c>
      <c r="F9">
        <f t="shared" si="6"/>
        <v>0.98267369565823282</v>
      </c>
      <c r="G9" s="12">
        <f t="shared" si="1"/>
        <v>84.52959130052119</v>
      </c>
      <c r="H9" s="23">
        <f t="shared" si="2"/>
        <v>0.94444444444444453</v>
      </c>
      <c r="I9" s="23">
        <f t="shared" si="3"/>
        <v>0.54877192982456136</v>
      </c>
      <c r="J9">
        <v>7.5</v>
      </c>
      <c r="K9" s="26">
        <f t="shared" si="4"/>
        <v>3.228070175438591E-2</v>
      </c>
    </row>
    <row r="10" spans="1:12" x14ac:dyDescent="0.2">
      <c r="A10" s="11">
        <v>8</v>
      </c>
      <c r="B10" s="12">
        <v>2.2000000000000002</v>
      </c>
      <c r="C10">
        <f t="shared" si="5"/>
        <v>80</v>
      </c>
      <c r="D10">
        <f t="shared" si="7"/>
        <v>73.600000000000009</v>
      </c>
      <c r="E10">
        <f t="shared" si="0"/>
        <v>36.800000000000004</v>
      </c>
      <c r="F10">
        <f t="shared" si="6"/>
        <v>0.98022313781369852</v>
      </c>
      <c r="G10" s="12">
        <f t="shared" si="1"/>
        <v>79.358865237397055</v>
      </c>
      <c r="H10" s="23">
        <f t="shared" si="2"/>
        <v>0.94117647058823539</v>
      </c>
      <c r="I10" s="23">
        <f t="shared" si="3"/>
        <v>0.51649122807017545</v>
      </c>
      <c r="J10">
        <v>8.5</v>
      </c>
      <c r="K10" s="26">
        <f t="shared" si="4"/>
        <v>3.228070175438591E-2</v>
      </c>
    </row>
    <row r="11" spans="1:12" x14ac:dyDescent="0.2">
      <c r="A11" s="11">
        <v>9</v>
      </c>
      <c r="B11" s="12">
        <v>2.2000000000000002</v>
      </c>
      <c r="C11">
        <f t="shared" si="5"/>
        <v>75</v>
      </c>
      <c r="D11">
        <f t="shared" si="7"/>
        <v>69</v>
      </c>
      <c r="E11">
        <f t="shared" si="0"/>
        <v>34.5</v>
      </c>
      <c r="F11">
        <f t="shared" si="6"/>
        <v>0.97777869108598348</v>
      </c>
      <c r="G11" s="12">
        <f t="shared" si="1"/>
        <v>74.213402653426158</v>
      </c>
      <c r="H11" s="23">
        <f t="shared" si="2"/>
        <v>0.93749999999999989</v>
      </c>
      <c r="I11" s="23">
        <f t="shared" si="3"/>
        <v>0.48421052631578942</v>
      </c>
      <c r="J11">
        <v>9.5</v>
      </c>
      <c r="K11" s="26">
        <f t="shared" si="4"/>
        <v>3.2280701754386021E-2</v>
      </c>
    </row>
    <row r="12" spans="1:12" x14ac:dyDescent="0.2">
      <c r="A12" s="11">
        <v>10</v>
      </c>
      <c r="B12" s="12">
        <v>2.2000000000000002</v>
      </c>
      <c r="C12">
        <f t="shared" si="5"/>
        <v>70</v>
      </c>
      <c r="D12">
        <f t="shared" si="7"/>
        <v>64.400000000000006</v>
      </c>
      <c r="E12">
        <f t="shared" si="0"/>
        <v>32.200000000000003</v>
      </c>
      <c r="F12">
        <f t="shared" si="6"/>
        <v>0.97534034023539518</v>
      </c>
      <c r="G12" s="12">
        <f t="shared" si="1"/>
        <v>69.093109702275413</v>
      </c>
      <c r="H12" s="23">
        <f t="shared" si="2"/>
        <v>0.93333333333333346</v>
      </c>
      <c r="I12" s="23">
        <f t="shared" si="3"/>
        <v>0.45192982456140351</v>
      </c>
      <c r="J12">
        <v>10.5</v>
      </c>
      <c r="K12" s="26">
        <f t="shared" si="4"/>
        <v>3.228070175438591E-2</v>
      </c>
    </row>
    <row r="13" spans="1:12" x14ac:dyDescent="0.2">
      <c r="A13" s="11">
        <v>11</v>
      </c>
      <c r="B13" s="12">
        <v>2.2000000000000002</v>
      </c>
      <c r="C13">
        <f t="shared" si="5"/>
        <v>65</v>
      </c>
      <c r="D13">
        <f t="shared" si="7"/>
        <v>59.800000000000004</v>
      </c>
      <c r="E13">
        <f t="shared" si="0"/>
        <v>29.900000000000002</v>
      </c>
      <c r="F13">
        <f t="shared" si="6"/>
        <v>0.97290807006024471</v>
      </c>
      <c r="G13" s="12">
        <f t="shared" si="1"/>
        <v>63.997892848562913</v>
      </c>
      <c r="H13" s="23">
        <f t="shared" si="2"/>
        <v>0.9285714285714286</v>
      </c>
      <c r="I13" s="23">
        <f t="shared" si="3"/>
        <v>0.41964912280701755</v>
      </c>
      <c r="J13">
        <v>11.5</v>
      </c>
      <c r="K13" s="26">
        <f t="shared" si="4"/>
        <v>3.2280701754385965E-2</v>
      </c>
    </row>
    <row r="14" spans="1:12" ht="17" thickBot="1" x14ac:dyDescent="0.25">
      <c r="A14" s="14"/>
      <c r="B14" s="15"/>
      <c r="C14" s="15"/>
      <c r="D14" s="15"/>
      <c r="E14" s="15"/>
      <c r="F14" s="15"/>
      <c r="G14" s="15"/>
      <c r="H14" s="15"/>
      <c r="I14" s="24">
        <v>0</v>
      </c>
      <c r="J14" s="15">
        <v>12</v>
      </c>
      <c r="K14" s="27">
        <f t="shared" si="4"/>
        <v>0.41964912280701755</v>
      </c>
    </row>
    <row r="15" spans="1:12" ht="17" thickBot="1" x14ac:dyDescent="0.25"/>
    <row r="16" spans="1:12" ht="17" thickBot="1" x14ac:dyDescent="0.25">
      <c r="B16" s="18" t="s">
        <v>2</v>
      </c>
      <c r="C16" s="19">
        <f>SUM(G2:G13)/150</f>
        <v>7.9496846771208052</v>
      </c>
    </row>
    <row r="21" spans="1:3" ht="17" thickBot="1" x14ac:dyDescent="0.25"/>
    <row r="22" spans="1:3" ht="17" thickBot="1" x14ac:dyDescent="0.25">
      <c r="A22" s="1" t="s">
        <v>6</v>
      </c>
      <c r="B22" s="5" t="s">
        <v>7</v>
      </c>
      <c r="C22" t="s">
        <v>13</v>
      </c>
    </row>
    <row r="23" spans="1:3" x14ac:dyDescent="0.2">
      <c r="A23" s="7">
        <v>0</v>
      </c>
      <c r="B23" s="8">
        <v>2.2000000000000002</v>
      </c>
      <c r="C23">
        <v>150</v>
      </c>
    </row>
    <row r="24" spans="1:3" x14ac:dyDescent="0.2">
      <c r="A24" s="11">
        <v>1</v>
      </c>
      <c r="B24" s="12">
        <v>2.2000000000000002</v>
      </c>
      <c r="C24">
        <v>150</v>
      </c>
    </row>
    <row r="25" spans="1:3" x14ac:dyDescent="0.2">
      <c r="A25" s="11">
        <v>2</v>
      </c>
      <c r="B25" s="12">
        <v>2.2000000000000002</v>
      </c>
      <c r="C25">
        <v>110</v>
      </c>
    </row>
    <row r="26" spans="1:3" x14ac:dyDescent="0.2">
      <c r="A26" s="11">
        <v>3</v>
      </c>
      <c r="B26" s="12">
        <v>2.2000000000000002</v>
      </c>
      <c r="C26">
        <v>105</v>
      </c>
    </row>
    <row r="27" spans="1:3" x14ac:dyDescent="0.2">
      <c r="A27" s="11">
        <v>4</v>
      </c>
      <c r="B27" s="12">
        <v>2.2000000000000002</v>
      </c>
      <c r="C27">
        <v>100</v>
      </c>
    </row>
    <row r="28" spans="1:3" x14ac:dyDescent="0.2">
      <c r="A28" s="11">
        <v>5</v>
      </c>
      <c r="B28" s="12">
        <v>2.2000000000000002</v>
      </c>
      <c r="C28">
        <v>95</v>
      </c>
    </row>
    <row r="29" spans="1:3" x14ac:dyDescent="0.2">
      <c r="A29" s="11">
        <v>6</v>
      </c>
      <c r="B29" s="12">
        <v>2.2000000000000002</v>
      </c>
    </row>
    <row r="30" spans="1:3" x14ac:dyDescent="0.2">
      <c r="A30" s="11">
        <v>7</v>
      </c>
      <c r="B30" s="12">
        <v>2.2000000000000002</v>
      </c>
    </row>
    <row r="31" spans="1:3" x14ac:dyDescent="0.2">
      <c r="A31" s="11">
        <v>8</v>
      </c>
      <c r="B31" s="12">
        <v>2.2000000000000002</v>
      </c>
    </row>
    <row r="32" spans="1:3" x14ac:dyDescent="0.2">
      <c r="A32" s="11">
        <v>9</v>
      </c>
      <c r="B32" s="12">
        <v>2.2000000000000002</v>
      </c>
    </row>
    <row r="33" spans="1:2" x14ac:dyDescent="0.2">
      <c r="A33" s="11">
        <v>10</v>
      </c>
      <c r="B33" s="12">
        <v>2.2000000000000002</v>
      </c>
    </row>
    <row r="34" spans="1:2" x14ac:dyDescent="0.2">
      <c r="A34" s="11">
        <v>11</v>
      </c>
      <c r="B34" s="12">
        <v>2.2000000000000002</v>
      </c>
    </row>
    <row r="35" spans="1:2" ht="17" thickBot="1" x14ac:dyDescent="0.25">
      <c r="A35" s="14"/>
      <c r="B35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FA3004-1777-5D4C-A89F-11BC7720A514}">
  <dimension ref="A1:I12"/>
  <sheetViews>
    <sheetView workbookViewId="0">
      <selection activeCell="C3" sqref="C3"/>
    </sheetView>
  </sheetViews>
  <sheetFormatPr baseColWidth="10" defaultRowHeight="16" x14ac:dyDescent="0.2"/>
  <cols>
    <col min="9" max="9" width="12.6640625" bestFit="1" customWidth="1"/>
  </cols>
  <sheetData>
    <row r="1" spans="1:9" ht="17" thickBot="1" x14ac:dyDescent="0.25">
      <c r="A1" s="2" t="s">
        <v>6</v>
      </c>
      <c r="B1" s="3" t="s">
        <v>7</v>
      </c>
      <c r="C1" s="4" t="s">
        <v>1</v>
      </c>
      <c r="F1" s="28" t="s">
        <v>14</v>
      </c>
      <c r="G1" s="28" t="s">
        <v>15</v>
      </c>
      <c r="H1" s="28" t="s">
        <v>16</v>
      </c>
      <c r="I1" s="28" t="s">
        <v>17</v>
      </c>
    </row>
    <row r="2" spans="1:9" ht="17" thickBot="1" x14ac:dyDescent="0.25">
      <c r="A2" s="7">
        <v>0</v>
      </c>
      <c r="B2" s="9">
        <v>12</v>
      </c>
      <c r="C2" s="10">
        <f>1/(1.011)^A2</f>
        <v>1</v>
      </c>
      <c r="D2" s="21">
        <f>SUMPRODUCT(B2:B9,C2:C9)</f>
        <v>92.422693299760951</v>
      </c>
      <c r="F2">
        <v>0</v>
      </c>
      <c r="G2">
        <f>1-F2</f>
        <v>1</v>
      </c>
      <c r="H2">
        <f>G2</f>
        <v>1</v>
      </c>
      <c r="I2">
        <f>H2*C2*B2</f>
        <v>12</v>
      </c>
    </row>
    <row r="3" spans="1:9" x14ac:dyDescent="0.2">
      <c r="A3" s="11">
        <v>1</v>
      </c>
      <c r="B3">
        <v>12</v>
      </c>
      <c r="C3" s="13">
        <f t="shared" ref="C3:C9" si="0">1/(1.011)^A3</f>
        <v>0.98911968348170143</v>
      </c>
      <c r="F3" s="23">
        <f t="shared" ref="F3:F10" si="1">2.5/100</f>
        <v>2.5000000000000001E-2</v>
      </c>
      <c r="G3" s="23">
        <f t="shared" ref="G3:G10" si="2">1-F3</f>
        <v>0.97499999999999998</v>
      </c>
      <c r="H3" s="23">
        <f>G3*H2</f>
        <v>0.97499999999999998</v>
      </c>
      <c r="I3" s="29">
        <f t="shared" ref="I3:I10" si="3">H3*C3*B3</f>
        <v>11.572700296735906</v>
      </c>
    </row>
    <row r="4" spans="1:9" x14ac:dyDescent="0.2">
      <c r="A4" s="11">
        <v>2</v>
      </c>
      <c r="B4">
        <v>12</v>
      </c>
      <c r="C4" s="13">
        <f t="shared" si="0"/>
        <v>0.97835774825094113</v>
      </c>
      <c r="F4" s="23">
        <f t="shared" si="1"/>
        <v>2.5000000000000001E-2</v>
      </c>
      <c r="G4" s="23">
        <f t="shared" si="2"/>
        <v>0.97499999999999998</v>
      </c>
      <c r="H4" s="23">
        <f t="shared" ref="H4:H10" si="4">G4*H3</f>
        <v>0.95062499999999994</v>
      </c>
      <c r="I4" s="29">
        <f t="shared" si="3"/>
        <v>11.160616013172611</v>
      </c>
    </row>
    <row r="5" spans="1:9" x14ac:dyDescent="0.2">
      <c r="A5" s="11">
        <v>3</v>
      </c>
      <c r="B5">
        <v>12</v>
      </c>
      <c r="C5" s="13">
        <f>1/(1.011)^A5</f>
        <v>0.96771290628184092</v>
      </c>
      <c r="F5" s="23">
        <f t="shared" si="1"/>
        <v>2.5000000000000001E-2</v>
      </c>
      <c r="G5" s="23">
        <f t="shared" si="2"/>
        <v>0.97499999999999998</v>
      </c>
      <c r="H5" s="23">
        <f t="shared" si="4"/>
        <v>0.92685937499999993</v>
      </c>
      <c r="I5" s="29">
        <f t="shared" si="3"/>
        <v>10.763205353949846</v>
      </c>
    </row>
    <row r="6" spans="1:9" x14ac:dyDescent="0.2">
      <c r="A6" s="11">
        <v>4</v>
      </c>
      <c r="B6">
        <v>12</v>
      </c>
      <c r="C6" s="13">
        <f t="shared" si="0"/>
        <v>0.95718388356265172</v>
      </c>
      <c r="F6" s="23">
        <f t="shared" si="1"/>
        <v>2.5000000000000001E-2</v>
      </c>
      <c r="G6" s="23">
        <f t="shared" si="2"/>
        <v>0.97499999999999998</v>
      </c>
      <c r="H6" s="23">
        <f t="shared" si="4"/>
        <v>0.90368789062499988</v>
      </c>
      <c r="I6" s="29">
        <f t="shared" si="3"/>
        <v>10.379945816123739</v>
      </c>
    </row>
    <row r="7" spans="1:9" x14ac:dyDescent="0.2">
      <c r="A7" s="11">
        <v>5</v>
      </c>
      <c r="B7">
        <v>12</v>
      </c>
      <c r="C7" s="13">
        <f t="shared" si="0"/>
        <v>0.9467694199432759</v>
      </c>
      <c r="F7" s="23">
        <f t="shared" si="1"/>
        <v>2.5000000000000001E-2</v>
      </c>
      <c r="G7" s="23">
        <f t="shared" si="2"/>
        <v>0.97499999999999998</v>
      </c>
      <c r="H7" s="23">
        <f t="shared" si="4"/>
        <v>0.88109569335937488</v>
      </c>
      <c r="I7" s="29">
        <f t="shared" si="3"/>
        <v>10.010333502196486</v>
      </c>
    </row>
    <row r="8" spans="1:9" x14ac:dyDescent="0.2">
      <c r="A8" s="11">
        <v>6</v>
      </c>
      <c r="B8">
        <v>12</v>
      </c>
      <c r="C8" s="13">
        <f t="shared" si="0"/>
        <v>0.93646826898444691</v>
      </c>
      <c r="F8" s="23">
        <f t="shared" si="1"/>
        <v>2.5000000000000001E-2</v>
      </c>
      <c r="G8" s="23">
        <f t="shared" si="2"/>
        <v>0.97499999999999998</v>
      </c>
      <c r="H8" s="23">
        <f t="shared" si="4"/>
        <v>0.85906830102539045</v>
      </c>
      <c r="I8" s="29">
        <f t="shared" si="3"/>
        <v>9.6538824576078852</v>
      </c>
    </row>
    <row r="9" spans="1:9" x14ac:dyDescent="0.2">
      <c r="A9" s="11">
        <v>7</v>
      </c>
      <c r="B9">
        <v>12</v>
      </c>
      <c r="C9" s="13">
        <f t="shared" si="0"/>
        <v>0.92627919780855283</v>
      </c>
      <c r="F9" s="23">
        <f t="shared" si="1"/>
        <v>2.5000000000000001E-2</v>
      </c>
      <c r="G9" s="23">
        <f t="shared" si="2"/>
        <v>0.97499999999999998</v>
      </c>
      <c r="H9" s="23">
        <f t="shared" si="4"/>
        <v>0.83759159349975565</v>
      </c>
      <c r="I9" s="29">
        <f t="shared" si="3"/>
        <v>9.3101240318176934</v>
      </c>
    </row>
    <row r="10" spans="1:9" ht="17" thickBot="1" x14ac:dyDescent="0.25">
      <c r="A10" s="14">
        <v>8</v>
      </c>
      <c r="B10" s="15">
        <v>12</v>
      </c>
      <c r="C10" s="16">
        <f>1/(1.011)^A10</f>
        <v>0.91620098695208008</v>
      </c>
      <c r="F10" s="23">
        <f t="shared" si="1"/>
        <v>2.5000000000000001E-2</v>
      </c>
      <c r="G10" s="23">
        <f t="shared" si="2"/>
        <v>0.97499999999999998</v>
      </c>
      <c r="H10" s="23">
        <f t="shared" si="4"/>
        <v>0.81665180366226175</v>
      </c>
      <c r="I10" s="29">
        <f t="shared" si="3"/>
        <v>8.9786062621387259</v>
      </c>
    </row>
    <row r="12" spans="1:9" x14ac:dyDescent="0.2">
      <c r="H12" t="s">
        <v>18</v>
      </c>
      <c r="I12">
        <f>SUM(I2:I10)</f>
        <v>93.829413733742896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B1A4F-C249-B34C-8903-2523F0781C2A}">
  <dimension ref="A1"/>
  <sheetViews>
    <sheetView tabSelected="1" workbookViewId="0">
      <selection activeCell="A5" sqref="A5"/>
    </sheetView>
  </sheetViews>
  <sheetFormatPr baseColWidth="10" defaultRowHeight="16" x14ac:dyDescent="0.2"/>
  <cols>
    <col min="1" max="1" width="127.6640625" bestFit="1" customWidth="1"/>
  </cols>
  <sheetData>
    <row r="1" spans="1:1" x14ac:dyDescent="0.2">
      <c r="A1" s="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Exercise 1</vt:lpstr>
      <vt:lpstr>Exercise 2</vt:lpstr>
      <vt:lpstr>Exercise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Amirhossein Jandaghian</cp:lastModifiedBy>
  <dcterms:created xsi:type="dcterms:W3CDTF">2024-01-25T14:58:31Z</dcterms:created>
  <dcterms:modified xsi:type="dcterms:W3CDTF">2025-01-23T19:50:48Z</dcterms:modified>
</cp:coreProperties>
</file>