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688_polimi_it/Documents/Polimi/05_Teaching Activities/01_Poli/Polimi_2024_01_MarketingAnalytics/Exam/"/>
    </mc:Choice>
  </mc:AlternateContent>
  <xr:revisionPtr revIDLastSave="54" documentId="13_ncr:1_{236E41FE-BF89-E849-ACFF-B67CDF2EFF2C}" xr6:coauthVersionLast="47" xr6:coauthVersionMax="47" xr10:uidLastSave="{07469DAC-0673-F84B-8441-CDB8AB205DEF}"/>
  <bookViews>
    <workbookView xWindow="0" yWindow="500" windowWidth="28800" windowHeight="16260" xr2:uid="{E0E22D39-5DA8-544F-B95B-37CF9F2E854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8" i="1"/>
  <c r="N7" i="1"/>
  <c r="N5" i="1"/>
  <c r="N3" i="1"/>
  <c r="N2" i="1"/>
  <c r="D5" i="1"/>
  <c r="B5" i="1"/>
  <c r="B4" i="1"/>
  <c r="B3" i="1"/>
  <c r="D3" i="1"/>
  <c r="C4" i="1"/>
  <c r="C3" i="1"/>
  <c r="C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" i="1"/>
  <c r="B2" i="1"/>
  <c r="N1" i="1"/>
  <c r="D4" i="1" l="1"/>
  <c r="B6" i="1" l="1"/>
  <c r="C5" i="1"/>
  <c r="B7" i="1" l="1"/>
  <c r="C6" i="1"/>
  <c r="B8" i="1" l="1"/>
  <c r="C7" i="1"/>
  <c r="D6" i="1"/>
  <c r="B9" i="1" l="1"/>
  <c r="C8" i="1"/>
  <c r="D7" i="1"/>
  <c r="B10" i="1" l="1"/>
  <c r="C9" i="1"/>
  <c r="D8" i="1"/>
  <c r="B11" i="1" l="1"/>
  <c r="C10" i="1"/>
  <c r="D9" i="1"/>
  <c r="B12" i="1" l="1"/>
  <c r="C11" i="1"/>
  <c r="D10" i="1"/>
  <c r="B13" i="1" l="1"/>
  <c r="C12" i="1"/>
  <c r="D11" i="1"/>
  <c r="B14" i="1" l="1"/>
  <c r="C13" i="1"/>
  <c r="D12" i="1"/>
  <c r="B15" i="1" l="1"/>
  <c r="C14" i="1"/>
  <c r="D13" i="1"/>
  <c r="B16" i="1" l="1"/>
  <c r="C15" i="1"/>
  <c r="D14" i="1"/>
  <c r="B17" i="1" l="1"/>
  <c r="C16" i="1"/>
  <c r="D15" i="1"/>
  <c r="B18" i="1" l="1"/>
  <c r="C17" i="1"/>
  <c r="D16" i="1"/>
  <c r="B19" i="1" l="1"/>
  <c r="C18" i="1"/>
  <c r="D17" i="1"/>
  <c r="B20" i="1" l="1"/>
  <c r="C19" i="1"/>
  <c r="D18" i="1"/>
  <c r="B21" i="1" l="1"/>
  <c r="C20" i="1"/>
  <c r="D19" i="1"/>
  <c r="B22" i="1" l="1"/>
  <c r="C21" i="1"/>
  <c r="D20" i="1"/>
  <c r="B23" i="1" l="1"/>
  <c r="C22" i="1"/>
  <c r="D21" i="1"/>
  <c r="B24" i="1" l="1"/>
  <c r="C23" i="1"/>
  <c r="D22" i="1"/>
  <c r="B25" i="1" l="1"/>
  <c r="C24" i="1"/>
  <c r="D23" i="1"/>
  <c r="B26" i="1" l="1"/>
  <c r="C25" i="1"/>
  <c r="D24" i="1"/>
  <c r="B27" i="1" l="1"/>
  <c r="C26" i="1"/>
  <c r="D25" i="1"/>
  <c r="B28" i="1" l="1"/>
  <c r="C27" i="1"/>
  <c r="D26" i="1"/>
  <c r="B29" i="1" l="1"/>
  <c r="C28" i="1"/>
  <c r="D27" i="1"/>
  <c r="B30" i="1" l="1"/>
  <c r="C29" i="1"/>
  <c r="D28" i="1"/>
  <c r="B31" i="1" l="1"/>
  <c r="C30" i="1"/>
  <c r="D29" i="1"/>
  <c r="B32" i="1" l="1"/>
  <c r="C31" i="1"/>
  <c r="D30" i="1"/>
  <c r="B33" i="1" l="1"/>
  <c r="C32" i="1"/>
  <c r="D31" i="1"/>
  <c r="B34" i="1" l="1"/>
  <c r="C33" i="1"/>
  <c r="D32" i="1"/>
  <c r="B35" i="1" l="1"/>
  <c r="C34" i="1"/>
  <c r="D33" i="1"/>
  <c r="B36" i="1" l="1"/>
  <c r="C35" i="1"/>
  <c r="D34" i="1"/>
  <c r="B37" i="1" l="1"/>
  <c r="C36" i="1"/>
  <c r="D35" i="1"/>
  <c r="B38" i="1" l="1"/>
  <c r="C37" i="1"/>
  <c r="D36" i="1"/>
  <c r="B39" i="1" l="1"/>
  <c r="C38" i="1"/>
  <c r="D37" i="1"/>
  <c r="B40" i="1" l="1"/>
  <c r="C39" i="1"/>
  <c r="D38" i="1"/>
  <c r="B41" i="1" l="1"/>
  <c r="C40" i="1"/>
  <c r="D39" i="1"/>
  <c r="B42" i="1" l="1"/>
  <c r="C41" i="1"/>
  <c r="D40" i="1"/>
  <c r="B43" i="1" l="1"/>
  <c r="C42" i="1"/>
  <c r="D41" i="1"/>
  <c r="B44" i="1" l="1"/>
  <c r="C43" i="1"/>
  <c r="D42" i="1"/>
  <c r="B45" i="1" l="1"/>
  <c r="C44" i="1"/>
  <c r="D43" i="1"/>
  <c r="B46" i="1" l="1"/>
  <c r="C45" i="1"/>
  <c r="D44" i="1"/>
  <c r="B47" i="1" l="1"/>
  <c r="C46" i="1"/>
  <c r="D45" i="1"/>
  <c r="B48" i="1" l="1"/>
  <c r="C47" i="1"/>
  <c r="D46" i="1"/>
  <c r="B49" i="1" l="1"/>
  <c r="C48" i="1"/>
  <c r="D47" i="1"/>
  <c r="B50" i="1" l="1"/>
  <c r="C49" i="1"/>
  <c r="D48" i="1"/>
  <c r="B51" i="1" l="1"/>
  <c r="C50" i="1"/>
  <c r="D49" i="1"/>
  <c r="B52" i="1" l="1"/>
  <c r="C51" i="1"/>
  <c r="D50" i="1"/>
  <c r="B53" i="1" l="1"/>
  <c r="C52" i="1"/>
  <c r="D51" i="1"/>
  <c r="B54" i="1" l="1"/>
  <c r="C53" i="1"/>
  <c r="D52" i="1"/>
  <c r="B55" i="1" l="1"/>
  <c r="C54" i="1"/>
  <c r="D53" i="1"/>
  <c r="B56" i="1" l="1"/>
  <c r="C55" i="1"/>
  <c r="D54" i="1"/>
  <c r="B57" i="1" l="1"/>
  <c r="C56" i="1"/>
  <c r="D55" i="1"/>
  <c r="B58" i="1" l="1"/>
  <c r="C57" i="1"/>
  <c r="D56" i="1"/>
  <c r="B59" i="1" l="1"/>
  <c r="C58" i="1"/>
  <c r="D57" i="1"/>
  <c r="B60" i="1" l="1"/>
  <c r="C59" i="1"/>
  <c r="D58" i="1"/>
  <c r="B61" i="1" l="1"/>
  <c r="C60" i="1"/>
  <c r="D59" i="1"/>
  <c r="B62" i="1" l="1"/>
  <c r="C61" i="1"/>
  <c r="D60" i="1"/>
  <c r="B63" i="1" l="1"/>
  <c r="C62" i="1"/>
  <c r="D61" i="1"/>
  <c r="B64" i="1" l="1"/>
  <c r="C63" i="1"/>
  <c r="D62" i="1"/>
  <c r="B65" i="1" l="1"/>
  <c r="C64" i="1"/>
  <c r="D63" i="1"/>
  <c r="B66" i="1" l="1"/>
  <c r="C65" i="1"/>
  <c r="D64" i="1"/>
  <c r="B67" i="1" l="1"/>
  <c r="C66" i="1"/>
  <c r="D65" i="1"/>
  <c r="B68" i="1" l="1"/>
  <c r="C68" i="1" s="1"/>
  <c r="C67" i="1"/>
  <c r="D68" i="1" s="1"/>
  <c r="D66" i="1"/>
  <c r="D67" i="1" l="1"/>
</calcChain>
</file>

<file path=xl/sharedStrings.xml><?xml version="1.0" encoding="utf-8"?>
<sst xmlns="http://schemas.openxmlformats.org/spreadsheetml/2006/main" count="19" uniqueCount="18">
  <si>
    <t>Month</t>
  </si>
  <si>
    <t>Customer base</t>
  </si>
  <si>
    <t>Cumulated RR</t>
  </si>
  <si>
    <t>Price</t>
  </si>
  <si>
    <t>Costs</t>
  </si>
  <si>
    <t>Margin</t>
  </si>
  <si>
    <t>CLV</t>
  </si>
  <si>
    <t>&lt;-- 25th percentile</t>
  </si>
  <si>
    <t>CLV 25th percentile</t>
  </si>
  <si>
    <t>DR</t>
  </si>
  <si>
    <t>Increase in CLV in 3 months</t>
  </si>
  <si>
    <t>Increase in customer equity</t>
  </si>
  <si>
    <t>Customers lost per month</t>
  </si>
  <si>
    <t>Churn rate</t>
  </si>
  <si>
    <t>Lifetime</t>
  </si>
  <si>
    <t>Average lifetime</t>
  </si>
  <si>
    <t>RR(2)</t>
  </si>
  <si>
    <t>CLV(2)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</si>
</sst>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2" xfId="0" applyFont="1" applyBorder="1"/>
    <xf numFmtId="0" fontId="0" fillId="0" borderId="16" xfId="0" applyBorder="1"/>
    <xf numFmtId="0" fontId="3" fillId="2" borderId="17" xfId="0" applyFont="1" applyFill="1" applyBorder="1"/>
    <xf numFmtId="44" fontId="3" fillId="2" borderId="12" xfId="1" applyFont="1" applyFill="1" applyBorder="1"/>
    <xf numFmtId="44" fontId="3" fillId="0" borderId="12" xfId="1" applyFont="1" applyBorder="1"/>
    <xf numFmtId="0" fontId="3" fillId="0" borderId="12" xfId="0" applyFont="1" applyBorder="1"/>
    <xf numFmtId="44" fontId="3" fillId="2" borderId="15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E821-89B9-E948-B75D-B27E84578F65}">
  <dimension ref="A1:N68"/>
  <sheetViews>
    <sheetView tabSelected="1" zoomScale="111" workbookViewId="0">
      <selection activeCell="M18" sqref="M18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16.33203125" customWidth="1"/>
    <col min="4" max="5" width="12.83203125" customWidth="1"/>
    <col min="9" max="9" width="13.1640625" customWidth="1"/>
    <col min="10" max="10" width="8.33203125" customWidth="1"/>
    <col min="11" max="11" width="15.83203125" customWidth="1"/>
    <col min="12" max="12" width="16.5" bestFit="1" customWidth="1"/>
    <col min="13" max="13" width="25" customWidth="1"/>
    <col min="14" max="14" width="17.33203125" customWidth="1"/>
  </cols>
  <sheetData>
    <row r="1" spans="1:14" s="1" customFormat="1" ht="17" thickBot="1" x14ac:dyDescent="0.25">
      <c r="A1" s="4" t="s">
        <v>0</v>
      </c>
      <c r="B1" s="5" t="s">
        <v>1</v>
      </c>
      <c r="C1" s="5" t="s">
        <v>2</v>
      </c>
      <c r="D1" s="5" t="s">
        <v>13</v>
      </c>
      <c r="E1" s="5" t="s">
        <v>14</v>
      </c>
      <c r="F1" s="5" t="s">
        <v>3</v>
      </c>
      <c r="G1" s="5" t="s">
        <v>4</v>
      </c>
      <c r="H1" s="5" t="s">
        <v>5</v>
      </c>
      <c r="I1" s="5" t="s">
        <v>9</v>
      </c>
      <c r="J1" s="5" t="s">
        <v>16</v>
      </c>
      <c r="K1" s="6" t="s">
        <v>2</v>
      </c>
      <c r="M1" s="7" t="s">
        <v>12</v>
      </c>
      <c r="N1" s="8">
        <f>300000*1.5%</f>
        <v>4500</v>
      </c>
    </row>
    <row r="2" spans="1:14" x14ac:dyDescent="0.2">
      <c r="A2" s="9">
        <v>0</v>
      </c>
      <c r="B2" s="3">
        <f>300000</f>
        <v>300000</v>
      </c>
      <c r="C2" s="3">
        <f>B2/$B$2</f>
        <v>1</v>
      </c>
      <c r="D2" s="3">
        <v>0</v>
      </c>
      <c r="E2" s="3">
        <v>1</v>
      </c>
      <c r="F2" s="3">
        <v>60</v>
      </c>
      <c r="G2" s="3">
        <v>30</v>
      </c>
      <c r="H2" s="3">
        <f>F2-G2</f>
        <v>30</v>
      </c>
      <c r="I2" s="3">
        <f>1</f>
        <v>1</v>
      </c>
      <c r="J2" s="3">
        <v>1</v>
      </c>
      <c r="K2" s="10">
        <f>J2</f>
        <v>1</v>
      </c>
      <c r="M2" s="17" t="s">
        <v>15</v>
      </c>
      <c r="N2" s="18">
        <f>SUMPRODUCT(D2:D68,E2:E68)</f>
        <v>33.659999999999997</v>
      </c>
    </row>
    <row r="3" spans="1:14" x14ac:dyDescent="0.2">
      <c r="A3" s="11">
        <v>1</v>
      </c>
      <c r="B3" s="2">
        <f>B2-$N$1</f>
        <v>295500</v>
      </c>
      <c r="C3" s="2">
        <f>B3/$B$2</f>
        <v>0.98499999999999999</v>
      </c>
      <c r="D3" s="2">
        <f>C2-C3</f>
        <v>1.5000000000000013E-2</v>
      </c>
      <c r="E3" s="2">
        <v>1.5</v>
      </c>
      <c r="F3" s="2">
        <v>60</v>
      </c>
      <c r="G3" s="2">
        <v>30</v>
      </c>
      <c r="H3" s="2">
        <f t="shared" ref="H3:H66" si="0">F3-G3</f>
        <v>30</v>
      </c>
      <c r="I3" s="2">
        <f>1/(1+0.01)^A3</f>
        <v>0.99009900990099009</v>
      </c>
      <c r="J3" s="2">
        <v>0.97499999999999998</v>
      </c>
      <c r="K3" s="12">
        <f>J3*K2</f>
        <v>0.97499999999999998</v>
      </c>
      <c r="M3" s="11" t="s">
        <v>6</v>
      </c>
      <c r="N3" s="19">
        <f>SUMPRODUCT(C2:C68,H2:H68)</f>
        <v>1015.05</v>
      </c>
    </row>
    <row r="4" spans="1:14" x14ac:dyDescent="0.2">
      <c r="A4" s="11">
        <v>2</v>
      </c>
      <c r="B4" s="2">
        <f>B3-$N$1</f>
        <v>291000</v>
      </c>
      <c r="C4" s="2">
        <f>B4/$B$2</f>
        <v>0.97</v>
      </c>
      <c r="D4" s="2">
        <f t="shared" ref="D4:D67" si="1">C3-C4</f>
        <v>1.5000000000000013E-2</v>
      </c>
      <c r="E4" s="2">
        <v>2.5</v>
      </c>
      <c r="F4" s="2">
        <v>60</v>
      </c>
      <c r="G4" s="2">
        <v>30</v>
      </c>
      <c r="H4" s="2">
        <f t="shared" si="0"/>
        <v>30</v>
      </c>
      <c r="I4" s="2">
        <f t="shared" ref="I4:I67" si="2">1/(1+0.01)^A4</f>
        <v>0.98029604940692083</v>
      </c>
      <c r="J4" s="2">
        <v>0.97499999999999998</v>
      </c>
      <c r="K4" s="12">
        <f t="shared" ref="K4:K67" si="3">J4*K3</f>
        <v>0.95062499999999994</v>
      </c>
      <c r="M4" s="11"/>
      <c r="N4" s="20"/>
    </row>
    <row r="5" spans="1:14" x14ac:dyDescent="0.2">
      <c r="A5" s="11">
        <v>3</v>
      </c>
      <c r="B5" s="2">
        <f>B4-$N$1</f>
        <v>286500</v>
      </c>
      <c r="C5" s="2">
        <f t="shared" ref="C5:C66" si="4">B5/$B$2</f>
        <v>0.95499999999999996</v>
      </c>
      <c r="D5" s="2">
        <f>C4-C5</f>
        <v>1.5000000000000013E-2</v>
      </c>
      <c r="E5" s="2">
        <v>3.5</v>
      </c>
      <c r="F5" s="2">
        <v>60</v>
      </c>
      <c r="G5" s="2">
        <v>30</v>
      </c>
      <c r="H5" s="2">
        <f t="shared" si="0"/>
        <v>30</v>
      </c>
      <c r="I5" s="2">
        <f t="shared" si="2"/>
        <v>0.97059014792764453</v>
      </c>
      <c r="J5" s="2">
        <v>0.97499999999999998</v>
      </c>
      <c r="K5" s="12">
        <f t="shared" si="3"/>
        <v>0.92685937499999993</v>
      </c>
      <c r="M5" s="11" t="s">
        <v>8</v>
      </c>
      <c r="N5" s="19">
        <f>SUMPRODUCT(H2:H19,I2:I19)</f>
        <v>496.86753800104202</v>
      </c>
    </row>
    <row r="6" spans="1:14" x14ac:dyDescent="0.2">
      <c r="A6" s="11">
        <v>4</v>
      </c>
      <c r="B6" s="2">
        <f t="shared" ref="B6:B67" si="5">B5-$N$1</f>
        <v>282000</v>
      </c>
      <c r="C6" s="2">
        <f t="shared" si="4"/>
        <v>0.94</v>
      </c>
      <c r="D6" s="2">
        <f t="shared" si="1"/>
        <v>1.5000000000000013E-2</v>
      </c>
      <c r="E6" s="2">
        <v>4.5</v>
      </c>
      <c r="F6" s="2">
        <v>60</v>
      </c>
      <c r="G6" s="2">
        <v>30</v>
      </c>
      <c r="H6" s="2">
        <f t="shared" si="0"/>
        <v>30</v>
      </c>
      <c r="I6" s="2">
        <f t="shared" si="2"/>
        <v>0.96098034448281622</v>
      </c>
      <c r="J6" s="2">
        <v>0.97499999999999998</v>
      </c>
      <c r="K6" s="12">
        <f t="shared" si="3"/>
        <v>0.90368789062499988</v>
      </c>
      <c r="M6" s="11"/>
      <c r="N6" s="20"/>
    </row>
    <row r="7" spans="1:14" x14ac:dyDescent="0.2">
      <c r="A7" s="11">
        <v>5</v>
      </c>
      <c r="B7" s="2">
        <f t="shared" si="5"/>
        <v>277500</v>
      </c>
      <c r="C7" s="2">
        <f t="shared" si="4"/>
        <v>0.92500000000000004</v>
      </c>
      <c r="D7" s="2">
        <f t="shared" si="1"/>
        <v>1.4999999999999902E-2</v>
      </c>
      <c r="E7" s="2">
        <v>5.5</v>
      </c>
      <c r="F7" s="2">
        <v>60</v>
      </c>
      <c r="G7" s="2">
        <v>30</v>
      </c>
      <c r="H7" s="2">
        <f t="shared" si="0"/>
        <v>30</v>
      </c>
      <c r="I7" s="2">
        <f t="shared" si="2"/>
        <v>0.95146568760674888</v>
      </c>
      <c r="J7" s="2">
        <v>0.97499999999999998</v>
      </c>
      <c r="K7" s="12">
        <f t="shared" si="3"/>
        <v>0.88109569335937488</v>
      </c>
      <c r="M7" s="11" t="s">
        <v>10</v>
      </c>
      <c r="N7" s="19">
        <f>H2*I2+H3*I3+H4*I4</f>
        <v>89.111851779237327</v>
      </c>
    </row>
    <row r="8" spans="1:14" x14ac:dyDescent="0.2">
      <c r="A8" s="11">
        <v>6</v>
      </c>
      <c r="B8" s="2">
        <f t="shared" si="5"/>
        <v>273000</v>
      </c>
      <c r="C8" s="2">
        <f t="shared" si="4"/>
        <v>0.91</v>
      </c>
      <c r="D8" s="2">
        <f t="shared" si="1"/>
        <v>1.5000000000000013E-2</v>
      </c>
      <c r="E8" s="2">
        <v>6.5</v>
      </c>
      <c r="F8" s="2">
        <v>60</v>
      </c>
      <c r="G8" s="2">
        <v>30</v>
      </c>
      <c r="H8" s="2">
        <f t="shared" si="0"/>
        <v>30</v>
      </c>
      <c r="I8" s="2">
        <f t="shared" si="2"/>
        <v>0.94204523525420658</v>
      </c>
      <c r="J8" s="2">
        <v>0.97499999999999998</v>
      </c>
      <c r="K8" s="12">
        <f t="shared" si="3"/>
        <v>0.85906830102539045</v>
      </c>
      <c r="M8" s="11" t="s">
        <v>11</v>
      </c>
      <c r="N8" s="19">
        <f>300000*N7</f>
        <v>26733555.533771198</v>
      </c>
    </row>
    <row r="9" spans="1:14" x14ac:dyDescent="0.2">
      <c r="A9" s="11">
        <v>7</v>
      </c>
      <c r="B9" s="2">
        <f t="shared" si="5"/>
        <v>268500</v>
      </c>
      <c r="C9" s="2">
        <f t="shared" si="4"/>
        <v>0.89500000000000002</v>
      </c>
      <c r="D9" s="2">
        <f t="shared" si="1"/>
        <v>1.5000000000000013E-2</v>
      </c>
      <c r="E9" s="2">
        <v>7.5</v>
      </c>
      <c r="F9" s="2">
        <v>60</v>
      </c>
      <c r="G9" s="2">
        <v>30</v>
      </c>
      <c r="H9" s="2">
        <f t="shared" si="0"/>
        <v>30</v>
      </c>
      <c r="I9" s="2">
        <f t="shared" si="2"/>
        <v>0.93271805470713554</v>
      </c>
      <c r="J9" s="2">
        <v>0.97499999999999998</v>
      </c>
      <c r="K9" s="12">
        <f t="shared" si="3"/>
        <v>0.83759159349975565</v>
      </c>
      <c r="M9" s="11"/>
      <c r="N9" s="21"/>
    </row>
    <row r="10" spans="1:14" ht="17" thickBot="1" x14ac:dyDescent="0.25">
      <c r="A10" s="11">
        <v>8</v>
      </c>
      <c r="B10" s="2">
        <f t="shared" si="5"/>
        <v>264000</v>
      </c>
      <c r="C10" s="2">
        <f t="shared" si="4"/>
        <v>0.88</v>
      </c>
      <c r="D10" s="2">
        <f t="shared" si="1"/>
        <v>1.5000000000000013E-2</v>
      </c>
      <c r="E10" s="2">
        <v>8.5</v>
      </c>
      <c r="F10" s="2">
        <v>60</v>
      </c>
      <c r="G10" s="2">
        <v>30</v>
      </c>
      <c r="H10" s="2">
        <f t="shared" si="0"/>
        <v>30</v>
      </c>
      <c r="I10" s="2">
        <f t="shared" si="2"/>
        <v>0.92348322248231218</v>
      </c>
      <c r="J10" s="2">
        <v>0.97499999999999998</v>
      </c>
      <c r="K10" s="12">
        <f t="shared" si="3"/>
        <v>0.81665180366226175</v>
      </c>
      <c r="M10" s="13" t="s">
        <v>17</v>
      </c>
      <c r="N10" s="22">
        <f>SUMPRODUCT(H2:H68,K2:K68)</f>
        <v>979.9656433328073</v>
      </c>
    </row>
    <row r="11" spans="1:14" x14ac:dyDescent="0.2">
      <c r="A11" s="11">
        <v>9</v>
      </c>
      <c r="B11" s="2">
        <f t="shared" si="5"/>
        <v>259500</v>
      </c>
      <c r="C11" s="2">
        <f t="shared" si="4"/>
        <v>0.86499999999999999</v>
      </c>
      <c r="D11" s="2">
        <f t="shared" si="1"/>
        <v>1.5000000000000013E-2</v>
      </c>
      <c r="E11" s="2">
        <v>9.5</v>
      </c>
      <c r="F11" s="2">
        <v>60</v>
      </c>
      <c r="G11" s="2">
        <v>30</v>
      </c>
      <c r="H11" s="2">
        <f t="shared" si="0"/>
        <v>30</v>
      </c>
      <c r="I11" s="2">
        <f t="shared" si="2"/>
        <v>0.91433982423991289</v>
      </c>
      <c r="J11" s="2">
        <v>0.97499999999999998</v>
      </c>
      <c r="K11" s="12">
        <f t="shared" si="3"/>
        <v>0.79623550857070524</v>
      </c>
    </row>
    <row r="12" spans="1:14" x14ac:dyDescent="0.2">
      <c r="A12" s="11">
        <v>10</v>
      </c>
      <c r="B12" s="2">
        <f t="shared" si="5"/>
        <v>255000</v>
      </c>
      <c r="C12" s="2">
        <f t="shared" si="4"/>
        <v>0.85</v>
      </c>
      <c r="D12" s="2">
        <f t="shared" si="1"/>
        <v>1.5000000000000013E-2</v>
      </c>
      <c r="E12" s="2">
        <v>10.5</v>
      </c>
      <c r="F12" s="2">
        <v>60</v>
      </c>
      <c r="G12" s="2">
        <v>30</v>
      </c>
      <c r="H12" s="2">
        <f t="shared" si="0"/>
        <v>30</v>
      </c>
      <c r="I12" s="2">
        <f t="shared" si="2"/>
        <v>0.90528695469298315</v>
      </c>
      <c r="J12" s="2">
        <v>0.97499999999999998</v>
      </c>
      <c r="K12" s="12">
        <f t="shared" si="3"/>
        <v>0.77632962085643764</v>
      </c>
    </row>
    <row r="13" spans="1:14" x14ac:dyDescent="0.2">
      <c r="A13" s="11">
        <v>11</v>
      </c>
      <c r="B13" s="2">
        <f t="shared" si="5"/>
        <v>250500</v>
      </c>
      <c r="C13" s="2">
        <f t="shared" si="4"/>
        <v>0.83499999999999996</v>
      </c>
      <c r="D13" s="2">
        <f t="shared" si="1"/>
        <v>1.5000000000000013E-2</v>
      </c>
      <c r="E13" s="2">
        <v>11.5</v>
      </c>
      <c r="F13" s="2">
        <v>60</v>
      </c>
      <c r="G13" s="2">
        <v>30</v>
      </c>
      <c r="H13" s="2">
        <f t="shared" si="0"/>
        <v>30</v>
      </c>
      <c r="I13" s="2">
        <f t="shared" si="2"/>
        <v>0.89632371751780526</v>
      </c>
      <c r="J13" s="2">
        <v>0.97499999999999998</v>
      </c>
      <c r="K13" s="12">
        <f t="shared" si="3"/>
        <v>0.75692138033502665</v>
      </c>
    </row>
    <row r="14" spans="1:14" x14ac:dyDescent="0.2">
      <c r="A14" s="11">
        <v>12</v>
      </c>
      <c r="B14" s="2">
        <f t="shared" si="5"/>
        <v>246000</v>
      </c>
      <c r="C14" s="2">
        <f t="shared" si="4"/>
        <v>0.82</v>
      </c>
      <c r="D14" s="2">
        <f t="shared" si="1"/>
        <v>1.5000000000000013E-2</v>
      </c>
      <c r="E14" s="2">
        <v>12.5</v>
      </c>
      <c r="F14" s="2">
        <v>60</v>
      </c>
      <c r="G14" s="2">
        <v>30</v>
      </c>
      <c r="H14" s="2">
        <f t="shared" si="0"/>
        <v>30</v>
      </c>
      <c r="I14" s="2">
        <f t="shared" si="2"/>
        <v>0.88744922526515368</v>
      </c>
      <c r="J14" s="2">
        <v>0.97499999999999998</v>
      </c>
      <c r="K14" s="12">
        <f t="shared" si="3"/>
        <v>0.73799834582665091</v>
      </c>
    </row>
    <row r="15" spans="1:14" x14ac:dyDescent="0.2">
      <c r="A15" s="11">
        <v>13</v>
      </c>
      <c r="B15" s="2">
        <f t="shared" si="5"/>
        <v>241500</v>
      </c>
      <c r="C15" s="2">
        <f t="shared" si="4"/>
        <v>0.80500000000000005</v>
      </c>
      <c r="D15" s="2">
        <f t="shared" si="1"/>
        <v>1.4999999999999902E-2</v>
      </c>
      <c r="E15" s="2">
        <v>13.5</v>
      </c>
      <c r="F15" s="2">
        <v>60</v>
      </c>
      <c r="G15" s="2">
        <v>30</v>
      </c>
      <c r="H15" s="2">
        <f t="shared" si="0"/>
        <v>30</v>
      </c>
      <c r="I15" s="2">
        <f t="shared" si="2"/>
        <v>0.87866259927242929</v>
      </c>
      <c r="J15" s="2">
        <v>0.97499999999999998</v>
      </c>
      <c r="K15" s="12">
        <f t="shared" si="3"/>
        <v>0.71954838718098457</v>
      </c>
    </row>
    <row r="16" spans="1:14" x14ac:dyDescent="0.2">
      <c r="A16" s="11">
        <v>14</v>
      </c>
      <c r="B16" s="2">
        <f t="shared" si="5"/>
        <v>237000</v>
      </c>
      <c r="C16" s="2">
        <f t="shared" si="4"/>
        <v>0.79</v>
      </c>
      <c r="D16" s="2">
        <f t="shared" si="1"/>
        <v>1.5000000000000013E-2</v>
      </c>
      <c r="E16" s="2">
        <v>14.5</v>
      </c>
      <c r="F16" s="2">
        <v>60</v>
      </c>
      <c r="G16" s="2">
        <v>30</v>
      </c>
      <c r="H16" s="2">
        <f t="shared" si="0"/>
        <v>30</v>
      </c>
      <c r="I16" s="2">
        <f t="shared" si="2"/>
        <v>0.86996296957666264</v>
      </c>
      <c r="J16" s="2">
        <v>0.97499999999999998</v>
      </c>
      <c r="K16" s="12">
        <f t="shared" si="3"/>
        <v>0.70155967750145998</v>
      </c>
    </row>
    <row r="17" spans="1:12" x14ac:dyDescent="0.2">
      <c r="A17" s="11">
        <v>15</v>
      </c>
      <c r="B17" s="2">
        <f t="shared" si="5"/>
        <v>232500</v>
      </c>
      <c r="C17" s="2">
        <f t="shared" si="4"/>
        <v>0.77500000000000002</v>
      </c>
      <c r="D17" s="2">
        <f t="shared" si="1"/>
        <v>1.5000000000000013E-2</v>
      </c>
      <c r="E17" s="2">
        <v>15.5</v>
      </c>
      <c r="F17" s="2">
        <v>60</v>
      </c>
      <c r="G17" s="2">
        <v>30</v>
      </c>
      <c r="H17" s="2">
        <f t="shared" si="0"/>
        <v>30</v>
      </c>
      <c r="I17" s="2">
        <f t="shared" si="2"/>
        <v>0.86134947482837909</v>
      </c>
      <c r="J17" s="2">
        <v>0.97499999999999998</v>
      </c>
      <c r="K17" s="12">
        <f t="shared" si="3"/>
        <v>0.68402068556392348</v>
      </c>
    </row>
    <row r="18" spans="1:12" ht="17" thickBot="1" x14ac:dyDescent="0.25">
      <c r="A18" s="11">
        <v>16</v>
      </c>
      <c r="B18" s="2">
        <f t="shared" si="5"/>
        <v>228000</v>
      </c>
      <c r="C18" s="2">
        <f t="shared" si="4"/>
        <v>0.76</v>
      </c>
      <c r="D18" s="2">
        <f t="shared" si="1"/>
        <v>1.5000000000000013E-2</v>
      </c>
      <c r="E18" s="2">
        <v>16.5</v>
      </c>
      <c r="F18" s="2">
        <v>60</v>
      </c>
      <c r="G18" s="2">
        <v>30</v>
      </c>
      <c r="H18" s="2">
        <f t="shared" si="0"/>
        <v>30</v>
      </c>
      <c r="I18" s="2">
        <f t="shared" si="2"/>
        <v>0.8528212622063156</v>
      </c>
      <c r="J18" s="2">
        <v>0.97499999999999998</v>
      </c>
      <c r="K18" s="12">
        <f t="shared" si="3"/>
        <v>0.66692016842482538</v>
      </c>
    </row>
    <row r="19" spans="1:12" ht="17" thickBot="1" x14ac:dyDescent="0.25">
      <c r="A19" s="11">
        <v>17</v>
      </c>
      <c r="B19" s="2">
        <f t="shared" si="5"/>
        <v>223500</v>
      </c>
      <c r="C19" s="2">
        <f t="shared" si="4"/>
        <v>0.745</v>
      </c>
      <c r="D19" s="2">
        <f t="shared" si="1"/>
        <v>1.5000000000000013E-2</v>
      </c>
      <c r="E19" s="2">
        <v>17.5</v>
      </c>
      <c r="F19" s="2">
        <v>60</v>
      </c>
      <c r="G19" s="2">
        <v>30</v>
      </c>
      <c r="H19" s="2">
        <f t="shared" si="0"/>
        <v>30</v>
      </c>
      <c r="I19" s="2">
        <f t="shared" si="2"/>
        <v>0.84437748733298568</v>
      </c>
      <c r="J19" s="2">
        <v>0.97499999999999998</v>
      </c>
      <c r="K19" s="12">
        <f t="shared" si="3"/>
        <v>0.6502471642142047</v>
      </c>
      <c r="L19" s="16" t="s">
        <v>7</v>
      </c>
    </row>
    <row r="20" spans="1:12" x14ac:dyDescent="0.2">
      <c r="A20" s="11">
        <v>18</v>
      </c>
      <c r="B20" s="2">
        <f t="shared" si="5"/>
        <v>219000</v>
      </c>
      <c r="C20" s="2">
        <f t="shared" si="4"/>
        <v>0.73</v>
      </c>
      <c r="D20" s="2">
        <f t="shared" si="1"/>
        <v>1.5000000000000013E-2</v>
      </c>
      <c r="E20" s="2">
        <v>18.5</v>
      </c>
      <c r="F20" s="2">
        <v>60</v>
      </c>
      <c r="G20" s="2">
        <v>30</v>
      </c>
      <c r="H20" s="2">
        <f t="shared" si="0"/>
        <v>30</v>
      </c>
      <c r="I20" s="2">
        <f t="shared" si="2"/>
        <v>0.83601731419107495</v>
      </c>
      <c r="J20" s="2">
        <v>0.97499999999999998</v>
      </c>
      <c r="K20" s="12">
        <f t="shared" si="3"/>
        <v>0.63399098510884955</v>
      </c>
    </row>
    <row r="21" spans="1:12" x14ac:dyDescent="0.2">
      <c r="A21" s="11">
        <v>19</v>
      </c>
      <c r="B21" s="2">
        <f t="shared" si="5"/>
        <v>214500</v>
      </c>
      <c r="C21" s="2">
        <f t="shared" si="4"/>
        <v>0.71499999999999997</v>
      </c>
      <c r="D21" s="2">
        <f t="shared" si="1"/>
        <v>1.5000000000000013E-2</v>
      </c>
      <c r="E21" s="2">
        <v>19.5</v>
      </c>
      <c r="F21" s="2">
        <v>60</v>
      </c>
      <c r="G21" s="2">
        <v>30</v>
      </c>
      <c r="H21" s="2">
        <f t="shared" si="0"/>
        <v>30</v>
      </c>
      <c r="I21" s="2">
        <f t="shared" si="2"/>
        <v>0.82773991504066846</v>
      </c>
      <c r="J21" s="2">
        <v>0.97499999999999998</v>
      </c>
      <c r="K21" s="12">
        <f t="shared" si="3"/>
        <v>0.61814121048112824</v>
      </c>
    </row>
    <row r="22" spans="1:12" x14ac:dyDescent="0.2">
      <c r="A22" s="11">
        <v>20</v>
      </c>
      <c r="B22" s="2">
        <f t="shared" si="5"/>
        <v>210000</v>
      </c>
      <c r="C22" s="2">
        <f t="shared" si="4"/>
        <v>0.7</v>
      </c>
      <c r="D22" s="2">
        <f t="shared" si="1"/>
        <v>1.5000000000000013E-2</v>
      </c>
      <c r="E22" s="2">
        <v>20.5</v>
      </c>
      <c r="F22" s="2">
        <v>60</v>
      </c>
      <c r="G22" s="2">
        <v>30</v>
      </c>
      <c r="H22" s="2">
        <f t="shared" si="0"/>
        <v>30</v>
      </c>
      <c r="I22" s="2">
        <f t="shared" si="2"/>
        <v>0.81954447033729538</v>
      </c>
      <c r="J22" s="2">
        <v>0.97499999999999998</v>
      </c>
      <c r="K22" s="12">
        <f t="shared" si="3"/>
        <v>0.60268768021910002</v>
      </c>
    </row>
    <row r="23" spans="1:12" x14ac:dyDescent="0.2">
      <c r="A23" s="11">
        <v>21</v>
      </c>
      <c r="B23" s="2">
        <f t="shared" si="5"/>
        <v>205500</v>
      </c>
      <c r="C23" s="2">
        <f t="shared" si="4"/>
        <v>0.68500000000000005</v>
      </c>
      <c r="D23" s="2">
        <f t="shared" si="1"/>
        <v>1.4999999999999902E-2</v>
      </c>
      <c r="E23" s="2">
        <v>21.5</v>
      </c>
      <c r="F23" s="2">
        <v>60</v>
      </c>
      <c r="G23" s="2">
        <v>30</v>
      </c>
      <c r="H23" s="2">
        <f t="shared" si="0"/>
        <v>30</v>
      </c>
      <c r="I23" s="2">
        <f t="shared" si="2"/>
        <v>0.81143016865078765</v>
      </c>
      <c r="J23" s="2">
        <v>0.97499999999999998</v>
      </c>
      <c r="K23" s="12">
        <f t="shared" si="3"/>
        <v>0.58762048821362256</v>
      </c>
    </row>
    <row r="24" spans="1:12" x14ac:dyDescent="0.2">
      <c r="A24" s="11">
        <v>22</v>
      </c>
      <c r="B24" s="2">
        <f t="shared" si="5"/>
        <v>201000</v>
      </c>
      <c r="C24" s="2">
        <f t="shared" si="4"/>
        <v>0.67</v>
      </c>
      <c r="D24" s="2">
        <f t="shared" si="1"/>
        <v>1.5000000000000013E-2</v>
      </c>
      <c r="E24" s="2">
        <v>22.5</v>
      </c>
      <c r="F24" s="2">
        <v>60</v>
      </c>
      <c r="G24" s="2">
        <v>30</v>
      </c>
      <c r="H24" s="2">
        <f t="shared" si="0"/>
        <v>30</v>
      </c>
      <c r="I24" s="2">
        <f t="shared" si="2"/>
        <v>0.80339620658493804</v>
      </c>
      <c r="J24" s="2">
        <v>0.97499999999999998</v>
      </c>
      <c r="K24" s="12">
        <f t="shared" si="3"/>
        <v>0.57292997600828199</v>
      </c>
    </row>
    <row r="25" spans="1:12" x14ac:dyDescent="0.2">
      <c r="A25" s="11">
        <v>23</v>
      </c>
      <c r="B25" s="2">
        <f t="shared" si="5"/>
        <v>196500</v>
      </c>
      <c r="C25" s="2">
        <f t="shared" si="4"/>
        <v>0.65500000000000003</v>
      </c>
      <c r="D25" s="2">
        <f t="shared" si="1"/>
        <v>1.5000000000000013E-2</v>
      </c>
      <c r="E25" s="2">
        <v>23.5</v>
      </c>
      <c r="F25" s="2">
        <v>60</v>
      </c>
      <c r="G25" s="2">
        <v>30</v>
      </c>
      <c r="H25" s="2">
        <f t="shared" si="0"/>
        <v>30</v>
      </c>
      <c r="I25" s="2">
        <f t="shared" si="2"/>
        <v>0.79544178869795856</v>
      </c>
      <c r="J25" s="2">
        <v>0.97499999999999998</v>
      </c>
      <c r="K25" s="12">
        <f t="shared" si="3"/>
        <v>0.55860672660807498</v>
      </c>
    </row>
    <row r="26" spans="1:12" x14ac:dyDescent="0.2">
      <c r="A26" s="11">
        <v>24</v>
      </c>
      <c r="B26" s="2">
        <f t="shared" si="5"/>
        <v>192000</v>
      </c>
      <c r="C26" s="2">
        <f t="shared" si="4"/>
        <v>0.64</v>
      </c>
      <c r="D26" s="2">
        <f t="shared" si="1"/>
        <v>1.5000000000000013E-2</v>
      </c>
      <c r="E26" s="2">
        <v>24.5</v>
      </c>
      <c r="F26" s="2">
        <v>60</v>
      </c>
      <c r="G26" s="2">
        <v>30</v>
      </c>
      <c r="H26" s="2">
        <f t="shared" si="0"/>
        <v>30</v>
      </c>
      <c r="I26" s="2">
        <f t="shared" si="2"/>
        <v>0.78756612742372123</v>
      </c>
      <c r="J26" s="2">
        <v>0.97499999999999998</v>
      </c>
      <c r="K26" s="12">
        <f t="shared" si="3"/>
        <v>0.5446415584428731</v>
      </c>
    </row>
    <row r="27" spans="1:12" x14ac:dyDescent="0.2">
      <c r="A27" s="11">
        <v>25</v>
      </c>
      <c r="B27" s="2">
        <f t="shared" si="5"/>
        <v>187500</v>
      </c>
      <c r="C27" s="2">
        <f t="shared" si="4"/>
        <v>0.625</v>
      </c>
      <c r="D27" s="2">
        <f t="shared" si="1"/>
        <v>1.5000000000000013E-2</v>
      </c>
      <c r="E27" s="2">
        <v>25.5</v>
      </c>
      <c r="F27" s="2">
        <v>60</v>
      </c>
      <c r="G27" s="2">
        <v>30</v>
      </c>
      <c r="H27" s="2">
        <f t="shared" si="0"/>
        <v>30</v>
      </c>
      <c r="I27" s="2">
        <f t="shared" si="2"/>
        <v>0.77976844299378323</v>
      </c>
      <c r="J27" s="2">
        <v>0.97499999999999998</v>
      </c>
      <c r="K27" s="12">
        <f t="shared" si="3"/>
        <v>0.53102551948180121</v>
      </c>
    </row>
    <row r="28" spans="1:12" x14ac:dyDescent="0.2">
      <c r="A28" s="11">
        <v>26</v>
      </c>
      <c r="B28" s="2">
        <f t="shared" si="5"/>
        <v>183000</v>
      </c>
      <c r="C28" s="2">
        <f t="shared" si="4"/>
        <v>0.61</v>
      </c>
      <c r="D28" s="2">
        <f t="shared" si="1"/>
        <v>1.5000000000000013E-2</v>
      </c>
      <c r="E28" s="2">
        <v>26.5</v>
      </c>
      <c r="F28" s="2">
        <v>60</v>
      </c>
      <c r="G28" s="2">
        <v>30</v>
      </c>
      <c r="H28" s="2">
        <f t="shared" si="0"/>
        <v>30</v>
      </c>
      <c r="I28" s="2">
        <f t="shared" si="2"/>
        <v>0.77204796336018144</v>
      </c>
      <c r="J28" s="2">
        <v>0.97499999999999998</v>
      </c>
      <c r="K28" s="12">
        <f t="shared" si="3"/>
        <v>0.5177498814947562</v>
      </c>
    </row>
    <row r="29" spans="1:12" x14ac:dyDescent="0.2">
      <c r="A29" s="11">
        <v>27</v>
      </c>
      <c r="B29" s="2">
        <f t="shared" si="5"/>
        <v>178500</v>
      </c>
      <c r="C29" s="2">
        <f t="shared" si="4"/>
        <v>0.59499999999999997</v>
      </c>
      <c r="D29" s="2">
        <f t="shared" si="1"/>
        <v>1.5000000000000013E-2</v>
      </c>
      <c r="E29" s="2">
        <v>27.5</v>
      </c>
      <c r="F29" s="2">
        <v>60</v>
      </c>
      <c r="G29" s="2">
        <v>30</v>
      </c>
      <c r="H29" s="2">
        <f t="shared" si="0"/>
        <v>30</v>
      </c>
      <c r="I29" s="2">
        <f t="shared" si="2"/>
        <v>0.76440392411899183</v>
      </c>
      <c r="J29" s="2">
        <v>0.97499999999999998</v>
      </c>
      <c r="K29" s="12">
        <f t="shared" si="3"/>
        <v>0.50480613445738731</v>
      </c>
    </row>
    <row r="30" spans="1:12" x14ac:dyDescent="0.2">
      <c r="A30" s="11">
        <v>28</v>
      </c>
      <c r="B30" s="2">
        <f t="shared" si="5"/>
        <v>174000</v>
      </c>
      <c r="C30" s="2">
        <f t="shared" si="4"/>
        <v>0.57999999999999996</v>
      </c>
      <c r="D30" s="2">
        <f t="shared" si="1"/>
        <v>1.5000000000000013E-2</v>
      </c>
      <c r="E30" s="2">
        <v>28.5</v>
      </c>
      <c r="F30" s="2">
        <v>60</v>
      </c>
      <c r="G30" s="2">
        <v>30</v>
      </c>
      <c r="H30" s="2">
        <f t="shared" si="0"/>
        <v>30</v>
      </c>
      <c r="I30" s="2">
        <f t="shared" si="2"/>
        <v>0.75683556843464528</v>
      </c>
      <c r="J30" s="2">
        <v>0.97499999999999998</v>
      </c>
      <c r="K30" s="12">
        <f t="shared" si="3"/>
        <v>0.49218598109595263</v>
      </c>
    </row>
    <row r="31" spans="1:12" x14ac:dyDescent="0.2">
      <c r="A31" s="11">
        <v>29</v>
      </c>
      <c r="B31" s="2">
        <f t="shared" si="5"/>
        <v>169500</v>
      </c>
      <c r="C31" s="2">
        <f t="shared" si="4"/>
        <v>0.56499999999999995</v>
      </c>
      <c r="D31" s="2">
        <f t="shared" si="1"/>
        <v>1.5000000000000013E-2</v>
      </c>
      <c r="E31" s="2">
        <v>29.5</v>
      </c>
      <c r="F31" s="2">
        <v>60</v>
      </c>
      <c r="G31" s="2">
        <v>30</v>
      </c>
      <c r="H31" s="2">
        <f t="shared" si="0"/>
        <v>30</v>
      </c>
      <c r="I31" s="2">
        <f t="shared" si="2"/>
        <v>0.74934214696499535</v>
      </c>
      <c r="J31" s="2">
        <v>0.97499999999999998</v>
      </c>
      <c r="K31" s="12">
        <f t="shared" si="3"/>
        <v>0.47988133156855378</v>
      </c>
    </row>
    <row r="32" spans="1:12" x14ac:dyDescent="0.2">
      <c r="A32" s="11">
        <v>30</v>
      </c>
      <c r="B32" s="2">
        <f t="shared" si="5"/>
        <v>165000</v>
      </c>
      <c r="C32" s="2">
        <f t="shared" si="4"/>
        <v>0.55000000000000004</v>
      </c>
      <c r="D32" s="2">
        <f t="shared" si="1"/>
        <v>1.4999999999999902E-2</v>
      </c>
      <c r="E32" s="2">
        <v>30.5</v>
      </c>
      <c r="F32" s="2">
        <v>60</v>
      </c>
      <c r="G32" s="2">
        <v>30</v>
      </c>
      <c r="H32" s="2">
        <f t="shared" si="0"/>
        <v>30</v>
      </c>
      <c r="I32" s="2">
        <f t="shared" si="2"/>
        <v>0.74192291778712394</v>
      </c>
      <c r="J32" s="2">
        <v>0.97499999999999998</v>
      </c>
      <c r="K32" s="12">
        <f t="shared" si="3"/>
        <v>0.46788429827933992</v>
      </c>
    </row>
    <row r="33" spans="1:11" x14ac:dyDescent="0.2">
      <c r="A33" s="11">
        <v>31</v>
      </c>
      <c r="B33" s="2">
        <f t="shared" si="5"/>
        <v>160500</v>
      </c>
      <c r="C33" s="2">
        <f t="shared" si="4"/>
        <v>0.53500000000000003</v>
      </c>
      <c r="D33" s="2">
        <f t="shared" si="1"/>
        <v>1.5000000000000013E-2</v>
      </c>
      <c r="E33" s="2">
        <v>31.5</v>
      </c>
      <c r="F33" s="2">
        <v>60</v>
      </c>
      <c r="G33" s="2">
        <v>30</v>
      </c>
      <c r="H33" s="2">
        <f t="shared" si="0"/>
        <v>30</v>
      </c>
      <c r="I33" s="2">
        <f t="shared" si="2"/>
        <v>0.73457714632388538</v>
      </c>
      <c r="J33" s="2">
        <v>0.97499999999999998</v>
      </c>
      <c r="K33" s="12">
        <f t="shared" si="3"/>
        <v>0.45618719082235643</v>
      </c>
    </row>
    <row r="34" spans="1:11" x14ac:dyDescent="0.2">
      <c r="A34" s="11">
        <v>32</v>
      </c>
      <c r="B34" s="2">
        <f t="shared" si="5"/>
        <v>156000</v>
      </c>
      <c r="C34" s="2">
        <f t="shared" si="4"/>
        <v>0.52</v>
      </c>
      <c r="D34" s="2">
        <f t="shared" si="1"/>
        <v>1.5000000000000013E-2</v>
      </c>
      <c r="E34" s="2">
        <v>32.5</v>
      </c>
      <c r="F34" s="2">
        <v>60</v>
      </c>
      <c r="G34" s="2">
        <v>30</v>
      </c>
      <c r="H34" s="2">
        <f t="shared" si="0"/>
        <v>30</v>
      </c>
      <c r="I34" s="2">
        <f t="shared" si="2"/>
        <v>0.7273041052711734</v>
      </c>
      <c r="J34" s="2">
        <v>0.97499999999999998</v>
      </c>
      <c r="K34" s="12">
        <f t="shared" si="3"/>
        <v>0.4447825110517975</v>
      </c>
    </row>
    <row r="35" spans="1:11" x14ac:dyDescent="0.2">
      <c r="A35" s="11">
        <v>33</v>
      </c>
      <c r="B35" s="2">
        <f t="shared" si="5"/>
        <v>151500</v>
      </c>
      <c r="C35" s="2">
        <f t="shared" si="4"/>
        <v>0.505</v>
      </c>
      <c r="D35" s="2">
        <f t="shared" si="1"/>
        <v>1.5000000000000013E-2</v>
      </c>
      <c r="E35" s="2">
        <v>33.5</v>
      </c>
      <c r="F35" s="2">
        <v>60</v>
      </c>
      <c r="G35" s="2">
        <v>30</v>
      </c>
      <c r="H35" s="2">
        <f t="shared" si="0"/>
        <v>30</v>
      </c>
      <c r="I35" s="2">
        <f t="shared" si="2"/>
        <v>0.72010307452591427</v>
      </c>
      <c r="J35" s="2">
        <v>0.97499999999999998</v>
      </c>
      <c r="K35" s="12">
        <f t="shared" si="3"/>
        <v>0.43366294827550256</v>
      </c>
    </row>
    <row r="36" spans="1:11" x14ac:dyDescent="0.2">
      <c r="A36" s="11">
        <v>34</v>
      </c>
      <c r="B36" s="2">
        <f t="shared" si="5"/>
        <v>147000</v>
      </c>
      <c r="C36" s="2">
        <f t="shared" si="4"/>
        <v>0.49</v>
      </c>
      <c r="D36" s="2">
        <f t="shared" si="1"/>
        <v>1.5000000000000013E-2</v>
      </c>
      <c r="E36" s="2">
        <v>34.5</v>
      </c>
      <c r="F36" s="2">
        <v>60</v>
      </c>
      <c r="G36" s="2">
        <v>30</v>
      </c>
      <c r="H36" s="2">
        <f t="shared" si="0"/>
        <v>30</v>
      </c>
      <c r="I36" s="2">
        <f t="shared" si="2"/>
        <v>0.71297334111476662</v>
      </c>
      <c r="J36" s="2">
        <v>0.97499999999999998</v>
      </c>
      <c r="K36" s="12">
        <f t="shared" si="3"/>
        <v>0.42282137456861496</v>
      </c>
    </row>
    <row r="37" spans="1:11" x14ac:dyDescent="0.2">
      <c r="A37" s="11">
        <v>35</v>
      </c>
      <c r="B37" s="2">
        <f t="shared" si="5"/>
        <v>142500</v>
      </c>
      <c r="C37" s="2">
        <f t="shared" si="4"/>
        <v>0.47499999999999998</v>
      </c>
      <c r="D37" s="2">
        <f t="shared" si="1"/>
        <v>1.5000000000000013E-2</v>
      </c>
      <c r="E37" s="2">
        <v>35.5</v>
      </c>
      <c r="F37" s="2">
        <v>60</v>
      </c>
      <c r="G37" s="2">
        <v>30</v>
      </c>
      <c r="H37" s="2">
        <f t="shared" si="0"/>
        <v>30</v>
      </c>
      <c r="I37" s="2">
        <f t="shared" si="2"/>
        <v>0.70591419912353137</v>
      </c>
      <c r="J37" s="2">
        <v>0.97499999999999998</v>
      </c>
      <c r="K37" s="12">
        <f t="shared" si="3"/>
        <v>0.41225084020439956</v>
      </c>
    </row>
    <row r="38" spans="1:11" x14ac:dyDescent="0.2">
      <c r="A38" s="11">
        <v>36</v>
      </c>
      <c r="B38" s="2">
        <f t="shared" si="5"/>
        <v>138000</v>
      </c>
      <c r="C38" s="2">
        <f t="shared" si="4"/>
        <v>0.46</v>
      </c>
      <c r="D38" s="2">
        <f t="shared" si="1"/>
        <v>1.4999999999999958E-2</v>
      </c>
      <c r="E38" s="2">
        <v>36.5</v>
      </c>
      <c r="F38" s="2">
        <v>60</v>
      </c>
      <c r="G38" s="2">
        <v>30</v>
      </c>
      <c r="H38" s="2">
        <f t="shared" si="0"/>
        <v>30</v>
      </c>
      <c r="I38" s="2">
        <f t="shared" si="2"/>
        <v>0.69892494962725871</v>
      </c>
      <c r="J38" s="2">
        <v>0.97499999999999998</v>
      </c>
      <c r="K38" s="12">
        <f t="shared" si="3"/>
        <v>0.40194456919928956</v>
      </c>
    </row>
    <row r="39" spans="1:11" x14ac:dyDescent="0.2">
      <c r="A39" s="11">
        <v>37</v>
      </c>
      <c r="B39" s="2">
        <f t="shared" si="5"/>
        <v>133500</v>
      </c>
      <c r="C39" s="2">
        <f t="shared" si="4"/>
        <v>0.44500000000000001</v>
      </c>
      <c r="D39" s="2">
        <f t="shared" si="1"/>
        <v>1.5000000000000013E-2</v>
      </c>
      <c r="E39" s="2">
        <v>37.5</v>
      </c>
      <c r="F39" s="2">
        <v>60</v>
      </c>
      <c r="G39" s="2">
        <v>30</v>
      </c>
      <c r="H39" s="2">
        <f t="shared" si="0"/>
        <v>30</v>
      </c>
      <c r="I39" s="2">
        <f t="shared" si="2"/>
        <v>0.69200490062104825</v>
      </c>
      <c r="J39" s="2">
        <v>0.97499999999999998</v>
      </c>
      <c r="K39" s="12">
        <f t="shared" si="3"/>
        <v>0.39189595496930729</v>
      </c>
    </row>
    <row r="40" spans="1:11" x14ac:dyDescent="0.2">
      <c r="A40" s="11">
        <v>38</v>
      </c>
      <c r="B40" s="2">
        <f t="shared" si="5"/>
        <v>129000</v>
      </c>
      <c r="C40" s="2">
        <f t="shared" si="4"/>
        <v>0.43</v>
      </c>
      <c r="D40" s="2">
        <f t="shared" si="1"/>
        <v>1.5000000000000013E-2</v>
      </c>
      <c r="E40" s="2">
        <v>38.5</v>
      </c>
      <c r="F40" s="2">
        <v>60</v>
      </c>
      <c r="G40" s="2">
        <v>30</v>
      </c>
      <c r="H40" s="2">
        <f t="shared" si="0"/>
        <v>30</v>
      </c>
      <c r="I40" s="2">
        <f t="shared" si="2"/>
        <v>0.68515336695153284</v>
      </c>
      <c r="J40" s="2">
        <v>0.97499999999999998</v>
      </c>
      <c r="K40" s="12">
        <f t="shared" si="3"/>
        <v>0.38209855609507459</v>
      </c>
    </row>
    <row r="41" spans="1:11" x14ac:dyDescent="0.2">
      <c r="A41" s="11">
        <v>39</v>
      </c>
      <c r="B41" s="2">
        <f t="shared" si="5"/>
        <v>124500</v>
      </c>
      <c r="C41" s="2">
        <f t="shared" si="4"/>
        <v>0.41499999999999998</v>
      </c>
      <c r="D41" s="2">
        <f t="shared" si="1"/>
        <v>1.5000000000000013E-2</v>
      </c>
      <c r="E41" s="2">
        <v>39.5</v>
      </c>
      <c r="F41" s="2">
        <v>60</v>
      </c>
      <c r="G41" s="2">
        <v>30</v>
      </c>
      <c r="H41" s="2">
        <f t="shared" si="0"/>
        <v>30</v>
      </c>
      <c r="I41" s="2">
        <f t="shared" si="2"/>
        <v>0.6783696702490426</v>
      </c>
      <c r="J41" s="2">
        <v>0.97499999999999998</v>
      </c>
      <c r="K41" s="12">
        <f t="shared" si="3"/>
        <v>0.37254609219269774</v>
      </c>
    </row>
    <row r="42" spans="1:11" x14ac:dyDescent="0.2">
      <c r="A42" s="11">
        <v>40</v>
      </c>
      <c r="B42" s="2">
        <f t="shared" si="5"/>
        <v>120000</v>
      </c>
      <c r="C42" s="2">
        <f t="shared" si="4"/>
        <v>0.4</v>
      </c>
      <c r="D42" s="2">
        <f t="shared" si="1"/>
        <v>1.4999999999999958E-2</v>
      </c>
      <c r="E42" s="2">
        <v>40.5</v>
      </c>
      <c r="F42" s="2">
        <v>60</v>
      </c>
      <c r="G42" s="2">
        <v>30</v>
      </c>
      <c r="H42" s="2">
        <f t="shared" si="0"/>
        <v>30</v>
      </c>
      <c r="I42" s="2">
        <f t="shared" si="2"/>
        <v>0.67165313886043809</v>
      </c>
      <c r="J42" s="2">
        <v>0.97499999999999998</v>
      </c>
      <c r="K42" s="12">
        <f t="shared" si="3"/>
        <v>0.36323243988788029</v>
      </c>
    </row>
    <row r="43" spans="1:11" x14ac:dyDescent="0.2">
      <c r="A43" s="11">
        <v>41</v>
      </c>
      <c r="B43" s="2">
        <f t="shared" si="5"/>
        <v>115500</v>
      </c>
      <c r="C43" s="2">
        <f t="shared" si="4"/>
        <v>0.38500000000000001</v>
      </c>
      <c r="D43" s="2">
        <f t="shared" si="1"/>
        <v>1.5000000000000013E-2</v>
      </c>
      <c r="E43" s="2">
        <v>41.5</v>
      </c>
      <c r="F43" s="2">
        <v>60</v>
      </c>
      <c r="G43" s="2">
        <v>30</v>
      </c>
      <c r="H43" s="2">
        <f t="shared" si="0"/>
        <v>30</v>
      </c>
      <c r="I43" s="2">
        <f t="shared" si="2"/>
        <v>0.66500310778261185</v>
      </c>
      <c r="J43" s="2">
        <v>0.97499999999999998</v>
      </c>
      <c r="K43" s="12">
        <f t="shared" si="3"/>
        <v>0.35415162889068325</v>
      </c>
    </row>
    <row r="44" spans="1:11" x14ac:dyDescent="0.2">
      <c r="A44" s="11">
        <v>42</v>
      </c>
      <c r="B44" s="2">
        <f t="shared" si="5"/>
        <v>111000</v>
      </c>
      <c r="C44" s="2">
        <f t="shared" si="4"/>
        <v>0.37</v>
      </c>
      <c r="D44" s="2">
        <f t="shared" si="1"/>
        <v>1.5000000000000013E-2</v>
      </c>
      <c r="E44" s="2">
        <v>42.5</v>
      </c>
      <c r="F44" s="2">
        <v>60</v>
      </c>
      <c r="G44" s="2">
        <v>30</v>
      </c>
      <c r="H44" s="2">
        <f t="shared" si="0"/>
        <v>30</v>
      </c>
      <c r="I44" s="2">
        <f t="shared" si="2"/>
        <v>0.65841891859664536</v>
      </c>
      <c r="J44" s="2">
        <v>0.97499999999999998</v>
      </c>
      <c r="K44" s="12">
        <f t="shared" si="3"/>
        <v>0.34529783816841614</v>
      </c>
    </row>
    <row r="45" spans="1:11" x14ac:dyDescent="0.2">
      <c r="A45" s="11">
        <v>43</v>
      </c>
      <c r="B45" s="2">
        <f t="shared" si="5"/>
        <v>106500</v>
      </c>
      <c r="C45" s="2">
        <f t="shared" si="4"/>
        <v>0.35499999999999998</v>
      </c>
      <c r="D45" s="2">
        <f t="shared" si="1"/>
        <v>1.5000000000000013E-2</v>
      </c>
      <c r="E45" s="2">
        <v>43.5</v>
      </c>
      <c r="F45" s="2">
        <v>60</v>
      </c>
      <c r="G45" s="2">
        <v>30</v>
      </c>
      <c r="H45" s="2">
        <f t="shared" si="0"/>
        <v>30</v>
      </c>
      <c r="I45" s="2">
        <f t="shared" si="2"/>
        <v>0.65189991940261938</v>
      </c>
      <c r="J45" s="2">
        <v>0.97499999999999998</v>
      </c>
      <c r="K45" s="12">
        <f t="shared" si="3"/>
        <v>0.33666539221420572</v>
      </c>
    </row>
    <row r="46" spans="1:11" x14ac:dyDescent="0.2">
      <c r="A46" s="11">
        <v>44</v>
      </c>
      <c r="B46" s="2">
        <f t="shared" si="5"/>
        <v>102000</v>
      </c>
      <c r="C46" s="2">
        <f t="shared" si="4"/>
        <v>0.34</v>
      </c>
      <c r="D46" s="2">
        <f t="shared" si="1"/>
        <v>1.4999999999999958E-2</v>
      </c>
      <c r="E46" s="2">
        <v>44.5</v>
      </c>
      <c r="F46" s="2">
        <v>60</v>
      </c>
      <c r="G46" s="2">
        <v>30</v>
      </c>
      <c r="H46" s="2">
        <f t="shared" si="0"/>
        <v>30</v>
      </c>
      <c r="I46" s="2">
        <f t="shared" si="2"/>
        <v>0.64544546475506859</v>
      </c>
      <c r="J46" s="2">
        <v>0.97499999999999998</v>
      </c>
      <c r="K46" s="12">
        <f t="shared" si="3"/>
        <v>0.32824875740885057</v>
      </c>
    </row>
    <row r="47" spans="1:11" x14ac:dyDescent="0.2">
      <c r="A47" s="11">
        <v>45</v>
      </c>
      <c r="B47" s="2">
        <f t="shared" si="5"/>
        <v>97500</v>
      </c>
      <c r="C47" s="2">
        <f t="shared" si="4"/>
        <v>0.32500000000000001</v>
      </c>
      <c r="D47" s="2">
        <f t="shared" si="1"/>
        <v>1.5000000000000013E-2</v>
      </c>
      <c r="E47" s="2">
        <v>45.5</v>
      </c>
      <c r="F47" s="2">
        <v>60</v>
      </c>
      <c r="G47" s="2">
        <v>30</v>
      </c>
      <c r="H47" s="2">
        <f t="shared" si="0"/>
        <v>30</v>
      </c>
      <c r="I47" s="2">
        <f t="shared" si="2"/>
        <v>0.63905491559907779</v>
      </c>
      <c r="J47" s="2">
        <v>0.97499999999999998</v>
      </c>
      <c r="K47" s="12">
        <f t="shared" si="3"/>
        <v>0.32004253847362929</v>
      </c>
    </row>
    <row r="48" spans="1:11" x14ac:dyDescent="0.2">
      <c r="A48" s="11">
        <v>46</v>
      </c>
      <c r="B48" s="2">
        <f t="shared" si="5"/>
        <v>93000</v>
      </c>
      <c r="C48" s="2">
        <f t="shared" si="4"/>
        <v>0.31</v>
      </c>
      <c r="D48" s="2">
        <f t="shared" si="1"/>
        <v>1.5000000000000013E-2</v>
      </c>
      <c r="E48" s="2">
        <v>46.5</v>
      </c>
      <c r="F48" s="2">
        <v>60</v>
      </c>
      <c r="G48" s="2">
        <v>30</v>
      </c>
      <c r="H48" s="2">
        <f t="shared" si="0"/>
        <v>30</v>
      </c>
      <c r="I48" s="2">
        <f t="shared" si="2"/>
        <v>0.63272763920700759</v>
      </c>
      <c r="J48" s="2">
        <v>0.97499999999999998</v>
      </c>
      <c r="K48" s="12">
        <f t="shared" si="3"/>
        <v>0.31204147501178853</v>
      </c>
    </row>
    <row r="49" spans="1:11" x14ac:dyDescent="0.2">
      <c r="A49" s="11">
        <v>47</v>
      </c>
      <c r="B49" s="2">
        <f t="shared" si="5"/>
        <v>88500</v>
      </c>
      <c r="C49" s="2">
        <f t="shared" si="4"/>
        <v>0.29499999999999998</v>
      </c>
      <c r="D49" s="2">
        <f t="shared" si="1"/>
        <v>1.5000000000000013E-2</v>
      </c>
      <c r="E49" s="2">
        <v>47.5</v>
      </c>
      <c r="F49" s="2">
        <v>60</v>
      </c>
      <c r="G49" s="2">
        <v>30</v>
      </c>
      <c r="H49" s="2">
        <f t="shared" si="0"/>
        <v>30</v>
      </c>
      <c r="I49" s="2">
        <f t="shared" si="2"/>
        <v>0.6264630091158494</v>
      </c>
      <c r="J49" s="2">
        <v>0.97499999999999998</v>
      </c>
      <c r="K49" s="12">
        <f t="shared" si="3"/>
        <v>0.30424043813649382</v>
      </c>
    </row>
    <row r="50" spans="1:11" x14ac:dyDescent="0.2">
      <c r="A50" s="11">
        <v>48</v>
      </c>
      <c r="B50" s="2">
        <f t="shared" si="5"/>
        <v>84000</v>
      </c>
      <c r="C50" s="2">
        <f t="shared" si="4"/>
        <v>0.28000000000000003</v>
      </c>
      <c r="D50" s="2">
        <f t="shared" si="1"/>
        <v>1.4999999999999958E-2</v>
      </c>
      <c r="E50" s="2">
        <v>48.5</v>
      </c>
      <c r="F50" s="2">
        <v>60</v>
      </c>
      <c r="G50" s="2">
        <v>30</v>
      </c>
      <c r="H50" s="2">
        <f t="shared" si="0"/>
        <v>30</v>
      </c>
      <c r="I50" s="2">
        <f t="shared" si="2"/>
        <v>0.6202604050651972</v>
      </c>
      <c r="J50" s="2">
        <v>0.97499999999999998</v>
      </c>
      <c r="K50" s="12">
        <f t="shared" si="3"/>
        <v>0.29663442718308147</v>
      </c>
    </row>
    <row r="51" spans="1:11" x14ac:dyDescent="0.2">
      <c r="A51" s="11">
        <v>49</v>
      </c>
      <c r="B51" s="2">
        <f t="shared" si="5"/>
        <v>79500</v>
      </c>
      <c r="C51" s="2">
        <f t="shared" si="4"/>
        <v>0.26500000000000001</v>
      </c>
      <c r="D51" s="2">
        <f t="shared" si="1"/>
        <v>1.5000000000000013E-2</v>
      </c>
      <c r="E51" s="2">
        <v>49.5</v>
      </c>
      <c r="F51" s="2">
        <v>60</v>
      </c>
      <c r="G51" s="2">
        <v>30</v>
      </c>
      <c r="H51" s="2">
        <f t="shared" si="0"/>
        <v>30</v>
      </c>
      <c r="I51" s="2">
        <f t="shared" si="2"/>
        <v>0.61411921293583871</v>
      </c>
      <c r="J51" s="2">
        <v>0.97499999999999998</v>
      </c>
      <c r="K51" s="12">
        <f t="shared" si="3"/>
        <v>0.28921856650350442</v>
      </c>
    </row>
    <row r="52" spans="1:11" x14ac:dyDescent="0.2">
      <c r="A52" s="11">
        <v>50</v>
      </c>
      <c r="B52" s="2">
        <f t="shared" si="5"/>
        <v>75000</v>
      </c>
      <c r="C52" s="2">
        <f t="shared" si="4"/>
        <v>0.25</v>
      </c>
      <c r="D52" s="2">
        <f t="shared" si="1"/>
        <v>1.5000000000000013E-2</v>
      </c>
      <c r="E52" s="2">
        <v>50.5</v>
      </c>
      <c r="F52" s="2">
        <v>60</v>
      </c>
      <c r="G52" s="2">
        <v>30</v>
      </c>
      <c r="H52" s="2">
        <f t="shared" si="0"/>
        <v>30</v>
      </c>
      <c r="I52" s="2">
        <f t="shared" si="2"/>
        <v>0.60803882468894921</v>
      </c>
      <c r="J52" s="2">
        <v>0.97499999999999998</v>
      </c>
      <c r="K52" s="12">
        <f t="shared" si="3"/>
        <v>0.28198810234091681</v>
      </c>
    </row>
    <row r="53" spans="1:11" x14ac:dyDescent="0.2">
      <c r="A53" s="11">
        <v>51</v>
      </c>
      <c r="B53" s="2">
        <f t="shared" si="5"/>
        <v>70500</v>
      </c>
      <c r="C53" s="2">
        <f t="shared" si="4"/>
        <v>0.23499999999999999</v>
      </c>
      <c r="D53" s="2">
        <f t="shared" si="1"/>
        <v>1.5000000000000013E-2</v>
      </c>
      <c r="E53" s="2">
        <v>51.5</v>
      </c>
      <c r="F53" s="2">
        <v>60</v>
      </c>
      <c r="G53" s="2">
        <v>30</v>
      </c>
      <c r="H53" s="2">
        <f t="shared" si="0"/>
        <v>30</v>
      </c>
      <c r="I53" s="2">
        <f t="shared" si="2"/>
        <v>0.60201863830589042</v>
      </c>
      <c r="J53" s="2">
        <v>0.97499999999999998</v>
      </c>
      <c r="K53" s="12">
        <f t="shared" si="3"/>
        <v>0.27493839978239387</v>
      </c>
    </row>
    <row r="54" spans="1:11" x14ac:dyDescent="0.2">
      <c r="A54" s="11">
        <v>52</v>
      </c>
      <c r="B54" s="2">
        <f t="shared" si="5"/>
        <v>66000</v>
      </c>
      <c r="C54" s="2">
        <f t="shared" si="4"/>
        <v>0.22</v>
      </c>
      <c r="D54" s="2">
        <f t="shared" si="1"/>
        <v>1.4999999999999986E-2</v>
      </c>
      <c r="E54" s="2">
        <v>52.5</v>
      </c>
      <c r="F54" s="2">
        <v>60</v>
      </c>
      <c r="G54" s="2">
        <v>30</v>
      </c>
      <c r="H54" s="2">
        <f t="shared" si="0"/>
        <v>30</v>
      </c>
      <c r="I54" s="2">
        <f t="shared" si="2"/>
        <v>0.59605805772860432</v>
      </c>
      <c r="J54" s="2">
        <v>0.97499999999999998</v>
      </c>
      <c r="K54" s="12">
        <f t="shared" si="3"/>
        <v>0.26806493978783402</v>
      </c>
    </row>
    <row r="55" spans="1:11" x14ac:dyDescent="0.2">
      <c r="A55" s="11">
        <v>53</v>
      </c>
      <c r="B55" s="2">
        <f t="shared" si="5"/>
        <v>61500</v>
      </c>
      <c r="C55" s="2">
        <f t="shared" si="4"/>
        <v>0.20499999999999999</v>
      </c>
      <c r="D55" s="2">
        <f t="shared" si="1"/>
        <v>1.5000000000000013E-2</v>
      </c>
      <c r="E55" s="2">
        <v>53.5</v>
      </c>
      <c r="F55" s="2">
        <v>60</v>
      </c>
      <c r="G55" s="2">
        <v>30</v>
      </c>
      <c r="H55" s="2">
        <f t="shared" si="0"/>
        <v>30</v>
      </c>
      <c r="I55" s="2">
        <f t="shared" si="2"/>
        <v>0.59015649280059845</v>
      </c>
      <c r="J55" s="2">
        <v>0.97499999999999998</v>
      </c>
      <c r="K55" s="12">
        <f t="shared" si="3"/>
        <v>0.26136331629313819</v>
      </c>
    </row>
    <row r="56" spans="1:11" x14ac:dyDescent="0.2">
      <c r="A56" s="11">
        <v>54</v>
      </c>
      <c r="B56" s="2">
        <f t="shared" si="5"/>
        <v>57000</v>
      </c>
      <c r="C56" s="2">
        <f t="shared" si="4"/>
        <v>0.19</v>
      </c>
      <c r="D56" s="2">
        <f t="shared" si="1"/>
        <v>1.4999999999999986E-2</v>
      </c>
      <c r="E56" s="2">
        <v>54.5</v>
      </c>
      <c r="F56" s="2">
        <v>60</v>
      </c>
      <c r="G56" s="2">
        <v>30</v>
      </c>
      <c r="H56" s="2">
        <f t="shared" si="0"/>
        <v>30</v>
      </c>
      <c r="I56" s="2">
        <f t="shared" si="2"/>
        <v>0.58431335920851313</v>
      </c>
      <c r="J56" s="2">
        <v>0.97499999999999998</v>
      </c>
      <c r="K56" s="12">
        <f t="shared" si="3"/>
        <v>0.25482923338580971</v>
      </c>
    </row>
    <row r="57" spans="1:11" x14ac:dyDescent="0.2">
      <c r="A57" s="11">
        <v>55</v>
      </c>
      <c r="B57" s="2">
        <f t="shared" si="5"/>
        <v>52500</v>
      </c>
      <c r="C57" s="2">
        <f t="shared" si="4"/>
        <v>0.17499999999999999</v>
      </c>
      <c r="D57" s="2">
        <f t="shared" si="1"/>
        <v>1.5000000000000013E-2</v>
      </c>
      <c r="E57" s="2">
        <v>55.5</v>
      </c>
      <c r="F57" s="2">
        <v>60</v>
      </c>
      <c r="G57" s="2">
        <v>30</v>
      </c>
      <c r="H57" s="2">
        <f t="shared" si="0"/>
        <v>30</v>
      </c>
      <c r="I57" s="2">
        <f t="shared" si="2"/>
        <v>0.57852807842427056</v>
      </c>
      <c r="J57" s="2">
        <v>0.97499999999999998</v>
      </c>
      <c r="K57" s="12">
        <f t="shared" si="3"/>
        <v>0.24845850255116445</v>
      </c>
    </row>
    <row r="58" spans="1:11" x14ac:dyDescent="0.2">
      <c r="A58" s="11">
        <v>56</v>
      </c>
      <c r="B58" s="2">
        <f t="shared" si="5"/>
        <v>48000</v>
      </c>
      <c r="C58" s="2">
        <f t="shared" si="4"/>
        <v>0.16</v>
      </c>
      <c r="D58" s="2">
        <f t="shared" si="1"/>
        <v>1.4999999999999986E-2</v>
      </c>
      <c r="E58" s="2">
        <v>56.5</v>
      </c>
      <c r="F58" s="2">
        <v>60</v>
      </c>
      <c r="G58" s="2">
        <v>30</v>
      </c>
      <c r="H58" s="2">
        <f t="shared" si="0"/>
        <v>30</v>
      </c>
      <c r="I58" s="2">
        <f t="shared" si="2"/>
        <v>0.5728000776477925</v>
      </c>
      <c r="J58" s="2">
        <v>0.97499999999999998</v>
      </c>
      <c r="K58" s="12">
        <f t="shared" si="3"/>
        <v>0.24224703998738534</v>
      </c>
    </row>
    <row r="59" spans="1:11" x14ac:dyDescent="0.2">
      <c r="A59" s="11">
        <v>57</v>
      </c>
      <c r="B59" s="2">
        <f t="shared" si="5"/>
        <v>43500</v>
      </c>
      <c r="C59" s="2">
        <f t="shared" si="4"/>
        <v>0.14499999999999999</v>
      </c>
      <c r="D59" s="2">
        <f t="shared" si="1"/>
        <v>1.5000000000000013E-2</v>
      </c>
      <c r="E59" s="2">
        <v>57.5</v>
      </c>
      <c r="F59" s="2">
        <v>60</v>
      </c>
      <c r="G59" s="2">
        <v>30</v>
      </c>
      <c r="H59" s="2">
        <f t="shared" si="0"/>
        <v>30</v>
      </c>
      <c r="I59" s="2">
        <f t="shared" si="2"/>
        <v>0.56712878975028957</v>
      </c>
      <c r="J59" s="2">
        <v>0.97499999999999998</v>
      </c>
      <c r="K59" s="12">
        <f t="shared" si="3"/>
        <v>0.2361908639877007</v>
      </c>
    </row>
    <row r="60" spans="1:11" x14ac:dyDescent="0.2">
      <c r="A60" s="11">
        <v>58</v>
      </c>
      <c r="B60" s="2">
        <f t="shared" si="5"/>
        <v>39000</v>
      </c>
      <c r="C60" s="2">
        <f t="shared" si="4"/>
        <v>0.13</v>
      </c>
      <c r="D60" s="2">
        <f t="shared" si="1"/>
        <v>1.4999999999999986E-2</v>
      </c>
      <c r="E60" s="2">
        <v>58.5</v>
      </c>
      <c r="F60" s="2">
        <v>60</v>
      </c>
      <c r="G60" s="2">
        <v>30</v>
      </c>
      <c r="H60" s="2">
        <f t="shared" si="0"/>
        <v>30</v>
      </c>
      <c r="I60" s="2">
        <f t="shared" si="2"/>
        <v>0.56151365321810853</v>
      </c>
      <c r="J60" s="2">
        <v>0.97499999999999998</v>
      </c>
      <c r="K60" s="12">
        <f t="shared" si="3"/>
        <v>0.23028609238800818</v>
      </c>
    </row>
    <row r="61" spans="1:11" x14ac:dyDescent="0.2">
      <c r="A61" s="11">
        <v>59</v>
      </c>
      <c r="B61" s="2">
        <f t="shared" si="5"/>
        <v>34500</v>
      </c>
      <c r="C61" s="2">
        <f t="shared" si="4"/>
        <v>0.115</v>
      </c>
      <c r="D61" s="2">
        <f t="shared" si="1"/>
        <v>1.4999999999999999E-2</v>
      </c>
      <c r="E61" s="2">
        <v>59.5</v>
      </c>
      <c r="F61" s="2">
        <v>60</v>
      </c>
      <c r="G61" s="2">
        <v>30</v>
      </c>
      <c r="H61" s="2">
        <f t="shared" si="0"/>
        <v>30</v>
      </c>
      <c r="I61" s="2">
        <f t="shared" si="2"/>
        <v>0.5559541120971373</v>
      </c>
      <c r="J61" s="2">
        <v>0.97499999999999998</v>
      </c>
      <c r="K61" s="12">
        <f t="shared" si="3"/>
        <v>0.22452894007830798</v>
      </c>
    </row>
    <row r="62" spans="1:11" x14ac:dyDescent="0.2">
      <c r="A62" s="11">
        <v>60</v>
      </c>
      <c r="B62" s="2">
        <f t="shared" si="5"/>
        <v>30000</v>
      </c>
      <c r="C62" s="2">
        <f t="shared" si="4"/>
        <v>0.1</v>
      </c>
      <c r="D62" s="2">
        <f t="shared" si="1"/>
        <v>1.4999999999999999E-2</v>
      </c>
      <c r="E62" s="2">
        <v>60.5</v>
      </c>
      <c r="F62" s="2">
        <v>60</v>
      </c>
      <c r="G62" s="2">
        <v>30</v>
      </c>
      <c r="H62" s="2">
        <f t="shared" si="0"/>
        <v>30</v>
      </c>
      <c r="I62" s="2">
        <f t="shared" si="2"/>
        <v>0.55044961593775965</v>
      </c>
      <c r="J62" s="2">
        <v>0.97499999999999998</v>
      </c>
      <c r="K62" s="12">
        <f t="shared" si="3"/>
        <v>0.21891571657635028</v>
      </c>
    </row>
    <row r="63" spans="1:11" x14ac:dyDescent="0.2">
      <c r="A63" s="11">
        <v>61</v>
      </c>
      <c r="B63" s="2">
        <f t="shared" si="5"/>
        <v>25500</v>
      </c>
      <c r="C63" s="2">
        <f t="shared" si="4"/>
        <v>8.5000000000000006E-2</v>
      </c>
      <c r="D63" s="2">
        <f t="shared" si="1"/>
        <v>1.4999999999999999E-2</v>
      </c>
      <c r="E63" s="2">
        <v>61.5</v>
      </c>
      <c r="F63" s="2">
        <v>60</v>
      </c>
      <c r="G63" s="2">
        <v>30</v>
      </c>
      <c r="H63" s="2">
        <f t="shared" si="0"/>
        <v>30</v>
      </c>
      <c r="I63" s="2">
        <f t="shared" si="2"/>
        <v>0.54499961974035604</v>
      </c>
      <c r="J63" s="2">
        <v>0.97499999999999998</v>
      </c>
      <c r="K63" s="12">
        <f t="shared" si="3"/>
        <v>0.21344282366194153</v>
      </c>
    </row>
    <row r="64" spans="1:11" x14ac:dyDescent="0.2">
      <c r="A64" s="11">
        <v>62</v>
      </c>
      <c r="B64" s="2">
        <f t="shared" si="5"/>
        <v>21000</v>
      </c>
      <c r="C64" s="2">
        <f t="shared" si="4"/>
        <v>7.0000000000000007E-2</v>
      </c>
      <c r="D64" s="2">
        <f t="shared" si="1"/>
        <v>1.4999999999999999E-2</v>
      </c>
      <c r="E64" s="2">
        <v>62.5</v>
      </c>
      <c r="F64" s="2">
        <v>60</v>
      </c>
      <c r="G64" s="2">
        <v>30</v>
      </c>
      <c r="H64" s="2">
        <f t="shared" si="0"/>
        <v>30</v>
      </c>
      <c r="I64" s="2">
        <f t="shared" si="2"/>
        <v>0.53960358390134255</v>
      </c>
      <c r="J64" s="2">
        <v>0.97499999999999998</v>
      </c>
      <c r="K64" s="12">
        <f t="shared" si="3"/>
        <v>0.208106753070393</v>
      </c>
    </row>
    <row r="65" spans="1:11" x14ac:dyDescent="0.2">
      <c r="A65" s="11">
        <v>63</v>
      </c>
      <c r="B65" s="2">
        <f t="shared" si="5"/>
        <v>16500</v>
      </c>
      <c r="C65" s="2">
        <f t="shared" si="4"/>
        <v>5.5E-2</v>
      </c>
      <c r="D65" s="2">
        <f t="shared" si="1"/>
        <v>1.5000000000000006E-2</v>
      </c>
      <c r="E65" s="2">
        <v>63.5</v>
      </c>
      <c r="F65" s="2">
        <v>60</v>
      </c>
      <c r="G65" s="2">
        <v>30</v>
      </c>
      <c r="H65" s="2">
        <f t="shared" si="0"/>
        <v>30</v>
      </c>
      <c r="I65" s="2">
        <f t="shared" si="2"/>
        <v>0.53426097415974527</v>
      </c>
      <c r="J65" s="2">
        <v>0.97499999999999998</v>
      </c>
      <c r="K65" s="12">
        <f t="shared" si="3"/>
        <v>0.20290408424363318</v>
      </c>
    </row>
    <row r="66" spans="1:11" x14ac:dyDescent="0.2">
      <c r="A66" s="11">
        <v>64</v>
      </c>
      <c r="B66" s="2">
        <f t="shared" si="5"/>
        <v>12000</v>
      </c>
      <c r="C66" s="2">
        <f t="shared" si="4"/>
        <v>0.04</v>
      </c>
      <c r="D66" s="2">
        <f t="shared" si="1"/>
        <v>1.4999999999999999E-2</v>
      </c>
      <c r="E66" s="2">
        <v>64.5</v>
      </c>
      <c r="F66" s="2">
        <v>60</v>
      </c>
      <c r="G66" s="2">
        <v>30</v>
      </c>
      <c r="H66" s="2">
        <f t="shared" si="0"/>
        <v>30</v>
      </c>
      <c r="I66" s="2">
        <f t="shared" si="2"/>
        <v>0.52897126154430207</v>
      </c>
      <c r="J66" s="2">
        <v>0.97499999999999998</v>
      </c>
      <c r="K66" s="12">
        <f t="shared" si="3"/>
        <v>0.19783148213754234</v>
      </c>
    </row>
    <row r="67" spans="1:11" x14ac:dyDescent="0.2">
      <c r="A67" s="11">
        <v>65</v>
      </c>
      <c r="B67" s="2">
        <f t="shared" si="5"/>
        <v>7500</v>
      </c>
      <c r="C67" s="2">
        <f t="shared" ref="C67:C68" si="6">B67/$B$2</f>
        <v>2.5000000000000001E-2</v>
      </c>
      <c r="D67" s="2">
        <f t="shared" si="1"/>
        <v>1.4999999999999999E-2</v>
      </c>
      <c r="E67" s="2">
        <v>65.5</v>
      </c>
      <c r="F67" s="2">
        <v>60</v>
      </c>
      <c r="G67" s="2">
        <v>30</v>
      </c>
      <c r="H67" s="2">
        <f t="shared" ref="H67:H68" si="7">F67-G67</f>
        <v>30</v>
      </c>
      <c r="I67" s="2">
        <f t="shared" si="2"/>
        <v>0.52373392232109117</v>
      </c>
      <c r="J67" s="2">
        <v>0.97499999999999998</v>
      </c>
      <c r="K67" s="12">
        <f t="shared" si="3"/>
        <v>0.19288569508410378</v>
      </c>
    </row>
    <row r="68" spans="1:11" ht="17" thickBot="1" x14ac:dyDescent="0.25">
      <c r="A68" s="13">
        <v>66</v>
      </c>
      <c r="B68" s="14">
        <f>B67-$N$1</f>
        <v>3000</v>
      </c>
      <c r="C68" s="14">
        <f t="shared" si="6"/>
        <v>0.01</v>
      </c>
      <c r="D68" s="14">
        <f t="shared" ref="D68" si="8">C67-C68</f>
        <v>1.5000000000000001E-2</v>
      </c>
      <c r="E68" s="14">
        <v>66.5</v>
      </c>
      <c r="F68" s="14">
        <v>60</v>
      </c>
      <c r="G68" s="14">
        <v>30</v>
      </c>
      <c r="H68" s="14">
        <f t="shared" si="7"/>
        <v>30</v>
      </c>
      <c r="I68" s="14">
        <f t="shared" ref="I68" si="9">1/(1+0.01)^A68</f>
        <v>0.51854843794167449</v>
      </c>
      <c r="J68" s="14">
        <v>0.97499999999999998</v>
      </c>
      <c r="K68" s="15">
        <f t="shared" ref="K68" si="10">J68*K67</f>
        <v>0.18806355270700117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Di Dalmazi</cp:lastModifiedBy>
  <dcterms:created xsi:type="dcterms:W3CDTF">2023-07-10T14:54:03Z</dcterms:created>
  <dcterms:modified xsi:type="dcterms:W3CDTF">2024-01-05T16:01:07Z</dcterms:modified>
</cp:coreProperties>
</file>