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688_polimi_it/Documents/Polimi/05_Teaching Activities/01_Poli/Polimi_2024_01_MarketingAnalytics/Exam/"/>
    </mc:Choice>
  </mc:AlternateContent>
  <xr:revisionPtr revIDLastSave="42" documentId="13_ncr:1_{BE6BDC27-1A58-BA44-BB12-ECD8004BAF49}" xr6:coauthVersionLast="47" xr6:coauthVersionMax="47" xr10:uidLastSave="{2C62C967-FA3E-B644-ACB7-DF902168C2A6}"/>
  <bookViews>
    <workbookView xWindow="760" yWindow="500" windowWidth="28040" windowHeight="16260" xr2:uid="{D49AD783-48F1-3047-B15A-8A2DB345B739}"/>
  </bookViews>
  <sheets>
    <sheet name="Economy" sheetId="1" r:id="rId1"/>
    <sheet name="SUV" sheetId="3" r:id="rId2"/>
    <sheet name="Luxury" sheetId="2" r:id="rId3"/>
    <sheet name="shortt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3" i="4"/>
  <c r="I62" i="4"/>
  <c r="H51" i="4"/>
  <c r="H52" i="4"/>
  <c r="H53" i="4"/>
  <c r="H54" i="4"/>
  <c r="H55" i="4"/>
  <c r="H56" i="4"/>
  <c r="H57" i="4"/>
  <c r="H58" i="4"/>
  <c r="H59" i="4"/>
  <c r="H60" i="4"/>
  <c r="H61" i="4"/>
  <c r="H50" i="4"/>
  <c r="H39" i="4"/>
  <c r="H40" i="4"/>
  <c r="H41" i="4"/>
  <c r="H42" i="4"/>
  <c r="H43" i="4"/>
  <c r="H44" i="4"/>
  <c r="H45" i="4"/>
  <c r="H46" i="4"/>
  <c r="H47" i="4"/>
  <c r="H48" i="4"/>
  <c r="H49" i="4"/>
  <c r="H38" i="4"/>
  <c r="H27" i="4"/>
  <c r="H28" i="4"/>
  <c r="H29" i="4"/>
  <c r="H30" i="4"/>
  <c r="H31" i="4"/>
  <c r="H32" i="4"/>
  <c r="H33" i="4"/>
  <c r="H34" i="4"/>
  <c r="H35" i="4"/>
  <c r="H36" i="4"/>
  <c r="H37" i="4"/>
  <c r="H26" i="4"/>
  <c r="H15" i="4"/>
  <c r="H16" i="4"/>
  <c r="H17" i="4"/>
  <c r="H18" i="4"/>
  <c r="H19" i="4"/>
  <c r="H20" i="4"/>
  <c r="H21" i="4"/>
  <c r="H22" i="4"/>
  <c r="H23" i="4"/>
  <c r="H24" i="4"/>
  <c r="H25" i="4"/>
  <c r="H14" i="4"/>
  <c r="H3" i="4"/>
  <c r="H4" i="4"/>
  <c r="H5" i="4"/>
  <c r="H6" i="4"/>
  <c r="H7" i="4"/>
  <c r="H8" i="4"/>
  <c r="H9" i="4"/>
  <c r="H10" i="4"/>
  <c r="H11" i="4"/>
  <c r="H12" i="4"/>
  <c r="H13" i="4"/>
  <c r="H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3" i="4"/>
  <c r="B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M2" i="4"/>
  <c r="C58" i="4" s="1"/>
  <c r="I2" i="4"/>
  <c r="F2" i="4"/>
  <c r="I2" i="3"/>
  <c r="N2" i="3"/>
  <c r="N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I26" i="2" s="1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I55" i="2" s="1"/>
  <c r="B57" i="2"/>
  <c r="B58" i="2"/>
  <c r="I57" i="2" s="1"/>
  <c r="B59" i="2"/>
  <c r="B60" i="2"/>
  <c r="B61" i="2"/>
  <c r="I60" i="2" s="1"/>
  <c r="B3" i="2"/>
  <c r="B2" i="2"/>
  <c r="B2" i="3"/>
  <c r="J62" i="3"/>
  <c r="B62" i="3"/>
  <c r="D62" i="3" s="1"/>
  <c r="J61" i="3"/>
  <c r="I61" i="3"/>
  <c r="G61" i="3"/>
  <c r="J60" i="3"/>
  <c r="I60" i="3"/>
  <c r="G60" i="3"/>
  <c r="J59" i="3"/>
  <c r="I59" i="3"/>
  <c r="G59" i="3"/>
  <c r="J58" i="3"/>
  <c r="I58" i="3"/>
  <c r="G58" i="3"/>
  <c r="J57" i="3"/>
  <c r="I57" i="3"/>
  <c r="G57" i="3"/>
  <c r="J56" i="3"/>
  <c r="I56" i="3"/>
  <c r="G56" i="3"/>
  <c r="J55" i="3"/>
  <c r="I55" i="3"/>
  <c r="G55" i="3"/>
  <c r="J54" i="3"/>
  <c r="I54" i="3"/>
  <c r="G54" i="3"/>
  <c r="J53" i="3"/>
  <c r="I53" i="3"/>
  <c r="G53" i="3"/>
  <c r="J52" i="3"/>
  <c r="I52" i="3"/>
  <c r="G52" i="3"/>
  <c r="J51" i="3"/>
  <c r="I51" i="3"/>
  <c r="G51" i="3"/>
  <c r="J50" i="3"/>
  <c r="I50" i="3"/>
  <c r="G50" i="3"/>
  <c r="J49" i="3"/>
  <c r="I49" i="3"/>
  <c r="G49" i="3"/>
  <c r="J48" i="3"/>
  <c r="I48" i="3"/>
  <c r="G48" i="3"/>
  <c r="J47" i="3"/>
  <c r="I47" i="3"/>
  <c r="G47" i="3"/>
  <c r="J46" i="3"/>
  <c r="I46" i="3"/>
  <c r="G46" i="3"/>
  <c r="J45" i="3"/>
  <c r="I45" i="3"/>
  <c r="G45" i="3"/>
  <c r="J44" i="3"/>
  <c r="I44" i="3"/>
  <c r="G44" i="3"/>
  <c r="J43" i="3"/>
  <c r="I43" i="3"/>
  <c r="G43" i="3"/>
  <c r="J42" i="3"/>
  <c r="I42" i="3"/>
  <c r="G42" i="3"/>
  <c r="J41" i="3"/>
  <c r="I41" i="3"/>
  <c r="G41" i="3"/>
  <c r="J40" i="3"/>
  <c r="I40" i="3"/>
  <c r="G40" i="3"/>
  <c r="J39" i="3"/>
  <c r="I39" i="3"/>
  <c r="G39" i="3"/>
  <c r="C39" i="3"/>
  <c r="D39" i="3" s="1"/>
  <c r="J38" i="3"/>
  <c r="I38" i="3"/>
  <c r="G38" i="3"/>
  <c r="J37" i="3"/>
  <c r="I37" i="3"/>
  <c r="G37" i="3"/>
  <c r="J36" i="3"/>
  <c r="I36" i="3"/>
  <c r="G36" i="3"/>
  <c r="J35" i="3"/>
  <c r="I35" i="3"/>
  <c r="G35" i="3"/>
  <c r="J34" i="3"/>
  <c r="I34" i="3"/>
  <c r="G34" i="3"/>
  <c r="J33" i="3"/>
  <c r="I33" i="3"/>
  <c r="G33" i="3"/>
  <c r="J32" i="3"/>
  <c r="I32" i="3"/>
  <c r="G32" i="3"/>
  <c r="J31" i="3"/>
  <c r="I31" i="3"/>
  <c r="G31" i="3"/>
  <c r="J30" i="3"/>
  <c r="I30" i="3"/>
  <c r="G30" i="3"/>
  <c r="J29" i="3"/>
  <c r="I29" i="3"/>
  <c r="G29" i="3"/>
  <c r="J28" i="3"/>
  <c r="I28" i="3"/>
  <c r="G28" i="3"/>
  <c r="C28" i="3"/>
  <c r="D28" i="3" s="1"/>
  <c r="J27" i="3"/>
  <c r="I27" i="3"/>
  <c r="G27" i="3"/>
  <c r="J26" i="3"/>
  <c r="I26" i="3"/>
  <c r="G26" i="3"/>
  <c r="J25" i="3"/>
  <c r="I25" i="3"/>
  <c r="G25" i="3"/>
  <c r="J24" i="3"/>
  <c r="I24" i="3"/>
  <c r="G24" i="3"/>
  <c r="J23" i="3"/>
  <c r="I23" i="3"/>
  <c r="G23" i="3"/>
  <c r="J22" i="3"/>
  <c r="I22" i="3"/>
  <c r="G22" i="3"/>
  <c r="J21" i="3"/>
  <c r="I21" i="3"/>
  <c r="G21" i="3"/>
  <c r="J20" i="3"/>
  <c r="I20" i="3"/>
  <c r="G20" i="3"/>
  <c r="J19" i="3"/>
  <c r="I19" i="3"/>
  <c r="G19" i="3"/>
  <c r="J18" i="3"/>
  <c r="I18" i="3"/>
  <c r="G18" i="3"/>
  <c r="J17" i="3"/>
  <c r="I17" i="3"/>
  <c r="G17" i="3"/>
  <c r="J16" i="3"/>
  <c r="I16" i="3"/>
  <c r="G16" i="3"/>
  <c r="J15" i="3"/>
  <c r="I15" i="3"/>
  <c r="G15" i="3"/>
  <c r="J14" i="3"/>
  <c r="I14" i="3"/>
  <c r="G14" i="3"/>
  <c r="J13" i="3"/>
  <c r="I13" i="3"/>
  <c r="G13" i="3"/>
  <c r="J12" i="3"/>
  <c r="I12" i="3"/>
  <c r="G12" i="3"/>
  <c r="J11" i="3"/>
  <c r="I11" i="3"/>
  <c r="G11" i="3"/>
  <c r="J10" i="3"/>
  <c r="I10" i="3"/>
  <c r="G10" i="3"/>
  <c r="J9" i="3"/>
  <c r="I9" i="3"/>
  <c r="G9" i="3"/>
  <c r="J8" i="3"/>
  <c r="I8" i="3"/>
  <c r="G8" i="3"/>
  <c r="J7" i="3"/>
  <c r="I7" i="3"/>
  <c r="G7" i="3"/>
  <c r="J6" i="3"/>
  <c r="I6" i="3"/>
  <c r="G6" i="3"/>
  <c r="J5" i="3"/>
  <c r="I5" i="3"/>
  <c r="G5" i="3"/>
  <c r="J4" i="3"/>
  <c r="I4" i="3"/>
  <c r="G4" i="3"/>
  <c r="J3" i="3"/>
  <c r="I3" i="3"/>
  <c r="G3" i="3"/>
  <c r="C26" i="3"/>
  <c r="D26" i="3" s="1"/>
  <c r="J2" i="3"/>
  <c r="H2" i="3"/>
  <c r="G2" i="3"/>
  <c r="E3" i="3" s="1"/>
  <c r="E4" i="3" s="1"/>
  <c r="F2" i="3"/>
  <c r="J62" i="2"/>
  <c r="B62" i="2"/>
  <c r="D62" i="2" s="1"/>
  <c r="J61" i="2"/>
  <c r="I61" i="2"/>
  <c r="G61" i="2"/>
  <c r="J60" i="2"/>
  <c r="G60" i="2"/>
  <c r="C60" i="2"/>
  <c r="D60" i="2" s="1"/>
  <c r="J59" i="2"/>
  <c r="I59" i="2"/>
  <c r="G59" i="2"/>
  <c r="J58" i="2"/>
  <c r="I58" i="2"/>
  <c r="G58" i="2"/>
  <c r="C58" i="2"/>
  <c r="J57" i="2"/>
  <c r="G57" i="2"/>
  <c r="J56" i="2"/>
  <c r="G56" i="2"/>
  <c r="C56" i="2"/>
  <c r="J55" i="2"/>
  <c r="G55" i="2"/>
  <c r="J54" i="2"/>
  <c r="G54" i="2"/>
  <c r="C54" i="2"/>
  <c r="D54" i="2" s="1"/>
  <c r="J53" i="2"/>
  <c r="G53" i="2"/>
  <c r="J52" i="2"/>
  <c r="G52" i="2"/>
  <c r="C52" i="2"/>
  <c r="D52" i="2" s="1"/>
  <c r="J51" i="2"/>
  <c r="G51" i="2"/>
  <c r="J50" i="2"/>
  <c r="G50" i="2"/>
  <c r="C50" i="2"/>
  <c r="J49" i="2"/>
  <c r="I49" i="2"/>
  <c r="G49" i="2"/>
  <c r="J48" i="2"/>
  <c r="G48" i="2"/>
  <c r="C48" i="2"/>
  <c r="J47" i="2"/>
  <c r="G47" i="2"/>
  <c r="J46" i="2"/>
  <c r="G46" i="2"/>
  <c r="C46" i="2"/>
  <c r="D46" i="2" s="1"/>
  <c r="J45" i="2"/>
  <c r="G45" i="2"/>
  <c r="J44" i="2"/>
  <c r="G44" i="2"/>
  <c r="C44" i="2"/>
  <c r="D44" i="2" s="1"/>
  <c r="J43" i="2"/>
  <c r="G43" i="2"/>
  <c r="J42" i="2"/>
  <c r="I42" i="2"/>
  <c r="G42" i="2"/>
  <c r="C42" i="2"/>
  <c r="J41" i="2"/>
  <c r="G41" i="2"/>
  <c r="J40" i="2"/>
  <c r="G40" i="2"/>
  <c r="C40" i="2"/>
  <c r="J39" i="2"/>
  <c r="G39" i="2"/>
  <c r="J38" i="2"/>
  <c r="G38" i="2"/>
  <c r="C38" i="2"/>
  <c r="D38" i="2" s="1"/>
  <c r="J37" i="2"/>
  <c r="G37" i="2"/>
  <c r="J36" i="2"/>
  <c r="G36" i="2"/>
  <c r="C36" i="2"/>
  <c r="D36" i="2" s="1"/>
  <c r="J35" i="2"/>
  <c r="G35" i="2"/>
  <c r="J34" i="2"/>
  <c r="G34" i="2"/>
  <c r="C34" i="2"/>
  <c r="J33" i="2"/>
  <c r="I33" i="2"/>
  <c r="G33" i="2"/>
  <c r="J32" i="2"/>
  <c r="G32" i="2"/>
  <c r="C32" i="2"/>
  <c r="J31" i="2"/>
  <c r="G31" i="2"/>
  <c r="J30" i="2"/>
  <c r="G30" i="2"/>
  <c r="C30" i="2"/>
  <c r="D30" i="2" s="1"/>
  <c r="J29" i="2"/>
  <c r="G29" i="2"/>
  <c r="J28" i="2"/>
  <c r="G28" i="2"/>
  <c r="C28" i="2"/>
  <c r="D28" i="2" s="1"/>
  <c r="J27" i="2"/>
  <c r="G27" i="2"/>
  <c r="J26" i="2"/>
  <c r="G26" i="2"/>
  <c r="J25" i="2"/>
  <c r="G25" i="2"/>
  <c r="J24" i="2"/>
  <c r="G24" i="2"/>
  <c r="J23" i="2"/>
  <c r="G23" i="2"/>
  <c r="J22" i="2"/>
  <c r="G22" i="2"/>
  <c r="J21" i="2"/>
  <c r="G21" i="2"/>
  <c r="J20" i="2"/>
  <c r="G20" i="2"/>
  <c r="J19" i="2"/>
  <c r="G19" i="2"/>
  <c r="J18" i="2"/>
  <c r="G18" i="2"/>
  <c r="J17" i="2"/>
  <c r="G17" i="2"/>
  <c r="J16" i="2"/>
  <c r="G16" i="2"/>
  <c r="J15" i="2"/>
  <c r="G15" i="2"/>
  <c r="J14" i="2"/>
  <c r="G14" i="2"/>
  <c r="J13" i="2"/>
  <c r="G13" i="2"/>
  <c r="J12" i="2"/>
  <c r="G12" i="2"/>
  <c r="J11" i="2"/>
  <c r="G11" i="2"/>
  <c r="J10" i="2"/>
  <c r="G10" i="2"/>
  <c r="J9" i="2"/>
  <c r="G9" i="2"/>
  <c r="J8" i="2"/>
  <c r="G8" i="2"/>
  <c r="J7" i="2"/>
  <c r="G7" i="2"/>
  <c r="J6" i="2"/>
  <c r="G6" i="2"/>
  <c r="J5" i="2"/>
  <c r="G5" i="2"/>
  <c r="J4" i="2"/>
  <c r="G4" i="2"/>
  <c r="J3" i="2"/>
  <c r="G3" i="2"/>
  <c r="C26" i="2"/>
  <c r="D26" i="2" s="1"/>
  <c r="J2" i="2"/>
  <c r="G2" i="2"/>
  <c r="E3" i="2" s="1"/>
  <c r="F2" i="2"/>
  <c r="H2" i="2" s="1"/>
  <c r="I39" i="2" l="1"/>
  <c r="I23" i="2"/>
  <c r="D48" i="2"/>
  <c r="I51" i="2"/>
  <c r="I44" i="2"/>
  <c r="I35" i="2"/>
  <c r="I28" i="2"/>
  <c r="I2" i="2"/>
  <c r="I56" i="2"/>
  <c r="I50" i="2"/>
  <c r="I40" i="2"/>
  <c r="I34" i="2"/>
  <c r="I21" i="2"/>
  <c r="I13" i="2"/>
  <c r="I5" i="2"/>
  <c r="I45" i="2"/>
  <c r="I41" i="2"/>
  <c r="I29" i="2"/>
  <c r="I25" i="2"/>
  <c r="I17" i="2"/>
  <c r="I9" i="2"/>
  <c r="I52" i="2"/>
  <c r="I48" i="2"/>
  <c r="I36" i="2"/>
  <c r="I32" i="2"/>
  <c r="I19" i="2"/>
  <c r="I11" i="2"/>
  <c r="I3" i="2"/>
  <c r="G2" i="4"/>
  <c r="I15" i="2"/>
  <c r="I10" i="2"/>
  <c r="D32" i="2"/>
  <c r="F3" i="3"/>
  <c r="I46" i="2"/>
  <c r="I30" i="2"/>
  <c r="I7" i="2"/>
  <c r="I18" i="2"/>
  <c r="I53" i="2"/>
  <c r="I37" i="2"/>
  <c r="I20" i="2"/>
  <c r="I12" i="2"/>
  <c r="I4" i="2"/>
  <c r="D58" i="4"/>
  <c r="E4" i="4"/>
  <c r="F3" i="4"/>
  <c r="C24" i="4"/>
  <c r="D24" i="4" s="1"/>
  <c r="C31" i="4"/>
  <c r="D31" i="4" s="1"/>
  <c r="C46" i="4"/>
  <c r="D46" i="4" s="1"/>
  <c r="C53" i="4"/>
  <c r="D53" i="4" s="1"/>
  <c r="D60" i="4"/>
  <c r="C61" i="4"/>
  <c r="D61" i="4" s="1"/>
  <c r="C2" i="4"/>
  <c r="D2" i="4" s="1"/>
  <c r="C29" i="4"/>
  <c r="D29" i="4" s="1"/>
  <c r="C8" i="4"/>
  <c r="D8" i="4" s="1"/>
  <c r="C38" i="4"/>
  <c r="D38" i="4" s="1"/>
  <c r="C60" i="4"/>
  <c r="C16" i="4"/>
  <c r="D16" i="4" s="1"/>
  <c r="C17" i="4"/>
  <c r="D17" i="4" s="1"/>
  <c r="C25" i="4"/>
  <c r="D25" i="4" s="1"/>
  <c r="C32" i="4"/>
  <c r="D32" i="4" s="1"/>
  <c r="C39" i="4"/>
  <c r="C47" i="4"/>
  <c r="D47" i="4" s="1"/>
  <c r="C54" i="4"/>
  <c r="D54" i="4" s="1"/>
  <c r="C7" i="4"/>
  <c r="D7" i="4" s="1"/>
  <c r="C51" i="4"/>
  <c r="D51" i="4" s="1"/>
  <c r="C23" i="4"/>
  <c r="D23" i="4" s="1"/>
  <c r="C4" i="4"/>
  <c r="C11" i="4"/>
  <c r="D11" i="4" s="1"/>
  <c r="C18" i="4"/>
  <c r="D18" i="4" s="1"/>
  <c r="C26" i="4"/>
  <c r="D26" i="4" s="1"/>
  <c r="C33" i="4"/>
  <c r="D33" i="4" s="1"/>
  <c r="D39" i="4"/>
  <c r="C40" i="4"/>
  <c r="D40" i="4" s="1"/>
  <c r="C48" i="4"/>
  <c r="D48" i="4" s="1"/>
  <c r="C55" i="4"/>
  <c r="D55" i="4" s="1"/>
  <c r="C22" i="4"/>
  <c r="D22" i="4" s="1"/>
  <c r="C37" i="4"/>
  <c r="D37" i="4" s="1"/>
  <c r="C44" i="4"/>
  <c r="D44" i="4" s="1"/>
  <c r="C3" i="4"/>
  <c r="D3" i="4" s="1"/>
  <c r="C9" i="4"/>
  <c r="D9" i="4" s="1"/>
  <c r="C10" i="4"/>
  <c r="D10" i="4" s="1"/>
  <c r="D4" i="4"/>
  <c r="C12" i="4"/>
  <c r="D12" i="4" s="1"/>
  <c r="C19" i="4"/>
  <c r="D19" i="4" s="1"/>
  <c r="C34" i="4"/>
  <c r="D34" i="4" s="1"/>
  <c r="C41" i="4"/>
  <c r="D41" i="4" s="1"/>
  <c r="C49" i="4"/>
  <c r="D49" i="4" s="1"/>
  <c r="C56" i="4"/>
  <c r="D56" i="4" s="1"/>
  <c r="C59" i="4"/>
  <c r="D59" i="4" s="1"/>
  <c r="C15" i="4"/>
  <c r="D15" i="4" s="1"/>
  <c r="C30" i="4"/>
  <c r="D30" i="4" s="1"/>
  <c r="C45" i="4"/>
  <c r="D45" i="4" s="1"/>
  <c r="C5" i="4"/>
  <c r="D5" i="4" s="1"/>
  <c r="C27" i="4"/>
  <c r="D27" i="4" s="1"/>
  <c r="C35" i="4"/>
  <c r="D35" i="4" s="1"/>
  <c r="C42" i="4"/>
  <c r="D42" i="4" s="1"/>
  <c r="C50" i="4"/>
  <c r="D50" i="4" s="1"/>
  <c r="C57" i="4"/>
  <c r="D57" i="4" s="1"/>
  <c r="C52" i="4"/>
  <c r="D52" i="4" s="1"/>
  <c r="C13" i="4"/>
  <c r="D13" i="4" s="1"/>
  <c r="C20" i="4"/>
  <c r="D20" i="4" s="1"/>
  <c r="C6" i="4"/>
  <c r="D6" i="4" s="1"/>
  <c r="C14" i="4"/>
  <c r="D14" i="4" s="1"/>
  <c r="C21" i="4"/>
  <c r="D21" i="4" s="1"/>
  <c r="C28" i="4"/>
  <c r="D28" i="4" s="1"/>
  <c r="C36" i="4"/>
  <c r="D36" i="4" s="1"/>
  <c r="C43" i="4"/>
  <c r="D43" i="4" s="1"/>
  <c r="I31" i="2"/>
  <c r="I47" i="2"/>
  <c r="I8" i="2"/>
  <c r="I16" i="2"/>
  <c r="I24" i="2"/>
  <c r="D34" i="2"/>
  <c r="I38" i="2"/>
  <c r="D50" i="2"/>
  <c r="I54" i="2"/>
  <c r="I27" i="2"/>
  <c r="I43" i="2"/>
  <c r="I6" i="2"/>
  <c r="I14" i="2"/>
  <c r="I22" i="2"/>
  <c r="D42" i="2"/>
  <c r="D58" i="2"/>
  <c r="D40" i="2"/>
  <c r="D56" i="2"/>
  <c r="C27" i="2"/>
  <c r="D27" i="2" s="1"/>
  <c r="C29" i="2"/>
  <c r="D29" i="2" s="1"/>
  <c r="C31" i="2"/>
  <c r="D31" i="2" s="1"/>
  <c r="C33" i="2"/>
  <c r="D33" i="2" s="1"/>
  <c r="C35" i="2"/>
  <c r="D35" i="2" s="1"/>
  <c r="C37" i="2"/>
  <c r="D37" i="2" s="1"/>
  <c r="C39" i="2"/>
  <c r="D39" i="2" s="1"/>
  <c r="C41" i="2"/>
  <c r="D41" i="2" s="1"/>
  <c r="C43" i="2"/>
  <c r="D43" i="2" s="1"/>
  <c r="C45" i="2"/>
  <c r="D45" i="2" s="1"/>
  <c r="C47" i="2"/>
  <c r="D47" i="2" s="1"/>
  <c r="C49" i="2"/>
  <c r="D49" i="2" s="1"/>
  <c r="C51" i="2"/>
  <c r="D51" i="2" s="1"/>
  <c r="C53" i="2"/>
  <c r="D53" i="2" s="1"/>
  <c r="C55" i="2"/>
  <c r="D55" i="2" s="1"/>
  <c r="C57" i="2"/>
  <c r="D57" i="2" s="1"/>
  <c r="C59" i="2"/>
  <c r="D59" i="2" s="1"/>
  <c r="C43" i="3"/>
  <c r="D43" i="3" s="1"/>
  <c r="C53" i="3"/>
  <c r="D53" i="3" s="1"/>
  <c r="C34" i="3"/>
  <c r="D34" i="3" s="1"/>
  <c r="C36" i="3"/>
  <c r="D36" i="3" s="1"/>
  <c r="C41" i="3"/>
  <c r="D41" i="3" s="1"/>
  <c r="C55" i="3"/>
  <c r="D55" i="3" s="1"/>
  <c r="C27" i="3"/>
  <c r="D27" i="3" s="1"/>
  <c r="C47" i="3"/>
  <c r="D47" i="3" s="1"/>
  <c r="C51" i="3"/>
  <c r="D51" i="3" s="1"/>
  <c r="C59" i="3"/>
  <c r="D59" i="3" s="1"/>
  <c r="C38" i="3"/>
  <c r="D38" i="3" s="1"/>
  <c r="C29" i="3"/>
  <c r="D29" i="3" s="1"/>
  <c r="C40" i="3"/>
  <c r="D40" i="3" s="1"/>
  <c r="C32" i="3"/>
  <c r="D32" i="3" s="1"/>
  <c r="C57" i="3"/>
  <c r="D57" i="3" s="1"/>
  <c r="C31" i="3"/>
  <c r="D31" i="3" s="1"/>
  <c r="C33" i="3"/>
  <c r="D33" i="3" s="1"/>
  <c r="C42" i="3"/>
  <c r="D42" i="3" s="1"/>
  <c r="C44" i="3"/>
  <c r="D44" i="3" s="1"/>
  <c r="C46" i="3"/>
  <c r="D46" i="3" s="1"/>
  <c r="C48" i="3"/>
  <c r="D48" i="3" s="1"/>
  <c r="C50" i="3"/>
  <c r="D50" i="3" s="1"/>
  <c r="C52" i="3"/>
  <c r="D52" i="3" s="1"/>
  <c r="C54" i="3"/>
  <c r="D54" i="3" s="1"/>
  <c r="C56" i="3"/>
  <c r="D56" i="3" s="1"/>
  <c r="C58" i="3"/>
  <c r="D58" i="3" s="1"/>
  <c r="C60" i="3"/>
  <c r="D60" i="3" s="1"/>
  <c r="C30" i="3"/>
  <c r="D30" i="3" s="1"/>
  <c r="C45" i="3"/>
  <c r="D45" i="3" s="1"/>
  <c r="C49" i="3"/>
  <c r="D49" i="3" s="1"/>
  <c r="C61" i="3"/>
  <c r="D61" i="3" s="1"/>
  <c r="C35" i="3"/>
  <c r="D35" i="3" s="1"/>
  <c r="C37" i="3"/>
  <c r="D37" i="3" s="1"/>
  <c r="E5" i="3"/>
  <c r="F4" i="3"/>
  <c r="C2" i="3"/>
  <c r="D2" i="3" s="1"/>
  <c r="K2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3" i="3"/>
  <c r="D3" i="3" s="1"/>
  <c r="K3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F3" i="2"/>
  <c r="E4" i="2"/>
  <c r="C61" i="2"/>
  <c r="D61" i="2" s="1"/>
  <c r="C2" i="2"/>
  <c r="D2" i="2" s="1"/>
  <c r="K2" i="2" s="1"/>
  <c r="C4" i="2"/>
  <c r="D4" i="2" s="1"/>
  <c r="C5" i="2"/>
  <c r="D5" i="2" s="1"/>
  <c r="C7" i="2"/>
  <c r="D7" i="2" s="1"/>
  <c r="C8" i="2"/>
  <c r="D8" i="2" s="1"/>
  <c r="C10" i="2"/>
  <c r="D10" i="2" s="1"/>
  <c r="C12" i="2"/>
  <c r="D12" i="2" s="1"/>
  <c r="C3" i="2"/>
  <c r="D3" i="2" s="1"/>
  <c r="C6" i="2"/>
  <c r="D6" i="2" s="1"/>
  <c r="C9" i="2"/>
  <c r="D9" i="2" s="1"/>
  <c r="C11" i="2"/>
  <c r="D11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K4" i="3" l="1"/>
  <c r="J2" i="4"/>
  <c r="G3" i="4"/>
  <c r="J3" i="4" s="1"/>
  <c r="F4" i="4"/>
  <c r="E5" i="4"/>
  <c r="F5" i="3"/>
  <c r="E6" i="3"/>
  <c r="K5" i="3"/>
  <c r="E5" i="2"/>
  <c r="F4" i="2"/>
  <c r="K4" i="2" s="1"/>
  <c r="K3" i="2"/>
  <c r="J6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  <c r="D62" i="1"/>
  <c r="F2" i="1"/>
  <c r="H2" i="1" s="1"/>
  <c r="I6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E3" i="1" s="1"/>
  <c r="C3" i="1"/>
  <c r="D3" i="1" s="1"/>
  <c r="C4" i="1"/>
  <c r="D4" i="1" s="1"/>
  <c r="C5" i="1"/>
  <c r="D5" i="1" s="1"/>
  <c r="C6" i="1"/>
  <c r="D6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7" i="1"/>
  <c r="D57" i="1" s="1"/>
  <c r="C58" i="1"/>
  <c r="D58" i="1" s="1"/>
  <c r="C59" i="1"/>
  <c r="D59" i="1" s="1"/>
  <c r="C60" i="1"/>
  <c r="D60" i="1" s="1"/>
  <c r="C61" i="1"/>
  <c r="D61" i="1" s="1"/>
  <c r="C2" i="1"/>
  <c r="D2" i="1" s="1"/>
  <c r="K2" i="1" s="1"/>
  <c r="N2" i="1"/>
  <c r="C7" i="1" s="1"/>
  <c r="D7" i="1" s="1"/>
  <c r="B62" i="1"/>
  <c r="B2" i="1"/>
  <c r="E4" i="1" l="1"/>
  <c r="F3" i="1"/>
  <c r="K3" i="1" s="1"/>
  <c r="G4" i="4"/>
  <c r="J4" i="4" s="1"/>
  <c r="C56" i="1"/>
  <c r="D56" i="1" s="1"/>
  <c r="C48" i="1"/>
  <c r="D48" i="1" s="1"/>
  <c r="C40" i="1"/>
  <c r="D40" i="1" s="1"/>
  <c r="C32" i="1"/>
  <c r="D32" i="1" s="1"/>
  <c r="C24" i="1"/>
  <c r="D24" i="1" s="1"/>
  <c r="C16" i="1"/>
  <c r="D16" i="1" s="1"/>
  <c r="C8" i="1"/>
  <c r="D8" i="1" s="1"/>
  <c r="C55" i="1"/>
  <c r="D55" i="1" s="1"/>
  <c r="C47" i="1"/>
  <c r="D47" i="1" s="1"/>
  <c r="C39" i="1"/>
  <c r="D39" i="1" s="1"/>
  <c r="C31" i="1"/>
  <c r="D31" i="1" s="1"/>
  <c r="C23" i="1"/>
  <c r="D23" i="1" s="1"/>
  <c r="C15" i="1"/>
  <c r="D15" i="1" s="1"/>
  <c r="F5" i="4"/>
  <c r="E6" i="4"/>
  <c r="E7" i="3"/>
  <c r="F6" i="3"/>
  <c r="K6" i="3" s="1"/>
  <c r="E6" i="2"/>
  <c r="F5" i="2"/>
  <c r="K5" i="2" s="1"/>
  <c r="E5" i="1" l="1"/>
  <c r="F4" i="1"/>
  <c r="K4" i="1" s="1"/>
  <c r="J5" i="4"/>
  <c r="G5" i="4"/>
  <c r="E7" i="4"/>
  <c r="F6" i="4"/>
  <c r="F7" i="3"/>
  <c r="K7" i="3" s="1"/>
  <c r="E8" i="3"/>
  <c r="F6" i="2"/>
  <c r="K6" i="2" s="1"/>
  <c r="E7" i="2"/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F5" i="1"/>
  <c r="G6" i="4"/>
  <c r="J6" i="4" s="1"/>
  <c r="E8" i="4"/>
  <c r="F7" i="4"/>
  <c r="F8" i="3"/>
  <c r="K8" i="3" s="1"/>
  <c r="E9" i="3"/>
  <c r="F7" i="2"/>
  <c r="K7" i="2" s="1"/>
  <c r="E8" i="2"/>
  <c r="G7" i="4" l="1"/>
  <c r="J7" i="4" s="1"/>
  <c r="F6" i="1"/>
  <c r="K5" i="1"/>
  <c r="E9" i="4"/>
  <c r="F8" i="4"/>
  <c r="E10" i="3"/>
  <c r="F9" i="3"/>
  <c r="K9" i="3" s="1"/>
  <c r="E9" i="2"/>
  <c r="F8" i="2"/>
  <c r="K8" i="2" s="1"/>
  <c r="F7" i="1" l="1"/>
  <c r="K6" i="1"/>
  <c r="G8" i="4"/>
  <c r="J8" i="4" s="1"/>
  <c r="E10" i="4"/>
  <c r="F9" i="4"/>
  <c r="F10" i="3"/>
  <c r="K10" i="3" s="1"/>
  <c r="E11" i="3"/>
  <c r="E10" i="2"/>
  <c r="F9" i="2"/>
  <c r="K9" i="2" s="1"/>
  <c r="F8" i="1" l="1"/>
  <c r="K7" i="1"/>
  <c r="G9" i="4"/>
  <c r="J9" i="4" s="1"/>
  <c r="E11" i="4"/>
  <c r="F10" i="4"/>
  <c r="E12" i="3"/>
  <c r="F11" i="3"/>
  <c r="K11" i="3" s="1"/>
  <c r="F10" i="2"/>
  <c r="K10" i="2" s="1"/>
  <c r="E11" i="2"/>
  <c r="F9" i="1" l="1"/>
  <c r="K8" i="1"/>
  <c r="G10" i="4"/>
  <c r="J10" i="4" s="1"/>
  <c r="E12" i="4"/>
  <c r="F11" i="4"/>
  <c r="E13" i="3"/>
  <c r="F12" i="3"/>
  <c r="K12" i="3" s="1"/>
  <c r="E12" i="2"/>
  <c r="F11" i="2"/>
  <c r="K11" i="2" s="1"/>
  <c r="F10" i="1" l="1"/>
  <c r="K9" i="1"/>
  <c r="G11" i="4"/>
  <c r="J11" i="4" s="1"/>
  <c r="E13" i="4"/>
  <c r="F12" i="4"/>
  <c r="F13" i="3"/>
  <c r="K13" i="3" s="1"/>
  <c r="E14" i="3"/>
  <c r="F12" i="2"/>
  <c r="K12" i="2" s="1"/>
  <c r="E13" i="2"/>
  <c r="F11" i="1" l="1"/>
  <c r="K10" i="1"/>
  <c r="G12" i="4"/>
  <c r="J12" i="4" s="1"/>
  <c r="E14" i="4"/>
  <c r="F13" i="4"/>
  <c r="E15" i="3"/>
  <c r="F14" i="3"/>
  <c r="E14" i="2"/>
  <c r="F13" i="2"/>
  <c r="K13" i="2" s="1"/>
  <c r="F12" i="1" l="1"/>
  <c r="K11" i="1"/>
  <c r="G13" i="4"/>
  <c r="J13" i="4" s="1"/>
  <c r="F14" i="4"/>
  <c r="H14" i="3"/>
  <c r="K14" i="3"/>
  <c r="E16" i="3"/>
  <c r="F15" i="3"/>
  <c r="K15" i="3" s="1"/>
  <c r="F14" i="2"/>
  <c r="E15" i="2"/>
  <c r="F13" i="1" l="1"/>
  <c r="K12" i="1"/>
  <c r="G14" i="4"/>
  <c r="J14" i="4" s="1"/>
  <c r="E16" i="4"/>
  <c r="F15" i="4"/>
  <c r="F16" i="3"/>
  <c r="K16" i="3" s="1"/>
  <c r="E17" i="3"/>
  <c r="F15" i="2"/>
  <c r="K15" i="2" s="1"/>
  <c r="E16" i="2"/>
  <c r="H14" i="2"/>
  <c r="K14" i="2"/>
  <c r="F14" i="1" l="1"/>
  <c r="K13" i="1"/>
  <c r="G15" i="4"/>
  <c r="J15" i="4" s="1"/>
  <c r="E17" i="4"/>
  <c r="F16" i="4"/>
  <c r="F17" i="3"/>
  <c r="K17" i="3" s="1"/>
  <c r="E18" i="3"/>
  <c r="F16" i="2"/>
  <c r="K16" i="2" s="1"/>
  <c r="E17" i="2"/>
  <c r="G16" i="4" l="1"/>
  <c r="J16" i="4" s="1"/>
  <c r="F15" i="1"/>
  <c r="H14" i="1"/>
  <c r="K14" i="1"/>
  <c r="F17" i="4"/>
  <c r="E18" i="4"/>
  <c r="E19" i="3"/>
  <c r="F18" i="3"/>
  <c r="K18" i="3" s="1"/>
  <c r="F17" i="2"/>
  <c r="K17" i="2" s="1"/>
  <c r="E18" i="2"/>
  <c r="F16" i="1" l="1"/>
  <c r="K15" i="1"/>
  <c r="G17" i="4"/>
  <c r="J17" i="4" s="1"/>
  <c r="E19" i="4"/>
  <c r="F18" i="4"/>
  <c r="E20" i="3"/>
  <c r="F19" i="3"/>
  <c r="K19" i="3" s="1"/>
  <c r="F18" i="2"/>
  <c r="K18" i="2" s="1"/>
  <c r="E19" i="2"/>
  <c r="F17" i="1" l="1"/>
  <c r="K16" i="1"/>
  <c r="G18" i="4"/>
  <c r="J18" i="4" s="1"/>
  <c r="E20" i="4"/>
  <c r="F19" i="4"/>
  <c r="F20" i="3"/>
  <c r="K20" i="3" s="1"/>
  <c r="E21" i="3"/>
  <c r="F19" i="2"/>
  <c r="K19" i="2" s="1"/>
  <c r="E20" i="2"/>
  <c r="F18" i="1" l="1"/>
  <c r="K17" i="1"/>
  <c r="G19" i="4"/>
  <c r="J19" i="4" s="1"/>
  <c r="F20" i="4"/>
  <c r="E21" i="4"/>
  <c r="F21" i="3"/>
  <c r="K21" i="3" s="1"/>
  <c r="E22" i="3"/>
  <c r="F20" i="2"/>
  <c r="K20" i="2" s="1"/>
  <c r="E21" i="2"/>
  <c r="F19" i="1" l="1"/>
  <c r="K18" i="1"/>
  <c r="G20" i="4"/>
  <c r="J20" i="4" s="1"/>
  <c r="F21" i="4"/>
  <c r="E22" i="4"/>
  <c r="E23" i="3"/>
  <c r="F22" i="3"/>
  <c r="K22" i="3" s="1"/>
  <c r="F21" i="2"/>
  <c r="K21" i="2" s="1"/>
  <c r="E22" i="2"/>
  <c r="F20" i="1" l="1"/>
  <c r="K19" i="1"/>
  <c r="G21" i="4"/>
  <c r="J21" i="4" s="1"/>
  <c r="E23" i="4"/>
  <c r="F22" i="4"/>
  <c r="E24" i="3"/>
  <c r="F23" i="3"/>
  <c r="K23" i="3" s="1"/>
  <c r="F22" i="2"/>
  <c r="K22" i="2" s="1"/>
  <c r="E23" i="2"/>
  <c r="F21" i="1" l="1"/>
  <c r="K20" i="1"/>
  <c r="G22" i="4"/>
  <c r="J22" i="4" s="1"/>
  <c r="E24" i="4"/>
  <c r="F23" i="4"/>
  <c r="F24" i="3"/>
  <c r="K24" i="3" s="1"/>
  <c r="E25" i="3"/>
  <c r="F23" i="2"/>
  <c r="K23" i="2" s="1"/>
  <c r="E24" i="2"/>
  <c r="F22" i="1" l="1"/>
  <c r="K21" i="1"/>
  <c r="G23" i="4"/>
  <c r="J23" i="4" s="1"/>
  <c r="E25" i="4"/>
  <c r="F24" i="4"/>
  <c r="F25" i="3"/>
  <c r="K25" i="3" s="1"/>
  <c r="E26" i="3"/>
  <c r="F24" i="2"/>
  <c r="K24" i="2" s="1"/>
  <c r="E25" i="2"/>
  <c r="F23" i="1" l="1"/>
  <c r="K22" i="1"/>
  <c r="G24" i="4"/>
  <c r="J24" i="4" s="1"/>
  <c r="E26" i="4"/>
  <c r="F25" i="4"/>
  <c r="F26" i="3"/>
  <c r="E27" i="3"/>
  <c r="F25" i="2"/>
  <c r="K25" i="2" s="1"/>
  <c r="E26" i="2"/>
  <c r="F24" i="1" l="1"/>
  <c r="K23" i="1"/>
  <c r="G25" i="4"/>
  <c r="J25" i="4" s="1"/>
  <c r="F26" i="4"/>
  <c r="E27" i="4"/>
  <c r="F27" i="3"/>
  <c r="K27" i="3" s="1"/>
  <c r="E28" i="3"/>
  <c r="H26" i="3"/>
  <c r="K26" i="3"/>
  <c r="E27" i="2"/>
  <c r="F26" i="2"/>
  <c r="F25" i="1" l="1"/>
  <c r="K24" i="1"/>
  <c r="G26" i="4"/>
  <c r="J26" i="4" s="1"/>
  <c r="E28" i="4"/>
  <c r="F27" i="4"/>
  <c r="F28" i="3"/>
  <c r="K28" i="3" s="1"/>
  <c r="E29" i="3"/>
  <c r="H26" i="2"/>
  <c r="K26" i="2"/>
  <c r="F27" i="2"/>
  <c r="K27" i="2" s="1"/>
  <c r="E28" i="2"/>
  <c r="J27" i="4" l="1"/>
  <c r="F26" i="1"/>
  <c r="K25" i="1"/>
  <c r="G27" i="4"/>
  <c r="E29" i="4"/>
  <c r="F28" i="4"/>
  <c r="F29" i="3"/>
  <c r="K29" i="3" s="1"/>
  <c r="E30" i="3"/>
  <c r="E29" i="2"/>
  <c r="F28" i="2"/>
  <c r="K28" i="2" s="1"/>
  <c r="F27" i="1" l="1"/>
  <c r="H26" i="1"/>
  <c r="K26" i="1"/>
  <c r="G28" i="4"/>
  <c r="J28" i="4" s="1"/>
  <c r="F29" i="4"/>
  <c r="E30" i="4"/>
  <c r="F30" i="3"/>
  <c r="K30" i="3" s="1"/>
  <c r="E31" i="3"/>
  <c r="E30" i="2"/>
  <c r="F29" i="2"/>
  <c r="K29" i="2" s="1"/>
  <c r="F28" i="1" l="1"/>
  <c r="K27" i="1"/>
  <c r="G29" i="4"/>
  <c r="J29" i="4" s="1"/>
  <c r="E31" i="4"/>
  <c r="F30" i="4"/>
  <c r="F31" i="3"/>
  <c r="K31" i="3" s="1"/>
  <c r="E32" i="3"/>
  <c r="F30" i="2"/>
  <c r="K30" i="2" s="1"/>
  <c r="E31" i="2"/>
  <c r="F29" i="1" l="1"/>
  <c r="K28" i="1"/>
  <c r="G30" i="4"/>
  <c r="J30" i="4" s="1"/>
  <c r="E32" i="4"/>
  <c r="F31" i="4"/>
  <c r="F32" i="3"/>
  <c r="K32" i="3" s="1"/>
  <c r="E33" i="3"/>
  <c r="E32" i="2"/>
  <c r="F31" i="2"/>
  <c r="K31" i="2" s="1"/>
  <c r="F30" i="1" l="1"/>
  <c r="K29" i="1"/>
  <c r="G31" i="4"/>
  <c r="J31" i="4" s="1"/>
  <c r="E33" i="4"/>
  <c r="F32" i="4"/>
  <c r="F33" i="3"/>
  <c r="K33" i="3" s="1"/>
  <c r="E34" i="3"/>
  <c r="F32" i="2"/>
  <c r="K32" i="2" s="1"/>
  <c r="E33" i="2"/>
  <c r="F31" i="1" l="1"/>
  <c r="K30" i="1"/>
  <c r="G32" i="4"/>
  <c r="J32" i="4" s="1"/>
  <c r="E34" i="4"/>
  <c r="F33" i="4"/>
  <c r="F34" i="3"/>
  <c r="K34" i="3" s="1"/>
  <c r="E35" i="3"/>
  <c r="F33" i="2"/>
  <c r="K33" i="2" s="1"/>
  <c r="E34" i="2"/>
  <c r="F32" i="1" l="1"/>
  <c r="K31" i="1"/>
  <c r="G33" i="4"/>
  <c r="J33" i="4" s="1"/>
  <c r="F34" i="4"/>
  <c r="E35" i="4"/>
  <c r="F35" i="3"/>
  <c r="K35" i="3" s="1"/>
  <c r="E36" i="3"/>
  <c r="F34" i="2"/>
  <c r="K34" i="2" s="1"/>
  <c r="E35" i="2"/>
  <c r="F33" i="1" l="1"/>
  <c r="K32" i="1"/>
  <c r="G34" i="4"/>
  <c r="J34" i="4" s="1"/>
  <c r="F35" i="4"/>
  <c r="E36" i="4"/>
  <c r="F36" i="3"/>
  <c r="K36" i="3" s="1"/>
  <c r="E37" i="3"/>
  <c r="F35" i="2"/>
  <c r="K35" i="2" s="1"/>
  <c r="E36" i="2"/>
  <c r="F34" i="1" l="1"/>
  <c r="K33" i="1"/>
  <c r="G35" i="4"/>
  <c r="J35" i="4" s="1"/>
  <c r="E37" i="4"/>
  <c r="F36" i="4"/>
  <c r="F37" i="3"/>
  <c r="K37" i="3" s="1"/>
  <c r="E38" i="3"/>
  <c r="F36" i="2"/>
  <c r="K36" i="2" s="1"/>
  <c r="E37" i="2"/>
  <c r="F35" i="1" l="1"/>
  <c r="K34" i="1"/>
  <c r="G36" i="4"/>
  <c r="J36" i="4" s="1"/>
  <c r="E38" i="4"/>
  <c r="F37" i="4"/>
  <c r="E39" i="3"/>
  <c r="F38" i="3"/>
  <c r="F37" i="2"/>
  <c r="K37" i="2" s="1"/>
  <c r="E38" i="2"/>
  <c r="F36" i="1" l="1"/>
  <c r="K35" i="1"/>
  <c r="G37" i="4"/>
  <c r="J37" i="4" s="1"/>
  <c r="E39" i="4"/>
  <c r="F38" i="4"/>
  <c r="H38" i="3"/>
  <c r="K38" i="3"/>
  <c r="F39" i="3"/>
  <c r="K39" i="3" s="1"/>
  <c r="E40" i="3"/>
  <c r="E39" i="2"/>
  <c r="F38" i="2"/>
  <c r="G38" i="4" l="1"/>
  <c r="J38" i="4" s="1"/>
  <c r="F37" i="1"/>
  <c r="K36" i="1"/>
  <c r="E40" i="4"/>
  <c r="F39" i="4"/>
  <c r="F40" i="3"/>
  <c r="K40" i="3" s="1"/>
  <c r="E41" i="3"/>
  <c r="H38" i="2"/>
  <c r="K38" i="2"/>
  <c r="F39" i="2"/>
  <c r="K39" i="2" s="1"/>
  <c r="E40" i="2"/>
  <c r="F38" i="1" l="1"/>
  <c r="K37" i="1"/>
  <c r="G40" i="4"/>
  <c r="G39" i="4"/>
  <c r="J39" i="4" s="1"/>
  <c r="E41" i="4"/>
  <c r="F40" i="4"/>
  <c r="F41" i="3"/>
  <c r="K41" i="3" s="1"/>
  <c r="E42" i="3"/>
  <c r="F40" i="2"/>
  <c r="K40" i="2" s="1"/>
  <c r="E41" i="2"/>
  <c r="J40" i="4" l="1"/>
  <c r="F39" i="1"/>
  <c r="H38" i="1"/>
  <c r="K38" i="1"/>
  <c r="E42" i="4"/>
  <c r="F41" i="4"/>
  <c r="F42" i="3"/>
  <c r="K42" i="3" s="1"/>
  <c r="E43" i="3"/>
  <c r="F41" i="2"/>
  <c r="K41" i="2" s="1"/>
  <c r="E42" i="2"/>
  <c r="F40" i="1" l="1"/>
  <c r="K39" i="1"/>
  <c r="G41" i="4"/>
  <c r="J41" i="4" s="1"/>
  <c r="E43" i="4"/>
  <c r="F42" i="4"/>
  <c r="G42" i="4" s="1"/>
  <c r="F43" i="3"/>
  <c r="K43" i="3" s="1"/>
  <c r="E44" i="3"/>
  <c r="F42" i="2"/>
  <c r="K42" i="2" s="1"/>
  <c r="E43" i="2"/>
  <c r="J42" i="4" l="1"/>
  <c r="F41" i="1"/>
  <c r="K40" i="1"/>
  <c r="E44" i="4"/>
  <c r="F43" i="4"/>
  <c r="F44" i="3"/>
  <c r="K44" i="3" s="1"/>
  <c r="E45" i="3"/>
  <c r="F43" i="2"/>
  <c r="K43" i="2" s="1"/>
  <c r="E44" i="2"/>
  <c r="F42" i="1" l="1"/>
  <c r="K41" i="1"/>
  <c r="G43" i="4"/>
  <c r="J43" i="4" s="1"/>
  <c r="E45" i="4"/>
  <c r="F44" i="4"/>
  <c r="F45" i="3"/>
  <c r="K45" i="3" s="1"/>
  <c r="E46" i="3"/>
  <c r="F44" i="2"/>
  <c r="K44" i="2" s="1"/>
  <c r="E45" i="2"/>
  <c r="F43" i="1" l="1"/>
  <c r="K42" i="1"/>
  <c r="G44" i="4"/>
  <c r="J44" i="4" s="1"/>
  <c r="E46" i="4"/>
  <c r="F45" i="4"/>
  <c r="F46" i="3"/>
  <c r="K46" i="3" s="1"/>
  <c r="E47" i="3"/>
  <c r="F45" i="2"/>
  <c r="K45" i="2" s="1"/>
  <c r="E46" i="2"/>
  <c r="F44" i="1" l="1"/>
  <c r="K43" i="1"/>
  <c r="G45" i="4"/>
  <c r="J45" i="4" s="1"/>
  <c r="E47" i="4"/>
  <c r="F46" i="4"/>
  <c r="E48" i="3"/>
  <c r="F47" i="3"/>
  <c r="K47" i="3" s="1"/>
  <c r="F46" i="2"/>
  <c r="K46" i="2" s="1"/>
  <c r="E47" i="2"/>
  <c r="F45" i="1" l="1"/>
  <c r="K44" i="1"/>
  <c r="G46" i="4"/>
  <c r="J46" i="4" s="1"/>
  <c r="E48" i="4"/>
  <c r="F47" i="4"/>
  <c r="F48" i="3"/>
  <c r="K48" i="3" s="1"/>
  <c r="E49" i="3"/>
  <c r="F47" i="2"/>
  <c r="K47" i="2" s="1"/>
  <c r="E48" i="2"/>
  <c r="F46" i="1" l="1"/>
  <c r="K45" i="1"/>
  <c r="G47" i="4"/>
  <c r="J47" i="4" s="1"/>
  <c r="E49" i="4"/>
  <c r="F48" i="4"/>
  <c r="E50" i="3"/>
  <c r="F49" i="3"/>
  <c r="K49" i="3" s="1"/>
  <c r="F48" i="2"/>
  <c r="K48" i="2" s="1"/>
  <c r="E49" i="2"/>
  <c r="F47" i="1" l="1"/>
  <c r="K46" i="1"/>
  <c r="G48" i="4"/>
  <c r="J48" i="4" s="1"/>
  <c r="F49" i="4"/>
  <c r="E50" i="4"/>
  <c r="F50" i="3"/>
  <c r="E51" i="3"/>
  <c r="F49" i="2"/>
  <c r="K49" i="2" s="1"/>
  <c r="E50" i="2"/>
  <c r="F48" i="1" l="1"/>
  <c r="K47" i="1"/>
  <c r="G49" i="4"/>
  <c r="J49" i="4" s="1"/>
  <c r="F50" i="4"/>
  <c r="E51" i="4"/>
  <c r="E52" i="3"/>
  <c r="F51" i="3"/>
  <c r="K51" i="3" s="1"/>
  <c r="H50" i="3"/>
  <c r="H62" i="3" s="1"/>
  <c r="F62" i="3" s="1"/>
  <c r="K62" i="3" s="1"/>
  <c r="K50" i="3"/>
  <c r="E51" i="2"/>
  <c r="F50" i="2"/>
  <c r="F49" i="1" l="1"/>
  <c r="K48" i="1"/>
  <c r="G50" i="4"/>
  <c r="J50" i="4" s="1"/>
  <c r="E52" i="4"/>
  <c r="F51" i="4"/>
  <c r="F52" i="3"/>
  <c r="K52" i="3" s="1"/>
  <c r="E53" i="3"/>
  <c r="H50" i="2"/>
  <c r="H62" i="2" s="1"/>
  <c r="F62" i="2" s="1"/>
  <c r="K62" i="2" s="1"/>
  <c r="K50" i="2"/>
  <c r="F51" i="2"/>
  <c r="K51" i="2" s="1"/>
  <c r="E52" i="2"/>
  <c r="G51" i="4" l="1"/>
  <c r="J51" i="4" s="1"/>
  <c r="F50" i="1"/>
  <c r="K49" i="1"/>
  <c r="E53" i="4"/>
  <c r="F52" i="4"/>
  <c r="E54" i="3"/>
  <c r="F53" i="3"/>
  <c r="K53" i="3" s="1"/>
  <c r="F52" i="2"/>
  <c r="K52" i="2" s="1"/>
  <c r="E53" i="2"/>
  <c r="F51" i="1" l="1"/>
  <c r="H50" i="1"/>
  <c r="H62" i="1" s="1"/>
  <c r="F62" i="1" s="1"/>
  <c r="K62" i="1" s="1"/>
  <c r="K50" i="1"/>
  <c r="G52" i="4"/>
  <c r="J52" i="4" s="1"/>
  <c r="E54" i="4"/>
  <c r="F53" i="4"/>
  <c r="F54" i="3"/>
  <c r="K54" i="3" s="1"/>
  <c r="E55" i="3"/>
  <c r="F53" i="2"/>
  <c r="K53" i="2" s="1"/>
  <c r="E54" i="2"/>
  <c r="F52" i="1" l="1"/>
  <c r="K51" i="1"/>
  <c r="G53" i="4"/>
  <c r="J53" i="4" s="1"/>
  <c r="E55" i="4"/>
  <c r="F54" i="4"/>
  <c r="E56" i="3"/>
  <c r="F55" i="3"/>
  <c r="K55" i="3" s="1"/>
  <c r="F54" i="2"/>
  <c r="K54" i="2" s="1"/>
  <c r="E55" i="2"/>
  <c r="F53" i="1" l="1"/>
  <c r="K52" i="1"/>
  <c r="G54" i="4"/>
  <c r="J54" i="4" s="1"/>
  <c r="E56" i="4"/>
  <c r="F55" i="4"/>
  <c r="F56" i="3"/>
  <c r="K56" i="3" s="1"/>
  <c r="E57" i="3"/>
  <c r="F55" i="2"/>
  <c r="K55" i="2" s="1"/>
  <c r="E56" i="2"/>
  <c r="F54" i="1" l="1"/>
  <c r="K53" i="1"/>
  <c r="G55" i="4"/>
  <c r="J55" i="4" s="1"/>
  <c r="E57" i="4"/>
  <c r="F56" i="4"/>
  <c r="F57" i="3"/>
  <c r="K57" i="3" s="1"/>
  <c r="E58" i="3"/>
  <c r="F56" i="2"/>
  <c r="K56" i="2" s="1"/>
  <c r="E57" i="2"/>
  <c r="F55" i="1" l="1"/>
  <c r="K54" i="1"/>
  <c r="G56" i="4"/>
  <c r="J56" i="4" s="1"/>
  <c r="E58" i="4"/>
  <c r="F57" i="4"/>
  <c r="F58" i="3"/>
  <c r="K58" i="3" s="1"/>
  <c r="E59" i="3"/>
  <c r="F57" i="2"/>
  <c r="K57" i="2" s="1"/>
  <c r="E58" i="2"/>
  <c r="F56" i="1" l="1"/>
  <c r="K55" i="1"/>
  <c r="G57" i="4"/>
  <c r="J57" i="4" s="1"/>
  <c r="E59" i="4"/>
  <c r="F58" i="4"/>
  <c r="E60" i="3"/>
  <c r="F59" i="3"/>
  <c r="K59" i="3" s="1"/>
  <c r="F58" i="2"/>
  <c r="K58" i="2" s="1"/>
  <c r="E59" i="2"/>
  <c r="F57" i="1" l="1"/>
  <c r="K56" i="1"/>
  <c r="G58" i="4"/>
  <c r="J58" i="4" s="1"/>
  <c r="E60" i="4"/>
  <c r="F59" i="4"/>
  <c r="E61" i="3"/>
  <c r="F60" i="3"/>
  <c r="K60" i="3" s="1"/>
  <c r="F59" i="2"/>
  <c r="K59" i="2" s="1"/>
  <c r="E60" i="2"/>
  <c r="F58" i="1" l="1"/>
  <c r="K57" i="1"/>
  <c r="G59" i="4"/>
  <c r="J59" i="4" s="1"/>
  <c r="E61" i="4"/>
  <c r="F60" i="4"/>
  <c r="F61" i="3"/>
  <c r="K61" i="3" s="1"/>
  <c r="N3" i="3" s="1"/>
  <c r="N4" i="3" s="1"/>
  <c r="F60" i="2"/>
  <c r="K60" i="2" s="1"/>
  <c r="E61" i="2"/>
  <c r="F61" i="2" s="1"/>
  <c r="K61" i="2" s="1"/>
  <c r="F59" i="1" l="1"/>
  <c r="K58" i="1"/>
  <c r="G60" i="4"/>
  <c r="J60" i="4" s="1"/>
  <c r="F61" i="4"/>
  <c r="N3" i="2"/>
  <c r="N4" i="2" s="1"/>
  <c r="G62" i="4" l="1"/>
  <c r="J62" i="4" s="1"/>
  <c r="G61" i="4"/>
  <c r="J61" i="4" s="1"/>
  <c r="F60" i="1"/>
  <c r="K59" i="1"/>
  <c r="F61" i="1" l="1"/>
  <c r="K61" i="1" s="1"/>
  <c r="K60" i="1"/>
  <c r="N3" i="1" l="1"/>
  <c r="N4" i="1" s="1"/>
</calcChain>
</file>

<file path=xl/sharedStrings.xml><?xml version="1.0" encoding="utf-8"?>
<sst xmlns="http://schemas.openxmlformats.org/spreadsheetml/2006/main" count="55" uniqueCount="16">
  <si>
    <t>Month</t>
  </si>
  <si>
    <t>R</t>
  </si>
  <si>
    <t>C</t>
  </si>
  <si>
    <t>M</t>
  </si>
  <si>
    <t>RR</t>
  </si>
  <si>
    <t>DR</t>
  </si>
  <si>
    <t>CLV</t>
  </si>
  <si>
    <t>Customer with accidents year 1</t>
  </si>
  <si>
    <t>Prob accident</t>
  </si>
  <si>
    <t>RR cumulated</t>
  </si>
  <si>
    <t>Penalty</t>
  </si>
  <si>
    <t>Car value</t>
  </si>
  <si>
    <t>Costs</t>
  </si>
  <si>
    <t>CLV net</t>
  </si>
  <si>
    <t>Prob churn</t>
  </si>
  <si>
    <t>Residual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</si>
</sst>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2" xfId="1" applyFont="1" applyBorder="1"/>
    <xf numFmtId="0" fontId="0" fillId="0" borderId="3" xfId="0" applyBorder="1"/>
    <xf numFmtId="44" fontId="0" fillId="0" borderId="4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6" xfId="0" applyNumberFormat="1" applyBorder="1"/>
    <xf numFmtId="0" fontId="2" fillId="0" borderId="7" xfId="0" applyFont="1" applyBorder="1"/>
    <xf numFmtId="44" fontId="2" fillId="0" borderId="8" xfId="1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44" fontId="0" fillId="0" borderId="10" xfId="1" applyFont="1" applyBorder="1"/>
    <xf numFmtId="44" fontId="0" fillId="0" borderId="10" xfId="0" applyNumberFormat="1" applyBorder="1"/>
    <xf numFmtId="9" fontId="0" fillId="0" borderId="10" xfId="0" applyNumberFormat="1" applyBorder="1"/>
    <xf numFmtId="10" fontId="0" fillId="0" borderId="10" xfId="2" applyNumberFormat="1" applyFont="1" applyBorder="1"/>
    <xf numFmtId="10" fontId="0" fillId="0" borderId="10" xfId="0" applyNumberFormat="1" applyBorder="1"/>
    <xf numFmtId="0" fontId="0" fillId="0" borderId="11" xfId="0" applyBorder="1"/>
    <xf numFmtId="44" fontId="0" fillId="0" borderId="11" xfId="1" applyFont="1" applyBorder="1"/>
    <xf numFmtId="44" fontId="0" fillId="0" borderId="11" xfId="0" applyNumberFormat="1" applyBorder="1"/>
    <xf numFmtId="9" fontId="0" fillId="0" borderId="11" xfId="2" applyFont="1" applyBorder="1"/>
    <xf numFmtId="9" fontId="0" fillId="0" borderId="11" xfId="0" applyNumberFormat="1" applyBorder="1"/>
    <xf numFmtId="0" fontId="0" fillId="0" borderId="12" xfId="0" applyBorder="1"/>
    <xf numFmtId="10" fontId="0" fillId="0" borderId="11" xfId="0" applyNumberFormat="1" applyBorder="1"/>
    <xf numFmtId="0" fontId="2" fillId="0" borderId="13" xfId="0" applyFont="1" applyBorder="1"/>
    <xf numFmtId="44" fontId="2" fillId="0" borderId="14" xfId="1" applyFont="1" applyBorder="1"/>
    <xf numFmtId="0" fontId="2" fillId="0" borderId="14" xfId="0" applyFont="1" applyBorder="1"/>
    <xf numFmtId="0" fontId="2" fillId="0" borderId="15" xfId="0" applyFont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4673-8F6A-1C47-B247-B1F84448F47F}">
  <dimension ref="A1:N62"/>
  <sheetViews>
    <sheetView tabSelected="1" zoomScale="84" workbookViewId="0">
      <selection activeCell="E8" sqref="E8"/>
    </sheetView>
  </sheetViews>
  <sheetFormatPr baseColWidth="10" defaultRowHeight="16" x14ac:dyDescent="0.2"/>
  <cols>
    <col min="2" max="2" width="10.83203125" style="1"/>
    <col min="7" max="7" width="17.5" bestFit="1" customWidth="1"/>
    <col min="8" max="8" width="39.5" customWidth="1"/>
    <col min="11" max="11" width="19.6640625" customWidth="1"/>
    <col min="13" max="13" width="9.6640625" bestFit="1" customWidth="1"/>
    <col min="14" max="14" width="24.5" customWidth="1"/>
  </cols>
  <sheetData>
    <row r="1" spans="1:14" ht="17" thickBot="1" x14ac:dyDescent="0.25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9</v>
      </c>
      <c r="G1" s="28" t="s">
        <v>8</v>
      </c>
      <c r="H1" s="28" t="s">
        <v>7</v>
      </c>
      <c r="I1" s="28" t="s">
        <v>10</v>
      </c>
      <c r="J1" s="29" t="s">
        <v>5</v>
      </c>
      <c r="K1" s="24"/>
      <c r="M1" s="2" t="s">
        <v>11</v>
      </c>
      <c r="N1" s="3">
        <v>12000</v>
      </c>
    </row>
    <row r="2" spans="1:14" x14ac:dyDescent="0.2">
      <c r="A2" s="19">
        <v>0</v>
      </c>
      <c r="B2" s="20">
        <f>0.15*N1+320</f>
        <v>2120</v>
      </c>
      <c r="C2" s="19">
        <f>$N$2</f>
        <v>73.333333333333329</v>
      </c>
      <c r="D2" s="21">
        <f>B2-C2</f>
        <v>2046.6666666666667</v>
      </c>
      <c r="E2" s="22">
        <v>1</v>
      </c>
      <c r="F2" s="22">
        <f>E2</f>
        <v>1</v>
      </c>
      <c r="G2" s="19">
        <f>(1+0.01)^(1/12)-1</f>
        <v>8.295381143461622E-4</v>
      </c>
      <c r="H2" s="25">
        <f>1%*F2</f>
        <v>0.01</v>
      </c>
      <c r="I2" s="21">
        <f>0.3*SUM(B3:$B$61)+500</f>
        <v>6164</v>
      </c>
      <c r="J2" s="19">
        <f>1/(1+0.008)^A2</f>
        <v>1</v>
      </c>
      <c r="K2" s="14">
        <f>(D2*F2+G2*I2)*J2</f>
        <v>2051.7799396034966</v>
      </c>
      <c r="M2" s="4" t="s">
        <v>12</v>
      </c>
      <c r="N2" s="5">
        <f>(0.04*N1+400)/12</f>
        <v>73.333333333333329</v>
      </c>
    </row>
    <row r="3" spans="1:14" x14ac:dyDescent="0.2">
      <c r="A3" s="13">
        <v>1</v>
      </c>
      <c r="B3" s="14">
        <v>320</v>
      </c>
      <c r="C3" s="13">
        <f t="shared" ref="C3:C61" si="0">$N$2</f>
        <v>73.333333333333329</v>
      </c>
      <c r="D3" s="15">
        <f t="shared" ref="D3:D61" si="1">B3-C3</f>
        <v>246.66666666666669</v>
      </c>
      <c r="E3" s="17">
        <f>E2-G2</f>
        <v>0.99917046188565384</v>
      </c>
      <c r="F3" s="17">
        <f>E3*F2</f>
        <v>0.99917046188565384</v>
      </c>
      <c r="G3" s="13">
        <f t="shared" ref="G3:G61" si="2">(1+0.01)^(1/12)-1</f>
        <v>8.295381143461622E-4</v>
      </c>
      <c r="H3" s="13"/>
      <c r="I3" s="15">
        <f>0.3*SUM(B4:$B$61)+500</f>
        <v>6068</v>
      </c>
      <c r="J3" s="13">
        <f t="shared" ref="J3:J61" si="3">1/(1+0.008)^A3</f>
        <v>0.99206349206349209</v>
      </c>
      <c r="K3" s="14">
        <f t="shared" ref="K3:K61" si="4">(D3*F3+G3*I3)*J3</f>
        <v>249.49968704660762</v>
      </c>
      <c r="M3" s="4" t="s">
        <v>6</v>
      </c>
      <c r="N3" s="6">
        <f>SUM(K2:K62)</f>
        <v>14906.18346762313</v>
      </c>
    </row>
    <row r="4" spans="1:14" ht="17" thickBot="1" x14ac:dyDescent="0.25">
      <c r="A4" s="13">
        <v>2</v>
      </c>
      <c r="B4" s="14">
        <v>320</v>
      </c>
      <c r="C4" s="13">
        <f t="shared" si="0"/>
        <v>73.333333333333329</v>
      </c>
      <c r="D4" s="15">
        <f t="shared" si="1"/>
        <v>246.66666666666669</v>
      </c>
      <c r="E4" s="18">
        <f>E3</f>
        <v>0.99917046188565384</v>
      </c>
      <c r="F4" s="17">
        <f t="shared" ref="F4:F61" si="5">E4*F3</f>
        <v>0.99834161190479087</v>
      </c>
      <c r="G4" s="13">
        <f t="shared" si="2"/>
        <v>8.295381143461622E-4</v>
      </c>
      <c r="H4" s="13"/>
      <c r="I4" s="15">
        <f>0.3*SUM(B5:$B$61)+500</f>
        <v>5972</v>
      </c>
      <c r="J4" s="13">
        <f t="shared" si="3"/>
        <v>0.98418997228521032</v>
      </c>
      <c r="K4" s="14">
        <f t="shared" si="4"/>
        <v>247.2399368760797</v>
      </c>
      <c r="M4" s="7" t="s">
        <v>13</v>
      </c>
      <c r="N4" s="8">
        <f>N3-N1</f>
        <v>2906.1834676231301</v>
      </c>
    </row>
    <row r="5" spans="1:14" x14ac:dyDescent="0.2">
      <c r="A5" s="13">
        <v>3</v>
      </c>
      <c r="B5" s="14">
        <v>320</v>
      </c>
      <c r="C5" s="13">
        <f t="shared" si="0"/>
        <v>73.333333333333329</v>
      </c>
      <c r="D5" s="15">
        <f t="shared" si="1"/>
        <v>246.66666666666669</v>
      </c>
      <c r="E5" s="18">
        <f t="shared" ref="E5:E61" si="6">E4</f>
        <v>0.99917046188565384</v>
      </c>
      <c r="F5" s="17">
        <f t="shared" si="5"/>
        <v>0.99751344948657805</v>
      </c>
      <c r="G5" s="13">
        <f t="shared" si="2"/>
        <v>8.295381143461622E-4</v>
      </c>
      <c r="H5" s="13"/>
      <c r="I5" s="15">
        <f>0.3*SUM(B6:$B$61)+500</f>
        <v>5876</v>
      </c>
      <c r="J5" s="13">
        <f t="shared" si="3"/>
        <v>0.97637894075913712</v>
      </c>
      <c r="K5" s="14">
        <f t="shared" si="4"/>
        <v>245.00050582279655</v>
      </c>
    </row>
    <row r="6" spans="1:14" x14ac:dyDescent="0.2">
      <c r="A6" s="13">
        <v>4</v>
      </c>
      <c r="B6" s="14">
        <v>320</v>
      </c>
      <c r="C6" s="13">
        <f t="shared" si="0"/>
        <v>73.333333333333329</v>
      </c>
      <c r="D6" s="15">
        <f t="shared" si="1"/>
        <v>246.66666666666669</v>
      </c>
      <c r="E6" s="18">
        <f t="shared" si="6"/>
        <v>0.99917046188565384</v>
      </c>
      <c r="F6" s="17">
        <f t="shared" si="5"/>
        <v>0.99668597406065607</v>
      </c>
      <c r="G6" s="13">
        <f t="shared" si="2"/>
        <v>8.295381143461622E-4</v>
      </c>
      <c r="H6" s="13"/>
      <c r="I6" s="15">
        <f>0.3*SUM(B7:$B$61)+500</f>
        <v>5780</v>
      </c>
      <c r="J6" s="13">
        <f t="shared" si="3"/>
        <v>0.96862990154676298</v>
      </c>
      <c r="K6" s="14">
        <f t="shared" si="4"/>
        <v>242.78121224808604</v>
      </c>
    </row>
    <row r="7" spans="1:14" x14ac:dyDescent="0.2">
      <c r="A7" s="13">
        <v>5</v>
      </c>
      <c r="B7" s="14">
        <v>320</v>
      </c>
      <c r="C7" s="13">
        <f t="shared" si="0"/>
        <v>73.333333333333329</v>
      </c>
      <c r="D7" s="15">
        <f t="shared" si="1"/>
        <v>246.66666666666669</v>
      </c>
      <c r="E7" s="18">
        <f t="shared" si="6"/>
        <v>0.99917046188565384</v>
      </c>
      <c r="F7" s="17">
        <f t="shared" si="5"/>
        <v>0.99585918505713855</v>
      </c>
      <c r="G7" s="13">
        <f t="shared" si="2"/>
        <v>8.295381143461622E-4</v>
      </c>
      <c r="H7" s="13"/>
      <c r="I7" s="15">
        <f>0.3*SUM(B8:$B$61)+500</f>
        <v>5684</v>
      </c>
      <c r="J7" s="13">
        <f t="shared" si="3"/>
        <v>0.96094236264559829</v>
      </c>
      <c r="K7" s="14">
        <f t="shared" si="4"/>
        <v>240.58187612927148</v>
      </c>
    </row>
    <row r="8" spans="1:14" x14ac:dyDescent="0.2">
      <c r="A8" s="13">
        <v>6</v>
      </c>
      <c r="B8" s="14">
        <v>320</v>
      </c>
      <c r="C8" s="13">
        <f t="shared" si="0"/>
        <v>73.333333333333329</v>
      </c>
      <c r="D8" s="15">
        <f t="shared" si="1"/>
        <v>246.66666666666669</v>
      </c>
      <c r="E8" s="18">
        <f t="shared" si="6"/>
        <v>0.99917046188565384</v>
      </c>
      <c r="F8" s="17">
        <f t="shared" si="5"/>
        <v>0.99503308190661199</v>
      </c>
      <c r="G8" s="13">
        <f t="shared" si="2"/>
        <v>8.295381143461622E-4</v>
      </c>
      <c r="H8" s="13"/>
      <c r="I8" s="15">
        <f>0.3*SUM(B9:$B$61)+500</f>
        <v>5588</v>
      </c>
      <c r="J8" s="13">
        <f t="shared" si="3"/>
        <v>0.95331583595793479</v>
      </c>
      <c r="K8" s="14">
        <f t="shared" si="4"/>
        <v>238.40231904535048</v>
      </c>
    </row>
    <row r="9" spans="1:14" x14ac:dyDescent="0.2">
      <c r="A9" s="13">
        <v>7</v>
      </c>
      <c r="B9" s="14">
        <v>320</v>
      </c>
      <c r="C9" s="13">
        <f t="shared" si="0"/>
        <v>73.333333333333329</v>
      </c>
      <c r="D9" s="15">
        <f t="shared" si="1"/>
        <v>246.66666666666669</v>
      </c>
      <c r="E9" s="18">
        <f t="shared" si="6"/>
        <v>0.99917046188565384</v>
      </c>
      <c r="F9" s="17">
        <f t="shared" si="5"/>
        <v>0.99420766404013516</v>
      </c>
      <c r="G9" s="13">
        <f t="shared" si="2"/>
        <v>8.295381143461622E-4</v>
      </c>
      <c r="H9" s="13"/>
      <c r="I9" s="15">
        <f>0.3*SUM(B10:$B$61)+500</f>
        <v>5492</v>
      </c>
      <c r="J9" s="13">
        <f t="shared" si="3"/>
        <v>0.94574983725985573</v>
      </c>
      <c r="K9" s="14">
        <f t="shared" si="4"/>
        <v>236.24236416280064</v>
      </c>
    </row>
    <row r="10" spans="1:14" x14ac:dyDescent="0.2">
      <c r="A10" s="13">
        <v>8</v>
      </c>
      <c r="B10" s="14">
        <v>320</v>
      </c>
      <c r="C10" s="13">
        <f t="shared" si="0"/>
        <v>73.333333333333329</v>
      </c>
      <c r="D10" s="15">
        <f t="shared" si="1"/>
        <v>246.66666666666669</v>
      </c>
      <c r="E10" s="18">
        <f t="shared" si="6"/>
        <v>0.99917046188565384</v>
      </c>
      <c r="F10" s="17">
        <f t="shared" si="5"/>
        <v>0.99338293088923879</v>
      </c>
      <c r="G10" s="13">
        <f t="shared" si="2"/>
        <v>8.295381143461622E-4</v>
      </c>
      <c r="H10" s="13"/>
      <c r="I10" s="15">
        <f>0.3*SUM(B11:$B$61)+500</f>
        <v>5396</v>
      </c>
      <c r="J10" s="13">
        <f t="shared" si="3"/>
        <v>0.93824388617049181</v>
      </c>
      <c r="K10" s="14">
        <f t="shared" si="4"/>
        <v>234.10183622151078</v>
      </c>
    </row>
    <row r="11" spans="1:14" x14ac:dyDescent="0.2">
      <c r="A11" s="13">
        <v>9</v>
      </c>
      <c r="B11" s="14">
        <v>320</v>
      </c>
      <c r="C11" s="13">
        <f t="shared" si="0"/>
        <v>73.333333333333329</v>
      </c>
      <c r="D11" s="15">
        <f t="shared" si="1"/>
        <v>246.66666666666669</v>
      </c>
      <c r="E11" s="18">
        <f t="shared" si="6"/>
        <v>0.99917046188565384</v>
      </c>
      <c r="F11" s="17">
        <f t="shared" si="5"/>
        <v>0.99255888188592523</v>
      </c>
      <c r="G11" s="13">
        <f t="shared" si="2"/>
        <v>8.295381143461622E-4</v>
      </c>
      <c r="H11" s="13"/>
      <c r="I11" s="15">
        <f>0.3*SUM(B12:$B$61)+500</f>
        <v>5300</v>
      </c>
      <c r="J11" s="13">
        <f t="shared" si="3"/>
        <v>0.93079750612151957</v>
      </c>
      <c r="K11" s="14">
        <f t="shared" si="4"/>
        <v>231.98056152083581</v>
      </c>
    </row>
    <row r="12" spans="1:14" x14ac:dyDescent="0.2">
      <c r="A12" s="13">
        <v>10</v>
      </c>
      <c r="B12" s="14">
        <v>320</v>
      </c>
      <c r="C12" s="13">
        <f t="shared" si="0"/>
        <v>73.333333333333329</v>
      </c>
      <c r="D12" s="15">
        <f t="shared" si="1"/>
        <v>246.66666666666669</v>
      </c>
      <c r="E12" s="18">
        <f t="shared" si="6"/>
        <v>0.99917046188565384</v>
      </c>
      <c r="F12" s="17">
        <f t="shared" si="5"/>
        <v>0.991735516462668</v>
      </c>
      <c r="G12" s="13">
        <f t="shared" si="2"/>
        <v>8.295381143461622E-4</v>
      </c>
      <c r="H12" s="13"/>
      <c r="I12" s="15">
        <f>0.3*SUM(B13:$B$61)+500</f>
        <v>5204</v>
      </c>
      <c r="J12" s="13">
        <f t="shared" si="3"/>
        <v>0.92341022432690434</v>
      </c>
      <c r="K12" s="14">
        <f t="shared" si="4"/>
        <v>229.87836790577526</v>
      </c>
    </row>
    <row r="13" spans="1:14" x14ac:dyDescent="0.2">
      <c r="A13" s="13">
        <v>11</v>
      </c>
      <c r="B13" s="14">
        <v>320</v>
      </c>
      <c r="C13" s="13">
        <f t="shared" si="0"/>
        <v>73.333333333333329</v>
      </c>
      <c r="D13" s="15">
        <f t="shared" si="1"/>
        <v>246.66666666666669</v>
      </c>
      <c r="E13" s="18">
        <f t="shared" si="6"/>
        <v>0.99917046188565384</v>
      </c>
      <c r="F13" s="17">
        <f t="shared" si="5"/>
        <v>0.99091283405241148</v>
      </c>
      <c r="G13" s="13">
        <f t="shared" si="2"/>
        <v>8.295381143461622E-4</v>
      </c>
      <c r="H13" s="13"/>
      <c r="I13" s="15">
        <f>0.3*SUM(B14:$B$61)+500</f>
        <v>5108</v>
      </c>
      <c r="J13" s="13">
        <f t="shared" si="3"/>
        <v>0.91608157175288107</v>
      </c>
      <c r="K13" s="14">
        <f t="shared" si="4"/>
        <v>227.79508475327393</v>
      </c>
    </row>
    <row r="14" spans="1:14" x14ac:dyDescent="0.2">
      <c r="A14" s="13">
        <v>12</v>
      </c>
      <c r="B14" s="14">
        <v>320</v>
      </c>
      <c r="C14" s="13">
        <f t="shared" si="0"/>
        <v>73.333333333333329</v>
      </c>
      <c r="D14" s="15">
        <f t="shared" si="1"/>
        <v>246.66666666666669</v>
      </c>
      <c r="E14" s="18">
        <f t="shared" si="6"/>
        <v>0.99917046188565384</v>
      </c>
      <c r="F14" s="17">
        <f t="shared" si="5"/>
        <v>0.99009083408857024</v>
      </c>
      <c r="G14" s="13">
        <f t="shared" si="2"/>
        <v>8.295381143461622E-4</v>
      </c>
      <c r="H14" s="18">
        <f>1%*F14</f>
        <v>9.9009083408857033E-3</v>
      </c>
      <c r="I14" s="15">
        <f>0.3*SUM(B15:$B$61)+500</f>
        <v>5012</v>
      </c>
      <c r="J14" s="13">
        <f t="shared" si="3"/>
        <v>0.90881108308817571</v>
      </c>
      <c r="K14" s="14">
        <f t="shared" si="4"/>
        <v>225.73054295864341</v>
      </c>
    </row>
    <row r="15" spans="1:14" x14ac:dyDescent="0.2">
      <c r="A15" s="13">
        <v>13</v>
      </c>
      <c r="B15" s="14">
        <v>320</v>
      </c>
      <c r="C15" s="13">
        <f t="shared" si="0"/>
        <v>73.333333333333329</v>
      </c>
      <c r="D15" s="15">
        <f t="shared" si="1"/>
        <v>246.66666666666669</v>
      </c>
      <c r="E15" s="18">
        <f t="shared" si="6"/>
        <v>0.99917046188565384</v>
      </c>
      <c r="F15" s="17">
        <f t="shared" si="5"/>
        <v>0.98926951600502899</v>
      </c>
      <c r="G15" s="13">
        <f t="shared" si="2"/>
        <v>8.295381143461622E-4</v>
      </c>
      <c r="H15" s="13"/>
      <c r="I15" s="15">
        <f>0.3*SUM(B16:$B$61)+500</f>
        <v>4916</v>
      </c>
      <c r="J15" s="13">
        <f t="shared" si="3"/>
        <v>0.90159829671446023</v>
      </c>
      <c r="K15" s="14">
        <f t="shared" si="4"/>
        <v>223.68457492210356</v>
      </c>
    </row>
    <row r="16" spans="1:14" x14ac:dyDescent="0.2">
      <c r="A16" s="13">
        <v>14</v>
      </c>
      <c r="B16" s="14">
        <v>320</v>
      </c>
      <c r="C16" s="13">
        <f t="shared" si="0"/>
        <v>73.333333333333329</v>
      </c>
      <c r="D16" s="15">
        <f t="shared" si="1"/>
        <v>246.66666666666669</v>
      </c>
      <c r="E16" s="18">
        <f t="shared" si="6"/>
        <v>0.99917046188565384</v>
      </c>
      <c r="F16" s="17">
        <f t="shared" si="5"/>
        <v>0.988448879236142</v>
      </c>
      <c r="G16" s="13">
        <f t="shared" si="2"/>
        <v>8.295381143461622E-4</v>
      </c>
      <c r="H16" s="13"/>
      <c r="I16" s="15">
        <f>0.3*SUM(B17:$B$61)+500</f>
        <v>4820</v>
      </c>
      <c r="J16" s="13">
        <f t="shared" si="3"/>
        <v>0.89444275467704371</v>
      </c>
      <c r="K16" s="14">
        <f t="shared" si="4"/>
        <v>221.65701453544276</v>
      </c>
    </row>
    <row r="17" spans="1:11" x14ac:dyDescent="0.2">
      <c r="A17" s="13">
        <v>15</v>
      </c>
      <c r="B17" s="14">
        <v>320</v>
      </c>
      <c r="C17" s="13">
        <f t="shared" si="0"/>
        <v>73.333333333333329</v>
      </c>
      <c r="D17" s="15">
        <f t="shared" si="1"/>
        <v>246.66666666666669</v>
      </c>
      <c r="E17" s="18">
        <f t="shared" si="6"/>
        <v>0.99917046188565384</v>
      </c>
      <c r="F17" s="17">
        <f t="shared" si="5"/>
        <v>0.9876289232167329</v>
      </c>
      <c r="G17" s="13">
        <f t="shared" si="2"/>
        <v>8.295381143461622E-4</v>
      </c>
      <c r="H17" s="13"/>
      <c r="I17" s="15">
        <f>0.3*SUM(B18:$B$61)+500</f>
        <v>4724</v>
      </c>
      <c r="J17" s="13">
        <f t="shared" si="3"/>
        <v>0.88734400265579727</v>
      </c>
      <c r="K17" s="14">
        <f t="shared" si="4"/>
        <v>219.64769716879675</v>
      </c>
    </row>
    <row r="18" spans="1:11" x14ac:dyDescent="0.2">
      <c r="A18" s="13">
        <v>16</v>
      </c>
      <c r="B18" s="14">
        <v>320</v>
      </c>
      <c r="C18" s="13">
        <f t="shared" si="0"/>
        <v>73.333333333333329</v>
      </c>
      <c r="D18" s="15">
        <f t="shared" si="1"/>
        <v>246.66666666666669</v>
      </c>
      <c r="E18" s="18">
        <f t="shared" si="6"/>
        <v>0.99917046188565384</v>
      </c>
      <c r="F18" s="17">
        <f t="shared" si="5"/>
        <v>0.98680964738209398</v>
      </c>
      <c r="G18" s="13">
        <f t="shared" si="2"/>
        <v>8.295381143461622E-4</v>
      </c>
      <c r="H18" s="13"/>
      <c r="I18" s="15">
        <f>0.3*SUM(B19:$B$61)+500</f>
        <v>4628</v>
      </c>
      <c r="J18" s="13">
        <f t="shared" si="3"/>
        <v>0.88030158993630681</v>
      </c>
      <c r="K18" s="14">
        <f t="shared" si="4"/>
        <v>217.65645965754308</v>
      </c>
    </row>
    <row r="19" spans="1:11" x14ac:dyDescent="0.2">
      <c r="A19" s="13">
        <v>17</v>
      </c>
      <c r="B19" s="14">
        <v>320</v>
      </c>
      <c r="C19" s="13">
        <f t="shared" si="0"/>
        <v>73.333333333333329</v>
      </c>
      <c r="D19" s="15">
        <f t="shared" si="1"/>
        <v>246.66666666666669</v>
      </c>
      <c r="E19" s="18">
        <f t="shared" si="6"/>
        <v>0.99917046188565384</v>
      </c>
      <c r="F19" s="17">
        <f t="shared" si="5"/>
        <v>0.98599105116798602</v>
      </c>
      <c r="G19" s="13">
        <f t="shared" si="2"/>
        <v>8.295381143461622E-4</v>
      </c>
      <c r="H19" s="13"/>
      <c r="I19" s="15">
        <f>0.3*SUM(B20:$B$61)+500</f>
        <v>4532</v>
      </c>
      <c r="J19" s="13">
        <f t="shared" si="3"/>
        <v>0.87331506938125669</v>
      </c>
      <c r="K19" s="14">
        <f t="shared" si="4"/>
        <v>215.68314028931252</v>
      </c>
    </row>
    <row r="20" spans="1:11" x14ac:dyDescent="0.2">
      <c r="A20" s="13">
        <v>18</v>
      </c>
      <c r="B20" s="14">
        <v>320</v>
      </c>
      <c r="C20" s="13">
        <f t="shared" si="0"/>
        <v>73.333333333333329</v>
      </c>
      <c r="D20" s="15">
        <f t="shared" si="1"/>
        <v>246.66666666666669</v>
      </c>
      <c r="E20" s="18">
        <f t="shared" si="6"/>
        <v>0.99917046188565384</v>
      </c>
      <c r="F20" s="17">
        <f t="shared" si="5"/>
        <v>0.98517313401063789</v>
      </c>
      <c r="G20" s="13">
        <f t="shared" si="2"/>
        <v>8.295381143461622E-4</v>
      </c>
      <c r="H20" s="13"/>
      <c r="I20" s="15">
        <f>0.3*SUM(B21:$B$61)+500</f>
        <v>4436</v>
      </c>
      <c r="J20" s="13">
        <f t="shared" si="3"/>
        <v>0.86638399740204031</v>
      </c>
      <c r="K20" s="14">
        <f t="shared" si="4"/>
        <v>213.72757879111433</v>
      </c>
    </row>
    <row r="21" spans="1:11" x14ac:dyDescent="0.2">
      <c r="A21" s="13">
        <v>19</v>
      </c>
      <c r="B21" s="14">
        <v>320</v>
      </c>
      <c r="C21" s="13">
        <f t="shared" si="0"/>
        <v>73.333333333333329</v>
      </c>
      <c r="D21" s="15">
        <f t="shared" si="1"/>
        <v>246.66666666666669</v>
      </c>
      <c r="E21" s="18">
        <f t="shared" si="6"/>
        <v>0.99917046188565384</v>
      </c>
      <c r="F21" s="17">
        <f t="shared" si="5"/>
        <v>0.98435589534674617</v>
      </c>
      <c r="G21" s="13">
        <f t="shared" si="2"/>
        <v>8.295381143461622E-4</v>
      </c>
      <c r="H21" s="13"/>
      <c r="I21" s="15">
        <f>0.3*SUM(B22:$B$61)+500</f>
        <v>4340</v>
      </c>
      <c r="J21" s="13">
        <f t="shared" si="3"/>
        <v>0.85950793393059555</v>
      </c>
      <c r="K21" s="14">
        <f t="shared" si="4"/>
        <v>211.78961631657597</v>
      </c>
    </row>
    <row r="22" spans="1:11" x14ac:dyDescent="0.2">
      <c r="A22" s="13">
        <v>20</v>
      </c>
      <c r="B22" s="14">
        <v>320</v>
      </c>
      <c r="C22" s="13">
        <f t="shared" si="0"/>
        <v>73.333333333333329</v>
      </c>
      <c r="D22" s="15">
        <f t="shared" si="1"/>
        <v>246.66666666666669</v>
      </c>
      <c r="E22" s="18">
        <f t="shared" si="6"/>
        <v>0.99917046188565384</v>
      </c>
      <c r="F22" s="17">
        <f t="shared" si="5"/>
        <v>0.98353933461347465</v>
      </c>
      <c r="G22" s="13">
        <f t="shared" si="2"/>
        <v>8.295381143461622E-4</v>
      </c>
      <c r="H22" s="13"/>
      <c r="I22" s="15">
        <f>0.3*SUM(B23:$B$61)+500</f>
        <v>4244</v>
      </c>
      <c r="J22" s="13">
        <f t="shared" si="3"/>
        <v>0.85268644239146385</v>
      </c>
      <c r="K22" s="14">
        <f t="shared" si="4"/>
        <v>209.86909543329503</v>
      </c>
    </row>
    <row r="23" spans="1:11" x14ac:dyDescent="0.2">
      <c r="A23" s="13">
        <v>21</v>
      </c>
      <c r="B23" s="14">
        <v>320</v>
      </c>
      <c r="C23" s="13">
        <f t="shared" si="0"/>
        <v>73.333333333333329</v>
      </c>
      <c r="D23" s="15">
        <f t="shared" si="1"/>
        <v>246.66666666666669</v>
      </c>
      <c r="E23" s="18">
        <f t="shared" si="6"/>
        <v>0.99917046188565384</v>
      </c>
      <c r="F23" s="17">
        <f t="shared" si="5"/>
        <v>0.98272345124845406</v>
      </c>
      <c r="G23" s="13">
        <f t="shared" si="2"/>
        <v>8.295381143461622E-4</v>
      </c>
      <c r="H23" s="13"/>
      <c r="I23" s="15">
        <f>0.3*SUM(B24:$B$61)+500</f>
        <v>4148</v>
      </c>
      <c r="J23" s="13">
        <f t="shared" si="3"/>
        <v>0.84591908967407115</v>
      </c>
      <c r="K23" s="14">
        <f t="shared" si="4"/>
        <v>207.96586011030342</v>
      </c>
    </row>
    <row r="24" spans="1:11" x14ac:dyDescent="0.2">
      <c r="A24" s="13">
        <v>22</v>
      </c>
      <c r="B24" s="14">
        <v>320</v>
      </c>
      <c r="C24" s="13">
        <f t="shared" si="0"/>
        <v>73.333333333333329</v>
      </c>
      <c r="D24" s="15">
        <f t="shared" si="1"/>
        <v>246.66666666666669</v>
      </c>
      <c r="E24" s="18">
        <f t="shared" si="6"/>
        <v>0.99917046188565384</v>
      </c>
      <c r="F24" s="17">
        <f t="shared" si="5"/>
        <v>0.98190824468978166</v>
      </c>
      <c r="G24" s="13">
        <f t="shared" si="2"/>
        <v>8.295381143461622E-4</v>
      </c>
      <c r="H24" s="13"/>
      <c r="I24" s="15">
        <f>0.3*SUM(B25:$B$61)+500</f>
        <v>4052</v>
      </c>
      <c r="J24" s="13">
        <f t="shared" si="3"/>
        <v>0.8392054461052294</v>
      </c>
      <c r="K24" s="14">
        <f t="shared" si="4"/>
        <v>206.07975570564196</v>
      </c>
    </row>
    <row r="25" spans="1:11" x14ac:dyDescent="0.2">
      <c r="A25" s="13">
        <v>23</v>
      </c>
      <c r="B25" s="14">
        <v>320</v>
      </c>
      <c r="C25" s="13">
        <f t="shared" si="0"/>
        <v>73.333333333333329</v>
      </c>
      <c r="D25" s="15">
        <f t="shared" si="1"/>
        <v>246.66666666666669</v>
      </c>
      <c r="E25" s="18">
        <f t="shared" si="6"/>
        <v>0.99917046188565384</v>
      </c>
      <c r="F25" s="17">
        <f t="shared" si="5"/>
        <v>0.98109371437602078</v>
      </c>
      <c r="G25" s="13">
        <f t="shared" si="2"/>
        <v>8.295381143461622E-4</v>
      </c>
      <c r="H25" s="13"/>
      <c r="I25" s="15">
        <f>0.3*SUM(B26:$B$61)+500</f>
        <v>3956</v>
      </c>
      <c r="J25" s="13">
        <f t="shared" si="3"/>
        <v>0.83254508542185446</v>
      </c>
      <c r="K25" s="14">
        <f t="shared" si="4"/>
        <v>204.21062895404464</v>
      </c>
    </row>
    <row r="26" spans="1:11" x14ac:dyDescent="0.2">
      <c r="A26" s="13">
        <v>24</v>
      </c>
      <c r="B26" s="14">
        <v>320</v>
      </c>
      <c r="C26" s="13">
        <f t="shared" si="0"/>
        <v>73.333333333333329</v>
      </c>
      <c r="D26" s="15">
        <f t="shared" si="1"/>
        <v>246.66666666666669</v>
      </c>
      <c r="E26" s="18">
        <f t="shared" si="6"/>
        <v>0.99917046188565384</v>
      </c>
      <c r="F26" s="17">
        <f t="shared" si="5"/>
        <v>0.98027985974620047</v>
      </c>
      <c r="G26" s="13">
        <f t="shared" si="2"/>
        <v>8.295381143461622E-4</v>
      </c>
      <c r="H26" s="13">
        <f>0.01*F26</f>
        <v>9.8027985974620049E-3</v>
      </c>
      <c r="I26" s="15">
        <f>0.3*SUM(B27:$B$61)+500</f>
        <v>3860</v>
      </c>
      <c r="J26" s="13">
        <f t="shared" si="3"/>
        <v>0.82593758474390322</v>
      </c>
      <c r="K26" s="14">
        <f t="shared" si="4"/>
        <v>202.35832795473243</v>
      </c>
    </row>
    <row r="27" spans="1:11" x14ac:dyDescent="0.2">
      <c r="A27" s="13">
        <v>25</v>
      </c>
      <c r="B27" s="14">
        <v>320</v>
      </c>
      <c r="C27" s="13">
        <f t="shared" si="0"/>
        <v>73.333333333333329</v>
      </c>
      <c r="D27" s="15">
        <f t="shared" si="1"/>
        <v>246.66666666666669</v>
      </c>
      <c r="E27" s="18">
        <f t="shared" si="6"/>
        <v>0.99917046188565384</v>
      </c>
      <c r="F27" s="17">
        <f t="shared" si="5"/>
        <v>0.97946668023981509</v>
      </c>
      <c r="G27" s="13">
        <f t="shared" si="2"/>
        <v>8.295381143461622E-4</v>
      </c>
      <c r="H27" s="13"/>
      <c r="I27" s="15">
        <f>0.3*SUM(B28:$B$61)+500</f>
        <v>3764</v>
      </c>
      <c r="J27" s="13">
        <f t="shared" si="3"/>
        <v>0.81938252454752303</v>
      </c>
      <c r="K27" s="14">
        <f t="shared" si="4"/>
        <v>200.52270215931421</v>
      </c>
    </row>
    <row r="28" spans="1:11" x14ac:dyDescent="0.2">
      <c r="A28" s="13">
        <v>26</v>
      </c>
      <c r="B28" s="14">
        <v>320</v>
      </c>
      <c r="C28" s="13">
        <f t="shared" si="0"/>
        <v>73.333333333333329</v>
      </c>
      <c r="D28" s="15">
        <f t="shared" si="1"/>
        <v>246.66666666666669</v>
      </c>
      <c r="E28" s="18">
        <f t="shared" si="6"/>
        <v>0.99917046188565384</v>
      </c>
      <c r="F28" s="17">
        <f t="shared" si="5"/>
        <v>0.97865417529682408</v>
      </c>
      <c r="G28" s="13">
        <f t="shared" si="2"/>
        <v>8.295381143461622E-4</v>
      </c>
      <c r="H28" s="13"/>
      <c r="I28" s="15">
        <f>0.3*SUM(B29:$B$61)+500</f>
        <v>3668</v>
      </c>
      <c r="J28" s="13">
        <f t="shared" si="3"/>
        <v>0.81287948863841553</v>
      </c>
      <c r="K28" s="14">
        <f t="shared" si="4"/>
        <v>198.70360235979487</v>
      </c>
    </row>
    <row r="29" spans="1:11" x14ac:dyDescent="0.2">
      <c r="A29" s="13">
        <v>27</v>
      </c>
      <c r="B29" s="14">
        <v>320</v>
      </c>
      <c r="C29" s="13">
        <f t="shared" si="0"/>
        <v>73.333333333333329</v>
      </c>
      <c r="D29" s="15">
        <f t="shared" si="1"/>
        <v>246.66666666666669</v>
      </c>
      <c r="E29" s="18">
        <f t="shared" si="6"/>
        <v>0.99917046188565384</v>
      </c>
      <c r="F29" s="17">
        <f t="shared" si="5"/>
        <v>0.97784234435765138</v>
      </c>
      <c r="G29" s="13">
        <f t="shared" si="2"/>
        <v>8.295381143461622E-4</v>
      </c>
      <c r="H29" s="13"/>
      <c r="I29" s="15">
        <f>0.3*SUM(B30:$B$61)+500</f>
        <v>3572</v>
      </c>
      <c r="J29" s="13">
        <f t="shared" si="3"/>
        <v>0.80642806412541213</v>
      </c>
      <c r="K29" s="14">
        <f t="shared" si="4"/>
        <v>196.90088067668964</v>
      </c>
    </row>
    <row r="30" spans="1:11" x14ac:dyDescent="0.2">
      <c r="A30" s="13">
        <v>28</v>
      </c>
      <c r="B30" s="14">
        <v>320</v>
      </c>
      <c r="C30" s="13">
        <f t="shared" si="0"/>
        <v>73.333333333333329</v>
      </c>
      <c r="D30" s="15">
        <f t="shared" si="1"/>
        <v>246.66666666666669</v>
      </c>
      <c r="E30" s="18">
        <f t="shared" si="6"/>
        <v>0.99917046188565384</v>
      </c>
      <c r="F30" s="17">
        <f t="shared" si="5"/>
        <v>0.97703118686318513</v>
      </c>
      <c r="G30" s="13">
        <f t="shared" si="2"/>
        <v>8.295381143461622E-4</v>
      </c>
      <c r="H30" s="13"/>
      <c r="I30" s="15">
        <f>0.3*SUM(B31:$B$61)+500</f>
        <v>3476</v>
      </c>
      <c r="J30" s="13">
        <f t="shared" si="3"/>
        <v>0.80002784139425809</v>
      </c>
      <c r="K30" s="14">
        <f t="shared" si="4"/>
        <v>195.11439054724303</v>
      </c>
    </row>
    <row r="31" spans="1:11" x14ac:dyDescent="0.2">
      <c r="A31" s="13">
        <v>29</v>
      </c>
      <c r="B31" s="14">
        <v>320</v>
      </c>
      <c r="C31" s="13">
        <f t="shared" si="0"/>
        <v>73.333333333333329</v>
      </c>
      <c r="D31" s="15">
        <f t="shared" si="1"/>
        <v>246.66666666666669</v>
      </c>
      <c r="E31" s="18">
        <f t="shared" si="6"/>
        <v>0.99917046188565384</v>
      </c>
      <c r="F31" s="17">
        <f t="shared" si="5"/>
        <v>0.97622070225477731</v>
      </c>
      <c r="G31" s="13">
        <f t="shared" si="2"/>
        <v>8.295381143461622E-4</v>
      </c>
      <c r="H31" s="13"/>
      <c r="I31" s="15">
        <f>0.3*SUM(B32:$B$61)+500</f>
        <v>3380</v>
      </c>
      <c r="J31" s="13">
        <f t="shared" si="3"/>
        <v>0.79367841408160533</v>
      </c>
      <c r="K31" s="14">
        <f t="shared" si="4"/>
        <v>193.34398671375237</v>
      </c>
    </row>
    <row r="32" spans="1:11" x14ac:dyDescent="0.2">
      <c r="A32" s="13">
        <v>30</v>
      </c>
      <c r="B32" s="14">
        <v>320</v>
      </c>
      <c r="C32" s="13">
        <f t="shared" si="0"/>
        <v>73.333333333333329</v>
      </c>
      <c r="D32" s="15">
        <f t="shared" si="1"/>
        <v>246.66666666666669</v>
      </c>
      <c r="E32" s="18">
        <f t="shared" si="6"/>
        <v>0.99917046188565384</v>
      </c>
      <c r="F32" s="17">
        <f t="shared" si="5"/>
        <v>0.97541088997424319</v>
      </c>
      <c r="G32" s="13">
        <f t="shared" si="2"/>
        <v>8.295381143461622E-4</v>
      </c>
      <c r="H32" s="13"/>
      <c r="I32" s="15">
        <f>0.3*SUM(B33:$B$61)+500</f>
        <v>3284</v>
      </c>
      <c r="J32" s="13">
        <f t="shared" si="3"/>
        <v>0.78737937904921163</v>
      </c>
      <c r="K32" s="14">
        <f t="shared" si="4"/>
        <v>191.5895252119939</v>
      </c>
    </row>
    <row r="33" spans="1:11" x14ac:dyDescent="0.2">
      <c r="A33" s="13">
        <v>31</v>
      </c>
      <c r="B33" s="14">
        <v>320</v>
      </c>
      <c r="C33" s="13">
        <f t="shared" si="0"/>
        <v>73.333333333333329</v>
      </c>
      <c r="D33" s="15">
        <f t="shared" si="1"/>
        <v>246.66666666666669</v>
      </c>
      <c r="E33" s="18">
        <f t="shared" si="6"/>
        <v>0.99917046188565384</v>
      </c>
      <c r="F33" s="17">
        <f t="shared" si="5"/>
        <v>0.97460174946386124</v>
      </c>
      <c r="G33" s="13">
        <f t="shared" si="2"/>
        <v>8.295381143461622E-4</v>
      </c>
      <c r="H33" s="13"/>
      <c r="I33" s="15">
        <f>0.3*SUM(B34:$B$61)+500</f>
        <v>3188</v>
      </c>
      <c r="J33" s="13">
        <f t="shared" si="3"/>
        <v>0.78113033635834472</v>
      </c>
      <c r="K33" s="14">
        <f t="shared" si="4"/>
        <v>189.85086335975191</v>
      </c>
    </row>
    <row r="34" spans="1:11" x14ac:dyDescent="0.2">
      <c r="A34" s="13">
        <v>32</v>
      </c>
      <c r="B34" s="14">
        <v>320</v>
      </c>
      <c r="C34" s="13">
        <f t="shared" si="0"/>
        <v>73.333333333333329</v>
      </c>
      <c r="D34" s="15">
        <f t="shared" si="1"/>
        <v>246.66666666666669</v>
      </c>
      <c r="E34" s="18">
        <f t="shared" si="6"/>
        <v>0.99917046188565384</v>
      </c>
      <c r="F34" s="17">
        <f t="shared" si="5"/>
        <v>0.97379328016637257</v>
      </c>
      <c r="G34" s="13">
        <f t="shared" si="2"/>
        <v>8.295381143461622E-4</v>
      </c>
      <c r="H34" s="13"/>
      <c r="I34" s="15">
        <f>0.3*SUM(B35:$B$61)+500</f>
        <v>3092</v>
      </c>
      <c r="J34" s="13">
        <f t="shared" si="3"/>
        <v>0.77493088924438958</v>
      </c>
      <c r="K34" s="14">
        <f t="shared" si="4"/>
        <v>188.12785974544889</v>
      </c>
    </row>
    <row r="35" spans="1:11" x14ac:dyDescent="0.2">
      <c r="A35" s="13">
        <v>33</v>
      </c>
      <c r="B35" s="14">
        <v>320</v>
      </c>
      <c r="C35" s="13">
        <f t="shared" si="0"/>
        <v>73.333333333333329</v>
      </c>
      <c r="D35" s="15">
        <f t="shared" si="1"/>
        <v>246.66666666666669</v>
      </c>
      <c r="E35" s="18">
        <f t="shared" si="6"/>
        <v>0.99917046188565384</v>
      </c>
      <c r="F35" s="17">
        <f t="shared" si="5"/>
        <v>0.97298548152498043</v>
      </c>
      <c r="G35" s="13">
        <f t="shared" si="2"/>
        <v>8.295381143461622E-4</v>
      </c>
      <c r="H35" s="13"/>
      <c r="I35" s="15">
        <f>0.3*SUM(B36:$B$61)+500</f>
        <v>2996</v>
      </c>
      <c r="J35" s="13">
        <f t="shared" si="3"/>
        <v>0.76878064409165636</v>
      </c>
      <c r="K35" s="14">
        <f t="shared" si="4"/>
        <v>186.42037421687604</v>
      </c>
    </row>
    <row r="36" spans="1:11" x14ac:dyDescent="0.2">
      <c r="A36" s="13">
        <v>34</v>
      </c>
      <c r="B36" s="14">
        <v>320</v>
      </c>
      <c r="C36" s="13">
        <f t="shared" si="0"/>
        <v>73.333333333333329</v>
      </c>
      <c r="D36" s="15">
        <f t="shared" si="1"/>
        <v>246.66666666666669</v>
      </c>
      <c r="E36" s="18">
        <f t="shared" si="6"/>
        <v>0.99917046188565384</v>
      </c>
      <c r="F36" s="17">
        <f t="shared" si="5"/>
        <v>0.97217835298334998</v>
      </c>
      <c r="G36" s="13">
        <f t="shared" si="2"/>
        <v>8.295381143461622E-4</v>
      </c>
      <c r="H36" s="13"/>
      <c r="I36" s="15">
        <f>0.3*SUM(B37:$B$61)+500</f>
        <v>2900</v>
      </c>
      <c r="J36" s="13">
        <f t="shared" si="3"/>
        <v>0.76267921040838926</v>
      </c>
      <c r="K36" s="14">
        <f t="shared" si="4"/>
        <v>184.72826787002347</v>
      </c>
    </row>
    <row r="37" spans="1:11" x14ac:dyDescent="0.2">
      <c r="A37" s="13">
        <v>35</v>
      </c>
      <c r="B37" s="14">
        <v>320</v>
      </c>
      <c r="C37" s="13">
        <f t="shared" si="0"/>
        <v>73.333333333333329</v>
      </c>
      <c r="D37" s="15">
        <f t="shared" si="1"/>
        <v>246.66666666666669</v>
      </c>
      <c r="E37" s="18">
        <f t="shared" si="6"/>
        <v>0.99917046188565384</v>
      </c>
      <c r="F37" s="17">
        <f t="shared" si="5"/>
        <v>0.97137189398560797</v>
      </c>
      <c r="G37" s="13">
        <f t="shared" si="2"/>
        <v>8.295381143461622E-4</v>
      </c>
      <c r="H37" s="13"/>
      <c r="I37" s="15">
        <f>0.3*SUM(B38:$B$61)+500</f>
        <v>2804</v>
      </c>
      <c r="J37" s="13">
        <f t="shared" si="3"/>
        <v>0.7566262008019734</v>
      </c>
      <c r="K37" s="14">
        <f t="shared" si="4"/>
        <v>183.05140303800954</v>
      </c>
    </row>
    <row r="38" spans="1:11" x14ac:dyDescent="0.2">
      <c r="A38" s="13">
        <v>36</v>
      </c>
      <c r="B38" s="14">
        <v>320</v>
      </c>
      <c r="C38" s="13">
        <f t="shared" si="0"/>
        <v>73.333333333333329</v>
      </c>
      <c r="D38" s="15">
        <f t="shared" si="1"/>
        <v>246.66666666666669</v>
      </c>
      <c r="E38" s="18">
        <f t="shared" si="6"/>
        <v>0.99917046188565384</v>
      </c>
      <c r="F38" s="17">
        <f t="shared" si="5"/>
        <v>0.97056610397634224</v>
      </c>
      <c r="G38" s="13">
        <f t="shared" si="2"/>
        <v>8.295381143461622E-4</v>
      </c>
      <c r="H38" s="13">
        <f>0.01*F38</f>
        <v>9.7056610397634226E-3</v>
      </c>
      <c r="I38" s="15">
        <f>0.3*SUM(B39:$B$61)+500</f>
        <v>2708</v>
      </c>
      <c r="J38" s="13">
        <f t="shared" si="3"/>
        <v>0.75062123095433864</v>
      </c>
      <c r="K38" s="14">
        <f t="shared" si="4"/>
        <v>181.38964328010746</v>
      </c>
    </row>
    <row r="39" spans="1:11" x14ac:dyDescent="0.2">
      <c r="A39" s="13">
        <v>37</v>
      </c>
      <c r="B39" s="14">
        <v>320</v>
      </c>
      <c r="C39" s="13">
        <f t="shared" si="0"/>
        <v>73.333333333333329</v>
      </c>
      <c r="D39" s="15">
        <f t="shared" si="1"/>
        <v>246.66666666666669</v>
      </c>
      <c r="E39" s="18">
        <f t="shared" si="6"/>
        <v>0.99917046188565384</v>
      </c>
      <c r="F39" s="17">
        <f t="shared" si="5"/>
        <v>0.96976098240060138</v>
      </c>
      <c r="G39" s="13">
        <f t="shared" si="2"/>
        <v>8.295381143461622E-4</v>
      </c>
      <c r="H39" s="13"/>
      <c r="I39" s="15">
        <f>0.3*SUM(B40:$B$61)+500</f>
        <v>2612</v>
      </c>
      <c r="J39" s="13">
        <f t="shared" si="3"/>
        <v>0.74466391959755818</v>
      </c>
      <c r="K39" s="14">
        <f t="shared" si="4"/>
        <v>179.74285337086937</v>
      </c>
    </row>
    <row r="40" spans="1:11" x14ac:dyDescent="0.2">
      <c r="A40" s="13">
        <v>38</v>
      </c>
      <c r="B40" s="14">
        <v>320</v>
      </c>
      <c r="C40" s="13">
        <f t="shared" si="0"/>
        <v>73.333333333333329</v>
      </c>
      <c r="D40" s="15">
        <f t="shared" si="1"/>
        <v>246.66666666666669</v>
      </c>
      <c r="E40" s="18">
        <f t="shared" si="6"/>
        <v>0.99917046188565384</v>
      </c>
      <c r="F40" s="17">
        <f t="shared" si="5"/>
        <v>0.96895652870389426</v>
      </c>
      <c r="G40" s="13">
        <f t="shared" si="2"/>
        <v>8.295381143461622E-4</v>
      </c>
      <c r="H40" s="13"/>
      <c r="I40" s="15">
        <f>0.3*SUM(B41:$B$61)+500</f>
        <v>2516</v>
      </c>
      <c r="J40" s="13">
        <f t="shared" si="3"/>
        <v>0.73875388848964108</v>
      </c>
      <c r="K40" s="14">
        <f t="shared" si="4"/>
        <v>178.11089928934615</v>
      </c>
    </row>
    <row r="41" spans="1:11" x14ac:dyDescent="0.2">
      <c r="A41" s="13">
        <v>39</v>
      </c>
      <c r="B41" s="14">
        <v>320</v>
      </c>
      <c r="C41" s="13">
        <f t="shared" si="0"/>
        <v>73.333333333333329</v>
      </c>
      <c r="D41" s="15">
        <f t="shared" si="1"/>
        <v>246.66666666666669</v>
      </c>
      <c r="E41" s="18">
        <f t="shared" si="6"/>
        <v>0.99917046188565384</v>
      </c>
      <c r="F41" s="17">
        <f t="shared" si="5"/>
        <v>0.96815274233218984</v>
      </c>
      <c r="G41" s="13">
        <f t="shared" si="2"/>
        <v>8.295381143461622E-4</v>
      </c>
      <c r="H41" s="13"/>
      <c r="I41" s="15">
        <f>0.3*SUM(B42:$B$61)+500</f>
        <v>2420</v>
      </c>
      <c r="J41" s="13">
        <f t="shared" si="3"/>
        <v>0.73289076239051676</v>
      </c>
      <c r="K41" s="14">
        <f t="shared" si="4"/>
        <v>176.49364820840282</v>
      </c>
    </row>
    <row r="42" spans="1:11" x14ac:dyDescent="0.2">
      <c r="A42" s="13">
        <v>40</v>
      </c>
      <c r="B42" s="14">
        <v>320</v>
      </c>
      <c r="C42" s="13">
        <f t="shared" si="0"/>
        <v>73.333333333333329</v>
      </c>
      <c r="D42" s="15">
        <f t="shared" si="1"/>
        <v>246.66666666666669</v>
      </c>
      <c r="E42" s="18">
        <f t="shared" si="6"/>
        <v>0.99917046188565384</v>
      </c>
      <c r="F42" s="17">
        <f t="shared" si="5"/>
        <v>0.96734962273191649</v>
      </c>
      <c r="G42" s="13">
        <f t="shared" si="2"/>
        <v>8.295381143461622E-4</v>
      </c>
      <c r="H42" s="13"/>
      <c r="I42" s="15">
        <f>0.3*SUM(B43:$B$61)+500</f>
        <v>2324</v>
      </c>
      <c r="J42" s="13">
        <f t="shared" si="3"/>
        <v>0.72707416903821109</v>
      </c>
      <c r="K42" s="14">
        <f t="shared" si="4"/>
        <v>174.89096848412851</v>
      </c>
    </row>
    <row r="43" spans="1:11" x14ac:dyDescent="0.2">
      <c r="A43" s="13">
        <v>41</v>
      </c>
      <c r="B43" s="14">
        <v>320</v>
      </c>
      <c r="C43" s="13">
        <f t="shared" si="0"/>
        <v>73.333333333333329</v>
      </c>
      <c r="D43" s="15">
        <f t="shared" si="1"/>
        <v>246.66666666666669</v>
      </c>
      <c r="E43" s="18">
        <f t="shared" si="6"/>
        <v>0.99917046188565384</v>
      </c>
      <c r="F43" s="17">
        <f t="shared" si="5"/>
        <v>0.96654716934996199</v>
      </c>
      <c r="G43" s="13">
        <f t="shared" si="2"/>
        <v>8.295381143461622E-4</v>
      </c>
      <c r="H43" s="13"/>
      <c r="I43" s="15">
        <f>0.3*SUM(B44:$B$61)+500</f>
        <v>2228</v>
      </c>
      <c r="J43" s="13">
        <f t="shared" si="3"/>
        <v>0.7213037391252094</v>
      </c>
      <c r="K43" s="14">
        <f t="shared" si="4"/>
        <v>173.30272964533958</v>
      </c>
    </row>
    <row r="44" spans="1:11" x14ac:dyDescent="0.2">
      <c r="A44" s="13">
        <v>42</v>
      </c>
      <c r="B44" s="14">
        <v>320</v>
      </c>
      <c r="C44" s="13">
        <f t="shared" si="0"/>
        <v>73.333333333333329</v>
      </c>
      <c r="D44" s="15">
        <f t="shared" si="1"/>
        <v>246.66666666666669</v>
      </c>
      <c r="E44" s="18">
        <f t="shared" si="6"/>
        <v>0.99917046188565384</v>
      </c>
      <c r="F44" s="17">
        <f t="shared" si="5"/>
        <v>0.96574538163367285</v>
      </c>
      <c r="G44" s="13">
        <f t="shared" si="2"/>
        <v>8.295381143461622E-4</v>
      </c>
      <c r="H44" s="13"/>
      <c r="I44" s="15">
        <f>0.3*SUM(B45:$B$61)+500</f>
        <v>2132</v>
      </c>
      <c r="J44" s="13">
        <f t="shared" si="3"/>
        <v>0.7155791062750092</v>
      </c>
      <c r="K44" s="14">
        <f t="shared" si="4"/>
        <v>171.72880238317597</v>
      </c>
    </row>
    <row r="45" spans="1:11" x14ac:dyDescent="0.2">
      <c r="A45" s="13">
        <v>43</v>
      </c>
      <c r="B45" s="14">
        <v>320</v>
      </c>
      <c r="C45" s="13">
        <f t="shared" si="0"/>
        <v>73.333333333333329</v>
      </c>
      <c r="D45" s="15">
        <f t="shared" si="1"/>
        <v>246.66666666666669</v>
      </c>
      <c r="E45" s="18">
        <f t="shared" si="6"/>
        <v>0.99917046188565384</v>
      </c>
      <c r="F45" s="17">
        <f t="shared" si="5"/>
        <v>0.9649442590308539</v>
      </c>
      <c r="G45" s="13">
        <f t="shared" si="2"/>
        <v>8.295381143461622E-4</v>
      </c>
      <c r="H45" s="13"/>
      <c r="I45" s="15">
        <f>0.3*SUM(B46:$B$61)+500</f>
        <v>2036</v>
      </c>
      <c r="J45" s="13">
        <f t="shared" si="3"/>
        <v>0.7098999070188583</v>
      </c>
      <c r="K45" s="14">
        <f t="shared" si="4"/>
        <v>170.16905854078942</v>
      </c>
    </row>
    <row r="46" spans="1:11" x14ac:dyDescent="0.2">
      <c r="A46" s="13">
        <v>44</v>
      </c>
      <c r="B46" s="14">
        <v>320</v>
      </c>
      <c r="C46" s="13">
        <f t="shared" si="0"/>
        <v>73.333333333333329</v>
      </c>
      <c r="D46" s="15">
        <f t="shared" si="1"/>
        <v>246.66666666666669</v>
      </c>
      <c r="E46" s="18">
        <f t="shared" si="6"/>
        <v>0.99917046188565384</v>
      </c>
      <c r="F46" s="17">
        <f t="shared" si="5"/>
        <v>0.96414380098976826</v>
      </c>
      <c r="G46" s="13">
        <f t="shared" si="2"/>
        <v>8.295381143461622E-4</v>
      </c>
      <c r="H46" s="13"/>
      <c r="I46" s="15">
        <f>0.3*SUM(B47:$B$61)+500</f>
        <v>1940</v>
      </c>
      <c r="J46" s="13">
        <f t="shared" si="3"/>
        <v>0.70426578077267687</v>
      </c>
      <c r="K46" s="14">
        <f t="shared" si="4"/>
        <v>168.62337110312276</v>
      </c>
    </row>
    <row r="47" spans="1:11" x14ac:dyDescent="0.2">
      <c r="A47" s="13">
        <v>45</v>
      </c>
      <c r="B47" s="14">
        <v>320</v>
      </c>
      <c r="C47" s="13">
        <f t="shared" si="0"/>
        <v>73.333333333333329</v>
      </c>
      <c r="D47" s="15">
        <f t="shared" si="1"/>
        <v>246.66666666666669</v>
      </c>
      <c r="E47" s="18">
        <f t="shared" si="6"/>
        <v>0.99917046188565384</v>
      </c>
      <c r="F47" s="17">
        <f t="shared" si="5"/>
        <v>0.96334400695913669</v>
      </c>
      <c r="G47" s="13">
        <f t="shared" si="2"/>
        <v>8.295381143461622E-4</v>
      </c>
      <c r="H47" s="13"/>
      <c r="I47" s="15">
        <f>0.3*SUM(B48:$B$61)+500</f>
        <v>1844</v>
      </c>
      <c r="J47" s="13">
        <f t="shared" si="3"/>
        <v>0.6986763698141637</v>
      </c>
      <c r="K47" s="14">
        <f t="shared" si="4"/>
        <v>167.09161418677974</v>
      </c>
    </row>
    <row r="48" spans="1:11" x14ac:dyDescent="0.2">
      <c r="A48" s="13">
        <v>46</v>
      </c>
      <c r="B48" s="14">
        <v>320</v>
      </c>
      <c r="C48" s="13">
        <f t="shared" si="0"/>
        <v>73.333333333333329</v>
      </c>
      <c r="D48" s="15">
        <f t="shared" si="1"/>
        <v>246.66666666666669</v>
      </c>
      <c r="E48" s="18">
        <f t="shared" si="6"/>
        <v>0.99917046188565384</v>
      </c>
      <c r="F48" s="17">
        <f t="shared" si="5"/>
        <v>0.96254487638813713</v>
      </c>
      <c r="G48" s="13">
        <f t="shared" si="2"/>
        <v>8.295381143461622E-4</v>
      </c>
      <c r="H48" s="13"/>
      <c r="I48" s="15">
        <f>0.3*SUM(B49:$B$61)+500</f>
        <v>1748</v>
      </c>
      <c r="J48" s="13">
        <f t="shared" si="3"/>
        <v>0.69313131926008287</v>
      </c>
      <c r="K48" s="14">
        <f t="shared" si="4"/>
        <v>165.573663029984</v>
      </c>
    </row>
    <row r="49" spans="1:11" x14ac:dyDescent="0.2">
      <c r="A49" s="13">
        <v>47</v>
      </c>
      <c r="B49" s="14">
        <v>320</v>
      </c>
      <c r="C49" s="13">
        <f t="shared" si="0"/>
        <v>73.333333333333329</v>
      </c>
      <c r="D49" s="15">
        <f t="shared" si="1"/>
        <v>246.66666666666669</v>
      </c>
      <c r="E49" s="18">
        <f t="shared" si="6"/>
        <v>0.99917046188565384</v>
      </c>
      <c r="F49" s="17">
        <f t="shared" si="5"/>
        <v>0.9617464087264046</v>
      </c>
      <c r="G49" s="13">
        <f t="shared" si="2"/>
        <v>8.295381143461622E-4</v>
      </c>
      <c r="H49" s="13"/>
      <c r="I49" s="15">
        <f>0.3*SUM(B50:$B$61)+500</f>
        <v>1652</v>
      </c>
      <c r="J49" s="13">
        <f t="shared" si="3"/>
        <v>0.68763027704373303</v>
      </c>
      <c r="K49" s="14">
        <f t="shared" si="4"/>
        <v>164.0693939826277</v>
      </c>
    </row>
    <row r="50" spans="1:11" x14ac:dyDescent="0.2">
      <c r="A50" s="13">
        <v>48</v>
      </c>
      <c r="B50" s="14">
        <v>320</v>
      </c>
      <c r="C50" s="13">
        <f t="shared" si="0"/>
        <v>73.333333333333329</v>
      </c>
      <c r="D50" s="15">
        <f t="shared" si="1"/>
        <v>246.66666666666669</v>
      </c>
      <c r="E50" s="18">
        <f t="shared" si="6"/>
        <v>0.99917046188565384</v>
      </c>
      <c r="F50" s="17">
        <f t="shared" si="5"/>
        <v>0.96094860342403055</v>
      </c>
      <c r="G50" s="13">
        <f t="shared" si="2"/>
        <v>8.295381143461622E-4</v>
      </c>
      <c r="H50" s="13">
        <f>0.01*F50</f>
        <v>9.6094860342403055E-3</v>
      </c>
      <c r="I50" s="15">
        <f>0.3*SUM(B51:$B$61)+500</f>
        <v>1556</v>
      </c>
      <c r="J50" s="13">
        <f t="shared" si="3"/>
        <v>0.68217289389259217</v>
      </c>
      <c r="K50" s="14">
        <f t="shared" si="4"/>
        <v>162.57868449640708</v>
      </c>
    </row>
    <row r="51" spans="1:11" x14ac:dyDescent="0.2">
      <c r="A51" s="13">
        <v>49</v>
      </c>
      <c r="B51" s="14">
        <v>320</v>
      </c>
      <c r="C51" s="13">
        <f t="shared" si="0"/>
        <v>73.333333333333329</v>
      </c>
      <c r="D51" s="15">
        <f t="shared" si="1"/>
        <v>246.66666666666669</v>
      </c>
      <c r="E51" s="18">
        <f t="shared" si="6"/>
        <v>0.99917046188565384</v>
      </c>
      <c r="F51" s="17">
        <f t="shared" si="5"/>
        <v>0.96015145993156259</v>
      </c>
      <c r="G51" s="13">
        <f t="shared" si="2"/>
        <v>8.295381143461622E-4</v>
      </c>
      <c r="H51" s="13"/>
      <c r="I51" s="15">
        <f>0.3*SUM(B52:$B$61)+500</f>
        <v>1460</v>
      </c>
      <c r="J51" s="13">
        <f t="shared" si="3"/>
        <v>0.67675882330614312</v>
      </c>
      <c r="K51" s="14">
        <f t="shared" si="4"/>
        <v>161.10141311504606</v>
      </c>
    </row>
    <row r="52" spans="1:11" x14ac:dyDescent="0.2">
      <c r="A52" s="13">
        <v>50</v>
      </c>
      <c r="B52" s="14">
        <v>320</v>
      </c>
      <c r="C52" s="13">
        <f t="shared" si="0"/>
        <v>73.333333333333329</v>
      </c>
      <c r="D52" s="15">
        <f t="shared" si="1"/>
        <v>246.66666666666669</v>
      </c>
      <c r="E52" s="18">
        <f t="shared" si="6"/>
        <v>0.99917046188565384</v>
      </c>
      <c r="F52" s="17">
        <f t="shared" si="5"/>
        <v>0.95935497770000422</v>
      </c>
      <c r="G52" s="13">
        <f t="shared" si="2"/>
        <v>8.295381143461622E-4</v>
      </c>
      <c r="H52" s="13"/>
      <c r="I52" s="15">
        <f>0.3*SUM(B53:$B$61)+500</f>
        <v>1364</v>
      </c>
      <c r="J52" s="13">
        <f t="shared" si="3"/>
        <v>0.67138772153387205</v>
      </c>
      <c r="K52" s="14">
        <f t="shared" si="4"/>
        <v>159.63745946460585</v>
      </c>
    </row>
    <row r="53" spans="1:11" x14ac:dyDescent="0.2">
      <c r="A53" s="13">
        <v>51</v>
      </c>
      <c r="B53" s="14">
        <v>320</v>
      </c>
      <c r="C53" s="13">
        <f t="shared" si="0"/>
        <v>73.333333333333329</v>
      </c>
      <c r="D53" s="15">
        <f t="shared" si="1"/>
        <v>246.66666666666669</v>
      </c>
      <c r="E53" s="18">
        <f t="shared" si="6"/>
        <v>0.99917046188565384</v>
      </c>
      <c r="F53" s="17">
        <f t="shared" si="5"/>
        <v>0.95855915618081433</v>
      </c>
      <c r="G53" s="13">
        <f t="shared" si="2"/>
        <v>8.295381143461622E-4</v>
      </c>
      <c r="H53" s="13"/>
      <c r="I53" s="15">
        <f>0.3*SUM(B54:$B$61)+500</f>
        <v>1268</v>
      </c>
      <c r="J53" s="13">
        <f t="shared" si="3"/>
        <v>0.66605924755344448</v>
      </c>
      <c r="K53" s="14">
        <f t="shared" si="4"/>
        <v>158.18670424388048</v>
      </c>
    </row>
    <row r="54" spans="1:11" x14ac:dyDescent="0.2">
      <c r="A54" s="13">
        <v>52</v>
      </c>
      <c r="B54" s="14">
        <v>320</v>
      </c>
      <c r="C54" s="13">
        <f t="shared" si="0"/>
        <v>73.333333333333329</v>
      </c>
      <c r="D54" s="15">
        <f t="shared" si="1"/>
        <v>246.66666666666669</v>
      </c>
      <c r="E54" s="18">
        <f t="shared" si="6"/>
        <v>0.99917046188565384</v>
      </c>
      <c r="F54" s="17">
        <f t="shared" si="5"/>
        <v>0.95776399482590679</v>
      </c>
      <c r="G54" s="13">
        <f t="shared" si="2"/>
        <v>8.295381143461622E-4</v>
      </c>
      <c r="H54" s="13"/>
      <c r="I54" s="15">
        <f>0.3*SUM(B55:$B$61)+500</f>
        <v>1172</v>
      </c>
      <c r="J54" s="13">
        <f t="shared" si="3"/>
        <v>0.66077306304905203</v>
      </c>
      <c r="K54" s="14">
        <f t="shared" si="4"/>
        <v>156.74902921487711</v>
      </c>
    </row>
    <row r="55" spans="1:11" x14ac:dyDescent="0.2">
      <c r="A55" s="13">
        <v>53</v>
      </c>
      <c r="B55" s="14">
        <v>320</v>
      </c>
      <c r="C55" s="13">
        <f t="shared" si="0"/>
        <v>73.333333333333329</v>
      </c>
      <c r="D55" s="15">
        <f t="shared" si="1"/>
        <v>246.66666666666669</v>
      </c>
      <c r="E55" s="18">
        <f t="shared" si="6"/>
        <v>0.99917046188565384</v>
      </c>
      <c r="F55" s="17">
        <f t="shared" si="5"/>
        <v>0.95696949308765022</v>
      </c>
      <c r="G55" s="13">
        <f t="shared" si="2"/>
        <v>8.295381143461622E-4</v>
      </c>
      <c r="H55" s="13"/>
      <c r="I55" s="15">
        <f>0.3*SUM(B56:$B$61)+500</f>
        <v>1076</v>
      </c>
      <c r="J55" s="13">
        <f t="shared" si="3"/>
        <v>0.65552883238993254</v>
      </c>
      <c r="K55" s="14">
        <f t="shared" si="4"/>
        <v>155.32431719338064</v>
      </c>
    </row>
    <row r="56" spans="1:11" x14ac:dyDescent="0.2">
      <c r="A56" s="13">
        <v>54</v>
      </c>
      <c r="B56" s="14">
        <v>320</v>
      </c>
      <c r="C56" s="13">
        <f t="shared" si="0"/>
        <v>73.333333333333329</v>
      </c>
      <c r="D56" s="15">
        <f t="shared" si="1"/>
        <v>246.66666666666669</v>
      </c>
      <c r="E56" s="18">
        <f t="shared" si="6"/>
        <v>0.99917046188565384</v>
      </c>
      <c r="F56" s="17">
        <f t="shared" si="5"/>
        <v>0.95617565041886754</v>
      </c>
      <c r="G56" s="13">
        <f t="shared" si="2"/>
        <v>8.295381143461622E-4</v>
      </c>
      <c r="H56" s="13"/>
      <c r="I56" s="15">
        <f>0.3*SUM(B57:$B$61)+500</f>
        <v>980</v>
      </c>
      <c r="J56" s="13">
        <f t="shared" si="3"/>
        <v>0.65032622260906014</v>
      </c>
      <c r="K56" s="14">
        <f t="shared" si="4"/>
        <v>153.91245203960167</v>
      </c>
    </row>
    <row r="57" spans="1:11" x14ac:dyDescent="0.2">
      <c r="A57" s="13">
        <v>55</v>
      </c>
      <c r="B57" s="14">
        <v>320</v>
      </c>
      <c r="C57" s="13">
        <f t="shared" si="0"/>
        <v>73.333333333333329</v>
      </c>
      <c r="D57" s="15">
        <f t="shared" si="1"/>
        <v>246.66666666666669</v>
      </c>
      <c r="E57" s="18">
        <f t="shared" si="6"/>
        <v>0.99917046188565384</v>
      </c>
      <c r="F57" s="17">
        <f t="shared" si="5"/>
        <v>0.95538246627283541</v>
      </c>
      <c r="G57" s="13">
        <f t="shared" si="2"/>
        <v>8.295381143461622E-4</v>
      </c>
      <c r="H57" s="13"/>
      <c r="I57" s="15">
        <f>0.3*SUM(B58:$B$61)+500</f>
        <v>884</v>
      </c>
      <c r="J57" s="13">
        <f t="shared" si="3"/>
        <v>0.64516490338200394</v>
      </c>
      <c r="K57" s="14">
        <f t="shared" si="4"/>
        <v>152.51331864890722</v>
      </c>
    </row>
    <row r="58" spans="1:11" x14ac:dyDescent="0.2">
      <c r="A58" s="13">
        <v>56</v>
      </c>
      <c r="B58" s="14">
        <v>320</v>
      </c>
      <c r="C58" s="13">
        <f t="shared" si="0"/>
        <v>73.333333333333329</v>
      </c>
      <c r="D58" s="15">
        <f t="shared" si="1"/>
        <v>246.66666666666669</v>
      </c>
      <c r="E58" s="18">
        <f t="shared" si="6"/>
        <v>0.99917046188565384</v>
      </c>
      <c r="F58" s="17">
        <f t="shared" si="5"/>
        <v>0.95458994010328402</v>
      </c>
      <c r="G58" s="13">
        <f t="shared" si="2"/>
        <v>8.295381143461622E-4</v>
      </c>
      <c r="H58" s="13"/>
      <c r="I58" s="15">
        <f>0.3*SUM(B59:$B$61)+500</f>
        <v>788</v>
      </c>
      <c r="J58" s="13">
        <f t="shared" si="3"/>
        <v>0.64004454700595625</v>
      </c>
      <c r="K58" s="14">
        <f t="shared" si="4"/>
        <v>151.12680294263342</v>
      </c>
    </row>
    <row r="59" spans="1:11" x14ac:dyDescent="0.2">
      <c r="A59" s="13">
        <v>57</v>
      </c>
      <c r="B59" s="14">
        <v>320</v>
      </c>
      <c r="C59" s="13">
        <f t="shared" si="0"/>
        <v>73.333333333333329</v>
      </c>
      <c r="D59" s="15">
        <f t="shared" si="1"/>
        <v>246.66666666666669</v>
      </c>
      <c r="E59" s="18">
        <f t="shared" si="6"/>
        <v>0.99917046188565384</v>
      </c>
      <c r="F59" s="17">
        <f t="shared" si="5"/>
        <v>0.95379807136439687</v>
      </c>
      <c r="G59" s="13">
        <f t="shared" si="2"/>
        <v>8.295381143461622E-4</v>
      </c>
      <c r="H59" s="13"/>
      <c r="I59" s="15">
        <f>0.3*SUM(B60:$B$61)+500</f>
        <v>692</v>
      </c>
      <c r="J59" s="13">
        <f t="shared" si="3"/>
        <v>0.63496482837892487</v>
      </c>
      <c r="K59" s="14">
        <f t="shared" si="4"/>
        <v>149.75279185897958</v>
      </c>
    </row>
    <row r="60" spans="1:11" x14ac:dyDescent="0.2">
      <c r="A60" s="13">
        <v>58</v>
      </c>
      <c r="B60" s="14">
        <v>320</v>
      </c>
      <c r="C60" s="13">
        <f t="shared" si="0"/>
        <v>73.333333333333329</v>
      </c>
      <c r="D60" s="15">
        <f t="shared" si="1"/>
        <v>246.66666666666669</v>
      </c>
      <c r="E60" s="18">
        <f t="shared" si="6"/>
        <v>0.99917046188565384</v>
      </c>
      <c r="F60" s="17">
        <f t="shared" si="5"/>
        <v>0.95300685951081021</v>
      </c>
      <c r="G60" s="13">
        <f t="shared" si="2"/>
        <v>8.295381143461622E-4</v>
      </c>
      <c r="H60" s="13"/>
      <c r="I60" s="15">
        <f>0.3*SUM(B61:$B$61)+500</f>
        <v>596</v>
      </c>
      <c r="J60" s="13">
        <f t="shared" si="3"/>
        <v>0.6299254249790921</v>
      </c>
      <c r="K60" s="14">
        <f t="shared" si="4"/>
        <v>148.39117334398247</v>
      </c>
    </row>
    <row r="61" spans="1:11" x14ac:dyDescent="0.2">
      <c r="A61" s="13">
        <v>59</v>
      </c>
      <c r="B61" s="14">
        <v>320</v>
      </c>
      <c r="C61" s="13">
        <f t="shared" si="0"/>
        <v>73.333333333333329</v>
      </c>
      <c r="D61" s="15">
        <f t="shared" si="1"/>
        <v>246.66666666666669</v>
      </c>
      <c r="E61" s="18">
        <f t="shared" si="6"/>
        <v>0.99917046188565384</v>
      </c>
      <c r="F61" s="17">
        <f t="shared" si="5"/>
        <v>0.9522163039976127</v>
      </c>
      <c r="G61" s="13">
        <f t="shared" si="2"/>
        <v>8.295381143461622E-4</v>
      </c>
      <c r="H61" s="13"/>
      <c r="I61" s="15">
        <f>500</f>
        <v>500</v>
      </c>
      <c r="J61" s="13">
        <f t="shared" si="3"/>
        <v>0.62492601684433724</v>
      </c>
      <c r="K61" s="14">
        <f t="shared" si="4"/>
        <v>147.04183634257075</v>
      </c>
    </row>
    <row r="62" spans="1:11" x14ac:dyDescent="0.2">
      <c r="A62" s="13">
        <v>60</v>
      </c>
      <c r="B62" s="14">
        <f>0.2*N1</f>
        <v>2400</v>
      </c>
      <c r="C62" s="13"/>
      <c r="D62" s="15">
        <f>B62-C62</f>
        <v>2400</v>
      </c>
      <c r="E62" s="18"/>
      <c r="F62" s="17">
        <f>1-H62</f>
        <v>0.9509811459876486</v>
      </c>
      <c r="G62" s="13"/>
      <c r="H62" s="18">
        <f>SUM(H2:H61)</f>
        <v>4.901885401235144E-2</v>
      </c>
      <c r="I62" s="15"/>
      <c r="J62" s="13">
        <f>1/(1+0.008)^A62</f>
        <v>0.61996628655192199</v>
      </c>
      <c r="K62" s="14">
        <f>(D62*F62+G62*I62)*J62</f>
        <v>1414.9829991812489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DB11-2D73-2B42-A614-23EE6DF8A5CD}">
  <dimension ref="A1:N62"/>
  <sheetViews>
    <sheetView workbookViewId="0">
      <selection activeCell="G11" sqref="G11"/>
    </sheetView>
  </sheetViews>
  <sheetFormatPr baseColWidth="10" defaultRowHeight="16" x14ac:dyDescent="0.2"/>
  <cols>
    <col min="2" max="3" width="10.83203125" style="1"/>
    <col min="7" max="7" width="17.5" bestFit="1" customWidth="1"/>
    <col min="8" max="8" width="24" bestFit="1" customWidth="1"/>
    <col min="14" max="14" width="12" bestFit="1" customWidth="1"/>
  </cols>
  <sheetData>
    <row r="1" spans="1:14" ht="17" thickBot="1" x14ac:dyDescent="0.25">
      <c r="A1" s="26" t="s">
        <v>0</v>
      </c>
      <c r="B1" s="27" t="s">
        <v>1</v>
      </c>
      <c r="C1" s="27" t="s">
        <v>2</v>
      </c>
      <c r="D1" s="28" t="s">
        <v>3</v>
      </c>
      <c r="E1" s="28" t="s">
        <v>4</v>
      </c>
      <c r="F1" s="28" t="s">
        <v>9</v>
      </c>
      <c r="G1" s="28" t="s">
        <v>8</v>
      </c>
      <c r="H1" s="28" t="s">
        <v>7</v>
      </c>
      <c r="I1" s="28" t="s">
        <v>10</v>
      </c>
      <c r="J1" s="29" t="s">
        <v>5</v>
      </c>
      <c r="K1" s="24"/>
      <c r="M1" s="2" t="s">
        <v>11</v>
      </c>
      <c r="N1" s="3">
        <v>27000</v>
      </c>
    </row>
    <row r="2" spans="1:14" x14ac:dyDescent="0.2">
      <c r="A2" s="19">
        <v>0</v>
      </c>
      <c r="B2" s="20">
        <f>0.15*N1+450</f>
        <v>4500</v>
      </c>
      <c r="C2" s="20">
        <f>$N$2</f>
        <v>135.83333333333334</v>
      </c>
      <c r="D2" s="21">
        <f>B2-C2</f>
        <v>4364.166666666667</v>
      </c>
      <c r="E2" s="22">
        <v>1</v>
      </c>
      <c r="F2" s="22">
        <f>E2</f>
        <v>1</v>
      </c>
      <c r="G2" s="19">
        <f>(1+0.01)^(1/12)-1</f>
        <v>8.295381143461622E-4</v>
      </c>
      <c r="H2" s="25">
        <f>1%*F2</f>
        <v>0.01</v>
      </c>
      <c r="I2" s="21">
        <f>0.3*SUM(B3:$B$61)+500</f>
        <v>8465</v>
      </c>
      <c r="J2" s="19">
        <f>1/(1+0.008)^A2</f>
        <v>1</v>
      </c>
      <c r="K2" s="14">
        <f>(D2*F2+G2*I2)*J2</f>
        <v>4371.1887068046071</v>
      </c>
      <c r="M2" s="4" t="s">
        <v>12</v>
      </c>
      <c r="N2" s="5">
        <f>(0.04*N1+550)/12</f>
        <v>135.83333333333334</v>
      </c>
    </row>
    <row r="3" spans="1:14" x14ac:dyDescent="0.2">
      <c r="A3" s="13">
        <v>1</v>
      </c>
      <c r="B3" s="14">
        <v>450</v>
      </c>
      <c r="C3" s="14">
        <f t="shared" ref="C3:C61" si="0">$N$2</f>
        <v>135.83333333333334</v>
      </c>
      <c r="D3" s="15">
        <f t="shared" ref="D3:D61" si="1">B3-C3</f>
        <v>314.16666666666663</v>
      </c>
      <c r="E3" s="17">
        <f>E2-G2</f>
        <v>0.99917046188565384</v>
      </c>
      <c r="F3" s="17">
        <f>E3*F2</f>
        <v>0.99917046188565384</v>
      </c>
      <c r="G3" s="13">
        <f t="shared" ref="G3:G61" si="2">(1+0.01)^(1/12)-1</f>
        <v>8.295381143461622E-4</v>
      </c>
      <c r="H3" s="13"/>
      <c r="I3" s="15">
        <f>0.3*SUM(B4:$B$61)+500</f>
        <v>8330</v>
      </c>
      <c r="J3" s="13">
        <f t="shared" ref="J3:J61" si="3">1/(1+0.008)^A3</f>
        <v>0.99206349206349209</v>
      </c>
      <c r="K3" s="14">
        <f t="shared" ref="K3:K61" si="4">(D3*F3+G3*I3)*J3</f>
        <v>318.2699463640011</v>
      </c>
      <c r="M3" s="4" t="s">
        <v>6</v>
      </c>
      <c r="N3" s="6">
        <f>SUM(K2:K62)</f>
        <v>22134.878939924576</v>
      </c>
    </row>
    <row r="4" spans="1:14" ht="17" thickBot="1" x14ac:dyDescent="0.25">
      <c r="A4" s="13">
        <v>2</v>
      </c>
      <c r="B4" s="14">
        <v>450</v>
      </c>
      <c r="C4" s="14">
        <f t="shared" si="0"/>
        <v>135.83333333333334</v>
      </c>
      <c r="D4" s="15">
        <f t="shared" si="1"/>
        <v>314.16666666666663</v>
      </c>
      <c r="E4" s="18">
        <f>E3</f>
        <v>0.99917046188565384</v>
      </c>
      <c r="F4" s="17">
        <f t="shared" ref="F4:F61" si="5">E4*F3</f>
        <v>0.99834161190479087</v>
      </c>
      <c r="G4" s="13">
        <f t="shared" si="2"/>
        <v>8.295381143461622E-4</v>
      </c>
      <c r="H4" s="13"/>
      <c r="I4" s="15">
        <f>0.3*SUM(B5:$B$61)+500</f>
        <v>8195</v>
      </c>
      <c r="J4" s="13">
        <f t="shared" si="3"/>
        <v>0.98418997228521032</v>
      </c>
      <c r="K4" s="14">
        <f t="shared" si="4"/>
        <v>315.37749713976865</v>
      </c>
      <c r="M4" s="7" t="s">
        <v>13</v>
      </c>
      <c r="N4" s="8">
        <f>N3-N1</f>
        <v>-4865.1210600754239</v>
      </c>
    </row>
    <row r="5" spans="1:14" x14ac:dyDescent="0.2">
      <c r="A5" s="13">
        <v>3</v>
      </c>
      <c r="B5" s="14">
        <v>450</v>
      </c>
      <c r="C5" s="14">
        <f t="shared" si="0"/>
        <v>135.83333333333334</v>
      </c>
      <c r="D5" s="15">
        <f t="shared" si="1"/>
        <v>314.16666666666663</v>
      </c>
      <c r="E5" s="18">
        <f t="shared" ref="E5:E61" si="6">E4</f>
        <v>0.99917046188565384</v>
      </c>
      <c r="F5" s="17">
        <f t="shared" si="5"/>
        <v>0.99751344948657805</v>
      </c>
      <c r="G5" s="13">
        <f t="shared" si="2"/>
        <v>8.295381143461622E-4</v>
      </c>
      <c r="H5" s="13"/>
      <c r="I5" s="15">
        <f>0.3*SUM(B6:$B$61)+500</f>
        <v>8060</v>
      </c>
      <c r="J5" s="13">
        <f t="shared" si="3"/>
        <v>0.97637894075913712</v>
      </c>
      <c r="K5" s="14">
        <f t="shared" si="4"/>
        <v>312.51112347714235</v>
      </c>
    </row>
    <row r="6" spans="1:14" x14ac:dyDescent="0.2">
      <c r="A6" s="13">
        <v>4</v>
      </c>
      <c r="B6" s="14">
        <v>450</v>
      </c>
      <c r="C6" s="14">
        <f t="shared" si="0"/>
        <v>135.83333333333334</v>
      </c>
      <c r="D6" s="15">
        <f t="shared" si="1"/>
        <v>314.16666666666663</v>
      </c>
      <c r="E6" s="18">
        <f t="shared" si="6"/>
        <v>0.99917046188565384</v>
      </c>
      <c r="F6" s="17">
        <f t="shared" si="5"/>
        <v>0.99668597406065607</v>
      </c>
      <c r="G6" s="13">
        <f t="shared" si="2"/>
        <v>8.295381143461622E-4</v>
      </c>
      <c r="H6" s="13"/>
      <c r="I6" s="15">
        <f>0.3*SUM(B7:$B$61)+500</f>
        <v>7925</v>
      </c>
      <c r="J6" s="13">
        <f t="shared" si="3"/>
        <v>0.96862990154676298</v>
      </c>
      <c r="K6" s="14">
        <f t="shared" si="4"/>
        <v>309.67059182093726</v>
      </c>
    </row>
    <row r="7" spans="1:14" x14ac:dyDescent="0.2">
      <c r="A7" s="13">
        <v>5</v>
      </c>
      <c r="B7" s="14">
        <v>450</v>
      </c>
      <c r="C7" s="14">
        <f t="shared" si="0"/>
        <v>135.83333333333334</v>
      </c>
      <c r="D7" s="15">
        <f t="shared" si="1"/>
        <v>314.16666666666663</v>
      </c>
      <c r="E7" s="18">
        <f t="shared" si="6"/>
        <v>0.99917046188565384</v>
      </c>
      <c r="F7" s="17">
        <f t="shared" si="5"/>
        <v>0.99585918505713855</v>
      </c>
      <c r="G7" s="13">
        <f t="shared" si="2"/>
        <v>8.295381143461622E-4</v>
      </c>
      <c r="H7" s="13"/>
      <c r="I7" s="15">
        <f>0.3*SUM(B8:$B$61)+500</f>
        <v>7790</v>
      </c>
      <c r="J7" s="13">
        <f t="shared" si="3"/>
        <v>0.96094236264559829</v>
      </c>
      <c r="K7" s="14">
        <f t="shared" si="4"/>
        <v>306.85567069692468</v>
      </c>
    </row>
    <row r="8" spans="1:14" x14ac:dyDescent="0.2">
      <c r="A8" s="13">
        <v>6</v>
      </c>
      <c r="B8" s="14">
        <v>450</v>
      </c>
      <c r="C8" s="14">
        <f t="shared" si="0"/>
        <v>135.83333333333334</v>
      </c>
      <c r="D8" s="15">
        <f t="shared" si="1"/>
        <v>314.16666666666663</v>
      </c>
      <c r="E8" s="18">
        <f t="shared" si="6"/>
        <v>0.99917046188565384</v>
      </c>
      <c r="F8" s="17">
        <f t="shared" si="5"/>
        <v>0.99503308190661199</v>
      </c>
      <c r="G8" s="13">
        <f t="shared" si="2"/>
        <v>8.295381143461622E-4</v>
      </c>
      <c r="H8" s="13"/>
      <c r="I8" s="15">
        <f>0.3*SUM(B9:$B$61)+500</f>
        <v>7655</v>
      </c>
      <c r="J8" s="13">
        <f t="shared" si="3"/>
        <v>0.95331583595793479</v>
      </c>
      <c r="K8" s="14">
        <f t="shared" si="4"/>
        <v>304.0661306933701</v>
      </c>
    </row>
    <row r="9" spans="1:14" x14ac:dyDescent="0.2">
      <c r="A9" s="13">
        <v>7</v>
      </c>
      <c r="B9" s="14">
        <v>450</v>
      </c>
      <c r="C9" s="14">
        <f t="shared" si="0"/>
        <v>135.83333333333334</v>
      </c>
      <c r="D9" s="15">
        <f t="shared" si="1"/>
        <v>314.16666666666663</v>
      </c>
      <c r="E9" s="18">
        <f t="shared" si="6"/>
        <v>0.99917046188565384</v>
      </c>
      <c r="F9" s="17">
        <f t="shared" si="5"/>
        <v>0.99420766404013516</v>
      </c>
      <c r="G9" s="13">
        <f t="shared" si="2"/>
        <v>8.295381143461622E-4</v>
      </c>
      <c r="H9" s="13"/>
      <c r="I9" s="15">
        <f>0.3*SUM(B10:$B$61)+500</f>
        <v>7520</v>
      </c>
      <c r="J9" s="13">
        <f t="shared" si="3"/>
        <v>0.94574983725985573</v>
      </c>
      <c r="K9" s="14">
        <f t="shared" si="4"/>
        <v>301.30174444273507</v>
      </c>
    </row>
    <row r="10" spans="1:14" x14ac:dyDescent="0.2">
      <c r="A10" s="13">
        <v>8</v>
      </c>
      <c r="B10" s="14">
        <v>450</v>
      </c>
      <c r="C10" s="14">
        <f t="shared" si="0"/>
        <v>135.83333333333334</v>
      </c>
      <c r="D10" s="15">
        <f t="shared" si="1"/>
        <v>314.16666666666663</v>
      </c>
      <c r="E10" s="18">
        <f t="shared" si="6"/>
        <v>0.99917046188565384</v>
      </c>
      <c r="F10" s="17">
        <f t="shared" si="5"/>
        <v>0.99338293088923879</v>
      </c>
      <c r="G10" s="13">
        <f t="shared" si="2"/>
        <v>8.295381143461622E-4</v>
      </c>
      <c r="H10" s="13"/>
      <c r="I10" s="15">
        <f>0.3*SUM(B11:$B$61)+500</f>
        <v>7385</v>
      </c>
      <c r="J10" s="13">
        <f t="shared" si="3"/>
        <v>0.93824388617049181</v>
      </c>
      <c r="K10" s="14">
        <f t="shared" si="4"/>
        <v>298.56228660354094</v>
      </c>
    </row>
    <row r="11" spans="1:14" x14ac:dyDescent="0.2">
      <c r="A11" s="13">
        <v>9</v>
      </c>
      <c r="B11" s="14">
        <v>450</v>
      </c>
      <c r="C11" s="14">
        <f t="shared" si="0"/>
        <v>135.83333333333334</v>
      </c>
      <c r="D11" s="15">
        <f t="shared" si="1"/>
        <v>314.16666666666663</v>
      </c>
      <c r="E11" s="18">
        <f t="shared" si="6"/>
        <v>0.99917046188565384</v>
      </c>
      <c r="F11" s="17">
        <f t="shared" si="5"/>
        <v>0.99255888188592523</v>
      </c>
      <c r="G11" s="13">
        <f t="shared" si="2"/>
        <v>8.295381143461622E-4</v>
      </c>
      <c r="H11" s="13"/>
      <c r="I11" s="15">
        <f>0.3*SUM(B12:$B$61)+500</f>
        <v>7250</v>
      </c>
      <c r="J11" s="13">
        <f t="shared" si="3"/>
        <v>0.93079750612151957</v>
      </c>
      <c r="K11" s="14">
        <f t="shared" si="4"/>
        <v>295.84753384239212</v>
      </c>
    </row>
    <row r="12" spans="1:14" x14ac:dyDescent="0.2">
      <c r="A12" s="13">
        <v>10</v>
      </c>
      <c r="B12" s="14">
        <v>450</v>
      </c>
      <c r="C12" s="14">
        <f t="shared" si="0"/>
        <v>135.83333333333334</v>
      </c>
      <c r="D12" s="15">
        <f t="shared" si="1"/>
        <v>314.16666666666663</v>
      </c>
      <c r="E12" s="18">
        <f t="shared" si="6"/>
        <v>0.99917046188565384</v>
      </c>
      <c r="F12" s="17">
        <f t="shared" si="5"/>
        <v>0.991735516462668</v>
      </c>
      <c r="G12" s="13">
        <f t="shared" si="2"/>
        <v>8.295381143461622E-4</v>
      </c>
      <c r="H12" s="13"/>
      <c r="I12" s="15">
        <f>0.3*SUM(B13:$B$61)+500</f>
        <v>7115</v>
      </c>
      <c r="J12" s="13">
        <f t="shared" si="3"/>
        <v>0.92341022432690434</v>
      </c>
      <c r="K12" s="14">
        <f t="shared" si="4"/>
        <v>293.15726481615877</v>
      </c>
    </row>
    <row r="13" spans="1:14" x14ac:dyDescent="0.2">
      <c r="A13" s="13">
        <v>11</v>
      </c>
      <c r="B13" s="14">
        <v>450</v>
      </c>
      <c r="C13" s="14">
        <f t="shared" si="0"/>
        <v>135.83333333333334</v>
      </c>
      <c r="D13" s="15">
        <f t="shared" si="1"/>
        <v>314.16666666666663</v>
      </c>
      <c r="E13" s="18">
        <f t="shared" si="6"/>
        <v>0.99917046188565384</v>
      </c>
      <c r="F13" s="17">
        <f t="shared" si="5"/>
        <v>0.99091283405241148</v>
      </c>
      <c r="G13" s="13">
        <f t="shared" si="2"/>
        <v>8.295381143461622E-4</v>
      </c>
      <c r="H13" s="13"/>
      <c r="I13" s="15">
        <f>0.3*SUM(B14:$B$61)+500</f>
        <v>6980</v>
      </c>
      <c r="J13" s="13">
        <f t="shared" si="3"/>
        <v>0.91608157175288107</v>
      </c>
      <c r="K13" s="14">
        <f t="shared" si="4"/>
        <v>290.49126015431727</v>
      </c>
    </row>
    <row r="14" spans="1:14" x14ac:dyDescent="0.2">
      <c r="A14" s="13">
        <v>12</v>
      </c>
      <c r="B14" s="14">
        <v>450</v>
      </c>
      <c r="C14" s="14">
        <f t="shared" si="0"/>
        <v>135.83333333333334</v>
      </c>
      <c r="D14" s="15">
        <f t="shared" si="1"/>
        <v>314.16666666666663</v>
      </c>
      <c r="E14" s="18">
        <f t="shared" si="6"/>
        <v>0.99917046188565384</v>
      </c>
      <c r="F14" s="17">
        <f t="shared" si="5"/>
        <v>0.99009083408857024</v>
      </c>
      <c r="G14" s="13">
        <f t="shared" si="2"/>
        <v>8.295381143461622E-4</v>
      </c>
      <c r="H14" s="18">
        <f>1%*F14</f>
        <v>9.9009083408857033E-3</v>
      </c>
      <c r="I14" s="15">
        <f>0.3*SUM(B15:$B$61)+500</f>
        <v>6845</v>
      </c>
      <c r="J14" s="13">
        <f t="shared" si="3"/>
        <v>0.90881108308817571</v>
      </c>
      <c r="K14" s="14">
        <f t="shared" si="4"/>
        <v>287.84930244144641</v>
      </c>
    </row>
    <row r="15" spans="1:14" x14ac:dyDescent="0.2">
      <c r="A15" s="13">
        <v>13</v>
      </c>
      <c r="B15" s="14">
        <v>450</v>
      </c>
      <c r="C15" s="14">
        <f t="shared" si="0"/>
        <v>135.83333333333334</v>
      </c>
      <c r="D15" s="15">
        <f t="shared" si="1"/>
        <v>314.16666666666663</v>
      </c>
      <c r="E15" s="18">
        <f t="shared" si="6"/>
        <v>0.99917046188565384</v>
      </c>
      <c r="F15" s="17">
        <f t="shared" si="5"/>
        <v>0.98926951600502899</v>
      </c>
      <c r="G15" s="13">
        <f t="shared" si="2"/>
        <v>8.295381143461622E-4</v>
      </c>
      <c r="H15" s="13"/>
      <c r="I15" s="15">
        <f>0.3*SUM(B16:$B$61)+500</f>
        <v>6710</v>
      </c>
      <c r="J15" s="13">
        <f t="shared" si="3"/>
        <v>0.90159829671446023</v>
      </c>
      <c r="K15" s="14">
        <f t="shared" si="4"/>
        <v>285.23117619987835</v>
      </c>
    </row>
    <row r="16" spans="1:14" x14ac:dyDescent="0.2">
      <c r="A16" s="13">
        <v>14</v>
      </c>
      <c r="B16" s="14">
        <v>450</v>
      </c>
      <c r="C16" s="14">
        <f t="shared" si="0"/>
        <v>135.83333333333334</v>
      </c>
      <c r="D16" s="15">
        <f t="shared" si="1"/>
        <v>314.16666666666663</v>
      </c>
      <c r="E16" s="18">
        <f t="shared" si="6"/>
        <v>0.99917046188565384</v>
      </c>
      <c r="F16" s="17">
        <f t="shared" si="5"/>
        <v>0.988448879236142</v>
      </c>
      <c r="G16" s="13">
        <f t="shared" si="2"/>
        <v>8.295381143461622E-4</v>
      </c>
      <c r="H16" s="13"/>
      <c r="I16" s="15">
        <f>0.3*SUM(B17:$B$61)+500</f>
        <v>6575</v>
      </c>
      <c r="J16" s="13">
        <f t="shared" si="3"/>
        <v>0.89444275467704371</v>
      </c>
      <c r="K16" s="14">
        <f t="shared" si="4"/>
        <v>282.63666787250293</v>
      </c>
    </row>
    <row r="17" spans="1:11" x14ac:dyDescent="0.2">
      <c r="A17" s="13">
        <v>15</v>
      </c>
      <c r="B17" s="14">
        <v>450</v>
      </c>
      <c r="C17" s="14">
        <f t="shared" si="0"/>
        <v>135.83333333333334</v>
      </c>
      <c r="D17" s="15">
        <f t="shared" si="1"/>
        <v>314.16666666666663</v>
      </c>
      <c r="E17" s="18">
        <f t="shared" si="6"/>
        <v>0.99917046188565384</v>
      </c>
      <c r="F17" s="17">
        <f t="shared" si="5"/>
        <v>0.9876289232167329</v>
      </c>
      <c r="G17" s="13">
        <f t="shared" si="2"/>
        <v>8.295381143461622E-4</v>
      </c>
      <c r="H17" s="13"/>
      <c r="I17" s="15">
        <f>0.3*SUM(B18:$B$61)+500</f>
        <v>6440</v>
      </c>
      <c r="J17" s="13">
        <f t="shared" si="3"/>
        <v>0.88734400265579727</v>
      </c>
      <c r="K17" s="14">
        <f t="shared" si="4"/>
        <v>280.06556580572516</v>
      </c>
    </row>
    <row r="18" spans="1:11" x14ac:dyDescent="0.2">
      <c r="A18" s="13">
        <v>16</v>
      </c>
      <c r="B18" s="14">
        <v>450</v>
      </c>
      <c r="C18" s="14">
        <f t="shared" si="0"/>
        <v>135.83333333333334</v>
      </c>
      <c r="D18" s="15">
        <f t="shared" si="1"/>
        <v>314.16666666666663</v>
      </c>
      <c r="E18" s="18">
        <f t="shared" si="6"/>
        <v>0.99917046188565384</v>
      </c>
      <c r="F18" s="17">
        <f t="shared" si="5"/>
        <v>0.98680964738209398</v>
      </c>
      <c r="G18" s="13">
        <f t="shared" si="2"/>
        <v>8.295381143461622E-4</v>
      </c>
      <c r="H18" s="13"/>
      <c r="I18" s="15">
        <f>0.3*SUM(B19:$B$61)+500</f>
        <v>6305</v>
      </c>
      <c r="J18" s="13">
        <f t="shared" si="3"/>
        <v>0.88030158993630681</v>
      </c>
      <c r="K18" s="14">
        <f t="shared" si="4"/>
        <v>277.51766023257125</v>
      </c>
    </row>
    <row r="19" spans="1:11" x14ac:dyDescent="0.2">
      <c r="A19" s="13">
        <v>17</v>
      </c>
      <c r="B19" s="14">
        <v>450</v>
      </c>
      <c r="C19" s="14">
        <f t="shared" si="0"/>
        <v>135.83333333333334</v>
      </c>
      <c r="D19" s="15">
        <f t="shared" si="1"/>
        <v>314.16666666666663</v>
      </c>
      <c r="E19" s="18">
        <f t="shared" si="6"/>
        <v>0.99917046188565384</v>
      </c>
      <c r="F19" s="17">
        <f t="shared" si="5"/>
        <v>0.98599105116798602</v>
      </c>
      <c r="G19" s="13">
        <f t="shared" si="2"/>
        <v>8.295381143461622E-4</v>
      </c>
      <c r="H19" s="13"/>
      <c r="I19" s="15">
        <f>0.3*SUM(B20:$B$61)+500</f>
        <v>6170</v>
      </c>
      <c r="J19" s="13">
        <f t="shared" si="3"/>
        <v>0.87331506938125669</v>
      </c>
      <c r="K19" s="14">
        <f t="shared" si="4"/>
        <v>274.99274325594604</v>
      </c>
    </row>
    <row r="20" spans="1:11" x14ac:dyDescent="0.2">
      <c r="A20" s="13">
        <v>18</v>
      </c>
      <c r="B20" s="14">
        <v>450</v>
      </c>
      <c r="C20" s="14">
        <f t="shared" si="0"/>
        <v>135.83333333333334</v>
      </c>
      <c r="D20" s="15">
        <f t="shared" si="1"/>
        <v>314.16666666666663</v>
      </c>
      <c r="E20" s="18">
        <f t="shared" si="6"/>
        <v>0.99917046188565384</v>
      </c>
      <c r="F20" s="17">
        <f t="shared" si="5"/>
        <v>0.98517313401063789</v>
      </c>
      <c r="G20" s="13">
        <f t="shared" si="2"/>
        <v>8.295381143461622E-4</v>
      </c>
      <c r="H20" s="13"/>
      <c r="I20" s="15">
        <f>0.3*SUM(B21:$B$61)+500</f>
        <v>6035</v>
      </c>
      <c r="J20" s="13">
        <f t="shared" si="3"/>
        <v>0.86638399740204031</v>
      </c>
      <c r="K20" s="14">
        <f t="shared" si="4"/>
        <v>272.49060883203725</v>
      </c>
    </row>
    <row r="21" spans="1:11" x14ac:dyDescent="0.2">
      <c r="A21" s="13">
        <v>19</v>
      </c>
      <c r="B21" s="14">
        <v>450</v>
      </c>
      <c r="C21" s="14">
        <f t="shared" si="0"/>
        <v>135.83333333333334</v>
      </c>
      <c r="D21" s="15">
        <f t="shared" si="1"/>
        <v>314.16666666666663</v>
      </c>
      <c r="E21" s="18">
        <f t="shared" si="6"/>
        <v>0.99917046188565384</v>
      </c>
      <c r="F21" s="17">
        <f t="shared" si="5"/>
        <v>0.98435589534674617</v>
      </c>
      <c r="G21" s="13">
        <f t="shared" si="2"/>
        <v>8.295381143461622E-4</v>
      </c>
      <c r="H21" s="13"/>
      <c r="I21" s="15">
        <f>0.3*SUM(B22:$B$61)+500</f>
        <v>5900</v>
      </c>
      <c r="J21" s="13">
        <f t="shared" si="3"/>
        <v>0.85950793393059555</v>
      </c>
      <c r="K21" s="14">
        <f t="shared" si="4"/>
        <v>270.01105275386726</v>
      </c>
    </row>
    <row r="22" spans="1:11" x14ac:dyDescent="0.2">
      <c r="A22" s="13">
        <v>20</v>
      </c>
      <c r="B22" s="14">
        <v>450</v>
      </c>
      <c r="C22" s="14">
        <f t="shared" si="0"/>
        <v>135.83333333333334</v>
      </c>
      <c r="D22" s="15">
        <f t="shared" si="1"/>
        <v>314.16666666666663</v>
      </c>
      <c r="E22" s="18">
        <f t="shared" si="6"/>
        <v>0.99917046188565384</v>
      </c>
      <c r="F22" s="17">
        <f t="shared" si="5"/>
        <v>0.98353933461347465</v>
      </c>
      <c r="G22" s="13">
        <f t="shared" si="2"/>
        <v>8.295381143461622E-4</v>
      </c>
      <c r="H22" s="13"/>
      <c r="I22" s="15">
        <f>0.3*SUM(B23:$B$61)+500</f>
        <v>5765</v>
      </c>
      <c r="J22" s="13">
        <f t="shared" si="3"/>
        <v>0.85268644239146385</v>
      </c>
      <c r="K22" s="14">
        <f t="shared" si="4"/>
        <v>267.5538726349896</v>
      </c>
    </row>
    <row r="23" spans="1:11" x14ac:dyDescent="0.2">
      <c r="A23" s="13">
        <v>21</v>
      </c>
      <c r="B23" s="14">
        <v>450</v>
      </c>
      <c r="C23" s="14">
        <f t="shared" si="0"/>
        <v>135.83333333333334</v>
      </c>
      <c r="D23" s="15">
        <f t="shared" si="1"/>
        <v>314.16666666666663</v>
      </c>
      <c r="E23" s="18">
        <f t="shared" si="6"/>
        <v>0.99917046188565384</v>
      </c>
      <c r="F23" s="17">
        <f t="shared" si="5"/>
        <v>0.98272345124845406</v>
      </c>
      <c r="G23" s="13">
        <f t="shared" si="2"/>
        <v>8.295381143461622E-4</v>
      </c>
      <c r="H23" s="13"/>
      <c r="I23" s="15">
        <f>0.3*SUM(B24:$B$61)+500</f>
        <v>5630</v>
      </c>
      <c r="J23" s="13">
        <f t="shared" si="3"/>
        <v>0.84591908967407115</v>
      </c>
      <c r="K23" s="14">
        <f t="shared" si="4"/>
        <v>265.11886789333033</v>
      </c>
    </row>
    <row r="24" spans="1:11" x14ac:dyDescent="0.2">
      <c r="A24" s="13">
        <v>22</v>
      </c>
      <c r="B24" s="14">
        <v>450</v>
      </c>
      <c r="C24" s="14">
        <f t="shared" si="0"/>
        <v>135.83333333333334</v>
      </c>
      <c r="D24" s="15">
        <f t="shared" si="1"/>
        <v>314.16666666666663</v>
      </c>
      <c r="E24" s="18">
        <f t="shared" si="6"/>
        <v>0.99917046188565384</v>
      </c>
      <c r="F24" s="17">
        <f t="shared" si="5"/>
        <v>0.98190824468978166</v>
      </c>
      <c r="G24" s="13">
        <f t="shared" si="2"/>
        <v>8.295381143461622E-4</v>
      </c>
      <c r="H24" s="13"/>
      <c r="I24" s="15">
        <f>0.3*SUM(B25:$B$61)+500</f>
        <v>5495</v>
      </c>
      <c r="J24" s="13">
        <f t="shared" si="3"/>
        <v>0.8392054461052294</v>
      </c>
      <c r="K24" s="14">
        <f t="shared" si="4"/>
        <v>262.70583973517205</v>
      </c>
    </row>
    <row r="25" spans="1:11" x14ac:dyDescent="0.2">
      <c r="A25" s="13">
        <v>23</v>
      </c>
      <c r="B25" s="14">
        <v>450</v>
      </c>
      <c r="C25" s="14">
        <f t="shared" si="0"/>
        <v>135.83333333333334</v>
      </c>
      <c r="D25" s="15">
        <f t="shared" si="1"/>
        <v>314.16666666666663</v>
      </c>
      <c r="E25" s="18">
        <f t="shared" si="6"/>
        <v>0.99917046188565384</v>
      </c>
      <c r="F25" s="17">
        <f t="shared" si="5"/>
        <v>0.98109371437602078</v>
      </c>
      <c r="G25" s="13">
        <f t="shared" si="2"/>
        <v>8.295381143461622E-4</v>
      </c>
      <c r="H25" s="13"/>
      <c r="I25" s="15">
        <f>0.3*SUM(B26:$B$61)+500</f>
        <v>5360</v>
      </c>
      <c r="J25" s="13">
        <f t="shared" si="3"/>
        <v>0.83254508542185446</v>
      </c>
      <c r="K25" s="14">
        <f t="shared" si="4"/>
        <v>260.31459113927923</v>
      </c>
    </row>
    <row r="26" spans="1:11" x14ac:dyDescent="0.2">
      <c r="A26" s="13">
        <v>24</v>
      </c>
      <c r="B26" s="14">
        <v>450</v>
      </c>
      <c r="C26" s="14">
        <f t="shared" si="0"/>
        <v>135.83333333333334</v>
      </c>
      <c r="D26" s="15">
        <f t="shared" si="1"/>
        <v>314.16666666666663</v>
      </c>
      <c r="E26" s="18">
        <f t="shared" si="6"/>
        <v>0.99917046188565384</v>
      </c>
      <c r="F26" s="17">
        <f t="shared" si="5"/>
        <v>0.98027985974620047</v>
      </c>
      <c r="G26" s="13">
        <f t="shared" si="2"/>
        <v>8.295381143461622E-4</v>
      </c>
      <c r="H26" s="13">
        <f>0.01*F26</f>
        <v>9.8027985974620049E-3</v>
      </c>
      <c r="I26" s="15">
        <f>0.3*SUM(B27:$B$61)+500</f>
        <v>5225</v>
      </c>
      <c r="J26" s="13">
        <f t="shared" si="3"/>
        <v>0.82593758474390322</v>
      </c>
      <c r="K26" s="14">
        <f t="shared" si="4"/>
        <v>257.94492684116454</v>
      </c>
    </row>
    <row r="27" spans="1:11" x14ac:dyDescent="0.2">
      <c r="A27" s="13">
        <v>25</v>
      </c>
      <c r="B27" s="14">
        <v>450</v>
      </c>
      <c r="C27" s="14">
        <f t="shared" si="0"/>
        <v>135.83333333333334</v>
      </c>
      <c r="D27" s="15">
        <f t="shared" si="1"/>
        <v>314.16666666666663</v>
      </c>
      <c r="E27" s="18">
        <f t="shared" si="6"/>
        <v>0.99917046188565384</v>
      </c>
      <c r="F27" s="17">
        <f t="shared" si="5"/>
        <v>0.97946668023981509</v>
      </c>
      <c r="G27" s="13">
        <f t="shared" si="2"/>
        <v>8.295381143461622E-4</v>
      </c>
      <c r="H27" s="13"/>
      <c r="I27" s="15">
        <f>0.3*SUM(B28:$B$61)+500</f>
        <v>5090</v>
      </c>
      <c r="J27" s="13">
        <f t="shared" si="3"/>
        <v>0.81938252454752303</v>
      </c>
      <c r="K27" s="14">
        <f t="shared" si="4"/>
        <v>255.59665331749378</v>
      </c>
    </row>
    <row r="28" spans="1:11" x14ac:dyDescent="0.2">
      <c r="A28" s="13">
        <v>26</v>
      </c>
      <c r="B28" s="14">
        <v>450</v>
      </c>
      <c r="C28" s="14">
        <f t="shared" si="0"/>
        <v>135.83333333333334</v>
      </c>
      <c r="D28" s="15">
        <f t="shared" si="1"/>
        <v>314.16666666666663</v>
      </c>
      <c r="E28" s="18">
        <f t="shared" si="6"/>
        <v>0.99917046188565384</v>
      </c>
      <c r="F28" s="17">
        <f t="shared" si="5"/>
        <v>0.97865417529682408</v>
      </c>
      <c r="G28" s="13">
        <f t="shared" si="2"/>
        <v>8.295381143461622E-4</v>
      </c>
      <c r="H28" s="13"/>
      <c r="I28" s="15">
        <f>0.3*SUM(B29:$B$61)+500</f>
        <v>4955</v>
      </c>
      <c r="J28" s="13">
        <f t="shared" si="3"/>
        <v>0.81287948863841553</v>
      </c>
      <c r="K28" s="14">
        <f t="shared" si="4"/>
        <v>253.26957877062929</v>
      </c>
    </row>
    <row r="29" spans="1:11" x14ac:dyDescent="0.2">
      <c r="A29" s="13">
        <v>27</v>
      </c>
      <c r="B29" s="14">
        <v>450</v>
      </c>
      <c r="C29" s="14">
        <f t="shared" si="0"/>
        <v>135.83333333333334</v>
      </c>
      <c r="D29" s="15">
        <f t="shared" si="1"/>
        <v>314.16666666666663</v>
      </c>
      <c r="E29" s="18">
        <f t="shared" si="6"/>
        <v>0.99917046188565384</v>
      </c>
      <c r="F29" s="17">
        <f t="shared" si="5"/>
        <v>0.97784234435765138</v>
      </c>
      <c r="G29" s="13">
        <f t="shared" si="2"/>
        <v>8.295381143461622E-4</v>
      </c>
      <c r="H29" s="13"/>
      <c r="I29" s="15">
        <f>0.3*SUM(B30:$B$61)+500</f>
        <v>4820</v>
      </c>
      <c r="J29" s="13">
        <f t="shared" si="3"/>
        <v>0.80642806412541213</v>
      </c>
      <c r="K29" s="14">
        <f t="shared" si="4"/>
        <v>250.96351311330943</v>
      </c>
    </row>
    <row r="30" spans="1:11" x14ac:dyDescent="0.2">
      <c r="A30" s="13">
        <v>28</v>
      </c>
      <c r="B30" s="14">
        <v>450</v>
      </c>
      <c r="C30" s="14">
        <f t="shared" si="0"/>
        <v>135.83333333333334</v>
      </c>
      <c r="D30" s="15">
        <f t="shared" si="1"/>
        <v>314.16666666666663</v>
      </c>
      <c r="E30" s="18">
        <f t="shared" si="6"/>
        <v>0.99917046188565384</v>
      </c>
      <c r="F30" s="17">
        <f t="shared" si="5"/>
        <v>0.97703118686318513</v>
      </c>
      <c r="G30" s="13">
        <f t="shared" si="2"/>
        <v>8.295381143461622E-4</v>
      </c>
      <c r="H30" s="13"/>
      <c r="I30" s="15">
        <f>0.3*SUM(B31:$B$61)+500</f>
        <v>4685</v>
      </c>
      <c r="J30" s="13">
        <f t="shared" si="3"/>
        <v>0.80002784139425809</v>
      </c>
      <c r="K30" s="14">
        <f t="shared" si="4"/>
        <v>248.67826795346446</v>
      </c>
    </row>
    <row r="31" spans="1:11" x14ac:dyDescent="0.2">
      <c r="A31" s="13">
        <v>29</v>
      </c>
      <c r="B31" s="14">
        <v>450</v>
      </c>
      <c r="C31" s="14">
        <f t="shared" si="0"/>
        <v>135.83333333333334</v>
      </c>
      <c r="D31" s="15">
        <f t="shared" si="1"/>
        <v>314.16666666666663</v>
      </c>
      <c r="E31" s="18">
        <f t="shared" si="6"/>
        <v>0.99917046188565384</v>
      </c>
      <c r="F31" s="17">
        <f t="shared" si="5"/>
        <v>0.97622070225477731</v>
      </c>
      <c r="G31" s="13">
        <f t="shared" si="2"/>
        <v>8.295381143461622E-4</v>
      </c>
      <c r="H31" s="13"/>
      <c r="I31" s="15">
        <f>0.3*SUM(B32:$B$61)+500</f>
        <v>4550</v>
      </c>
      <c r="J31" s="13">
        <f t="shared" si="3"/>
        <v>0.79367841408160533</v>
      </c>
      <c r="K31" s="14">
        <f t="shared" si="4"/>
        <v>246.41365657916549</v>
      </c>
    </row>
    <row r="32" spans="1:11" x14ac:dyDescent="0.2">
      <c r="A32" s="13">
        <v>30</v>
      </c>
      <c r="B32" s="14">
        <v>450</v>
      </c>
      <c r="C32" s="14">
        <f t="shared" si="0"/>
        <v>135.83333333333334</v>
      </c>
      <c r="D32" s="15">
        <f t="shared" si="1"/>
        <v>314.16666666666663</v>
      </c>
      <c r="E32" s="18">
        <f t="shared" si="6"/>
        <v>0.99917046188565384</v>
      </c>
      <c r="F32" s="17">
        <f t="shared" si="5"/>
        <v>0.97541088997424319</v>
      </c>
      <c r="G32" s="13">
        <f t="shared" si="2"/>
        <v>8.295381143461622E-4</v>
      </c>
      <c r="H32" s="13"/>
      <c r="I32" s="15">
        <f>0.3*SUM(B33:$B$61)+500</f>
        <v>4415</v>
      </c>
      <c r="J32" s="13">
        <f t="shared" si="3"/>
        <v>0.78737937904921163</v>
      </c>
      <c r="K32" s="14">
        <f t="shared" si="4"/>
        <v>244.16949394370772</v>
      </c>
    </row>
    <row r="33" spans="1:11" x14ac:dyDescent="0.2">
      <c r="A33" s="13">
        <v>31</v>
      </c>
      <c r="B33" s="14">
        <v>450</v>
      </c>
      <c r="C33" s="14">
        <f t="shared" si="0"/>
        <v>135.83333333333334</v>
      </c>
      <c r="D33" s="15">
        <f t="shared" si="1"/>
        <v>314.16666666666663</v>
      </c>
      <c r="E33" s="18">
        <f t="shared" si="6"/>
        <v>0.99917046188565384</v>
      </c>
      <c r="F33" s="17">
        <f t="shared" si="5"/>
        <v>0.97460174946386124</v>
      </c>
      <c r="G33" s="13">
        <f t="shared" si="2"/>
        <v>8.295381143461622E-4</v>
      </c>
      <c r="H33" s="13"/>
      <c r="I33" s="15">
        <f>0.3*SUM(B34:$B$61)+500</f>
        <v>4280</v>
      </c>
      <c r="J33" s="13">
        <f t="shared" si="3"/>
        <v>0.78113033635834472</v>
      </c>
      <c r="K33" s="14">
        <f t="shared" si="4"/>
        <v>241.94559665082531</v>
      </c>
    </row>
    <row r="34" spans="1:11" x14ac:dyDescent="0.2">
      <c r="A34" s="13">
        <v>32</v>
      </c>
      <c r="B34" s="14">
        <v>450</v>
      </c>
      <c r="C34" s="14">
        <f t="shared" si="0"/>
        <v>135.83333333333334</v>
      </c>
      <c r="D34" s="15">
        <f t="shared" si="1"/>
        <v>314.16666666666663</v>
      </c>
      <c r="E34" s="18">
        <f t="shared" si="6"/>
        <v>0.99917046188565384</v>
      </c>
      <c r="F34" s="17">
        <f t="shared" si="5"/>
        <v>0.97379328016637257</v>
      </c>
      <c r="G34" s="13">
        <f t="shared" si="2"/>
        <v>8.295381143461622E-4</v>
      </c>
      <c r="H34" s="13"/>
      <c r="I34" s="15">
        <f>0.3*SUM(B35:$B$61)+500</f>
        <v>4145</v>
      </c>
      <c r="J34" s="13">
        <f t="shared" si="3"/>
        <v>0.77493088924438958</v>
      </c>
      <c r="K34" s="14">
        <f t="shared" si="4"/>
        <v>239.7417829400365</v>
      </c>
    </row>
    <row r="35" spans="1:11" x14ac:dyDescent="0.2">
      <c r="A35" s="13">
        <v>33</v>
      </c>
      <c r="B35" s="14">
        <v>450</v>
      </c>
      <c r="C35" s="14">
        <f t="shared" si="0"/>
        <v>135.83333333333334</v>
      </c>
      <c r="D35" s="15">
        <f t="shared" si="1"/>
        <v>314.16666666666663</v>
      </c>
      <c r="E35" s="18">
        <f t="shared" si="6"/>
        <v>0.99917046188565384</v>
      </c>
      <c r="F35" s="17">
        <f t="shared" si="5"/>
        <v>0.97298548152498043</v>
      </c>
      <c r="G35" s="13">
        <f t="shared" si="2"/>
        <v>8.295381143461622E-4</v>
      </c>
      <c r="H35" s="13"/>
      <c r="I35" s="15">
        <f>0.3*SUM(B36:$B$61)+500</f>
        <v>4010</v>
      </c>
      <c r="J35" s="13">
        <f t="shared" si="3"/>
        <v>0.76878064409165636</v>
      </c>
      <c r="K35" s="14">
        <f t="shared" si="4"/>
        <v>237.55787267211929</v>
      </c>
    </row>
    <row r="36" spans="1:11" x14ac:dyDescent="0.2">
      <c r="A36" s="13">
        <v>34</v>
      </c>
      <c r="B36" s="14">
        <v>450</v>
      </c>
      <c r="C36" s="14">
        <f t="shared" si="0"/>
        <v>135.83333333333334</v>
      </c>
      <c r="D36" s="15">
        <f t="shared" si="1"/>
        <v>314.16666666666663</v>
      </c>
      <c r="E36" s="18">
        <f t="shared" si="6"/>
        <v>0.99917046188565384</v>
      </c>
      <c r="F36" s="17">
        <f t="shared" si="5"/>
        <v>0.97217835298334998</v>
      </c>
      <c r="G36" s="13">
        <f t="shared" si="2"/>
        <v>8.295381143461622E-4</v>
      </c>
      <c r="H36" s="13"/>
      <c r="I36" s="15">
        <f>0.3*SUM(B37:$B$61)+500</f>
        <v>3875</v>
      </c>
      <c r="J36" s="13">
        <f t="shared" si="3"/>
        <v>0.76267921040838926</v>
      </c>
      <c r="K36" s="14">
        <f t="shared" si="4"/>
        <v>235.3936873147145</v>
      </c>
    </row>
    <row r="37" spans="1:11" x14ac:dyDescent="0.2">
      <c r="A37" s="13">
        <v>35</v>
      </c>
      <c r="B37" s="14">
        <v>450</v>
      </c>
      <c r="C37" s="14">
        <f t="shared" si="0"/>
        <v>135.83333333333334</v>
      </c>
      <c r="D37" s="15">
        <f t="shared" si="1"/>
        <v>314.16666666666663</v>
      </c>
      <c r="E37" s="18">
        <f t="shared" si="6"/>
        <v>0.99917046188565384</v>
      </c>
      <c r="F37" s="17">
        <f t="shared" si="5"/>
        <v>0.97137189398560797</v>
      </c>
      <c r="G37" s="13">
        <f t="shared" si="2"/>
        <v>8.295381143461622E-4</v>
      </c>
      <c r="H37" s="13"/>
      <c r="I37" s="15">
        <f>0.3*SUM(B38:$B$61)+500</f>
        <v>3740</v>
      </c>
      <c r="J37" s="13">
        <f t="shared" si="3"/>
        <v>0.7566262008019734</v>
      </c>
      <c r="K37" s="14">
        <f t="shared" si="4"/>
        <v>233.24904992805747</v>
      </c>
    </row>
    <row r="38" spans="1:11" x14ac:dyDescent="0.2">
      <c r="A38" s="13">
        <v>36</v>
      </c>
      <c r="B38" s="14">
        <v>450</v>
      </c>
      <c r="C38" s="14">
        <f t="shared" si="0"/>
        <v>135.83333333333334</v>
      </c>
      <c r="D38" s="15">
        <f t="shared" si="1"/>
        <v>314.16666666666663</v>
      </c>
      <c r="E38" s="18">
        <f t="shared" si="6"/>
        <v>0.99917046188565384</v>
      </c>
      <c r="F38" s="17">
        <f t="shared" si="5"/>
        <v>0.97056610397634224</v>
      </c>
      <c r="G38" s="13">
        <f t="shared" si="2"/>
        <v>8.295381143461622E-4</v>
      </c>
      <c r="H38" s="13">
        <f>0.01*F38</f>
        <v>9.7056610397634226E-3</v>
      </c>
      <c r="I38" s="15">
        <f>0.3*SUM(B39:$B$61)+500</f>
        <v>3605</v>
      </c>
      <c r="J38" s="13">
        <f t="shared" si="3"/>
        <v>0.75062123095433864</v>
      </c>
      <c r="K38" s="14">
        <f t="shared" si="4"/>
        <v>231.12378515083486</v>
      </c>
    </row>
    <row r="39" spans="1:11" x14ac:dyDescent="0.2">
      <c r="A39" s="13">
        <v>37</v>
      </c>
      <c r="B39" s="14">
        <v>450</v>
      </c>
      <c r="C39" s="14">
        <f t="shared" si="0"/>
        <v>135.83333333333334</v>
      </c>
      <c r="D39" s="15">
        <f t="shared" si="1"/>
        <v>314.16666666666663</v>
      </c>
      <c r="E39" s="18">
        <f t="shared" si="6"/>
        <v>0.99917046188565384</v>
      </c>
      <c r="F39" s="17">
        <f t="shared" si="5"/>
        <v>0.96976098240060138</v>
      </c>
      <c r="G39" s="13">
        <f t="shared" si="2"/>
        <v>8.295381143461622E-4</v>
      </c>
      <c r="H39" s="13"/>
      <c r="I39" s="15">
        <f>0.3*SUM(B40:$B$61)+500</f>
        <v>3470</v>
      </c>
      <c r="J39" s="13">
        <f t="shared" si="3"/>
        <v>0.74466391959755818</v>
      </c>
      <c r="K39" s="14">
        <f t="shared" si="4"/>
        <v>229.01771918616743</v>
      </c>
    </row>
    <row r="40" spans="1:11" x14ac:dyDescent="0.2">
      <c r="A40" s="13">
        <v>38</v>
      </c>
      <c r="B40" s="14">
        <v>450</v>
      </c>
      <c r="C40" s="14">
        <f t="shared" si="0"/>
        <v>135.83333333333334</v>
      </c>
      <c r="D40" s="15">
        <f t="shared" si="1"/>
        <v>314.16666666666663</v>
      </c>
      <c r="E40" s="18">
        <f t="shared" si="6"/>
        <v>0.99917046188565384</v>
      </c>
      <c r="F40" s="17">
        <f t="shared" si="5"/>
        <v>0.96895652870389426</v>
      </c>
      <c r="G40" s="13">
        <f t="shared" si="2"/>
        <v>8.295381143461622E-4</v>
      </c>
      <c r="H40" s="13"/>
      <c r="I40" s="15">
        <f>0.3*SUM(B41:$B$61)+500</f>
        <v>3335</v>
      </c>
      <c r="J40" s="13">
        <f t="shared" si="3"/>
        <v>0.73875388848964108</v>
      </c>
      <c r="K40" s="14">
        <f t="shared" si="4"/>
        <v>226.93067978771612</v>
      </c>
    </row>
    <row r="41" spans="1:11" x14ac:dyDescent="0.2">
      <c r="A41" s="13">
        <v>39</v>
      </c>
      <c r="B41" s="14">
        <v>450</v>
      </c>
      <c r="C41" s="14">
        <f t="shared" si="0"/>
        <v>135.83333333333334</v>
      </c>
      <c r="D41" s="15">
        <f t="shared" si="1"/>
        <v>314.16666666666663</v>
      </c>
      <c r="E41" s="18">
        <f t="shared" si="6"/>
        <v>0.99917046188565384</v>
      </c>
      <c r="F41" s="17">
        <f t="shared" si="5"/>
        <v>0.96815274233218984</v>
      </c>
      <c r="G41" s="13">
        <f t="shared" si="2"/>
        <v>8.295381143461622E-4</v>
      </c>
      <c r="H41" s="13"/>
      <c r="I41" s="15">
        <f>0.3*SUM(B42:$B$61)+500</f>
        <v>3200</v>
      </c>
      <c r="J41" s="13">
        <f t="shared" si="3"/>
        <v>0.73289076239051676</v>
      </c>
      <c r="K41" s="14">
        <f t="shared" si="4"/>
        <v>224.86249624591161</v>
      </c>
    </row>
    <row r="42" spans="1:11" x14ac:dyDescent="0.2">
      <c r="A42" s="13">
        <v>40</v>
      </c>
      <c r="B42" s="14">
        <v>450</v>
      </c>
      <c r="C42" s="14">
        <f t="shared" si="0"/>
        <v>135.83333333333334</v>
      </c>
      <c r="D42" s="15">
        <f t="shared" si="1"/>
        <v>314.16666666666663</v>
      </c>
      <c r="E42" s="18">
        <f t="shared" si="6"/>
        <v>0.99917046188565384</v>
      </c>
      <c r="F42" s="17">
        <f t="shared" si="5"/>
        <v>0.96734962273191649</v>
      </c>
      <c r="G42" s="13">
        <f t="shared" si="2"/>
        <v>8.295381143461622E-4</v>
      </c>
      <c r="H42" s="13"/>
      <c r="I42" s="15">
        <f>0.3*SUM(B43:$B$61)+500</f>
        <v>3065</v>
      </c>
      <c r="J42" s="13">
        <f t="shared" si="3"/>
        <v>0.72707416903821109</v>
      </c>
      <c r="K42" s="14">
        <f t="shared" si="4"/>
        <v>222.8129993743056</v>
      </c>
    </row>
    <row r="43" spans="1:11" x14ac:dyDescent="0.2">
      <c r="A43" s="13">
        <v>41</v>
      </c>
      <c r="B43" s="14">
        <v>450</v>
      </c>
      <c r="C43" s="14">
        <f t="shared" si="0"/>
        <v>135.83333333333334</v>
      </c>
      <c r="D43" s="15">
        <f t="shared" si="1"/>
        <v>314.16666666666663</v>
      </c>
      <c r="E43" s="18">
        <f t="shared" si="6"/>
        <v>0.99917046188565384</v>
      </c>
      <c r="F43" s="17">
        <f t="shared" si="5"/>
        <v>0.96654716934996199</v>
      </c>
      <c r="G43" s="13">
        <f t="shared" si="2"/>
        <v>8.295381143461622E-4</v>
      </c>
      <c r="H43" s="13"/>
      <c r="I43" s="15">
        <f>0.3*SUM(B44:$B$61)+500</f>
        <v>2930</v>
      </c>
      <c r="J43" s="13">
        <f t="shared" si="3"/>
        <v>0.7213037391252094</v>
      </c>
      <c r="K43" s="14">
        <f t="shared" si="4"/>
        <v>220.78202149604257</v>
      </c>
    </row>
    <row r="44" spans="1:11" x14ac:dyDescent="0.2">
      <c r="A44" s="13">
        <v>42</v>
      </c>
      <c r="B44" s="14">
        <v>450</v>
      </c>
      <c r="C44" s="14">
        <f t="shared" si="0"/>
        <v>135.83333333333334</v>
      </c>
      <c r="D44" s="15">
        <f t="shared" si="1"/>
        <v>314.16666666666663</v>
      </c>
      <c r="E44" s="18">
        <f t="shared" si="6"/>
        <v>0.99917046188565384</v>
      </c>
      <c r="F44" s="17">
        <f t="shared" si="5"/>
        <v>0.96574538163367285</v>
      </c>
      <c r="G44" s="13">
        <f t="shared" si="2"/>
        <v>8.295381143461622E-4</v>
      </c>
      <c r="H44" s="13"/>
      <c r="I44" s="15">
        <f>0.3*SUM(B45:$B$61)+500</f>
        <v>2795</v>
      </c>
      <c r="J44" s="13">
        <f t="shared" si="3"/>
        <v>0.7155791062750092</v>
      </c>
      <c r="K44" s="14">
        <f t="shared" si="4"/>
        <v>218.76939643045171</v>
      </c>
    </row>
    <row r="45" spans="1:11" x14ac:dyDescent="0.2">
      <c r="A45" s="13">
        <v>43</v>
      </c>
      <c r="B45" s="14">
        <v>450</v>
      </c>
      <c r="C45" s="14">
        <f t="shared" si="0"/>
        <v>135.83333333333334</v>
      </c>
      <c r="D45" s="15">
        <f t="shared" si="1"/>
        <v>314.16666666666663</v>
      </c>
      <c r="E45" s="18">
        <f t="shared" si="6"/>
        <v>0.99917046188565384</v>
      </c>
      <c r="F45" s="17">
        <f t="shared" si="5"/>
        <v>0.9649442590308539</v>
      </c>
      <c r="G45" s="13">
        <f t="shared" si="2"/>
        <v>8.295381143461622E-4</v>
      </c>
      <c r="H45" s="13"/>
      <c r="I45" s="15">
        <f>0.3*SUM(B46:$B$61)+500</f>
        <v>2660</v>
      </c>
      <c r="J45" s="13">
        <f t="shared" si="3"/>
        <v>0.7098999070188583</v>
      </c>
      <c r="K45" s="14">
        <f t="shared" si="4"/>
        <v>216.77495947975694</v>
      </c>
    </row>
    <row r="46" spans="1:11" x14ac:dyDescent="0.2">
      <c r="A46" s="13">
        <v>44</v>
      </c>
      <c r="B46" s="14">
        <v>450</v>
      </c>
      <c r="C46" s="14">
        <f t="shared" si="0"/>
        <v>135.83333333333334</v>
      </c>
      <c r="D46" s="15">
        <f t="shared" si="1"/>
        <v>314.16666666666663</v>
      </c>
      <c r="E46" s="18">
        <f t="shared" si="6"/>
        <v>0.99917046188565384</v>
      </c>
      <c r="F46" s="17">
        <f t="shared" si="5"/>
        <v>0.96414380098976826</v>
      </c>
      <c r="G46" s="13">
        <f t="shared" si="2"/>
        <v>8.295381143461622E-4</v>
      </c>
      <c r="H46" s="13"/>
      <c r="I46" s="15">
        <f>0.3*SUM(B47:$B$61)+500</f>
        <v>2525</v>
      </c>
      <c r="J46" s="13">
        <f t="shared" si="3"/>
        <v>0.70426578077267687</v>
      </c>
      <c r="K46" s="14">
        <f t="shared" si="4"/>
        <v>214.79854741590518</v>
      </c>
    </row>
    <row r="47" spans="1:11" x14ac:dyDescent="0.2">
      <c r="A47" s="13">
        <v>45</v>
      </c>
      <c r="B47" s="14">
        <v>450</v>
      </c>
      <c r="C47" s="14">
        <f t="shared" si="0"/>
        <v>135.83333333333334</v>
      </c>
      <c r="D47" s="15">
        <f t="shared" si="1"/>
        <v>314.16666666666663</v>
      </c>
      <c r="E47" s="18">
        <f t="shared" si="6"/>
        <v>0.99917046188565384</v>
      </c>
      <c r="F47" s="17">
        <f t="shared" si="5"/>
        <v>0.96334400695913669</v>
      </c>
      <c r="G47" s="13">
        <f t="shared" si="2"/>
        <v>8.295381143461622E-4</v>
      </c>
      <c r="H47" s="13"/>
      <c r="I47" s="15">
        <f>0.3*SUM(B48:$B$61)+500</f>
        <v>2390</v>
      </c>
      <c r="J47" s="13">
        <f t="shared" si="3"/>
        <v>0.6986763698141637</v>
      </c>
      <c r="K47" s="14">
        <f t="shared" si="4"/>
        <v>212.83999846751064</v>
      </c>
    </row>
    <row r="48" spans="1:11" x14ac:dyDescent="0.2">
      <c r="A48" s="13">
        <v>46</v>
      </c>
      <c r="B48" s="14">
        <v>450</v>
      </c>
      <c r="C48" s="14">
        <f t="shared" si="0"/>
        <v>135.83333333333334</v>
      </c>
      <c r="D48" s="15">
        <f t="shared" si="1"/>
        <v>314.16666666666663</v>
      </c>
      <c r="E48" s="18">
        <f t="shared" si="6"/>
        <v>0.99917046188565384</v>
      </c>
      <c r="F48" s="17">
        <f t="shared" si="5"/>
        <v>0.96254487638813713</v>
      </c>
      <c r="G48" s="13">
        <f t="shared" si="2"/>
        <v>8.295381143461622E-4</v>
      </c>
      <c r="H48" s="13"/>
      <c r="I48" s="15">
        <f>0.3*SUM(B49:$B$61)+500</f>
        <v>2255</v>
      </c>
      <c r="J48" s="13">
        <f t="shared" si="3"/>
        <v>0.69313131926008287</v>
      </c>
      <c r="K48" s="14">
        <f t="shared" si="4"/>
        <v>210.89915230691477</v>
      </c>
    </row>
    <row r="49" spans="1:11" x14ac:dyDescent="0.2">
      <c r="A49" s="13">
        <v>47</v>
      </c>
      <c r="B49" s="14">
        <v>450</v>
      </c>
      <c r="C49" s="14">
        <f t="shared" si="0"/>
        <v>135.83333333333334</v>
      </c>
      <c r="D49" s="15">
        <f t="shared" si="1"/>
        <v>314.16666666666663</v>
      </c>
      <c r="E49" s="18">
        <f t="shared" si="6"/>
        <v>0.99917046188565384</v>
      </c>
      <c r="F49" s="17">
        <f t="shared" si="5"/>
        <v>0.9617464087264046</v>
      </c>
      <c r="G49" s="13">
        <f t="shared" si="2"/>
        <v>8.295381143461622E-4</v>
      </c>
      <c r="H49" s="13"/>
      <c r="I49" s="15">
        <f>0.3*SUM(B50:$B$61)+500</f>
        <v>2120</v>
      </c>
      <c r="J49" s="13">
        <f t="shared" si="3"/>
        <v>0.68763027704373303</v>
      </c>
      <c r="K49" s="14">
        <f t="shared" si="4"/>
        <v>208.97585003736125</v>
      </c>
    </row>
    <row r="50" spans="1:11" x14ac:dyDescent="0.2">
      <c r="A50" s="13">
        <v>48</v>
      </c>
      <c r="B50" s="14">
        <v>450</v>
      </c>
      <c r="C50" s="14">
        <f t="shared" si="0"/>
        <v>135.83333333333334</v>
      </c>
      <c r="D50" s="15">
        <f t="shared" si="1"/>
        <v>314.16666666666663</v>
      </c>
      <c r="E50" s="18">
        <f t="shared" si="6"/>
        <v>0.99917046188565384</v>
      </c>
      <c r="F50" s="17">
        <f t="shared" si="5"/>
        <v>0.96094860342403055</v>
      </c>
      <c r="G50" s="13">
        <f t="shared" si="2"/>
        <v>8.295381143461622E-4</v>
      </c>
      <c r="H50" s="13">
        <f>0.01*F50</f>
        <v>9.6094860342403055E-3</v>
      </c>
      <c r="I50" s="15">
        <f>0.3*SUM(B51:$B$61)+500</f>
        <v>1985</v>
      </c>
      <c r="J50" s="13">
        <f t="shared" si="3"/>
        <v>0.68217289389259217</v>
      </c>
      <c r="K50" s="14">
        <f t="shared" si="4"/>
        <v>207.06993418028335</v>
      </c>
    </row>
    <row r="51" spans="1:11" x14ac:dyDescent="0.2">
      <c r="A51" s="13">
        <v>49</v>
      </c>
      <c r="B51" s="14">
        <v>450</v>
      </c>
      <c r="C51" s="14">
        <f t="shared" si="0"/>
        <v>135.83333333333334</v>
      </c>
      <c r="D51" s="15">
        <f t="shared" si="1"/>
        <v>314.16666666666663</v>
      </c>
      <c r="E51" s="18">
        <f t="shared" si="6"/>
        <v>0.99917046188565384</v>
      </c>
      <c r="F51" s="17">
        <f t="shared" si="5"/>
        <v>0.96015145993156259</v>
      </c>
      <c r="G51" s="13">
        <f t="shared" si="2"/>
        <v>8.295381143461622E-4</v>
      </c>
      <c r="H51" s="13"/>
      <c r="I51" s="15">
        <f>0.3*SUM(B52:$B$61)+500</f>
        <v>1850</v>
      </c>
      <c r="J51" s="13">
        <f t="shared" si="3"/>
        <v>0.67675882330614312</v>
      </c>
      <c r="K51" s="14">
        <f t="shared" si="4"/>
        <v>205.18124866270529</v>
      </c>
    </row>
    <row r="52" spans="1:11" x14ac:dyDescent="0.2">
      <c r="A52" s="13">
        <v>50</v>
      </c>
      <c r="B52" s="14">
        <v>450</v>
      </c>
      <c r="C52" s="14">
        <f t="shared" si="0"/>
        <v>135.83333333333334</v>
      </c>
      <c r="D52" s="15">
        <f t="shared" si="1"/>
        <v>314.16666666666663</v>
      </c>
      <c r="E52" s="18">
        <f t="shared" si="6"/>
        <v>0.99917046188565384</v>
      </c>
      <c r="F52" s="17">
        <f t="shared" si="5"/>
        <v>0.95935497770000422</v>
      </c>
      <c r="G52" s="13">
        <f t="shared" si="2"/>
        <v>8.295381143461622E-4</v>
      </c>
      <c r="H52" s="13"/>
      <c r="I52" s="15">
        <f>0.3*SUM(B53:$B$61)+500</f>
        <v>1715</v>
      </c>
      <c r="J52" s="13">
        <f t="shared" si="3"/>
        <v>0.67138772153387205</v>
      </c>
      <c r="K52" s="14">
        <f t="shared" si="4"/>
        <v>203.30963880475355</v>
      </c>
    </row>
    <row r="53" spans="1:11" x14ac:dyDescent="0.2">
      <c r="A53" s="13">
        <v>51</v>
      </c>
      <c r="B53" s="14">
        <v>450</v>
      </c>
      <c r="C53" s="14">
        <f t="shared" si="0"/>
        <v>135.83333333333334</v>
      </c>
      <c r="D53" s="15">
        <f t="shared" si="1"/>
        <v>314.16666666666663</v>
      </c>
      <c r="E53" s="18">
        <f t="shared" si="6"/>
        <v>0.99917046188565384</v>
      </c>
      <c r="F53" s="17">
        <f t="shared" si="5"/>
        <v>0.95855915618081433</v>
      </c>
      <c r="G53" s="13">
        <f t="shared" si="2"/>
        <v>8.295381143461622E-4</v>
      </c>
      <c r="H53" s="13"/>
      <c r="I53" s="15">
        <f>0.3*SUM(B54:$B$61)+500</f>
        <v>1580</v>
      </c>
      <c r="J53" s="13">
        <f t="shared" si="3"/>
        <v>0.66605924755344448</v>
      </c>
      <c r="K53" s="14">
        <f t="shared" si="4"/>
        <v>201.45495130727997</v>
      </c>
    </row>
    <row r="54" spans="1:11" x14ac:dyDescent="0.2">
      <c r="A54" s="13">
        <v>52</v>
      </c>
      <c r="B54" s="14">
        <v>450</v>
      </c>
      <c r="C54" s="14">
        <f t="shared" si="0"/>
        <v>135.83333333333334</v>
      </c>
      <c r="D54" s="15">
        <f t="shared" si="1"/>
        <v>314.16666666666663</v>
      </c>
      <c r="E54" s="18">
        <f t="shared" si="6"/>
        <v>0.99917046188565384</v>
      </c>
      <c r="F54" s="17">
        <f t="shared" si="5"/>
        <v>0.95776399482590679</v>
      </c>
      <c r="G54" s="13">
        <f t="shared" si="2"/>
        <v>8.295381143461622E-4</v>
      </c>
      <c r="H54" s="13"/>
      <c r="I54" s="15">
        <f>0.3*SUM(B55:$B$61)+500</f>
        <v>1445</v>
      </c>
      <c r="J54" s="13">
        <f t="shared" si="3"/>
        <v>0.66077306304905203</v>
      </c>
      <c r="K54" s="14">
        <f t="shared" si="4"/>
        <v>199.61703423959378</v>
      </c>
    </row>
    <row r="55" spans="1:11" x14ac:dyDescent="0.2">
      <c r="A55" s="13">
        <v>53</v>
      </c>
      <c r="B55" s="14">
        <v>450</v>
      </c>
      <c r="C55" s="14">
        <f t="shared" si="0"/>
        <v>135.83333333333334</v>
      </c>
      <c r="D55" s="15">
        <f t="shared" si="1"/>
        <v>314.16666666666663</v>
      </c>
      <c r="E55" s="18">
        <f t="shared" si="6"/>
        <v>0.99917046188565384</v>
      </c>
      <c r="F55" s="17">
        <f t="shared" si="5"/>
        <v>0.95696949308765022</v>
      </c>
      <c r="G55" s="13">
        <f t="shared" si="2"/>
        <v>8.295381143461622E-4</v>
      </c>
      <c r="H55" s="13"/>
      <c r="I55" s="15">
        <f>0.3*SUM(B56:$B$61)+500</f>
        <v>1310</v>
      </c>
      <c r="J55" s="13">
        <f t="shared" si="3"/>
        <v>0.65552883238993254</v>
      </c>
      <c r="K55" s="14">
        <f t="shared" si="4"/>
        <v>197.79573702730232</v>
      </c>
    </row>
    <row r="56" spans="1:11" x14ac:dyDescent="0.2">
      <c r="A56" s="13">
        <v>54</v>
      </c>
      <c r="B56" s="14">
        <v>450</v>
      </c>
      <c r="C56" s="14">
        <f t="shared" si="0"/>
        <v>135.83333333333334</v>
      </c>
      <c r="D56" s="15">
        <f t="shared" si="1"/>
        <v>314.16666666666663</v>
      </c>
      <c r="E56" s="18">
        <f t="shared" si="6"/>
        <v>0.99917046188565384</v>
      </c>
      <c r="F56" s="17">
        <f t="shared" si="5"/>
        <v>0.95617565041886754</v>
      </c>
      <c r="G56" s="13">
        <f t="shared" si="2"/>
        <v>8.295381143461622E-4</v>
      </c>
      <c r="H56" s="13"/>
      <c r="I56" s="15">
        <f>0.3*SUM(B57:$B$61)+500</f>
        <v>1175</v>
      </c>
      <c r="J56" s="13">
        <f t="shared" si="3"/>
        <v>0.65032622260906014</v>
      </c>
      <c r="K56" s="14">
        <f t="shared" si="4"/>
        <v>195.99091044025946</v>
      </c>
    </row>
    <row r="57" spans="1:11" x14ac:dyDescent="0.2">
      <c r="A57" s="13">
        <v>55</v>
      </c>
      <c r="B57" s="14">
        <v>450</v>
      </c>
      <c r="C57" s="14">
        <f t="shared" si="0"/>
        <v>135.83333333333334</v>
      </c>
      <c r="D57" s="15">
        <f t="shared" si="1"/>
        <v>314.16666666666663</v>
      </c>
      <c r="E57" s="18">
        <f t="shared" si="6"/>
        <v>0.99917046188565384</v>
      </c>
      <c r="F57" s="17">
        <f t="shared" si="5"/>
        <v>0.95538246627283541</v>
      </c>
      <c r="G57" s="13">
        <f t="shared" si="2"/>
        <v>8.295381143461622E-4</v>
      </c>
      <c r="H57" s="13"/>
      <c r="I57" s="15">
        <f>0.3*SUM(B58:$B$61)+500</f>
        <v>1040</v>
      </c>
      <c r="J57" s="13">
        <f t="shared" si="3"/>
        <v>0.64516490338200394</v>
      </c>
      <c r="K57" s="14">
        <f t="shared" si="4"/>
        <v>194.20240658062039</v>
      </c>
    </row>
    <row r="58" spans="1:11" x14ac:dyDescent="0.2">
      <c r="A58" s="13">
        <v>56</v>
      </c>
      <c r="B58" s="14">
        <v>450</v>
      </c>
      <c r="C58" s="14">
        <f t="shared" si="0"/>
        <v>135.83333333333334</v>
      </c>
      <c r="D58" s="15">
        <f t="shared" si="1"/>
        <v>314.16666666666663</v>
      </c>
      <c r="E58" s="18">
        <f t="shared" si="6"/>
        <v>0.99917046188565384</v>
      </c>
      <c r="F58" s="17">
        <f t="shared" si="5"/>
        <v>0.95458994010328402</v>
      </c>
      <c r="G58" s="13">
        <f t="shared" si="2"/>
        <v>8.295381143461622E-4</v>
      </c>
      <c r="H58" s="13"/>
      <c r="I58" s="15">
        <f>0.3*SUM(B59:$B$61)+500</f>
        <v>905</v>
      </c>
      <c r="J58" s="13">
        <f t="shared" si="3"/>
        <v>0.64004454700595625</v>
      </c>
      <c r="K58" s="14">
        <f t="shared" si="4"/>
        <v>192.43007887100285</v>
      </c>
    </row>
    <row r="59" spans="1:11" x14ac:dyDescent="0.2">
      <c r="A59" s="13">
        <v>57</v>
      </c>
      <c r="B59" s="14">
        <v>450</v>
      </c>
      <c r="C59" s="14">
        <f t="shared" si="0"/>
        <v>135.83333333333334</v>
      </c>
      <c r="D59" s="15">
        <f t="shared" si="1"/>
        <v>314.16666666666663</v>
      </c>
      <c r="E59" s="18">
        <f t="shared" si="6"/>
        <v>0.99917046188565384</v>
      </c>
      <c r="F59" s="17">
        <f t="shared" si="5"/>
        <v>0.95379807136439687</v>
      </c>
      <c r="G59" s="13">
        <f t="shared" si="2"/>
        <v>8.295381143461622E-4</v>
      </c>
      <c r="H59" s="13"/>
      <c r="I59" s="15">
        <f>0.3*SUM(B60:$B$61)+500</f>
        <v>770</v>
      </c>
      <c r="J59" s="13">
        <f t="shared" si="3"/>
        <v>0.63496482837892487</v>
      </c>
      <c r="K59" s="14">
        <f t="shared" si="4"/>
        <v>190.67378204275244</v>
      </c>
    </row>
    <row r="60" spans="1:11" x14ac:dyDescent="0.2">
      <c r="A60" s="13">
        <v>58</v>
      </c>
      <c r="B60" s="14">
        <v>450</v>
      </c>
      <c r="C60" s="14">
        <f t="shared" si="0"/>
        <v>135.83333333333334</v>
      </c>
      <c r="D60" s="15">
        <f t="shared" si="1"/>
        <v>314.16666666666663</v>
      </c>
      <c r="E60" s="18">
        <f t="shared" si="6"/>
        <v>0.99917046188565384</v>
      </c>
      <c r="F60" s="17">
        <f t="shared" si="5"/>
        <v>0.95300685951081021</v>
      </c>
      <c r="G60" s="13">
        <f t="shared" si="2"/>
        <v>8.295381143461622E-4</v>
      </c>
      <c r="H60" s="13"/>
      <c r="I60" s="15">
        <f>0.3*SUM(B61:$B$61)+500</f>
        <v>635</v>
      </c>
      <c r="J60" s="13">
        <f t="shared" si="3"/>
        <v>0.6299254249790921</v>
      </c>
      <c r="K60" s="14">
        <f t="shared" si="4"/>
        <v>188.93337212431211</v>
      </c>
    </row>
    <row r="61" spans="1:11" x14ac:dyDescent="0.2">
      <c r="A61" s="13">
        <v>59</v>
      </c>
      <c r="B61" s="14">
        <v>450</v>
      </c>
      <c r="C61" s="14">
        <f t="shared" si="0"/>
        <v>135.83333333333334</v>
      </c>
      <c r="D61" s="15">
        <f t="shared" si="1"/>
        <v>314.16666666666663</v>
      </c>
      <c r="E61" s="18">
        <f t="shared" si="6"/>
        <v>0.99917046188565384</v>
      </c>
      <c r="F61" s="17">
        <f t="shared" si="5"/>
        <v>0.9522163039976127</v>
      </c>
      <c r="G61" s="13">
        <f t="shared" si="2"/>
        <v>8.295381143461622E-4</v>
      </c>
      <c r="H61" s="13"/>
      <c r="I61" s="15">
        <f>500</f>
        <v>500</v>
      </c>
      <c r="J61" s="13">
        <f t="shared" si="3"/>
        <v>0.62492601684433724</v>
      </c>
      <c r="K61" s="14">
        <f t="shared" si="4"/>
        <v>187.20870642969459</v>
      </c>
    </row>
    <row r="62" spans="1:11" x14ac:dyDescent="0.2">
      <c r="A62" s="13">
        <v>60</v>
      </c>
      <c r="B62" s="14">
        <f>0.2*N1</f>
        <v>5400</v>
      </c>
      <c r="C62" s="14"/>
      <c r="D62" s="15">
        <f>B62-C62</f>
        <v>5400</v>
      </c>
      <c r="E62" s="18"/>
      <c r="F62" s="17">
        <f>1-H62</f>
        <v>0.9509811459876486</v>
      </c>
      <c r="G62" s="13"/>
      <c r="H62" s="18">
        <f>SUM(H2:H61)</f>
        <v>4.901885401235144E-2</v>
      </c>
      <c r="I62" s="15"/>
      <c r="J62" s="13">
        <f>1/(1+0.008)^A62</f>
        <v>0.61996628655192199</v>
      </c>
      <c r="K62" s="14">
        <f>(D62*F62+G62*I62)*J62</f>
        <v>3183.7117481578098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DFE-F43C-EA47-9BA4-D35F3F521C1D}">
  <dimension ref="A1:N62"/>
  <sheetViews>
    <sheetView workbookViewId="0">
      <selection activeCell="L8" sqref="L8"/>
    </sheetView>
  </sheetViews>
  <sheetFormatPr baseColWidth="10" defaultRowHeight="16" x14ac:dyDescent="0.2"/>
  <cols>
    <col min="2" max="2" width="12.83203125" style="1" customWidth="1"/>
    <col min="3" max="3" width="13.33203125" customWidth="1"/>
    <col min="4" max="4" width="12" bestFit="1" customWidth="1"/>
    <col min="6" max="6" width="17.83203125" customWidth="1"/>
    <col min="7" max="7" width="17.5" bestFit="1" customWidth="1"/>
    <col min="8" max="8" width="27.33203125" bestFit="1" customWidth="1"/>
    <col min="9" max="9" width="12" bestFit="1" customWidth="1"/>
    <col min="11" max="11" width="12" bestFit="1" customWidth="1"/>
    <col min="14" max="14" width="12" bestFit="1" customWidth="1"/>
  </cols>
  <sheetData>
    <row r="1" spans="1:14" ht="17" thickBot="1" x14ac:dyDescent="0.25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9</v>
      </c>
      <c r="G1" s="28" t="s">
        <v>8</v>
      </c>
      <c r="H1" s="28" t="s">
        <v>7</v>
      </c>
      <c r="I1" s="28" t="s">
        <v>10</v>
      </c>
      <c r="J1" s="29" t="s">
        <v>5</v>
      </c>
      <c r="K1" s="24"/>
      <c r="M1" s="2" t="s">
        <v>11</v>
      </c>
      <c r="N1" s="3">
        <v>60000</v>
      </c>
    </row>
    <row r="2" spans="1:14" x14ac:dyDescent="0.2">
      <c r="A2" s="19">
        <v>0</v>
      </c>
      <c r="B2" s="20">
        <f>0.15*N1+19000/12</f>
        <v>10583.333333333334</v>
      </c>
      <c r="C2" s="19">
        <f>$N$2</f>
        <v>274.16666666666669</v>
      </c>
      <c r="D2" s="21">
        <f>B2-C2</f>
        <v>10309.166666666668</v>
      </c>
      <c r="E2" s="22">
        <v>1</v>
      </c>
      <c r="F2" s="22">
        <f>E2</f>
        <v>1</v>
      </c>
      <c r="G2" s="19">
        <f>(1+0.01)^(1/12)-1</f>
        <v>8.295381143461622E-4</v>
      </c>
      <c r="H2" s="25">
        <f>1%*F2</f>
        <v>0.01</v>
      </c>
      <c r="I2" s="21">
        <f>0.3*SUM(B3:$B$61)+500</f>
        <v>28524.999999999989</v>
      </c>
      <c r="J2" s="19">
        <f>1/(1+0.008)^A2</f>
        <v>1</v>
      </c>
      <c r="K2" s="14">
        <f>(D2*F2+G2*I2)*J2</f>
        <v>10332.829241378393</v>
      </c>
      <c r="M2" s="4" t="s">
        <v>12</v>
      </c>
      <c r="N2" s="5">
        <f>(0.04*N1+890)/12</f>
        <v>274.16666666666669</v>
      </c>
    </row>
    <row r="3" spans="1:14" x14ac:dyDescent="0.2">
      <c r="A3" s="13">
        <v>1</v>
      </c>
      <c r="B3" s="14">
        <f>19000/12</f>
        <v>1583.3333333333333</v>
      </c>
      <c r="C3" s="13">
        <f t="shared" ref="C3:C61" si="0">$N$2</f>
        <v>274.16666666666669</v>
      </c>
      <c r="D3" s="15">
        <f t="shared" ref="D3:D61" si="1">B3-C3</f>
        <v>1309.1666666666665</v>
      </c>
      <c r="E3" s="17">
        <f>E2-G2</f>
        <v>0.99917046188565384</v>
      </c>
      <c r="F3" s="17">
        <f>E3*F2</f>
        <v>0.99917046188565384</v>
      </c>
      <c r="G3" s="13">
        <f t="shared" ref="G3:G61" si="2">(1+0.01)^(1/12)-1</f>
        <v>8.295381143461622E-4</v>
      </c>
      <c r="H3" s="13"/>
      <c r="I3" s="15">
        <f>0.3*SUM(B4:$B$61)+500</f>
        <v>28049.999999999989</v>
      </c>
      <c r="J3" s="13">
        <f t="shared" ref="J3:J61" si="3">1/(1+0.008)^A3</f>
        <v>0.99206349206349209</v>
      </c>
      <c r="K3" s="14">
        <f t="shared" ref="K3:K61" si="4">(D3*F3+G3*I3)*J3</f>
        <v>1320.7829435774254</v>
      </c>
      <c r="M3" s="4" t="s">
        <v>6</v>
      </c>
      <c r="N3" s="6">
        <f>SUM(K2:K62)</f>
        <v>77995.915491119624</v>
      </c>
    </row>
    <row r="4" spans="1:14" ht="17" thickBot="1" x14ac:dyDescent="0.25">
      <c r="A4" s="13">
        <v>2</v>
      </c>
      <c r="B4" s="14">
        <f t="shared" ref="B4:B61" si="5">19000/12</f>
        <v>1583.3333333333333</v>
      </c>
      <c r="C4" s="13">
        <f t="shared" si="0"/>
        <v>274.16666666666669</v>
      </c>
      <c r="D4" s="15">
        <f t="shared" si="1"/>
        <v>1309.1666666666665</v>
      </c>
      <c r="E4" s="18">
        <f>E3</f>
        <v>0.99917046188565384</v>
      </c>
      <c r="F4" s="17">
        <f t="shared" ref="F4:F61" si="6">E4*F3</f>
        <v>0.99834161190479087</v>
      </c>
      <c r="G4" s="13">
        <f t="shared" si="2"/>
        <v>8.295381143461622E-4</v>
      </c>
      <c r="H4" s="13"/>
      <c r="I4" s="15">
        <f>0.3*SUM(B5:$B$61)+500</f>
        <v>27574.999999999989</v>
      </c>
      <c r="J4" s="13">
        <f t="shared" si="3"/>
        <v>0.98418997228521032</v>
      </c>
      <c r="K4" s="14">
        <f t="shared" si="4"/>
        <v>1308.8447910319796</v>
      </c>
      <c r="M4" s="7" t="s">
        <v>13</v>
      </c>
      <c r="N4" s="8">
        <f>N3-N1</f>
        <v>17995.915491119624</v>
      </c>
    </row>
    <row r="5" spans="1:14" x14ac:dyDescent="0.2">
      <c r="A5" s="13">
        <v>3</v>
      </c>
      <c r="B5" s="14">
        <f t="shared" si="5"/>
        <v>1583.3333333333333</v>
      </c>
      <c r="C5" s="13">
        <f t="shared" si="0"/>
        <v>274.16666666666669</v>
      </c>
      <c r="D5" s="15">
        <f t="shared" si="1"/>
        <v>1309.1666666666665</v>
      </c>
      <c r="E5" s="18">
        <f t="shared" ref="E5:E61" si="7">E4</f>
        <v>0.99917046188565384</v>
      </c>
      <c r="F5" s="17">
        <f t="shared" si="6"/>
        <v>0.99751344948657805</v>
      </c>
      <c r="G5" s="13">
        <f t="shared" si="2"/>
        <v>8.295381143461622E-4</v>
      </c>
      <c r="H5" s="13"/>
      <c r="I5" s="15">
        <f>0.3*SUM(B6:$B$61)+500</f>
        <v>27099.999999999993</v>
      </c>
      <c r="J5" s="13">
        <f t="shared" si="3"/>
        <v>0.97637894075913712</v>
      </c>
      <c r="K5" s="14">
        <f t="shared" si="4"/>
        <v>1297.0138181583311</v>
      </c>
    </row>
    <row r="6" spans="1:14" x14ac:dyDescent="0.2">
      <c r="A6" s="13">
        <v>4</v>
      </c>
      <c r="B6" s="14">
        <f t="shared" si="5"/>
        <v>1583.3333333333333</v>
      </c>
      <c r="C6" s="13">
        <f t="shared" si="0"/>
        <v>274.16666666666669</v>
      </c>
      <c r="D6" s="15">
        <f t="shared" si="1"/>
        <v>1309.1666666666665</v>
      </c>
      <c r="E6" s="18">
        <f t="shared" si="7"/>
        <v>0.99917046188565384</v>
      </c>
      <c r="F6" s="17">
        <f t="shared" si="6"/>
        <v>0.99668597406065607</v>
      </c>
      <c r="G6" s="13">
        <f t="shared" si="2"/>
        <v>8.295381143461622E-4</v>
      </c>
      <c r="H6" s="13"/>
      <c r="I6" s="15">
        <f>0.3*SUM(B7:$B$61)+500</f>
        <v>26624.999999999993</v>
      </c>
      <c r="J6" s="13">
        <f t="shared" si="3"/>
        <v>0.96862990154676298</v>
      </c>
      <c r="K6" s="14">
        <f t="shared" si="4"/>
        <v>1285.2890679556444</v>
      </c>
    </row>
    <row r="7" spans="1:14" x14ac:dyDescent="0.2">
      <c r="A7" s="13">
        <v>5</v>
      </c>
      <c r="B7" s="14">
        <f t="shared" si="5"/>
        <v>1583.3333333333333</v>
      </c>
      <c r="C7" s="13">
        <f t="shared" si="0"/>
        <v>274.16666666666669</v>
      </c>
      <c r="D7" s="15">
        <f t="shared" si="1"/>
        <v>1309.1666666666665</v>
      </c>
      <c r="E7" s="18">
        <f t="shared" si="7"/>
        <v>0.99917046188565384</v>
      </c>
      <c r="F7" s="17">
        <f t="shared" si="6"/>
        <v>0.99585918505713855</v>
      </c>
      <c r="G7" s="13">
        <f t="shared" si="2"/>
        <v>8.295381143461622E-4</v>
      </c>
      <c r="H7" s="13"/>
      <c r="I7" s="15">
        <f>0.3*SUM(B8:$B$61)+500</f>
        <v>26149.999999999996</v>
      </c>
      <c r="J7" s="13">
        <f t="shared" si="3"/>
        <v>0.96094236264559829</v>
      </c>
      <c r="K7" s="14">
        <f t="shared" si="4"/>
        <v>1273.6695919299561</v>
      </c>
    </row>
    <row r="8" spans="1:14" x14ac:dyDescent="0.2">
      <c r="A8" s="13">
        <v>6</v>
      </c>
      <c r="B8" s="14">
        <f t="shared" si="5"/>
        <v>1583.3333333333333</v>
      </c>
      <c r="C8" s="13">
        <f t="shared" si="0"/>
        <v>274.16666666666669</v>
      </c>
      <c r="D8" s="15">
        <f t="shared" si="1"/>
        <v>1309.1666666666665</v>
      </c>
      <c r="E8" s="18">
        <f t="shared" si="7"/>
        <v>0.99917046188565384</v>
      </c>
      <c r="F8" s="17">
        <f t="shared" si="6"/>
        <v>0.99503308190661199</v>
      </c>
      <c r="G8" s="13">
        <f t="shared" si="2"/>
        <v>8.295381143461622E-4</v>
      </c>
      <c r="H8" s="13"/>
      <c r="I8" s="15">
        <f>0.3*SUM(B9:$B$61)+500</f>
        <v>25674.999999999996</v>
      </c>
      <c r="J8" s="13">
        <f t="shared" si="3"/>
        <v>0.95331583595793479</v>
      </c>
      <c r="K8" s="14">
        <f t="shared" si="4"/>
        <v>1262.1544500188365</v>
      </c>
    </row>
    <row r="9" spans="1:14" x14ac:dyDescent="0.2">
      <c r="A9" s="13">
        <v>7</v>
      </c>
      <c r="B9" s="14">
        <f t="shared" si="5"/>
        <v>1583.3333333333333</v>
      </c>
      <c r="C9" s="13">
        <f t="shared" si="0"/>
        <v>274.16666666666669</v>
      </c>
      <c r="D9" s="15">
        <f t="shared" si="1"/>
        <v>1309.1666666666665</v>
      </c>
      <c r="E9" s="18">
        <f t="shared" si="7"/>
        <v>0.99917046188565384</v>
      </c>
      <c r="F9" s="17">
        <f t="shared" si="6"/>
        <v>0.99420766404013516</v>
      </c>
      <c r="G9" s="13">
        <f t="shared" si="2"/>
        <v>8.295381143461622E-4</v>
      </c>
      <c r="H9" s="13"/>
      <c r="I9" s="15">
        <f>0.3*SUM(B10:$B$61)+500</f>
        <v>25199.999999999996</v>
      </c>
      <c r="J9" s="13">
        <f t="shared" si="3"/>
        <v>0.94574983725985573</v>
      </c>
      <c r="K9" s="14">
        <f t="shared" si="4"/>
        <v>1250.742710516713</v>
      </c>
    </row>
    <row r="10" spans="1:14" x14ac:dyDescent="0.2">
      <c r="A10" s="13">
        <v>8</v>
      </c>
      <c r="B10" s="14">
        <f t="shared" si="5"/>
        <v>1583.3333333333333</v>
      </c>
      <c r="C10" s="13">
        <f t="shared" si="0"/>
        <v>274.16666666666669</v>
      </c>
      <c r="D10" s="15">
        <f t="shared" si="1"/>
        <v>1309.1666666666665</v>
      </c>
      <c r="E10" s="18">
        <f t="shared" si="7"/>
        <v>0.99917046188565384</v>
      </c>
      <c r="F10" s="17">
        <f t="shared" si="6"/>
        <v>0.99338293088923879</v>
      </c>
      <c r="G10" s="13">
        <f t="shared" si="2"/>
        <v>8.295381143461622E-4</v>
      </c>
      <c r="H10" s="13"/>
      <c r="I10" s="15">
        <f>0.3*SUM(B11:$B$61)+500</f>
        <v>24725</v>
      </c>
      <c r="J10" s="13">
        <f t="shared" si="3"/>
        <v>0.93824388617049181</v>
      </c>
      <c r="K10" s="14">
        <f t="shared" si="4"/>
        <v>1239.4334500008549</v>
      </c>
    </row>
    <row r="11" spans="1:14" x14ac:dyDescent="0.2">
      <c r="A11" s="13">
        <v>9</v>
      </c>
      <c r="B11" s="14">
        <f t="shared" si="5"/>
        <v>1583.3333333333333</v>
      </c>
      <c r="C11" s="13">
        <f t="shared" si="0"/>
        <v>274.16666666666669</v>
      </c>
      <c r="D11" s="15">
        <f t="shared" si="1"/>
        <v>1309.1666666666665</v>
      </c>
      <c r="E11" s="18">
        <f t="shared" si="7"/>
        <v>0.99917046188565384</v>
      </c>
      <c r="F11" s="17">
        <f t="shared" si="6"/>
        <v>0.99255888188592523</v>
      </c>
      <c r="G11" s="13">
        <f t="shared" si="2"/>
        <v>8.295381143461622E-4</v>
      </c>
      <c r="H11" s="13"/>
      <c r="I11" s="15">
        <f>0.3*SUM(B12:$B$61)+500</f>
        <v>24250</v>
      </c>
      <c r="J11" s="13">
        <f t="shared" si="3"/>
        <v>0.93079750612151957</v>
      </c>
      <c r="K11" s="14">
        <f t="shared" si="4"/>
        <v>1228.2257532580088</v>
      </c>
    </row>
    <row r="12" spans="1:14" x14ac:dyDescent="0.2">
      <c r="A12" s="13">
        <v>10</v>
      </c>
      <c r="B12" s="14">
        <f t="shared" si="5"/>
        <v>1583.3333333333333</v>
      </c>
      <c r="C12" s="13">
        <f t="shared" si="0"/>
        <v>274.16666666666669</v>
      </c>
      <c r="D12" s="15">
        <f t="shared" si="1"/>
        <v>1309.1666666666665</v>
      </c>
      <c r="E12" s="18">
        <f t="shared" si="7"/>
        <v>0.99917046188565384</v>
      </c>
      <c r="F12" s="17">
        <f t="shared" si="6"/>
        <v>0.991735516462668</v>
      </c>
      <c r="G12" s="13">
        <f t="shared" si="2"/>
        <v>8.295381143461622E-4</v>
      </c>
      <c r="H12" s="13"/>
      <c r="I12" s="15">
        <f>0.3*SUM(B13:$B$61)+500</f>
        <v>23775.000000000004</v>
      </c>
      <c r="J12" s="13">
        <f t="shared" si="3"/>
        <v>0.92341022432690434</v>
      </c>
      <c r="K12" s="14">
        <f t="shared" si="4"/>
        <v>1217.1187132116872</v>
      </c>
    </row>
    <row r="13" spans="1:14" x14ac:dyDescent="0.2">
      <c r="A13" s="13">
        <v>11</v>
      </c>
      <c r="B13" s="14">
        <f t="shared" si="5"/>
        <v>1583.3333333333333</v>
      </c>
      <c r="C13" s="13">
        <f t="shared" si="0"/>
        <v>274.16666666666669</v>
      </c>
      <c r="D13" s="15">
        <f t="shared" si="1"/>
        <v>1309.1666666666665</v>
      </c>
      <c r="E13" s="18">
        <f t="shared" si="7"/>
        <v>0.99917046188565384</v>
      </c>
      <c r="F13" s="17">
        <f t="shared" si="6"/>
        <v>0.99091283405241148</v>
      </c>
      <c r="G13" s="13">
        <f t="shared" si="2"/>
        <v>8.295381143461622E-4</v>
      </c>
      <c r="H13" s="13"/>
      <c r="I13" s="15">
        <f>0.3*SUM(B14:$B$61)+500</f>
        <v>23300.000000000004</v>
      </c>
      <c r="J13" s="13">
        <f t="shared" si="3"/>
        <v>0.91608157175288107</v>
      </c>
      <c r="K13" s="14">
        <f t="shared" si="4"/>
        <v>1206.1114308500926</v>
      </c>
    </row>
    <row r="14" spans="1:14" x14ac:dyDescent="0.2">
      <c r="A14" s="13">
        <v>12</v>
      </c>
      <c r="B14" s="14">
        <f t="shared" si="5"/>
        <v>1583.3333333333333</v>
      </c>
      <c r="C14" s="13">
        <f t="shared" si="0"/>
        <v>274.16666666666669</v>
      </c>
      <c r="D14" s="15">
        <f t="shared" si="1"/>
        <v>1309.1666666666665</v>
      </c>
      <c r="E14" s="18">
        <f t="shared" si="7"/>
        <v>0.99917046188565384</v>
      </c>
      <c r="F14" s="17">
        <f t="shared" si="6"/>
        <v>0.99009083408857024</v>
      </c>
      <c r="G14" s="13">
        <f t="shared" si="2"/>
        <v>8.295381143461622E-4</v>
      </c>
      <c r="H14" s="18">
        <f>1%*F14</f>
        <v>9.9009083408857033E-3</v>
      </c>
      <c r="I14" s="15">
        <f>0.3*SUM(B15:$B$61)+500</f>
        <v>22825.000000000004</v>
      </c>
      <c r="J14" s="13">
        <f t="shared" si="3"/>
        <v>0.90881108308817571</v>
      </c>
      <c r="K14" s="14">
        <f t="shared" si="4"/>
        <v>1195.203015154683</v>
      </c>
    </row>
    <row r="15" spans="1:14" x14ac:dyDescent="0.2">
      <c r="A15" s="13">
        <v>13</v>
      </c>
      <c r="B15" s="14">
        <f t="shared" si="5"/>
        <v>1583.3333333333333</v>
      </c>
      <c r="C15" s="13">
        <f t="shared" si="0"/>
        <v>274.16666666666669</v>
      </c>
      <c r="D15" s="15">
        <f t="shared" si="1"/>
        <v>1309.1666666666665</v>
      </c>
      <c r="E15" s="18">
        <f t="shared" si="7"/>
        <v>0.99917046188565384</v>
      </c>
      <c r="F15" s="17">
        <f t="shared" si="6"/>
        <v>0.98926951600502899</v>
      </c>
      <c r="G15" s="13">
        <f t="shared" si="2"/>
        <v>8.295381143461622E-4</v>
      </c>
      <c r="H15" s="13"/>
      <c r="I15" s="15">
        <f>0.3*SUM(B16:$B$61)+500</f>
        <v>22350.000000000007</v>
      </c>
      <c r="J15" s="13">
        <f t="shared" si="3"/>
        <v>0.90159829671446023</v>
      </c>
      <c r="K15" s="14">
        <f t="shared" si="4"/>
        <v>1184.3925830293663</v>
      </c>
    </row>
    <row r="16" spans="1:14" x14ac:dyDescent="0.2">
      <c r="A16" s="13">
        <v>14</v>
      </c>
      <c r="B16" s="14">
        <f t="shared" si="5"/>
        <v>1583.3333333333333</v>
      </c>
      <c r="C16" s="13">
        <f t="shared" si="0"/>
        <v>274.16666666666669</v>
      </c>
      <c r="D16" s="15">
        <f t="shared" si="1"/>
        <v>1309.1666666666665</v>
      </c>
      <c r="E16" s="18">
        <f t="shared" si="7"/>
        <v>0.99917046188565384</v>
      </c>
      <c r="F16" s="17">
        <f t="shared" si="6"/>
        <v>0.988448879236142</v>
      </c>
      <c r="G16" s="13">
        <f t="shared" si="2"/>
        <v>8.295381143461622E-4</v>
      </c>
      <c r="H16" s="13"/>
      <c r="I16" s="15">
        <f>0.3*SUM(B17:$B$61)+500</f>
        <v>21875.000000000007</v>
      </c>
      <c r="J16" s="13">
        <f t="shared" si="3"/>
        <v>0.89444275467704371</v>
      </c>
      <c r="K16" s="14">
        <f t="shared" si="4"/>
        <v>1173.6792592303193</v>
      </c>
    </row>
    <row r="17" spans="1:11" x14ac:dyDescent="0.2">
      <c r="A17" s="13">
        <v>15</v>
      </c>
      <c r="B17" s="14">
        <f t="shared" si="5"/>
        <v>1583.3333333333333</v>
      </c>
      <c r="C17" s="13">
        <f t="shared" si="0"/>
        <v>274.16666666666669</v>
      </c>
      <c r="D17" s="15">
        <f t="shared" si="1"/>
        <v>1309.1666666666665</v>
      </c>
      <c r="E17" s="18">
        <f t="shared" si="7"/>
        <v>0.99917046188565384</v>
      </c>
      <c r="F17" s="17">
        <f t="shared" si="6"/>
        <v>0.9876289232167329</v>
      </c>
      <c r="G17" s="13">
        <f t="shared" si="2"/>
        <v>8.295381143461622E-4</v>
      </c>
      <c r="H17" s="13"/>
      <c r="I17" s="15">
        <f>0.3*SUM(B18:$B$61)+500</f>
        <v>21400.000000000011</v>
      </c>
      <c r="J17" s="13">
        <f t="shared" si="3"/>
        <v>0.88734400265579727</v>
      </c>
      <c r="K17" s="14">
        <f t="shared" si="4"/>
        <v>1163.0621762964295</v>
      </c>
    </row>
    <row r="18" spans="1:11" x14ac:dyDescent="0.2">
      <c r="A18" s="13">
        <v>16</v>
      </c>
      <c r="B18" s="14">
        <f t="shared" si="5"/>
        <v>1583.3333333333333</v>
      </c>
      <c r="C18" s="13">
        <f t="shared" si="0"/>
        <v>274.16666666666669</v>
      </c>
      <c r="D18" s="15">
        <f t="shared" si="1"/>
        <v>1309.1666666666665</v>
      </c>
      <c r="E18" s="18">
        <f t="shared" si="7"/>
        <v>0.99917046188565384</v>
      </c>
      <c r="F18" s="17">
        <f t="shared" si="6"/>
        <v>0.98680964738209398</v>
      </c>
      <c r="G18" s="13">
        <f t="shared" si="2"/>
        <v>8.295381143461622E-4</v>
      </c>
      <c r="H18" s="13"/>
      <c r="I18" s="15">
        <f>0.3*SUM(B19:$B$61)+500</f>
        <v>20925.000000000011</v>
      </c>
      <c r="J18" s="13">
        <f t="shared" si="3"/>
        <v>0.88030158993630681</v>
      </c>
      <c r="K18" s="14">
        <f t="shared" si="4"/>
        <v>1152.5404744803461</v>
      </c>
    </row>
    <row r="19" spans="1:11" x14ac:dyDescent="0.2">
      <c r="A19" s="13">
        <v>17</v>
      </c>
      <c r="B19" s="14">
        <f t="shared" si="5"/>
        <v>1583.3333333333333</v>
      </c>
      <c r="C19" s="13">
        <f t="shared" si="0"/>
        <v>274.16666666666669</v>
      </c>
      <c r="D19" s="15">
        <f t="shared" si="1"/>
        <v>1309.1666666666665</v>
      </c>
      <c r="E19" s="18">
        <f t="shared" si="7"/>
        <v>0.99917046188565384</v>
      </c>
      <c r="F19" s="17">
        <f t="shared" si="6"/>
        <v>0.98599105116798602</v>
      </c>
      <c r="G19" s="13">
        <f t="shared" si="2"/>
        <v>8.295381143461622E-4</v>
      </c>
      <c r="H19" s="13"/>
      <c r="I19" s="15">
        <f>0.3*SUM(B20:$B$61)+500</f>
        <v>20450.000000000011</v>
      </c>
      <c r="J19" s="13">
        <f t="shared" si="3"/>
        <v>0.87331506938125669</v>
      </c>
      <c r="K19" s="14">
        <f t="shared" si="4"/>
        <v>1142.1133016801457</v>
      </c>
    </row>
    <row r="20" spans="1:11" x14ac:dyDescent="0.2">
      <c r="A20" s="13">
        <v>18</v>
      </c>
      <c r="B20" s="14">
        <f t="shared" si="5"/>
        <v>1583.3333333333333</v>
      </c>
      <c r="C20" s="13">
        <f t="shared" si="0"/>
        <v>274.16666666666669</v>
      </c>
      <c r="D20" s="15">
        <f t="shared" si="1"/>
        <v>1309.1666666666665</v>
      </c>
      <c r="E20" s="18">
        <f t="shared" si="7"/>
        <v>0.99917046188565384</v>
      </c>
      <c r="F20" s="17">
        <f t="shared" si="6"/>
        <v>0.98517313401063789</v>
      </c>
      <c r="G20" s="13">
        <f t="shared" si="2"/>
        <v>8.295381143461622E-4</v>
      </c>
      <c r="H20" s="13"/>
      <c r="I20" s="15">
        <f>0.3*SUM(B21:$B$61)+500</f>
        <v>19975.000000000011</v>
      </c>
      <c r="J20" s="13">
        <f t="shared" si="3"/>
        <v>0.86638399740204031</v>
      </c>
      <c r="K20" s="14">
        <f t="shared" si="4"/>
        <v>1131.7798133715971</v>
      </c>
    </row>
    <row r="21" spans="1:11" x14ac:dyDescent="0.2">
      <c r="A21" s="13">
        <v>19</v>
      </c>
      <c r="B21" s="14">
        <f t="shared" si="5"/>
        <v>1583.3333333333333</v>
      </c>
      <c r="C21" s="13">
        <f t="shared" si="0"/>
        <v>274.16666666666669</v>
      </c>
      <c r="D21" s="15">
        <f t="shared" si="1"/>
        <v>1309.1666666666665</v>
      </c>
      <c r="E21" s="18">
        <f t="shared" si="7"/>
        <v>0.99917046188565384</v>
      </c>
      <c r="F21" s="17">
        <f t="shared" si="6"/>
        <v>0.98435589534674617</v>
      </c>
      <c r="G21" s="13">
        <f t="shared" si="2"/>
        <v>8.295381143461622E-4</v>
      </c>
      <c r="H21" s="13"/>
      <c r="I21" s="15">
        <f>0.3*SUM(B22:$B$61)+500</f>
        <v>19500.000000000011</v>
      </c>
      <c r="J21" s="13">
        <f t="shared" si="3"/>
        <v>0.85950793393059555</v>
      </c>
      <c r="K21" s="14">
        <f t="shared" si="4"/>
        <v>1121.5391725410268</v>
      </c>
    </row>
    <row r="22" spans="1:11" x14ac:dyDescent="0.2">
      <c r="A22" s="13">
        <v>20</v>
      </c>
      <c r="B22" s="14">
        <f t="shared" si="5"/>
        <v>1583.3333333333333</v>
      </c>
      <c r="C22" s="13">
        <f t="shared" si="0"/>
        <v>274.16666666666669</v>
      </c>
      <c r="D22" s="15">
        <f t="shared" si="1"/>
        <v>1309.1666666666665</v>
      </c>
      <c r="E22" s="18">
        <f t="shared" si="7"/>
        <v>0.99917046188565384</v>
      </c>
      <c r="F22" s="17">
        <f t="shared" si="6"/>
        <v>0.98353933461347465</v>
      </c>
      <c r="G22" s="13">
        <f t="shared" si="2"/>
        <v>8.295381143461622E-4</v>
      </c>
      <c r="H22" s="13"/>
      <c r="I22" s="15">
        <f>0.3*SUM(B23:$B$61)+500</f>
        <v>19025.000000000011</v>
      </c>
      <c r="J22" s="13">
        <f t="shared" si="3"/>
        <v>0.85268644239146385</v>
      </c>
      <c r="K22" s="14">
        <f t="shared" si="4"/>
        <v>1111.3905496187747</v>
      </c>
    </row>
    <row r="23" spans="1:11" x14ac:dyDescent="0.2">
      <c r="A23" s="13">
        <v>21</v>
      </c>
      <c r="B23" s="14">
        <f t="shared" si="5"/>
        <v>1583.3333333333333</v>
      </c>
      <c r="C23" s="13">
        <f t="shared" si="0"/>
        <v>274.16666666666669</v>
      </c>
      <c r="D23" s="15">
        <f t="shared" si="1"/>
        <v>1309.1666666666665</v>
      </c>
      <c r="E23" s="18">
        <f t="shared" si="7"/>
        <v>0.99917046188565384</v>
      </c>
      <c r="F23" s="17">
        <f t="shared" si="6"/>
        <v>0.98272345124845406</v>
      </c>
      <c r="G23" s="13">
        <f t="shared" si="2"/>
        <v>8.295381143461622E-4</v>
      </c>
      <c r="H23" s="13"/>
      <c r="I23" s="15">
        <f>0.3*SUM(B24:$B$61)+500</f>
        <v>18550.000000000011</v>
      </c>
      <c r="J23" s="13">
        <f t="shared" si="3"/>
        <v>0.84591908967407115</v>
      </c>
      <c r="K23" s="14">
        <f t="shared" si="4"/>
        <v>1101.333122413243</v>
      </c>
    </row>
    <row r="24" spans="1:11" x14ac:dyDescent="0.2">
      <c r="A24" s="13">
        <v>22</v>
      </c>
      <c r="B24" s="14">
        <f t="shared" si="5"/>
        <v>1583.3333333333333</v>
      </c>
      <c r="C24" s="13">
        <f t="shared" si="0"/>
        <v>274.16666666666669</v>
      </c>
      <c r="D24" s="15">
        <f t="shared" si="1"/>
        <v>1309.1666666666665</v>
      </c>
      <c r="E24" s="18">
        <f t="shared" si="7"/>
        <v>0.99917046188565384</v>
      </c>
      <c r="F24" s="17">
        <f t="shared" si="6"/>
        <v>0.98190824468978166</v>
      </c>
      <c r="G24" s="13">
        <f t="shared" si="2"/>
        <v>8.295381143461622E-4</v>
      </c>
      <c r="H24" s="13"/>
      <c r="I24" s="15">
        <f>0.3*SUM(B25:$B$61)+500</f>
        <v>18075.000000000007</v>
      </c>
      <c r="J24" s="13">
        <f t="shared" si="3"/>
        <v>0.8392054461052294</v>
      </c>
      <c r="K24" s="14">
        <f t="shared" si="4"/>
        <v>1091.3660760455209</v>
      </c>
    </row>
    <row r="25" spans="1:11" x14ac:dyDescent="0.2">
      <c r="A25" s="13">
        <v>23</v>
      </c>
      <c r="B25" s="14">
        <f t="shared" si="5"/>
        <v>1583.3333333333333</v>
      </c>
      <c r="C25" s="13">
        <f t="shared" si="0"/>
        <v>274.16666666666669</v>
      </c>
      <c r="D25" s="15">
        <f t="shared" si="1"/>
        <v>1309.1666666666665</v>
      </c>
      <c r="E25" s="18">
        <f t="shared" si="7"/>
        <v>0.99917046188565384</v>
      </c>
      <c r="F25" s="17">
        <f t="shared" si="6"/>
        <v>0.98109371437602078</v>
      </c>
      <c r="G25" s="13">
        <f t="shared" si="2"/>
        <v>8.295381143461622E-4</v>
      </c>
      <c r="H25" s="13"/>
      <c r="I25" s="15">
        <f>0.3*SUM(B26:$B$61)+500</f>
        <v>17600.000000000007</v>
      </c>
      <c r="J25" s="13">
        <f t="shared" si="3"/>
        <v>0.83254508542185446</v>
      </c>
      <c r="K25" s="14">
        <f t="shared" si="4"/>
        <v>1081.4886028845904</v>
      </c>
    </row>
    <row r="26" spans="1:11" x14ac:dyDescent="0.2">
      <c r="A26" s="13">
        <v>24</v>
      </c>
      <c r="B26" s="14">
        <f t="shared" si="5"/>
        <v>1583.3333333333333</v>
      </c>
      <c r="C26" s="13">
        <f t="shared" si="0"/>
        <v>274.16666666666669</v>
      </c>
      <c r="D26" s="15">
        <f t="shared" si="1"/>
        <v>1309.1666666666665</v>
      </c>
      <c r="E26" s="18">
        <f t="shared" si="7"/>
        <v>0.99917046188565384</v>
      </c>
      <c r="F26" s="17">
        <f t="shared" si="6"/>
        <v>0.98027985974620047</v>
      </c>
      <c r="G26" s="13">
        <f t="shared" si="2"/>
        <v>8.295381143461622E-4</v>
      </c>
      <c r="H26" s="13">
        <f>0.01*F26</f>
        <v>9.8027985974620049E-3</v>
      </c>
      <c r="I26" s="15">
        <f>0.3*SUM(B27:$B$61)+500</f>
        <v>17125.000000000007</v>
      </c>
      <c r="J26" s="13">
        <f t="shared" si="3"/>
        <v>0.82593758474390322</v>
      </c>
      <c r="K26" s="14">
        <f t="shared" si="4"/>
        <v>1071.6999024831055</v>
      </c>
    </row>
    <row r="27" spans="1:11" x14ac:dyDescent="0.2">
      <c r="A27" s="13">
        <v>25</v>
      </c>
      <c r="B27" s="14">
        <f t="shared" si="5"/>
        <v>1583.3333333333333</v>
      </c>
      <c r="C27" s="13">
        <f t="shared" si="0"/>
        <v>274.16666666666669</v>
      </c>
      <c r="D27" s="15">
        <f t="shared" si="1"/>
        <v>1309.1666666666665</v>
      </c>
      <c r="E27" s="18">
        <f t="shared" si="7"/>
        <v>0.99917046188565384</v>
      </c>
      <c r="F27" s="17">
        <f t="shared" si="6"/>
        <v>0.97946668023981509</v>
      </c>
      <c r="G27" s="13">
        <f t="shared" si="2"/>
        <v>8.295381143461622E-4</v>
      </c>
      <c r="H27" s="13"/>
      <c r="I27" s="15">
        <f>0.3*SUM(B28:$B$61)+500</f>
        <v>16650.000000000007</v>
      </c>
      <c r="J27" s="13">
        <f t="shared" si="3"/>
        <v>0.81938252454752303</v>
      </c>
      <c r="K27" s="14">
        <f t="shared" si="4"/>
        <v>1061.9991815137355</v>
      </c>
    </row>
    <row r="28" spans="1:11" x14ac:dyDescent="0.2">
      <c r="A28" s="13">
        <v>26</v>
      </c>
      <c r="B28" s="14">
        <f t="shared" si="5"/>
        <v>1583.3333333333333</v>
      </c>
      <c r="C28" s="13">
        <f t="shared" si="0"/>
        <v>274.16666666666669</v>
      </c>
      <c r="D28" s="15">
        <f t="shared" si="1"/>
        <v>1309.1666666666665</v>
      </c>
      <c r="E28" s="18">
        <f t="shared" si="7"/>
        <v>0.99917046188565384</v>
      </c>
      <c r="F28" s="17">
        <f t="shared" si="6"/>
        <v>0.97865417529682408</v>
      </c>
      <c r="G28" s="13">
        <f t="shared" si="2"/>
        <v>8.295381143461622E-4</v>
      </c>
      <c r="H28" s="13"/>
      <c r="I28" s="15">
        <f>0.3*SUM(B29:$B$61)+500</f>
        <v>16175.000000000005</v>
      </c>
      <c r="J28" s="13">
        <f t="shared" si="3"/>
        <v>0.81287948863841553</v>
      </c>
      <c r="K28" s="14">
        <f t="shared" si="4"/>
        <v>1052.3856537060728</v>
      </c>
    </row>
    <row r="29" spans="1:11" x14ac:dyDescent="0.2">
      <c r="A29" s="13">
        <v>27</v>
      </c>
      <c r="B29" s="14">
        <f t="shared" si="5"/>
        <v>1583.3333333333333</v>
      </c>
      <c r="C29" s="13">
        <f t="shared" si="0"/>
        <v>274.16666666666669</v>
      </c>
      <c r="D29" s="15">
        <f t="shared" si="1"/>
        <v>1309.1666666666665</v>
      </c>
      <c r="E29" s="18">
        <f t="shared" si="7"/>
        <v>0.99917046188565384</v>
      </c>
      <c r="F29" s="17">
        <f t="shared" si="6"/>
        <v>0.97784234435765138</v>
      </c>
      <c r="G29" s="13">
        <f t="shared" si="2"/>
        <v>8.295381143461622E-4</v>
      </c>
      <c r="H29" s="13"/>
      <c r="I29" s="15">
        <f>0.3*SUM(B30:$B$61)+500</f>
        <v>15700.000000000005</v>
      </c>
      <c r="J29" s="13">
        <f t="shared" si="3"/>
        <v>0.80642806412541213</v>
      </c>
      <c r="K29" s="14">
        <f t="shared" si="4"/>
        <v>1042.8585397840982</v>
      </c>
    </row>
    <row r="30" spans="1:11" x14ac:dyDescent="0.2">
      <c r="A30" s="13">
        <v>28</v>
      </c>
      <c r="B30" s="14">
        <f t="shared" si="5"/>
        <v>1583.3333333333333</v>
      </c>
      <c r="C30" s="13">
        <f t="shared" si="0"/>
        <v>274.16666666666669</v>
      </c>
      <c r="D30" s="15">
        <f t="shared" si="1"/>
        <v>1309.1666666666665</v>
      </c>
      <c r="E30" s="18">
        <f t="shared" si="7"/>
        <v>0.99917046188565384</v>
      </c>
      <c r="F30" s="17">
        <f t="shared" si="6"/>
        <v>0.97703118686318513</v>
      </c>
      <c r="G30" s="13">
        <f t="shared" si="2"/>
        <v>8.295381143461622E-4</v>
      </c>
      <c r="H30" s="13"/>
      <c r="I30" s="15">
        <f>0.3*SUM(B31:$B$61)+500</f>
        <v>15225.000000000005</v>
      </c>
      <c r="J30" s="13">
        <f t="shared" si="3"/>
        <v>0.80002784139425809</v>
      </c>
      <c r="K30" s="14">
        <f t="shared" si="4"/>
        <v>1033.4170674041957</v>
      </c>
    </row>
    <row r="31" spans="1:11" x14ac:dyDescent="0.2">
      <c r="A31" s="13">
        <v>29</v>
      </c>
      <c r="B31" s="14">
        <f t="shared" si="5"/>
        <v>1583.3333333333333</v>
      </c>
      <c r="C31" s="13">
        <f t="shared" si="0"/>
        <v>274.16666666666669</v>
      </c>
      <c r="D31" s="15">
        <f t="shared" si="1"/>
        <v>1309.1666666666665</v>
      </c>
      <c r="E31" s="18">
        <f t="shared" si="7"/>
        <v>0.99917046188565384</v>
      </c>
      <c r="F31" s="17">
        <f t="shared" si="6"/>
        <v>0.97622070225477731</v>
      </c>
      <c r="G31" s="13">
        <f t="shared" si="2"/>
        <v>8.295381143461622E-4</v>
      </c>
      <c r="H31" s="13"/>
      <c r="I31" s="15">
        <f>0.3*SUM(B32:$B$61)+500</f>
        <v>14750.000000000004</v>
      </c>
      <c r="J31" s="13">
        <f t="shared" si="3"/>
        <v>0.79367841408160533</v>
      </c>
      <c r="K31" s="14">
        <f t="shared" si="4"/>
        <v>1024.06047109372</v>
      </c>
    </row>
    <row r="32" spans="1:11" x14ac:dyDescent="0.2">
      <c r="A32" s="13">
        <v>30</v>
      </c>
      <c r="B32" s="14">
        <f t="shared" si="5"/>
        <v>1583.3333333333333</v>
      </c>
      <c r="C32" s="13">
        <f t="shared" si="0"/>
        <v>274.16666666666669</v>
      </c>
      <c r="D32" s="15">
        <f t="shared" si="1"/>
        <v>1309.1666666666665</v>
      </c>
      <c r="E32" s="18">
        <f t="shared" si="7"/>
        <v>0.99917046188565384</v>
      </c>
      <c r="F32" s="17">
        <f t="shared" si="6"/>
        <v>0.97541088997424319</v>
      </c>
      <c r="G32" s="13">
        <f t="shared" si="2"/>
        <v>8.295381143461622E-4</v>
      </c>
      <c r="H32" s="13"/>
      <c r="I32" s="15">
        <f>0.3*SUM(B33:$B$61)+500</f>
        <v>14275.000000000004</v>
      </c>
      <c r="J32" s="13">
        <f t="shared" si="3"/>
        <v>0.78737937904921163</v>
      </c>
      <c r="K32" s="14">
        <f t="shared" si="4"/>
        <v>1014.7879921901008</v>
      </c>
    </row>
    <row r="33" spans="1:11" x14ac:dyDescent="0.2">
      <c r="A33" s="13">
        <v>31</v>
      </c>
      <c r="B33" s="14">
        <f t="shared" si="5"/>
        <v>1583.3333333333333</v>
      </c>
      <c r="C33" s="13">
        <f t="shared" si="0"/>
        <v>274.16666666666669</v>
      </c>
      <c r="D33" s="15">
        <f t="shared" si="1"/>
        <v>1309.1666666666665</v>
      </c>
      <c r="E33" s="18">
        <f t="shared" si="7"/>
        <v>0.99917046188565384</v>
      </c>
      <c r="F33" s="17">
        <f t="shared" si="6"/>
        <v>0.97460174946386124</v>
      </c>
      <c r="G33" s="13">
        <f t="shared" si="2"/>
        <v>8.295381143461622E-4</v>
      </c>
      <c r="H33" s="13"/>
      <c r="I33" s="15">
        <f>0.3*SUM(B34:$B$61)+500</f>
        <v>13800.000000000002</v>
      </c>
      <c r="J33" s="13">
        <f t="shared" si="3"/>
        <v>0.78113033635834472</v>
      </c>
      <c r="K33" s="14">
        <f t="shared" si="4"/>
        <v>1005.5988787804895</v>
      </c>
    </row>
    <row r="34" spans="1:11" x14ac:dyDescent="0.2">
      <c r="A34" s="13">
        <v>32</v>
      </c>
      <c r="B34" s="14">
        <f t="shared" si="5"/>
        <v>1583.3333333333333</v>
      </c>
      <c r="C34" s="13">
        <f t="shared" si="0"/>
        <v>274.16666666666669</v>
      </c>
      <c r="D34" s="15">
        <f t="shared" si="1"/>
        <v>1309.1666666666665</v>
      </c>
      <c r="E34" s="18">
        <f t="shared" si="7"/>
        <v>0.99917046188565384</v>
      </c>
      <c r="F34" s="17">
        <f t="shared" si="6"/>
        <v>0.97379328016637257</v>
      </c>
      <c r="G34" s="13">
        <f t="shared" si="2"/>
        <v>8.295381143461622E-4</v>
      </c>
      <c r="H34" s="13"/>
      <c r="I34" s="15">
        <f>0.3*SUM(B35:$B$61)+500</f>
        <v>13325.000000000002</v>
      </c>
      <c r="J34" s="13">
        <f t="shared" si="3"/>
        <v>0.77493088924438958</v>
      </c>
      <c r="K34" s="14">
        <f t="shared" si="4"/>
        <v>996.49238564193854</v>
      </c>
    </row>
    <row r="35" spans="1:11" x14ac:dyDescent="0.2">
      <c r="A35" s="13">
        <v>33</v>
      </c>
      <c r="B35" s="14">
        <f t="shared" si="5"/>
        <v>1583.3333333333333</v>
      </c>
      <c r="C35" s="13">
        <f t="shared" si="0"/>
        <v>274.16666666666669</v>
      </c>
      <c r="D35" s="15">
        <f t="shared" si="1"/>
        <v>1309.1666666666665</v>
      </c>
      <c r="E35" s="18">
        <f t="shared" si="7"/>
        <v>0.99917046188565384</v>
      </c>
      <c r="F35" s="17">
        <f t="shared" si="6"/>
        <v>0.97298548152498043</v>
      </c>
      <c r="G35" s="13">
        <f t="shared" si="2"/>
        <v>8.295381143461622E-4</v>
      </c>
      <c r="H35" s="13"/>
      <c r="I35" s="15">
        <f>0.3*SUM(B36:$B$61)+500</f>
        <v>12850.000000000002</v>
      </c>
      <c r="J35" s="13">
        <f t="shared" si="3"/>
        <v>0.76878064409165636</v>
      </c>
      <c r="K35" s="14">
        <f t="shared" si="4"/>
        <v>987.46777418210638</v>
      </c>
    </row>
    <row r="36" spans="1:11" x14ac:dyDescent="0.2">
      <c r="A36" s="13">
        <v>34</v>
      </c>
      <c r="B36" s="14">
        <f t="shared" si="5"/>
        <v>1583.3333333333333</v>
      </c>
      <c r="C36" s="13">
        <f t="shared" si="0"/>
        <v>274.16666666666669</v>
      </c>
      <c r="D36" s="15">
        <f t="shared" si="1"/>
        <v>1309.1666666666665</v>
      </c>
      <c r="E36" s="18">
        <f t="shared" si="7"/>
        <v>0.99917046188565384</v>
      </c>
      <c r="F36" s="17">
        <f t="shared" si="6"/>
        <v>0.97217835298334998</v>
      </c>
      <c r="G36" s="13">
        <f t="shared" si="2"/>
        <v>8.295381143461622E-4</v>
      </c>
      <c r="H36" s="13"/>
      <c r="I36" s="15">
        <f>0.3*SUM(B37:$B$61)+500</f>
        <v>12375</v>
      </c>
      <c r="J36" s="13">
        <f t="shared" si="3"/>
        <v>0.76267921040838926</v>
      </c>
      <c r="K36" s="14">
        <f t="shared" si="4"/>
        <v>978.52431238048905</v>
      </c>
    </row>
    <row r="37" spans="1:11" x14ac:dyDescent="0.2">
      <c r="A37" s="13">
        <v>35</v>
      </c>
      <c r="B37" s="14">
        <f t="shared" si="5"/>
        <v>1583.3333333333333</v>
      </c>
      <c r="C37" s="13">
        <f t="shared" si="0"/>
        <v>274.16666666666669</v>
      </c>
      <c r="D37" s="15">
        <f t="shared" si="1"/>
        <v>1309.1666666666665</v>
      </c>
      <c r="E37" s="18">
        <f t="shared" si="7"/>
        <v>0.99917046188565384</v>
      </c>
      <c r="F37" s="17">
        <f t="shared" si="6"/>
        <v>0.97137189398560797</v>
      </c>
      <c r="G37" s="13">
        <f t="shared" si="2"/>
        <v>8.295381143461622E-4</v>
      </c>
      <c r="H37" s="13"/>
      <c r="I37" s="15">
        <f>0.3*SUM(B38:$B$61)+500</f>
        <v>11900</v>
      </c>
      <c r="J37" s="13">
        <f t="shared" si="3"/>
        <v>0.7566262008019734</v>
      </c>
      <c r="K37" s="14">
        <f t="shared" si="4"/>
        <v>969.66127473017036</v>
      </c>
    </row>
    <row r="38" spans="1:11" x14ac:dyDescent="0.2">
      <c r="A38" s="13">
        <v>36</v>
      </c>
      <c r="B38" s="14">
        <f t="shared" si="5"/>
        <v>1583.3333333333333</v>
      </c>
      <c r="C38" s="13">
        <f t="shared" si="0"/>
        <v>274.16666666666669</v>
      </c>
      <c r="D38" s="15">
        <f t="shared" si="1"/>
        <v>1309.1666666666665</v>
      </c>
      <c r="E38" s="18">
        <f t="shared" si="7"/>
        <v>0.99917046188565384</v>
      </c>
      <c r="F38" s="17">
        <f t="shared" si="6"/>
        <v>0.97056610397634224</v>
      </c>
      <c r="G38" s="13">
        <f t="shared" si="2"/>
        <v>8.295381143461622E-4</v>
      </c>
      <c r="H38" s="13">
        <f>0.01*F38</f>
        <v>9.7056610397634226E-3</v>
      </c>
      <c r="I38" s="15">
        <f>0.3*SUM(B39:$B$61)+500</f>
        <v>11424.999999999998</v>
      </c>
      <c r="J38" s="13">
        <f t="shared" si="3"/>
        <v>0.75062123095433864</v>
      </c>
      <c r="K38" s="14">
        <f t="shared" si="4"/>
        <v>960.87794218008685</v>
      </c>
    </row>
    <row r="39" spans="1:11" x14ac:dyDescent="0.2">
      <c r="A39" s="13">
        <v>37</v>
      </c>
      <c r="B39" s="14">
        <f t="shared" si="5"/>
        <v>1583.3333333333333</v>
      </c>
      <c r="C39" s="13">
        <f t="shared" si="0"/>
        <v>274.16666666666669</v>
      </c>
      <c r="D39" s="15">
        <f t="shared" si="1"/>
        <v>1309.1666666666665</v>
      </c>
      <c r="E39" s="18">
        <f t="shared" si="7"/>
        <v>0.99917046188565384</v>
      </c>
      <c r="F39" s="17">
        <f t="shared" si="6"/>
        <v>0.96976098240060138</v>
      </c>
      <c r="G39" s="13">
        <f t="shared" si="2"/>
        <v>8.295381143461622E-4</v>
      </c>
      <c r="H39" s="13"/>
      <c r="I39" s="15">
        <f>0.3*SUM(B40:$B$61)+500</f>
        <v>10949.999999999998</v>
      </c>
      <c r="J39" s="13">
        <f t="shared" si="3"/>
        <v>0.74466391959755818</v>
      </c>
      <c r="K39" s="14">
        <f t="shared" si="4"/>
        <v>952.17360207780234</v>
      </c>
    </row>
    <row r="40" spans="1:11" x14ac:dyDescent="0.2">
      <c r="A40" s="13">
        <v>38</v>
      </c>
      <c r="B40" s="14">
        <f t="shared" si="5"/>
        <v>1583.3333333333333</v>
      </c>
      <c r="C40" s="13">
        <f t="shared" si="0"/>
        <v>274.16666666666669</v>
      </c>
      <c r="D40" s="15">
        <f t="shared" si="1"/>
        <v>1309.1666666666665</v>
      </c>
      <c r="E40" s="18">
        <f t="shared" si="7"/>
        <v>0.99917046188565384</v>
      </c>
      <c r="F40" s="17">
        <f t="shared" si="6"/>
        <v>0.96895652870389426</v>
      </c>
      <c r="G40" s="13">
        <f t="shared" si="2"/>
        <v>8.295381143461622E-4</v>
      </c>
      <c r="H40" s="13"/>
      <c r="I40" s="15">
        <f>0.3*SUM(B41:$B$61)+500</f>
        <v>10474.999999999998</v>
      </c>
      <c r="J40" s="13">
        <f t="shared" si="3"/>
        <v>0.73875388848964108</v>
      </c>
      <c r="K40" s="14">
        <f t="shared" si="4"/>
        <v>943.54754811278792</v>
      </c>
    </row>
    <row r="41" spans="1:11" x14ac:dyDescent="0.2">
      <c r="A41" s="13">
        <v>39</v>
      </c>
      <c r="B41" s="14">
        <f t="shared" si="5"/>
        <v>1583.3333333333333</v>
      </c>
      <c r="C41" s="13">
        <f t="shared" si="0"/>
        <v>274.16666666666669</v>
      </c>
      <c r="D41" s="15">
        <f t="shared" si="1"/>
        <v>1309.1666666666665</v>
      </c>
      <c r="E41" s="18">
        <f t="shared" si="7"/>
        <v>0.99917046188565384</v>
      </c>
      <c r="F41" s="17">
        <f t="shared" si="6"/>
        <v>0.96815274233218984</v>
      </c>
      <c r="G41" s="13">
        <f t="shared" si="2"/>
        <v>8.295381143461622E-4</v>
      </c>
      <c r="H41" s="13"/>
      <c r="I41" s="15">
        <f>0.3*SUM(B42:$B$61)+500</f>
        <v>9999.9999999999964</v>
      </c>
      <c r="J41" s="13">
        <f t="shared" si="3"/>
        <v>0.73289076239051676</v>
      </c>
      <c r="K41" s="14">
        <f t="shared" si="4"/>
        <v>934.99908026020319</v>
      </c>
    </row>
    <row r="42" spans="1:11" x14ac:dyDescent="0.2">
      <c r="A42" s="13">
        <v>40</v>
      </c>
      <c r="B42" s="14">
        <f t="shared" si="5"/>
        <v>1583.3333333333333</v>
      </c>
      <c r="C42" s="13">
        <f t="shared" si="0"/>
        <v>274.16666666666669</v>
      </c>
      <c r="D42" s="15">
        <f t="shared" si="1"/>
        <v>1309.1666666666665</v>
      </c>
      <c r="E42" s="18">
        <f t="shared" si="7"/>
        <v>0.99917046188565384</v>
      </c>
      <c r="F42" s="17">
        <f t="shared" si="6"/>
        <v>0.96734962273191649</v>
      </c>
      <c r="G42" s="13">
        <f t="shared" si="2"/>
        <v>8.295381143461622E-4</v>
      </c>
      <c r="H42" s="13"/>
      <c r="I42" s="15">
        <f>0.3*SUM(B43:$B$61)+500</f>
        <v>9524.9999999999964</v>
      </c>
      <c r="J42" s="13">
        <f t="shared" si="3"/>
        <v>0.72707416903821109</v>
      </c>
      <c r="K42" s="14">
        <f t="shared" si="4"/>
        <v>926.52750472517698</v>
      </c>
    </row>
    <row r="43" spans="1:11" x14ac:dyDescent="0.2">
      <c r="A43" s="13">
        <v>41</v>
      </c>
      <c r="B43" s="14">
        <f t="shared" si="5"/>
        <v>1583.3333333333333</v>
      </c>
      <c r="C43" s="13">
        <f t="shared" si="0"/>
        <v>274.16666666666669</v>
      </c>
      <c r="D43" s="15">
        <f t="shared" si="1"/>
        <v>1309.1666666666665</v>
      </c>
      <c r="E43" s="18">
        <f t="shared" si="7"/>
        <v>0.99917046188565384</v>
      </c>
      <c r="F43" s="17">
        <f t="shared" si="6"/>
        <v>0.96654716934996199</v>
      </c>
      <c r="G43" s="13">
        <f t="shared" si="2"/>
        <v>8.295381143461622E-4</v>
      </c>
      <c r="H43" s="13"/>
      <c r="I43" s="15">
        <f>0.3*SUM(B44:$B$61)+500</f>
        <v>9049.9999999999982</v>
      </c>
      <c r="J43" s="13">
        <f t="shared" si="3"/>
        <v>0.7213037391252094</v>
      </c>
      <c r="K43" s="14">
        <f t="shared" si="4"/>
        <v>918.13213388757561</v>
      </c>
    </row>
    <row r="44" spans="1:11" x14ac:dyDescent="0.2">
      <c r="A44" s="13">
        <v>42</v>
      </c>
      <c r="B44" s="14">
        <f t="shared" si="5"/>
        <v>1583.3333333333333</v>
      </c>
      <c r="C44" s="13">
        <f t="shared" si="0"/>
        <v>274.16666666666669</v>
      </c>
      <c r="D44" s="15">
        <f t="shared" si="1"/>
        <v>1309.1666666666665</v>
      </c>
      <c r="E44" s="18">
        <f t="shared" si="7"/>
        <v>0.99917046188565384</v>
      </c>
      <c r="F44" s="17">
        <f t="shared" si="6"/>
        <v>0.96574538163367285</v>
      </c>
      <c r="G44" s="13">
        <f t="shared" si="2"/>
        <v>8.295381143461622E-4</v>
      </c>
      <c r="H44" s="13"/>
      <c r="I44" s="15">
        <f>0.3*SUM(B45:$B$61)+500</f>
        <v>8574.9999999999982</v>
      </c>
      <c r="J44" s="13">
        <f t="shared" si="3"/>
        <v>0.7155791062750092</v>
      </c>
      <c r="K44" s="14">
        <f t="shared" si="4"/>
        <v>909.81228624726214</v>
      </c>
    </row>
    <row r="45" spans="1:11" x14ac:dyDescent="0.2">
      <c r="A45" s="13">
        <v>43</v>
      </c>
      <c r="B45" s="14">
        <f t="shared" si="5"/>
        <v>1583.3333333333333</v>
      </c>
      <c r="C45" s="13">
        <f t="shared" si="0"/>
        <v>274.16666666666669</v>
      </c>
      <c r="D45" s="15">
        <f t="shared" si="1"/>
        <v>1309.1666666666665</v>
      </c>
      <c r="E45" s="18">
        <f t="shared" si="7"/>
        <v>0.99917046188565384</v>
      </c>
      <c r="F45" s="17">
        <f t="shared" si="6"/>
        <v>0.9649442590308539</v>
      </c>
      <c r="G45" s="13">
        <f t="shared" si="2"/>
        <v>8.295381143461622E-4</v>
      </c>
      <c r="H45" s="13"/>
      <c r="I45" s="15">
        <f>0.3*SUM(B46:$B$61)+500</f>
        <v>8099.9999999999982</v>
      </c>
      <c r="J45" s="13">
        <f t="shared" si="3"/>
        <v>0.7098999070188583</v>
      </c>
      <c r="K45" s="14">
        <f t="shared" si="4"/>
        <v>901.56728636984076</v>
      </c>
    </row>
    <row r="46" spans="1:11" x14ac:dyDescent="0.2">
      <c r="A46" s="13">
        <v>44</v>
      </c>
      <c r="B46" s="14">
        <f t="shared" si="5"/>
        <v>1583.3333333333333</v>
      </c>
      <c r="C46" s="13">
        <f t="shared" si="0"/>
        <v>274.16666666666669</v>
      </c>
      <c r="D46" s="15">
        <f t="shared" si="1"/>
        <v>1309.1666666666665</v>
      </c>
      <c r="E46" s="18">
        <f t="shared" si="7"/>
        <v>0.99917046188565384</v>
      </c>
      <c r="F46" s="17">
        <f t="shared" si="6"/>
        <v>0.96414380098976826</v>
      </c>
      <c r="G46" s="13">
        <f t="shared" si="2"/>
        <v>8.295381143461622E-4</v>
      </c>
      <c r="H46" s="13"/>
      <c r="I46" s="15">
        <f>0.3*SUM(B47:$B$61)+500</f>
        <v>7624.9999999999991</v>
      </c>
      <c r="J46" s="13">
        <f t="shared" si="3"/>
        <v>0.70426578077267687</v>
      </c>
      <c r="K46" s="14">
        <f t="shared" si="4"/>
        <v>893.39646483287629</v>
      </c>
    </row>
    <row r="47" spans="1:11" x14ac:dyDescent="0.2">
      <c r="A47" s="13">
        <v>45</v>
      </c>
      <c r="B47" s="14">
        <f t="shared" si="5"/>
        <v>1583.3333333333333</v>
      </c>
      <c r="C47" s="13">
        <f t="shared" si="0"/>
        <v>274.16666666666669</v>
      </c>
      <c r="D47" s="15">
        <f t="shared" si="1"/>
        <v>1309.1666666666665</v>
      </c>
      <c r="E47" s="18">
        <f t="shared" si="7"/>
        <v>0.99917046188565384</v>
      </c>
      <c r="F47" s="17">
        <f t="shared" si="6"/>
        <v>0.96334400695913669</v>
      </c>
      <c r="G47" s="13">
        <f t="shared" si="2"/>
        <v>8.295381143461622E-4</v>
      </c>
      <c r="H47" s="13"/>
      <c r="I47" s="15">
        <f>0.3*SUM(B48:$B$61)+500</f>
        <v>7149.9999999999991</v>
      </c>
      <c r="J47" s="13">
        <f t="shared" si="3"/>
        <v>0.6986763698141637</v>
      </c>
      <c r="K47" s="14">
        <f t="shared" si="4"/>
        <v>885.29915817259291</v>
      </c>
    </row>
    <row r="48" spans="1:11" x14ac:dyDescent="0.2">
      <c r="A48" s="13">
        <v>46</v>
      </c>
      <c r="B48" s="14">
        <f t="shared" si="5"/>
        <v>1583.3333333333333</v>
      </c>
      <c r="C48" s="13">
        <f t="shared" si="0"/>
        <v>274.16666666666669</v>
      </c>
      <c r="D48" s="15">
        <f t="shared" si="1"/>
        <v>1309.1666666666665</v>
      </c>
      <c r="E48" s="18">
        <f t="shared" si="7"/>
        <v>0.99917046188565384</v>
      </c>
      <c r="F48" s="17">
        <f t="shared" si="6"/>
        <v>0.96254487638813713</v>
      </c>
      <c r="G48" s="13">
        <f t="shared" si="2"/>
        <v>8.295381143461622E-4</v>
      </c>
      <c r="H48" s="13"/>
      <c r="I48" s="15">
        <f>0.3*SUM(B49:$B$61)+500</f>
        <v>6674.9999999999991</v>
      </c>
      <c r="J48" s="13">
        <f t="shared" si="3"/>
        <v>0.69313131926008287</v>
      </c>
      <c r="K48" s="14">
        <f t="shared" si="4"/>
        <v>877.27470883104172</v>
      </c>
    </row>
    <row r="49" spans="1:11" x14ac:dyDescent="0.2">
      <c r="A49" s="13">
        <v>47</v>
      </c>
      <c r="B49" s="14">
        <f t="shared" si="5"/>
        <v>1583.3333333333333</v>
      </c>
      <c r="C49" s="13">
        <f t="shared" si="0"/>
        <v>274.16666666666669</v>
      </c>
      <c r="D49" s="15">
        <f t="shared" si="1"/>
        <v>1309.1666666666665</v>
      </c>
      <c r="E49" s="18">
        <f t="shared" si="7"/>
        <v>0.99917046188565384</v>
      </c>
      <c r="F49" s="17">
        <f t="shared" si="6"/>
        <v>0.9617464087264046</v>
      </c>
      <c r="G49" s="13">
        <f t="shared" si="2"/>
        <v>8.295381143461622E-4</v>
      </c>
      <c r="H49" s="13"/>
      <c r="I49" s="15">
        <f>0.3*SUM(B50:$B$61)+500</f>
        <v>6200</v>
      </c>
      <c r="J49" s="13">
        <f t="shared" si="3"/>
        <v>0.68763027704373303</v>
      </c>
      <c r="K49" s="14">
        <f t="shared" si="4"/>
        <v>869.32246510373795</v>
      </c>
    </row>
    <row r="50" spans="1:11" x14ac:dyDescent="0.2">
      <c r="A50" s="13">
        <v>48</v>
      </c>
      <c r="B50" s="14">
        <f t="shared" si="5"/>
        <v>1583.3333333333333</v>
      </c>
      <c r="C50" s="13">
        <f t="shared" si="0"/>
        <v>274.16666666666669</v>
      </c>
      <c r="D50" s="15">
        <f t="shared" si="1"/>
        <v>1309.1666666666665</v>
      </c>
      <c r="E50" s="18">
        <f t="shared" si="7"/>
        <v>0.99917046188565384</v>
      </c>
      <c r="F50" s="17">
        <f t="shared" si="6"/>
        <v>0.96094860342403055</v>
      </c>
      <c r="G50" s="13">
        <f t="shared" si="2"/>
        <v>8.295381143461622E-4</v>
      </c>
      <c r="H50" s="13">
        <f>0.01*F50</f>
        <v>9.6094860342403055E-3</v>
      </c>
      <c r="I50" s="15">
        <f>0.3*SUM(B51:$B$61)+500</f>
        <v>5725</v>
      </c>
      <c r="J50" s="13">
        <f t="shared" si="3"/>
        <v>0.68217289389259217</v>
      </c>
      <c r="K50" s="14">
        <f t="shared" si="4"/>
        <v>861.441781087756</v>
      </c>
    </row>
    <row r="51" spans="1:11" x14ac:dyDescent="0.2">
      <c r="A51" s="13">
        <v>49</v>
      </c>
      <c r="B51" s="14">
        <f t="shared" si="5"/>
        <v>1583.3333333333333</v>
      </c>
      <c r="C51" s="13">
        <f t="shared" si="0"/>
        <v>274.16666666666669</v>
      </c>
      <c r="D51" s="15">
        <f t="shared" si="1"/>
        <v>1309.1666666666665</v>
      </c>
      <c r="E51" s="18">
        <f t="shared" si="7"/>
        <v>0.99917046188565384</v>
      </c>
      <c r="F51" s="17">
        <f t="shared" si="6"/>
        <v>0.96015145993156259</v>
      </c>
      <c r="G51" s="13">
        <f t="shared" si="2"/>
        <v>8.295381143461622E-4</v>
      </c>
      <c r="H51" s="13"/>
      <c r="I51" s="15">
        <f>0.3*SUM(B52:$B$61)+500</f>
        <v>5250.0000000000009</v>
      </c>
      <c r="J51" s="13">
        <f t="shared" si="3"/>
        <v>0.67675882330614312</v>
      </c>
      <c r="K51" s="14">
        <f t="shared" si="4"/>
        <v>853.63201663028872</v>
      </c>
    </row>
    <row r="52" spans="1:11" x14ac:dyDescent="0.2">
      <c r="A52" s="13">
        <v>50</v>
      </c>
      <c r="B52" s="14">
        <f t="shared" si="5"/>
        <v>1583.3333333333333</v>
      </c>
      <c r="C52" s="13">
        <f t="shared" si="0"/>
        <v>274.16666666666669</v>
      </c>
      <c r="D52" s="15">
        <f t="shared" si="1"/>
        <v>1309.1666666666665</v>
      </c>
      <c r="E52" s="18">
        <f t="shared" si="7"/>
        <v>0.99917046188565384</v>
      </c>
      <c r="F52" s="17">
        <f t="shared" si="6"/>
        <v>0.95935497770000422</v>
      </c>
      <c r="G52" s="13">
        <f t="shared" si="2"/>
        <v>8.295381143461622E-4</v>
      </c>
      <c r="H52" s="13"/>
      <c r="I52" s="15">
        <f>0.3*SUM(B53:$B$61)+500</f>
        <v>4775</v>
      </c>
      <c r="J52" s="13">
        <f t="shared" si="3"/>
        <v>0.67138772153387205</v>
      </c>
      <c r="K52" s="14">
        <f t="shared" si="4"/>
        <v>845.89253727765708</v>
      </c>
    </row>
    <row r="53" spans="1:11" x14ac:dyDescent="0.2">
      <c r="A53" s="13">
        <v>51</v>
      </c>
      <c r="B53" s="14">
        <f t="shared" si="5"/>
        <v>1583.3333333333333</v>
      </c>
      <c r="C53" s="13">
        <f t="shared" si="0"/>
        <v>274.16666666666669</v>
      </c>
      <c r="D53" s="15">
        <f t="shared" si="1"/>
        <v>1309.1666666666665</v>
      </c>
      <c r="E53" s="18">
        <f t="shared" si="7"/>
        <v>0.99917046188565384</v>
      </c>
      <c r="F53" s="17">
        <f t="shared" si="6"/>
        <v>0.95855915618081433</v>
      </c>
      <c r="G53" s="13">
        <f t="shared" si="2"/>
        <v>8.295381143461622E-4</v>
      </c>
      <c r="H53" s="13"/>
      <c r="I53" s="15">
        <f>0.3*SUM(B54:$B$61)+500</f>
        <v>4300</v>
      </c>
      <c r="J53" s="13">
        <f t="shared" si="3"/>
        <v>0.66605924755344448</v>
      </c>
      <c r="K53" s="14">
        <f t="shared" si="4"/>
        <v>838.22271422477399</v>
      </c>
    </row>
    <row r="54" spans="1:11" x14ac:dyDescent="0.2">
      <c r="A54" s="13">
        <v>52</v>
      </c>
      <c r="B54" s="14">
        <f t="shared" si="5"/>
        <v>1583.3333333333333</v>
      </c>
      <c r="C54" s="13">
        <f t="shared" si="0"/>
        <v>274.16666666666669</v>
      </c>
      <c r="D54" s="15">
        <f t="shared" si="1"/>
        <v>1309.1666666666665</v>
      </c>
      <c r="E54" s="18">
        <f t="shared" si="7"/>
        <v>0.99917046188565384</v>
      </c>
      <c r="F54" s="17">
        <f t="shared" si="6"/>
        <v>0.95776399482590679</v>
      </c>
      <c r="G54" s="13">
        <f t="shared" si="2"/>
        <v>8.295381143461622E-4</v>
      </c>
      <c r="H54" s="13"/>
      <c r="I54" s="15">
        <f>0.3*SUM(B55:$B$61)+500</f>
        <v>3825</v>
      </c>
      <c r="J54" s="13">
        <f t="shared" si="3"/>
        <v>0.66077306304905203</v>
      </c>
      <c r="K54" s="14">
        <f t="shared" si="4"/>
        <v>830.6219242650518</v>
      </c>
    </row>
    <row r="55" spans="1:11" x14ac:dyDescent="0.2">
      <c r="A55" s="13">
        <v>53</v>
      </c>
      <c r="B55" s="14">
        <f t="shared" si="5"/>
        <v>1583.3333333333333</v>
      </c>
      <c r="C55" s="13">
        <f t="shared" si="0"/>
        <v>274.16666666666669</v>
      </c>
      <c r="D55" s="15">
        <f t="shared" si="1"/>
        <v>1309.1666666666665</v>
      </c>
      <c r="E55" s="18">
        <f t="shared" si="7"/>
        <v>0.99917046188565384</v>
      </c>
      <c r="F55" s="17">
        <f t="shared" si="6"/>
        <v>0.95696949308765022</v>
      </c>
      <c r="G55" s="13">
        <f t="shared" si="2"/>
        <v>8.295381143461622E-4</v>
      </c>
      <c r="H55" s="13"/>
      <c r="I55" s="15">
        <f>0.3*SUM(B56:$B$61)+500</f>
        <v>3350</v>
      </c>
      <c r="J55" s="13">
        <f t="shared" si="3"/>
        <v>0.65552883238993254</v>
      </c>
      <c r="K55" s="14">
        <f t="shared" si="4"/>
        <v>823.08954974075402</v>
      </c>
    </row>
    <row r="56" spans="1:11" x14ac:dyDescent="0.2">
      <c r="A56" s="13">
        <v>54</v>
      </c>
      <c r="B56" s="14">
        <f t="shared" si="5"/>
        <v>1583.3333333333333</v>
      </c>
      <c r="C56" s="13">
        <f t="shared" si="0"/>
        <v>274.16666666666669</v>
      </c>
      <c r="D56" s="15">
        <f t="shared" si="1"/>
        <v>1309.1666666666665</v>
      </c>
      <c r="E56" s="18">
        <f t="shared" si="7"/>
        <v>0.99917046188565384</v>
      </c>
      <c r="F56" s="17">
        <f t="shared" si="6"/>
        <v>0.95617565041886754</v>
      </c>
      <c r="G56" s="13">
        <f t="shared" si="2"/>
        <v>8.295381143461622E-4</v>
      </c>
      <c r="H56" s="13"/>
      <c r="I56" s="15">
        <f>0.3*SUM(B57:$B$61)+500</f>
        <v>2874.9999999999995</v>
      </c>
      <c r="J56" s="13">
        <f t="shared" si="3"/>
        <v>0.65032622260906014</v>
      </c>
      <c r="K56" s="14">
        <f t="shared" si="4"/>
        <v>815.62497849378644</v>
      </c>
    </row>
    <row r="57" spans="1:11" x14ac:dyDescent="0.2">
      <c r="A57" s="13">
        <v>55</v>
      </c>
      <c r="B57" s="14">
        <f t="shared" si="5"/>
        <v>1583.3333333333333</v>
      </c>
      <c r="C57" s="13">
        <f t="shared" si="0"/>
        <v>274.16666666666669</v>
      </c>
      <c r="D57" s="15">
        <f t="shared" si="1"/>
        <v>1309.1666666666665</v>
      </c>
      <c r="E57" s="18">
        <f t="shared" si="7"/>
        <v>0.99917046188565384</v>
      </c>
      <c r="F57" s="17">
        <f t="shared" si="6"/>
        <v>0.95538246627283541</v>
      </c>
      <c r="G57" s="13">
        <f t="shared" si="2"/>
        <v>8.295381143461622E-4</v>
      </c>
      <c r="H57" s="13"/>
      <c r="I57" s="15">
        <f>0.3*SUM(B58:$B$61)+500</f>
        <v>2400</v>
      </c>
      <c r="J57" s="13">
        <f t="shared" si="3"/>
        <v>0.64516490338200394</v>
      </c>
      <c r="K57" s="14">
        <f t="shared" si="4"/>
        <v>808.22760381692149</v>
      </c>
    </row>
    <row r="58" spans="1:11" x14ac:dyDescent="0.2">
      <c r="A58" s="13">
        <v>56</v>
      </c>
      <c r="B58" s="14">
        <f t="shared" si="5"/>
        <v>1583.3333333333333</v>
      </c>
      <c r="C58" s="13">
        <f t="shared" si="0"/>
        <v>274.16666666666669</v>
      </c>
      <c r="D58" s="15">
        <f t="shared" si="1"/>
        <v>1309.1666666666665</v>
      </c>
      <c r="E58" s="18">
        <f t="shared" si="7"/>
        <v>0.99917046188565384</v>
      </c>
      <c r="F58" s="17">
        <f t="shared" si="6"/>
        <v>0.95458994010328402</v>
      </c>
      <c r="G58" s="13">
        <f t="shared" si="2"/>
        <v>8.295381143461622E-4</v>
      </c>
      <c r="H58" s="13"/>
      <c r="I58" s="15">
        <f>0.3*SUM(B59:$B$61)+500</f>
        <v>1925</v>
      </c>
      <c r="J58" s="13">
        <f t="shared" si="3"/>
        <v>0.64004454700595625</v>
      </c>
      <c r="K58" s="14">
        <f t="shared" si="4"/>
        <v>800.89682440545619</v>
      </c>
    </row>
    <row r="59" spans="1:11" x14ac:dyDescent="0.2">
      <c r="A59" s="13">
        <v>57</v>
      </c>
      <c r="B59" s="14">
        <f t="shared" si="5"/>
        <v>1583.3333333333333</v>
      </c>
      <c r="C59" s="13">
        <f t="shared" si="0"/>
        <v>274.16666666666669</v>
      </c>
      <c r="D59" s="15">
        <f t="shared" si="1"/>
        <v>1309.1666666666665</v>
      </c>
      <c r="E59" s="18">
        <f t="shared" si="7"/>
        <v>0.99917046188565384</v>
      </c>
      <c r="F59" s="17">
        <f t="shared" si="6"/>
        <v>0.95379807136439687</v>
      </c>
      <c r="G59" s="13">
        <f t="shared" si="2"/>
        <v>8.295381143461622E-4</v>
      </c>
      <c r="H59" s="13"/>
      <c r="I59" s="15">
        <f>0.3*SUM(B60:$B$61)+500</f>
        <v>1450</v>
      </c>
      <c r="J59" s="13">
        <f t="shared" si="3"/>
        <v>0.63496482837892487</v>
      </c>
      <c r="K59" s="14">
        <f t="shared" si="4"/>
        <v>793.63204430929432</v>
      </c>
    </row>
    <row r="60" spans="1:11" x14ac:dyDescent="0.2">
      <c r="A60" s="13">
        <v>58</v>
      </c>
      <c r="B60" s="14">
        <f t="shared" si="5"/>
        <v>1583.3333333333333</v>
      </c>
      <c r="C60" s="13">
        <f t="shared" si="0"/>
        <v>274.16666666666669</v>
      </c>
      <c r="D60" s="15">
        <f t="shared" si="1"/>
        <v>1309.1666666666665</v>
      </c>
      <c r="E60" s="18">
        <f t="shared" si="7"/>
        <v>0.99917046188565384</v>
      </c>
      <c r="F60" s="17">
        <f t="shared" si="6"/>
        <v>0.95300685951081021</v>
      </c>
      <c r="G60" s="13">
        <f t="shared" si="2"/>
        <v>8.295381143461622E-4</v>
      </c>
      <c r="H60" s="13"/>
      <c r="I60" s="15">
        <f>0.3*SUM(B61:$B$61)+500</f>
        <v>975</v>
      </c>
      <c r="J60" s="13">
        <f t="shared" si="3"/>
        <v>0.6299254249790921</v>
      </c>
      <c r="K60" s="14">
        <f t="shared" si="4"/>
        <v>786.43267288545576</v>
      </c>
    </row>
    <row r="61" spans="1:11" x14ac:dyDescent="0.2">
      <c r="A61" s="13">
        <v>59</v>
      </c>
      <c r="B61" s="14">
        <f t="shared" si="5"/>
        <v>1583.3333333333333</v>
      </c>
      <c r="C61" s="13">
        <f t="shared" si="0"/>
        <v>274.16666666666669</v>
      </c>
      <c r="D61" s="15">
        <f t="shared" si="1"/>
        <v>1309.1666666666665</v>
      </c>
      <c r="E61" s="18">
        <f t="shared" si="7"/>
        <v>0.99917046188565384</v>
      </c>
      <c r="F61" s="17">
        <f t="shared" si="6"/>
        <v>0.9522163039976127</v>
      </c>
      <c r="G61" s="13">
        <f t="shared" si="2"/>
        <v>8.295381143461622E-4</v>
      </c>
      <c r="H61" s="13"/>
      <c r="I61" s="15">
        <f>500</f>
        <v>500</v>
      </c>
      <c r="J61" s="13">
        <f t="shared" si="3"/>
        <v>0.62492601684433724</v>
      </c>
      <c r="K61" s="14">
        <f t="shared" si="4"/>
        <v>779.29812475100186</v>
      </c>
    </row>
    <row r="62" spans="1:11" x14ac:dyDescent="0.2">
      <c r="A62" s="13">
        <v>60</v>
      </c>
      <c r="B62" s="14">
        <f>0.2*N1</f>
        <v>12000</v>
      </c>
      <c r="C62" s="13"/>
      <c r="D62" s="15">
        <f>B62-C62</f>
        <v>12000</v>
      </c>
      <c r="E62" s="18"/>
      <c r="F62" s="17">
        <f>1-H62</f>
        <v>0.9509811459876486</v>
      </c>
      <c r="G62" s="13"/>
      <c r="H62" s="18">
        <f>SUM(H2:H61)</f>
        <v>4.901885401235144E-2</v>
      </c>
      <c r="I62" s="15"/>
      <c r="J62" s="13">
        <f>1/(1+0.008)^A62</f>
        <v>0.61996628655192199</v>
      </c>
      <c r="K62" s="14">
        <f>(D62*F62+G62*I62)*J62</f>
        <v>7074.9149959062443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6745-1FC1-2543-8543-6864F4320527}">
  <dimension ref="A1:M62"/>
  <sheetViews>
    <sheetView zoomScale="75" workbookViewId="0">
      <selection activeCell="D5" sqref="D5"/>
    </sheetView>
  </sheetViews>
  <sheetFormatPr baseColWidth="10" defaultRowHeight="16" x14ac:dyDescent="0.2"/>
  <cols>
    <col min="2" max="2" width="12" style="1" bestFit="1" customWidth="1"/>
    <col min="4" max="4" width="12" bestFit="1" customWidth="1"/>
    <col min="6" max="6" width="14.5" customWidth="1"/>
    <col min="7" max="7" width="17.5" bestFit="1" customWidth="1"/>
    <col min="8" max="8" width="13.1640625" bestFit="1" customWidth="1"/>
    <col min="10" max="10" width="12" bestFit="1" customWidth="1"/>
    <col min="13" max="13" width="13" bestFit="1" customWidth="1"/>
  </cols>
  <sheetData>
    <row r="1" spans="1:13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9</v>
      </c>
      <c r="G1" s="11" t="s">
        <v>14</v>
      </c>
      <c r="H1" s="11" t="s">
        <v>15</v>
      </c>
      <c r="I1" s="11" t="s">
        <v>5</v>
      </c>
      <c r="J1" s="12"/>
      <c r="L1" s="2" t="s">
        <v>11</v>
      </c>
      <c r="M1" s="3">
        <v>60000</v>
      </c>
    </row>
    <row r="2" spans="1:13" x14ac:dyDescent="0.2">
      <c r="A2" s="19">
        <v>0</v>
      </c>
      <c r="B2" s="20">
        <f>0.15*M1+19000/6</f>
        <v>12166.666666666666</v>
      </c>
      <c r="C2" s="19">
        <f>$M$2</f>
        <v>274.16666666666669</v>
      </c>
      <c r="D2" s="21">
        <f>B2-C2</f>
        <v>11892.5</v>
      </c>
      <c r="E2" s="22">
        <v>1</v>
      </c>
      <c r="F2" s="22">
        <f>E2</f>
        <v>1</v>
      </c>
      <c r="G2" s="23">
        <f>E2-F2</f>
        <v>0</v>
      </c>
      <c r="H2" s="21">
        <f>0.7*$M$1</f>
        <v>42000</v>
      </c>
      <c r="I2" s="19">
        <f t="shared" ref="I2:I33" si="0">1/(1+0.008)^A2</f>
        <v>1</v>
      </c>
      <c r="J2" s="20">
        <f>D2*F2+G2*H2*I2</f>
        <v>11892.5</v>
      </c>
      <c r="L2" s="4" t="s">
        <v>12</v>
      </c>
      <c r="M2" s="5">
        <f>(0.04*M1+890)/12</f>
        <v>274.16666666666669</v>
      </c>
    </row>
    <row r="3" spans="1:13" x14ac:dyDescent="0.2">
      <c r="A3" s="13">
        <v>1</v>
      </c>
      <c r="B3" s="14">
        <f>19000/6</f>
        <v>3166.6666666666665</v>
      </c>
      <c r="C3" s="13">
        <f t="shared" ref="C3:C61" si="1">$M$2</f>
        <v>274.16666666666669</v>
      </c>
      <c r="D3" s="15">
        <f t="shared" ref="D3:D61" si="2">B3-C3</f>
        <v>2892.5</v>
      </c>
      <c r="E3" s="17">
        <v>0.9</v>
      </c>
      <c r="F3" s="17">
        <f>E3*F2</f>
        <v>0.9</v>
      </c>
      <c r="G3" s="18">
        <f>F2-F3</f>
        <v>9.9999999999999978E-2</v>
      </c>
      <c r="H3" s="15">
        <f t="shared" ref="H3:H13" si="3">0.7*$M$1</f>
        <v>42000</v>
      </c>
      <c r="I3" s="13">
        <f t="shared" si="0"/>
        <v>0.99206349206349209</v>
      </c>
      <c r="J3" s="14">
        <f t="shared" ref="J3:J62" si="4">D3*F3+G3*H3*I3</f>
        <v>6769.9166666666661</v>
      </c>
      <c r="L3" s="4" t="s">
        <v>6</v>
      </c>
      <c r="M3" s="6">
        <f>SUM(J2:J62)</f>
        <v>80148.975012952535</v>
      </c>
    </row>
    <row r="4" spans="1:13" ht="17" thickBot="1" x14ac:dyDescent="0.25">
      <c r="A4" s="13">
        <v>2</v>
      </c>
      <c r="B4" s="14">
        <f t="shared" ref="B4:B61" si="5">19000/6</f>
        <v>3166.6666666666665</v>
      </c>
      <c r="C4" s="13">
        <f t="shared" si="1"/>
        <v>274.16666666666669</v>
      </c>
      <c r="D4" s="15">
        <f t="shared" si="2"/>
        <v>2892.5</v>
      </c>
      <c r="E4" s="18">
        <f>E3</f>
        <v>0.9</v>
      </c>
      <c r="F4" s="17">
        <f t="shared" ref="F4:F61" si="6">E4*F3</f>
        <v>0.81</v>
      </c>
      <c r="G4" s="18">
        <f t="shared" ref="G4:G61" si="7">F3-F4</f>
        <v>8.9999999999999969E-2</v>
      </c>
      <c r="H4" s="15">
        <f t="shared" si="3"/>
        <v>42000</v>
      </c>
      <c r="I4" s="13">
        <f t="shared" si="0"/>
        <v>0.98418997228521032</v>
      </c>
      <c r="J4" s="14">
        <f t="shared" si="4"/>
        <v>6063.1630952380938</v>
      </c>
      <c r="L4" s="7" t="s">
        <v>13</v>
      </c>
      <c r="M4" s="8">
        <f>M3-M1</f>
        <v>20148.975012952535</v>
      </c>
    </row>
    <row r="5" spans="1:13" x14ac:dyDescent="0.2">
      <c r="A5" s="13">
        <v>3</v>
      </c>
      <c r="B5" s="14">
        <f t="shared" si="5"/>
        <v>3166.6666666666665</v>
      </c>
      <c r="C5" s="13">
        <f t="shared" si="1"/>
        <v>274.16666666666669</v>
      </c>
      <c r="D5" s="15">
        <f t="shared" si="2"/>
        <v>2892.5</v>
      </c>
      <c r="E5" s="18">
        <f t="shared" ref="E5:E61" si="8">E4</f>
        <v>0.9</v>
      </c>
      <c r="F5" s="17">
        <f t="shared" si="6"/>
        <v>0.72900000000000009</v>
      </c>
      <c r="G5" s="18">
        <f t="shared" si="7"/>
        <v>8.0999999999999961E-2</v>
      </c>
      <c r="H5" s="15">
        <f t="shared" si="3"/>
        <v>42000</v>
      </c>
      <c r="I5" s="13">
        <f t="shared" si="0"/>
        <v>0.97637894075913712</v>
      </c>
      <c r="J5" s="14">
        <f t="shared" si="4"/>
        <v>5430.2736564625829</v>
      </c>
    </row>
    <row r="6" spans="1:13" x14ac:dyDescent="0.2">
      <c r="A6" s="13">
        <v>4</v>
      </c>
      <c r="B6" s="14">
        <f t="shared" si="5"/>
        <v>3166.6666666666665</v>
      </c>
      <c r="C6" s="13">
        <f t="shared" si="1"/>
        <v>274.16666666666669</v>
      </c>
      <c r="D6" s="15">
        <f t="shared" si="2"/>
        <v>2892.5</v>
      </c>
      <c r="E6" s="18">
        <f t="shared" si="8"/>
        <v>0.9</v>
      </c>
      <c r="F6" s="17">
        <f t="shared" si="6"/>
        <v>0.65610000000000013</v>
      </c>
      <c r="G6" s="18">
        <f t="shared" si="7"/>
        <v>7.2899999999999965E-2</v>
      </c>
      <c r="H6" s="15">
        <f t="shared" si="3"/>
        <v>42000</v>
      </c>
      <c r="I6" s="13">
        <f t="shared" si="0"/>
        <v>0.96862990154676298</v>
      </c>
      <c r="J6" s="14">
        <f t="shared" si="4"/>
        <v>4863.5202825558772</v>
      </c>
    </row>
    <row r="7" spans="1:13" x14ac:dyDescent="0.2">
      <c r="A7" s="13">
        <v>5</v>
      </c>
      <c r="B7" s="14">
        <f t="shared" si="5"/>
        <v>3166.6666666666665</v>
      </c>
      <c r="C7" s="13">
        <f t="shared" si="1"/>
        <v>274.16666666666669</v>
      </c>
      <c r="D7" s="15">
        <f t="shared" si="2"/>
        <v>2892.5</v>
      </c>
      <c r="E7" s="18">
        <f t="shared" si="8"/>
        <v>0.9</v>
      </c>
      <c r="F7" s="17">
        <f t="shared" si="6"/>
        <v>0.59049000000000018</v>
      </c>
      <c r="G7" s="18">
        <f t="shared" si="7"/>
        <v>6.5609999999999946E-2</v>
      </c>
      <c r="H7" s="15">
        <f t="shared" si="3"/>
        <v>42000</v>
      </c>
      <c r="I7" s="13">
        <f t="shared" si="0"/>
        <v>0.96094236264559829</v>
      </c>
      <c r="J7" s="14">
        <f t="shared" si="4"/>
        <v>4355.9843183534613</v>
      </c>
    </row>
    <row r="8" spans="1:13" x14ac:dyDescent="0.2">
      <c r="A8" s="13">
        <v>6</v>
      </c>
      <c r="B8" s="14">
        <f t="shared" si="5"/>
        <v>3166.6666666666665</v>
      </c>
      <c r="C8" s="13">
        <f t="shared" si="1"/>
        <v>274.16666666666669</v>
      </c>
      <c r="D8" s="15">
        <f t="shared" si="2"/>
        <v>2892.5</v>
      </c>
      <c r="E8" s="18">
        <f t="shared" si="8"/>
        <v>0.9</v>
      </c>
      <c r="F8" s="17">
        <f t="shared" si="6"/>
        <v>0.53144100000000016</v>
      </c>
      <c r="G8" s="18">
        <f t="shared" si="7"/>
        <v>5.9049000000000018E-2</v>
      </c>
      <c r="H8" s="15">
        <f t="shared" si="3"/>
        <v>42000</v>
      </c>
      <c r="I8" s="13">
        <f t="shared" si="0"/>
        <v>0.95331583595793479</v>
      </c>
      <c r="J8" s="14">
        <f t="shared" si="4"/>
        <v>3901.4716579941651</v>
      </c>
    </row>
    <row r="9" spans="1:13" x14ac:dyDescent="0.2">
      <c r="A9" s="13">
        <v>7</v>
      </c>
      <c r="B9" s="14">
        <f t="shared" si="5"/>
        <v>3166.6666666666665</v>
      </c>
      <c r="C9" s="13">
        <f t="shared" si="1"/>
        <v>274.16666666666669</v>
      </c>
      <c r="D9" s="15">
        <f t="shared" si="2"/>
        <v>2892.5</v>
      </c>
      <c r="E9" s="18">
        <f t="shared" si="8"/>
        <v>0.9</v>
      </c>
      <c r="F9" s="17">
        <f t="shared" si="6"/>
        <v>0.47829690000000014</v>
      </c>
      <c r="G9" s="18">
        <f t="shared" si="7"/>
        <v>5.3144100000000027E-2</v>
      </c>
      <c r="H9" s="15">
        <f t="shared" si="3"/>
        <v>42000</v>
      </c>
      <c r="I9" s="13">
        <f t="shared" si="0"/>
        <v>0.94574983725985573</v>
      </c>
      <c r="J9" s="14">
        <f t="shared" si="4"/>
        <v>3494.4367881555045</v>
      </c>
    </row>
    <row r="10" spans="1:13" x14ac:dyDescent="0.2">
      <c r="A10" s="13">
        <v>8</v>
      </c>
      <c r="B10" s="14">
        <f t="shared" si="5"/>
        <v>3166.6666666666665</v>
      </c>
      <c r="C10" s="13">
        <f t="shared" si="1"/>
        <v>274.16666666666669</v>
      </c>
      <c r="D10" s="15">
        <f t="shared" si="2"/>
        <v>2892.5</v>
      </c>
      <c r="E10" s="18">
        <f t="shared" si="8"/>
        <v>0.9</v>
      </c>
      <c r="F10" s="17">
        <f t="shared" si="6"/>
        <v>0.43046721000000016</v>
      </c>
      <c r="G10" s="18">
        <f t="shared" si="7"/>
        <v>4.782968999999998E-2</v>
      </c>
      <c r="H10" s="15">
        <f t="shared" si="3"/>
        <v>42000</v>
      </c>
      <c r="I10" s="13">
        <f t="shared" si="0"/>
        <v>0.93824388617049181</v>
      </c>
      <c r="J10" s="14">
        <f t="shared" si="4"/>
        <v>3129.9148021620558</v>
      </c>
    </row>
    <row r="11" spans="1:13" x14ac:dyDescent="0.2">
      <c r="A11" s="13">
        <v>9</v>
      </c>
      <c r="B11" s="14">
        <f t="shared" si="5"/>
        <v>3166.6666666666665</v>
      </c>
      <c r="C11" s="13">
        <f t="shared" si="1"/>
        <v>274.16666666666669</v>
      </c>
      <c r="D11" s="15">
        <f t="shared" si="2"/>
        <v>2892.5</v>
      </c>
      <c r="E11" s="18">
        <f t="shared" si="8"/>
        <v>0.9</v>
      </c>
      <c r="F11" s="17">
        <f t="shared" si="6"/>
        <v>0.38742048900000015</v>
      </c>
      <c r="G11" s="18">
        <f t="shared" si="7"/>
        <v>4.304672100000001E-2</v>
      </c>
      <c r="H11" s="15">
        <f t="shared" si="3"/>
        <v>42000</v>
      </c>
      <c r="I11" s="13">
        <f t="shared" si="0"/>
        <v>0.93079750612151957</v>
      </c>
      <c r="J11" s="14">
        <f t="shared" si="4"/>
        <v>2803.4605476798724</v>
      </c>
    </row>
    <row r="12" spans="1:13" x14ac:dyDescent="0.2">
      <c r="A12" s="13">
        <v>10</v>
      </c>
      <c r="B12" s="14">
        <f t="shared" si="5"/>
        <v>3166.6666666666665</v>
      </c>
      <c r="C12" s="13">
        <f t="shared" si="1"/>
        <v>274.16666666666669</v>
      </c>
      <c r="D12" s="15">
        <f t="shared" si="2"/>
        <v>2892.5</v>
      </c>
      <c r="E12" s="18">
        <f t="shared" si="8"/>
        <v>0.9</v>
      </c>
      <c r="F12" s="17">
        <f t="shared" si="6"/>
        <v>0.34867844010000015</v>
      </c>
      <c r="G12" s="18">
        <f t="shared" si="7"/>
        <v>3.8742048899999992E-2</v>
      </c>
      <c r="H12" s="15">
        <f t="shared" si="3"/>
        <v>42000</v>
      </c>
      <c r="I12" s="13">
        <f t="shared" si="0"/>
        <v>0.92341022432690434</v>
      </c>
      <c r="J12" s="14">
        <f t="shared" si="4"/>
        <v>2511.0941587458319</v>
      </c>
    </row>
    <row r="13" spans="1:13" x14ac:dyDescent="0.2">
      <c r="A13" s="13">
        <v>11</v>
      </c>
      <c r="B13" s="14">
        <f t="shared" si="5"/>
        <v>3166.6666666666665</v>
      </c>
      <c r="C13" s="13">
        <f t="shared" si="1"/>
        <v>274.16666666666669</v>
      </c>
      <c r="D13" s="15">
        <f t="shared" si="2"/>
        <v>2892.5</v>
      </c>
      <c r="E13" s="18">
        <f t="shared" si="8"/>
        <v>0.9</v>
      </c>
      <c r="F13" s="17">
        <f t="shared" si="6"/>
        <v>0.31381059609000017</v>
      </c>
      <c r="G13" s="18">
        <f t="shared" si="7"/>
        <v>3.4867844009999982E-2</v>
      </c>
      <c r="H13" s="15">
        <f t="shared" si="3"/>
        <v>42000</v>
      </c>
      <c r="I13" s="13">
        <f t="shared" si="0"/>
        <v>0.91608157175288107</v>
      </c>
      <c r="J13" s="14">
        <f t="shared" si="4"/>
        <v>2249.2523016515579</v>
      </c>
    </row>
    <row r="14" spans="1:13" x14ac:dyDescent="0.2">
      <c r="A14" s="13">
        <v>12</v>
      </c>
      <c r="B14" s="14">
        <f t="shared" si="5"/>
        <v>3166.6666666666665</v>
      </c>
      <c r="C14" s="13">
        <f t="shared" si="1"/>
        <v>274.16666666666669</v>
      </c>
      <c r="D14" s="15">
        <f t="shared" si="2"/>
        <v>2892.5</v>
      </c>
      <c r="E14" s="18">
        <f t="shared" si="8"/>
        <v>0.9</v>
      </c>
      <c r="F14" s="17">
        <f t="shared" si="6"/>
        <v>0.28242953648100017</v>
      </c>
      <c r="G14" s="18">
        <f t="shared" si="7"/>
        <v>3.1381059609000006E-2</v>
      </c>
      <c r="H14" s="15">
        <f>0.6*$M$1</f>
        <v>36000</v>
      </c>
      <c r="I14" s="13">
        <f t="shared" si="0"/>
        <v>0.90881108308817571</v>
      </c>
      <c r="J14" s="14">
        <f t="shared" si="4"/>
        <v>1843.6278060528493</v>
      </c>
    </row>
    <row r="15" spans="1:13" x14ac:dyDescent="0.2">
      <c r="A15" s="13">
        <v>13</v>
      </c>
      <c r="B15" s="14">
        <f t="shared" si="5"/>
        <v>3166.6666666666665</v>
      </c>
      <c r="C15" s="13">
        <f t="shared" si="1"/>
        <v>274.16666666666669</v>
      </c>
      <c r="D15" s="15">
        <f t="shared" si="2"/>
        <v>2892.5</v>
      </c>
      <c r="E15" s="18">
        <v>0.95</v>
      </c>
      <c r="F15" s="17">
        <f t="shared" si="6"/>
        <v>0.26830805965695015</v>
      </c>
      <c r="G15" s="18">
        <f t="shared" si="7"/>
        <v>1.4121476824050017E-2</v>
      </c>
      <c r="H15" s="15">
        <f t="shared" ref="H15:H25" si="9">0.6*$M$1</f>
        <v>36000</v>
      </c>
      <c r="I15" s="13">
        <f t="shared" si="0"/>
        <v>0.90159829671446023</v>
      </c>
      <c r="J15" s="14">
        <f t="shared" si="4"/>
        <v>1234.4294428173521</v>
      </c>
    </row>
    <row r="16" spans="1:13" x14ac:dyDescent="0.2">
      <c r="A16" s="13">
        <v>14</v>
      </c>
      <c r="B16" s="14">
        <f t="shared" si="5"/>
        <v>3166.6666666666665</v>
      </c>
      <c r="C16" s="13">
        <f t="shared" si="1"/>
        <v>274.16666666666669</v>
      </c>
      <c r="D16" s="15">
        <f t="shared" si="2"/>
        <v>2892.5</v>
      </c>
      <c r="E16" s="18">
        <f t="shared" si="8"/>
        <v>0.95</v>
      </c>
      <c r="F16" s="17">
        <f t="shared" si="6"/>
        <v>0.2548926566741026</v>
      </c>
      <c r="G16" s="18">
        <f t="shared" si="7"/>
        <v>1.3415402982847546E-2</v>
      </c>
      <c r="H16" s="15">
        <f t="shared" si="9"/>
        <v>36000</v>
      </c>
      <c r="I16" s="13">
        <f t="shared" si="0"/>
        <v>0.89444275467704371</v>
      </c>
      <c r="J16" s="14">
        <f t="shared" si="4"/>
        <v>1169.2521693967501</v>
      </c>
    </row>
    <row r="17" spans="1:10" x14ac:dyDescent="0.2">
      <c r="A17" s="13">
        <v>15</v>
      </c>
      <c r="B17" s="14">
        <f t="shared" si="5"/>
        <v>3166.6666666666665</v>
      </c>
      <c r="C17" s="13">
        <f t="shared" si="1"/>
        <v>274.16666666666669</v>
      </c>
      <c r="D17" s="15">
        <f t="shared" si="2"/>
        <v>2892.5</v>
      </c>
      <c r="E17" s="18">
        <f t="shared" si="8"/>
        <v>0.95</v>
      </c>
      <c r="F17" s="17">
        <f t="shared" si="6"/>
        <v>0.24214802384039746</v>
      </c>
      <c r="G17" s="18">
        <f t="shared" si="7"/>
        <v>1.2744632833705138E-2</v>
      </c>
      <c r="H17" s="15">
        <f t="shared" si="9"/>
        <v>36000</v>
      </c>
      <c r="I17" s="13">
        <f t="shared" si="0"/>
        <v>0.88734400265579727</v>
      </c>
      <c r="J17" s="14">
        <f t="shared" si="4"/>
        <v>1107.5326053557326</v>
      </c>
    </row>
    <row r="18" spans="1:10" x14ac:dyDescent="0.2">
      <c r="A18" s="13">
        <v>16</v>
      </c>
      <c r="B18" s="14">
        <f t="shared" si="5"/>
        <v>3166.6666666666665</v>
      </c>
      <c r="C18" s="13">
        <f t="shared" si="1"/>
        <v>274.16666666666669</v>
      </c>
      <c r="D18" s="15">
        <f t="shared" si="2"/>
        <v>2892.5</v>
      </c>
      <c r="E18" s="18">
        <f t="shared" si="8"/>
        <v>0.95</v>
      </c>
      <c r="F18" s="17">
        <f t="shared" si="6"/>
        <v>0.23004062264837757</v>
      </c>
      <c r="G18" s="18">
        <f t="shared" si="7"/>
        <v>1.210740119201989E-2</v>
      </c>
      <c r="H18" s="15">
        <f t="shared" si="9"/>
        <v>36000</v>
      </c>
      <c r="I18" s="13">
        <f t="shared" si="0"/>
        <v>0.88030158993630681</v>
      </c>
      <c r="J18" s="14">
        <f t="shared" si="4"/>
        <v>1049.0864237063786</v>
      </c>
    </row>
    <row r="19" spans="1:10" x14ac:dyDescent="0.2">
      <c r="A19" s="13">
        <v>17</v>
      </c>
      <c r="B19" s="14">
        <f t="shared" si="5"/>
        <v>3166.6666666666665</v>
      </c>
      <c r="C19" s="13">
        <f t="shared" si="1"/>
        <v>274.16666666666669</v>
      </c>
      <c r="D19" s="15">
        <f t="shared" si="2"/>
        <v>2892.5</v>
      </c>
      <c r="E19" s="18">
        <f t="shared" si="8"/>
        <v>0.95</v>
      </c>
      <c r="F19" s="17">
        <f t="shared" si="6"/>
        <v>0.2185385915159587</v>
      </c>
      <c r="G19" s="18">
        <f t="shared" si="7"/>
        <v>1.1502031132418877E-2</v>
      </c>
      <c r="H19" s="15">
        <f t="shared" si="9"/>
        <v>36000</v>
      </c>
      <c r="I19" s="13">
        <f t="shared" si="0"/>
        <v>0.87331506938125669</v>
      </c>
      <c r="J19" s="14">
        <f t="shared" si="4"/>
        <v>993.73917215152608</v>
      </c>
    </row>
    <row r="20" spans="1:10" x14ac:dyDescent="0.2">
      <c r="A20" s="13">
        <v>18</v>
      </c>
      <c r="B20" s="14">
        <f t="shared" si="5"/>
        <v>3166.6666666666665</v>
      </c>
      <c r="C20" s="13">
        <f t="shared" si="1"/>
        <v>274.16666666666669</v>
      </c>
      <c r="D20" s="15">
        <f t="shared" si="2"/>
        <v>2892.5</v>
      </c>
      <c r="E20" s="18">
        <f t="shared" si="8"/>
        <v>0.95</v>
      </c>
      <c r="F20" s="17">
        <f t="shared" si="6"/>
        <v>0.20761166194016076</v>
      </c>
      <c r="G20" s="18">
        <f t="shared" si="7"/>
        <v>1.0926929575797939E-2</v>
      </c>
      <c r="H20" s="15">
        <f t="shared" si="9"/>
        <v>36000</v>
      </c>
      <c r="I20" s="13">
        <f t="shared" si="0"/>
        <v>0.86638399740204031</v>
      </c>
      <c r="J20" s="14">
        <f t="shared" si="4"/>
        <v>941.32574146948934</v>
      </c>
    </row>
    <row r="21" spans="1:10" x14ac:dyDescent="0.2">
      <c r="A21" s="13">
        <v>19</v>
      </c>
      <c r="B21" s="14">
        <f t="shared" si="5"/>
        <v>3166.6666666666665</v>
      </c>
      <c r="C21" s="13">
        <f t="shared" si="1"/>
        <v>274.16666666666669</v>
      </c>
      <c r="D21" s="15">
        <f t="shared" si="2"/>
        <v>2892.5</v>
      </c>
      <c r="E21" s="18">
        <f t="shared" si="8"/>
        <v>0.95</v>
      </c>
      <c r="F21" s="17">
        <f t="shared" si="6"/>
        <v>0.19723107884315272</v>
      </c>
      <c r="G21" s="18">
        <f t="shared" si="7"/>
        <v>1.0380583097008039E-2</v>
      </c>
      <c r="H21" s="15">
        <f t="shared" si="9"/>
        <v>36000</v>
      </c>
      <c r="I21" s="13">
        <f t="shared" si="0"/>
        <v>0.85950793393059555</v>
      </c>
      <c r="J21" s="14">
        <f t="shared" si="4"/>
        <v>891.68986265917192</v>
      </c>
    </row>
    <row r="22" spans="1:10" x14ac:dyDescent="0.2">
      <c r="A22" s="13">
        <v>20</v>
      </c>
      <c r="B22" s="14">
        <f t="shared" si="5"/>
        <v>3166.6666666666665</v>
      </c>
      <c r="C22" s="13">
        <f t="shared" si="1"/>
        <v>274.16666666666669</v>
      </c>
      <c r="D22" s="15">
        <f t="shared" si="2"/>
        <v>2892.5</v>
      </c>
      <c r="E22" s="18">
        <f t="shared" si="8"/>
        <v>0.95</v>
      </c>
      <c r="F22" s="17">
        <f t="shared" si="6"/>
        <v>0.18736952490099507</v>
      </c>
      <c r="G22" s="18">
        <f t="shared" si="7"/>
        <v>9.8615539421576526E-3</v>
      </c>
      <c r="H22" s="15">
        <f t="shared" si="9"/>
        <v>36000</v>
      </c>
      <c r="I22" s="13">
        <f t="shared" si="0"/>
        <v>0.85268644239146385</v>
      </c>
      <c r="J22" s="14">
        <f t="shared" si="4"/>
        <v>844.68363128216561</v>
      </c>
    </row>
    <row r="23" spans="1:10" x14ac:dyDescent="0.2">
      <c r="A23" s="13">
        <v>21</v>
      </c>
      <c r="B23" s="14">
        <f t="shared" si="5"/>
        <v>3166.6666666666665</v>
      </c>
      <c r="C23" s="13">
        <f t="shared" si="1"/>
        <v>274.16666666666669</v>
      </c>
      <c r="D23" s="15">
        <f t="shared" si="2"/>
        <v>2892.5</v>
      </c>
      <c r="E23" s="18">
        <f t="shared" si="8"/>
        <v>0.95</v>
      </c>
      <c r="F23" s="17">
        <f t="shared" si="6"/>
        <v>0.17800104865594529</v>
      </c>
      <c r="G23" s="18">
        <f t="shared" si="7"/>
        <v>9.3684762450497727E-3</v>
      </c>
      <c r="H23" s="15">
        <f t="shared" si="9"/>
        <v>36000</v>
      </c>
      <c r="I23" s="13">
        <f t="shared" si="0"/>
        <v>0.84591908967407115</v>
      </c>
      <c r="J23" s="14">
        <f t="shared" si="4"/>
        <v>800.16705752376572</v>
      </c>
    </row>
    <row r="24" spans="1:10" x14ac:dyDescent="0.2">
      <c r="A24" s="13">
        <v>22</v>
      </c>
      <c r="B24" s="14">
        <f t="shared" si="5"/>
        <v>3166.6666666666665</v>
      </c>
      <c r="C24" s="13">
        <f t="shared" si="1"/>
        <v>274.16666666666669</v>
      </c>
      <c r="D24" s="15">
        <f t="shared" si="2"/>
        <v>2892.5</v>
      </c>
      <c r="E24" s="18">
        <f t="shared" si="8"/>
        <v>0.95</v>
      </c>
      <c r="F24" s="17">
        <f t="shared" si="6"/>
        <v>0.16910099622314803</v>
      </c>
      <c r="G24" s="18">
        <f t="shared" si="7"/>
        <v>8.9000524327972619E-3</v>
      </c>
      <c r="H24" s="15">
        <f t="shared" si="9"/>
        <v>36000</v>
      </c>
      <c r="I24" s="13">
        <f t="shared" si="0"/>
        <v>0.8392054461052294</v>
      </c>
      <c r="J24" s="14">
        <f t="shared" si="4"/>
        <v>758.00764057557581</v>
      </c>
    </row>
    <row r="25" spans="1:10" x14ac:dyDescent="0.2">
      <c r="A25" s="13">
        <v>23</v>
      </c>
      <c r="B25" s="14">
        <f t="shared" si="5"/>
        <v>3166.6666666666665</v>
      </c>
      <c r="C25" s="13">
        <f t="shared" si="1"/>
        <v>274.16666666666669</v>
      </c>
      <c r="D25" s="15">
        <f t="shared" si="2"/>
        <v>2892.5</v>
      </c>
      <c r="E25" s="18">
        <f t="shared" si="8"/>
        <v>0.95</v>
      </c>
      <c r="F25" s="17">
        <f t="shared" si="6"/>
        <v>0.16064594641199062</v>
      </c>
      <c r="G25" s="18">
        <f t="shared" si="7"/>
        <v>8.4550498111574113E-3</v>
      </c>
      <c r="H25" s="15">
        <f t="shared" si="9"/>
        <v>36000</v>
      </c>
      <c r="I25" s="13">
        <f t="shared" si="0"/>
        <v>0.83254508542185446</v>
      </c>
      <c r="J25" s="14">
        <f t="shared" si="4"/>
        <v>718.0799660186218</v>
      </c>
    </row>
    <row r="26" spans="1:10" x14ac:dyDescent="0.2">
      <c r="A26" s="13">
        <v>24</v>
      </c>
      <c r="B26" s="14">
        <f t="shared" si="5"/>
        <v>3166.6666666666665</v>
      </c>
      <c r="C26" s="13">
        <f t="shared" si="1"/>
        <v>274.16666666666669</v>
      </c>
      <c r="D26" s="15">
        <f t="shared" si="2"/>
        <v>2892.5</v>
      </c>
      <c r="E26" s="18">
        <f t="shared" si="8"/>
        <v>0.95</v>
      </c>
      <c r="F26" s="17">
        <f t="shared" si="6"/>
        <v>0.15261364909139108</v>
      </c>
      <c r="G26" s="18">
        <f t="shared" si="7"/>
        <v>8.0322973205995407E-3</v>
      </c>
      <c r="H26" s="15">
        <f>0.5*$M$1</f>
        <v>30000</v>
      </c>
      <c r="I26" s="13">
        <f t="shared" si="0"/>
        <v>0.82593758474390322</v>
      </c>
      <c r="J26" s="14">
        <f t="shared" si="4"/>
        <v>640.46026746447603</v>
      </c>
    </row>
    <row r="27" spans="1:10" x14ac:dyDescent="0.2">
      <c r="A27" s="13">
        <v>25</v>
      </c>
      <c r="B27" s="14">
        <f t="shared" si="5"/>
        <v>3166.6666666666665</v>
      </c>
      <c r="C27" s="13">
        <f t="shared" si="1"/>
        <v>274.16666666666669</v>
      </c>
      <c r="D27" s="15">
        <f t="shared" si="2"/>
        <v>2892.5</v>
      </c>
      <c r="E27" s="18">
        <f t="shared" si="8"/>
        <v>0.95</v>
      </c>
      <c r="F27" s="17">
        <f t="shared" si="6"/>
        <v>0.14498296663682153</v>
      </c>
      <c r="G27" s="18">
        <f t="shared" si="7"/>
        <v>7.6306824545695484E-3</v>
      </c>
      <c r="H27" s="15">
        <f t="shared" ref="H27:H37" si="10">0.5*$M$1</f>
        <v>30000</v>
      </c>
      <c r="I27" s="13">
        <f t="shared" si="0"/>
        <v>0.81938252454752303</v>
      </c>
      <c r="J27" s="14">
        <f t="shared" si="4"/>
        <v>606.93666660637689</v>
      </c>
    </row>
    <row r="28" spans="1:10" x14ac:dyDescent="0.2">
      <c r="A28" s="13">
        <v>26</v>
      </c>
      <c r="B28" s="14">
        <f t="shared" si="5"/>
        <v>3166.6666666666665</v>
      </c>
      <c r="C28" s="13">
        <f t="shared" si="1"/>
        <v>274.16666666666669</v>
      </c>
      <c r="D28" s="15">
        <f t="shared" si="2"/>
        <v>2892.5</v>
      </c>
      <c r="E28" s="18">
        <f t="shared" si="8"/>
        <v>0.95</v>
      </c>
      <c r="F28" s="17">
        <f t="shared" si="6"/>
        <v>0.13773381830498044</v>
      </c>
      <c r="G28" s="18">
        <f t="shared" si="7"/>
        <v>7.2491483318410932E-3</v>
      </c>
      <c r="H28" s="15">
        <f t="shared" si="10"/>
        <v>30000</v>
      </c>
      <c r="I28" s="13">
        <f t="shared" si="0"/>
        <v>0.81287948863841553</v>
      </c>
      <c r="J28" s="14">
        <f t="shared" si="4"/>
        <v>575.17558911868628</v>
      </c>
    </row>
    <row r="29" spans="1:10" x14ac:dyDescent="0.2">
      <c r="A29" s="13">
        <v>27</v>
      </c>
      <c r="B29" s="14">
        <f t="shared" si="5"/>
        <v>3166.6666666666665</v>
      </c>
      <c r="C29" s="13">
        <f t="shared" si="1"/>
        <v>274.16666666666669</v>
      </c>
      <c r="D29" s="15">
        <f t="shared" si="2"/>
        <v>2892.5</v>
      </c>
      <c r="E29" s="18">
        <f t="shared" si="8"/>
        <v>0.95</v>
      </c>
      <c r="F29" s="17">
        <f t="shared" si="6"/>
        <v>0.13084712738973142</v>
      </c>
      <c r="G29" s="18">
        <f t="shared" si="7"/>
        <v>6.8866909152490163E-3</v>
      </c>
      <c r="H29" s="15">
        <f t="shared" si="10"/>
        <v>30000</v>
      </c>
      <c r="I29" s="13">
        <f t="shared" si="0"/>
        <v>0.80642806412541213</v>
      </c>
      <c r="J29" s="14">
        <f t="shared" si="4"/>
        <v>545.08394066522794</v>
      </c>
    </row>
    <row r="30" spans="1:10" x14ac:dyDescent="0.2">
      <c r="A30" s="13">
        <v>28</v>
      </c>
      <c r="B30" s="14">
        <f t="shared" si="5"/>
        <v>3166.6666666666665</v>
      </c>
      <c r="C30" s="13">
        <f t="shared" si="1"/>
        <v>274.16666666666669</v>
      </c>
      <c r="D30" s="15">
        <f t="shared" si="2"/>
        <v>2892.5</v>
      </c>
      <c r="E30" s="18">
        <f t="shared" si="8"/>
        <v>0.95</v>
      </c>
      <c r="F30" s="17">
        <f t="shared" si="6"/>
        <v>0.12430477102024484</v>
      </c>
      <c r="G30" s="18">
        <f t="shared" si="7"/>
        <v>6.5423563694865794E-3</v>
      </c>
      <c r="H30" s="15">
        <f t="shared" si="10"/>
        <v>30000</v>
      </c>
      <c r="I30" s="13">
        <f t="shared" si="0"/>
        <v>0.80002784139425809</v>
      </c>
      <c r="J30" s="14">
        <f t="shared" si="4"/>
        <v>516.57356749342784</v>
      </c>
    </row>
    <row r="31" spans="1:10" x14ac:dyDescent="0.2">
      <c r="A31" s="13">
        <v>29</v>
      </c>
      <c r="B31" s="14">
        <f t="shared" si="5"/>
        <v>3166.6666666666665</v>
      </c>
      <c r="C31" s="13">
        <f t="shared" si="1"/>
        <v>274.16666666666669</v>
      </c>
      <c r="D31" s="15">
        <f t="shared" si="2"/>
        <v>2892.5</v>
      </c>
      <c r="E31" s="18">
        <f t="shared" si="8"/>
        <v>0.95</v>
      </c>
      <c r="F31" s="17">
        <f t="shared" si="6"/>
        <v>0.11808953246923259</v>
      </c>
      <c r="G31" s="18">
        <f t="shared" si="7"/>
        <v>6.2152385510122476E-3</v>
      </c>
      <c r="H31" s="15">
        <f t="shared" si="10"/>
        <v>30000</v>
      </c>
      <c r="I31" s="13">
        <f t="shared" si="0"/>
        <v>0.79367841408160533</v>
      </c>
      <c r="J31" s="14">
        <f t="shared" si="4"/>
        <v>489.56099295644299</v>
      </c>
    </row>
    <row r="32" spans="1:10" x14ac:dyDescent="0.2">
      <c r="A32" s="13">
        <v>30</v>
      </c>
      <c r="B32" s="14">
        <f t="shared" si="5"/>
        <v>3166.6666666666665</v>
      </c>
      <c r="C32" s="13">
        <f t="shared" si="1"/>
        <v>274.16666666666669</v>
      </c>
      <c r="D32" s="15">
        <f t="shared" si="2"/>
        <v>2892.5</v>
      </c>
      <c r="E32" s="18">
        <f t="shared" si="8"/>
        <v>0.95</v>
      </c>
      <c r="F32" s="17">
        <f t="shared" si="6"/>
        <v>0.11218505584577096</v>
      </c>
      <c r="G32" s="18">
        <f t="shared" si="7"/>
        <v>5.9044766234616353E-3</v>
      </c>
      <c r="H32" s="15">
        <f t="shared" si="10"/>
        <v>30000</v>
      </c>
      <c r="I32" s="13">
        <f t="shared" si="0"/>
        <v>0.78737937904921163</v>
      </c>
      <c r="J32" s="14">
        <f t="shared" si="4"/>
        <v>463.96716815564673</v>
      </c>
    </row>
    <row r="33" spans="1:10" x14ac:dyDescent="0.2">
      <c r="A33" s="13">
        <v>31</v>
      </c>
      <c r="B33" s="14">
        <f t="shared" si="5"/>
        <v>3166.6666666666665</v>
      </c>
      <c r="C33" s="13">
        <f t="shared" si="1"/>
        <v>274.16666666666669</v>
      </c>
      <c r="D33" s="15">
        <f t="shared" si="2"/>
        <v>2892.5</v>
      </c>
      <c r="E33" s="18">
        <f t="shared" si="8"/>
        <v>0.95</v>
      </c>
      <c r="F33" s="17">
        <f t="shared" si="6"/>
        <v>0.10657580305348241</v>
      </c>
      <c r="G33" s="18">
        <f t="shared" si="7"/>
        <v>5.6092527922885493E-3</v>
      </c>
      <c r="H33" s="15">
        <f t="shared" si="10"/>
        <v>30000</v>
      </c>
      <c r="I33" s="13">
        <f t="shared" si="0"/>
        <v>0.78113033635834472</v>
      </c>
      <c r="J33" s="14">
        <f t="shared" si="4"/>
        <v>439.71723594297805</v>
      </c>
    </row>
    <row r="34" spans="1:10" x14ac:dyDescent="0.2">
      <c r="A34" s="13">
        <v>32</v>
      </c>
      <c r="B34" s="14">
        <f t="shared" si="5"/>
        <v>3166.6666666666665</v>
      </c>
      <c r="C34" s="13">
        <f t="shared" si="1"/>
        <v>274.16666666666669</v>
      </c>
      <c r="D34" s="15">
        <f t="shared" si="2"/>
        <v>2892.5</v>
      </c>
      <c r="E34" s="18">
        <f t="shared" si="8"/>
        <v>0.95</v>
      </c>
      <c r="F34" s="17">
        <f t="shared" si="6"/>
        <v>0.10124701290080829</v>
      </c>
      <c r="G34" s="18">
        <f t="shared" si="7"/>
        <v>5.3287901526741233E-3</v>
      </c>
      <c r="H34" s="15">
        <f t="shared" si="10"/>
        <v>30000</v>
      </c>
      <c r="I34" s="13">
        <f t="shared" ref="I34:I62" si="11">1/(1+0.008)^A34</f>
        <v>0.77493088924438958</v>
      </c>
      <c r="J34" s="14">
        <f t="shared" si="4"/>
        <v>416.74030756384309</v>
      </c>
    </row>
    <row r="35" spans="1:10" x14ac:dyDescent="0.2">
      <c r="A35" s="13">
        <v>33</v>
      </c>
      <c r="B35" s="14">
        <f t="shared" si="5"/>
        <v>3166.6666666666665</v>
      </c>
      <c r="C35" s="13">
        <f t="shared" si="1"/>
        <v>274.16666666666669</v>
      </c>
      <c r="D35" s="15">
        <f t="shared" si="2"/>
        <v>2892.5</v>
      </c>
      <c r="E35" s="18">
        <f t="shared" si="8"/>
        <v>0.95</v>
      </c>
      <c r="F35" s="17">
        <f t="shared" si="6"/>
        <v>9.6184662255767869E-2</v>
      </c>
      <c r="G35" s="18">
        <f t="shared" si="7"/>
        <v>5.0623506450404171E-3</v>
      </c>
      <c r="H35" s="15">
        <f t="shared" si="10"/>
        <v>30000</v>
      </c>
      <c r="I35" s="13">
        <f t="shared" si="11"/>
        <v>0.76878064409165636</v>
      </c>
      <c r="J35" s="14">
        <f t="shared" si="4"/>
        <v>394.96925126016811</v>
      </c>
    </row>
    <row r="36" spans="1:10" x14ac:dyDescent="0.2">
      <c r="A36" s="13">
        <v>34</v>
      </c>
      <c r="B36" s="14">
        <f t="shared" si="5"/>
        <v>3166.6666666666665</v>
      </c>
      <c r="C36" s="13">
        <f t="shared" si="1"/>
        <v>274.16666666666669</v>
      </c>
      <c r="D36" s="15">
        <f t="shared" si="2"/>
        <v>2892.5</v>
      </c>
      <c r="E36" s="18">
        <f t="shared" si="8"/>
        <v>0.95</v>
      </c>
      <c r="F36" s="17">
        <f t="shared" si="6"/>
        <v>9.137542914297947E-2</v>
      </c>
      <c r="G36" s="18">
        <f t="shared" si="7"/>
        <v>4.8092331127883997E-3</v>
      </c>
      <c r="H36" s="15">
        <f t="shared" si="10"/>
        <v>30000</v>
      </c>
      <c r="I36" s="13">
        <f t="shared" si="11"/>
        <v>0.76267921040838926</v>
      </c>
      <c r="J36" s="14">
        <f t="shared" si="4"/>
        <v>374.34049219000821</v>
      </c>
    </row>
    <row r="37" spans="1:10" x14ac:dyDescent="0.2">
      <c r="A37" s="13">
        <v>35</v>
      </c>
      <c r="B37" s="14">
        <f t="shared" si="5"/>
        <v>3166.6666666666665</v>
      </c>
      <c r="C37" s="13">
        <f t="shared" si="1"/>
        <v>274.16666666666669</v>
      </c>
      <c r="D37" s="15">
        <f t="shared" si="2"/>
        <v>2892.5</v>
      </c>
      <c r="E37" s="18">
        <f t="shared" si="8"/>
        <v>0.95</v>
      </c>
      <c r="F37" s="17">
        <f t="shared" si="6"/>
        <v>8.6806657685830499E-2</v>
      </c>
      <c r="G37" s="18">
        <f t="shared" si="7"/>
        <v>4.5687714571489707E-3</v>
      </c>
      <c r="H37" s="15">
        <f t="shared" si="10"/>
        <v>30000</v>
      </c>
      <c r="I37" s="13">
        <f t="shared" si="11"/>
        <v>0.7566262008019734</v>
      </c>
      <c r="J37" s="14">
        <f t="shared" si="4"/>
        <v>354.79382305491833</v>
      </c>
    </row>
    <row r="38" spans="1:10" x14ac:dyDescent="0.2">
      <c r="A38" s="13">
        <v>36</v>
      </c>
      <c r="B38" s="14">
        <f t="shared" si="5"/>
        <v>3166.6666666666665</v>
      </c>
      <c r="C38" s="13">
        <f t="shared" si="1"/>
        <v>274.16666666666669</v>
      </c>
      <c r="D38" s="15">
        <f t="shared" si="2"/>
        <v>2892.5</v>
      </c>
      <c r="E38" s="18">
        <f t="shared" si="8"/>
        <v>0.95</v>
      </c>
      <c r="F38" s="17">
        <f t="shared" si="6"/>
        <v>8.2466324801538968E-2</v>
      </c>
      <c r="G38" s="18">
        <f t="shared" si="7"/>
        <v>4.3403328842915312E-3</v>
      </c>
      <c r="H38" s="15">
        <f>0.4*$M$1</f>
        <v>24000</v>
      </c>
      <c r="I38" s="13">
        <f t="shared" si="11"/>
        <v>0.75062123095433864</v>
      </c>
      <c r="J38" s="14">
        <f t="shared" si="4"/>
        <v>316.72454878505556</v>
      </c>
    </row>
    <row r="39" spans="1:10" x14ac:dyDescent="0.2">
      <c r="A39" s="13">
        <v>37</v>
      </c>
      <c r="B39" s="14">
        <f t="shared" si="5"/>
        <v>3166.6666666666665</v>
      </c>
      <c r="C39" s="13">
        <f t="shared" si="1"/>
        <v>274.16666666666669</v>
      </c>
      <c r="D39" s="15">
        <f t="shared" si="2"/>
        <v>2892.5</v>
      </c>
      <c r="E39" s="18">
        <f t="shared" si="8"/>
        <v>0.95</v>
      </c>
      <c r="F39" s="17">
        <f t="shared" si="6"/>
        <v>7.8343008561462021E-2</v>
      </c>
      <c r="G39" s="18">
        <f t="shared" si="7"/>
        <v>4.1233162400769463E-3</v>
      </c>
      <c r="H39" s="15">
        <f t="shared" ref="H39:H49" si="12">0.4*$M$1</f>
        <v>24000</v>
      </c>
      <c r="I39" s="13">
        <f t="shared" si="11"/>
        <v>0.74466391959755818</v>
      </c>
      <c r="J39" s="14">
        <f t="shared" si="4"/>
        <v>300.29878825785204</v>
      </c>
    </row>
    <row r="40" spans="1:10" x14ac:dyDescent="0.2">
      <c r="A40" s="13">
        <v>38</v>
      </c>
      <c r="B40" s="14">
        <f t="shared" si="5"/>
        <v>3166.6666666666665</v>
      </c>
      <c r="C40" s="13">
        <f t="shared" si="1"/>
        <v>274.16666666666669</v>
      </c>
      <c r="D40" s="15">
        <f t="shared" si="2"/>
        <v>2892.5</v>
      </c>
      <c r="E40" s="18">
        <f t="shared" si="8"/>
        <v>0.95</v>
      </c>
      <c r="F40" s="17">
        <f t="shared" si="6"/>
        <v>7.4425858133388922E-2</v>
      </c>
      <c r="G40" s="18">
        <f t="shared" si="7"/>
        <v>3.917150428073099E-3</v>
      </c>
      <c r="H40" s="15">
        <f t="shared" si="12"/>
        <v>24000</v>
      </c>
      <c r="I40" s="13">
        <f t="shared" si="11"/>
        <v>0.73875388848964108</v>
      </c>
      <c r="J40" s="14">
        <f t="shared" si="4"/>
        <v>284.72823730373619</v>
      </c>
    </row>
    <row r="41" spans="1:10" x14ac:dyDescent="0.2">
      <c r="A41" s="13">
        <v>39</v>
      </c>
      <c r="B41" s="14">
        <f t="shared" si="5"/>
        <v>3166.6666666666665</v>
      </c>
      <c r="C41" s="13">
        <f t="shared" si="1"/>
        <v>274.16666666666669</v>
      </c>
      <c r="D41" s="15">
        <f t="shared" si="2"/>
        <v>2892.5</v>
      </c>
      <c r="E41" s="18">
        <f t="shared" si="8"/>
        <v>0.95</v>
      </c>
      <c r="F41" s="17">
        <f t="shared" si="6"/>
        <v>7.0704565226719474E-2</v>
      </c>
      <c r="G41" s="18">
        <f t="shared" si="7"/>
        <v>3.7212929066694489E-3</v>
      </c>
      <c r="H41" s="15">
        <f t="shared" si="12"/>
        <v>24000</v>
      </c>
      <c r="I41" s="13">
        <f t="shared" si="11"/>
        <v>0.73289076239051676</v>
      </c>
      <c r="J41" s="14">
        <f t="shared" si="4"/>
        <v>269.96818360902353</v>
      </c>
    </row>
    <row r="42" spans="1:10" x14ac:dyDescent="0.2">
      <c r="A42" s="13">
        <v>40</v>
      </c>
      <c r="B42" s="14">
        <f t="shared" si="5"/>
        <v>3166.6666666666665</v>
      </c>
      <c r="C42" s="13">
        <f t="shared" si="1"/>
        <v>274.16666666666669</v>
      </c>
      <c r="D42" s="15">
        <f t="shared" si="2"/>
        <v>2892.5</v>
      </c>
      <c r="E42" s="18">
        <f t="shared" si="8"/>
        <v>0.95</v>
      </c>
      <c r="F42" s="17">
        <f t="shared" si="6"/>
        <v>6.7169336965383492E-2</v>
      </c>
      <c r="G42" s="18">
        <f t="shared" si="7"/>
        <v>3.535228261335982E-3</v>
      </c>
      <c r="H42" s="15">
        <f t="shared" si="12"/>
        <v>24000</v>
      </c>
      <c r="I42" s="13">
        <f t="shared" si="11"/>
        <v>0.72707416903821109</v>
      </c>
      <c r="J42" s="14">
        <f t="shared" si="4"/>
        <v>255.97626278368199</v>
      </c>
    </row>
    <row r="43" spans="1:10" x14ac:dyDescent="0.2">
      <c r="A43" s="13">
        <v>41</v>
      </c>
      <c r="B43" s="14">
        <f t="shared" si="5"/>
        <v>3166.6666666666665</v>
      </c>
      <c r="C43" s="13">
        <f t="shared" si="1"/>
        <v>274.16666666666669</v>
      </c>
      <c r="D43" s="15">
        <f t="shared" si="2"/>
        <v>2892.5</v>
      </c>
      <c r="E43" s="18">
        <f t="shared" si="8"/>
        <v>0.95</v>
      </c>
      <c r="F43" s="17">
        <f t="shared" si="6"/>
        <v>6.381087011711431E-2</v>
      </c>
      <c r="G43" s="18">
        <f t="shared" si="7"/>
        <v>3.3584668482691815E-3</v>
      </c>
      <c r="H43" s="15">
        <f t="shared" si="12"/>
        <v>24000</v>
      </c>
      <c r="I43" s="13">
        <f t="shared" si="11"/>
        <v>0.7213037391252094</v>
      </c>
      <c r="J43" s="14">
        <f t="shared" si="4"/>
        <v>242.71233450298399</v>
      </c>
    </row>
    <row r="44" spans="1:10" x14ac:dyDescent="0.2">
      <c r="A44" s="13">
        <v>42</v>
      </c>
      <c r="B44" s="14">
        <f t="shared" si="5"/>
        <v>3166.6666666666665</v>
      </c>
      <c r="C44" s="13">
        <f t="shared" si="1"/>
        <v>274.16666666666669</v>
      </c>
      <c r="D44" s="15">
        <f t="shared" si="2"/>
        <v>2892.5</v>
      </c>
      <c r="E44" s="18">
        <f t="shared" si="8"/>
        <v>0.95</v>
      </c>
      <c r="F44" s="17">
        <f t="shared" si="6"/>
        <v>6.0620326611258595E-2</v>
      </c>
      <c r="G44" s="18">
        <f t="shared" si="7"/>
        <v>3.1905435058557155E-3</v>
      </c>
      <c r="H44" s="15">
        <f t="shared" si="12"/>
        <v>24000</v>
      </c>
      <c r="I44" s="13">
        <f t="shared" si="11"/>
        <v>0.7155791062750092</v>
      </c>
      <c r="J44" s="14">
        <f t="shared" si="4"/>
        <v>230.13836521390789</v>
      </c>
    </row>
    <row r="45" spans="1:10" x14ac:dyDescent="0.2">
      <c r="A45" s="13">
        <v>43</v>
      </c>
      <c r="B45" s="14">
        <f t="shared" si="5"/>
        <v>3166.6666666666665</v>
      </c>
      <c r="C45" s="13">
        <f t="shared" si="1"/>
        <v>274.16666666666669</v>
      </c>
      <c r="D45" s="15">
        <f t="shared" si="2"/>
        <v>2892.5</v>
      </c>
      <c r="E45" s="18">
        <f t="shared" si="8"/>
        <v>0.95</v>
      </c>
      <c r="F45" s="17">
        <f t="shared" si="6"/>
        <v>5.7589310280695659E-2</v>
      </c>
      <c r="G45" s="18">
        <f t="shared" si="7"/>
        <v>3.0310163305629356E-3</v>
      </c>
      <c r="H45" s="15">
        <f t="shared" si="12"/>
        <v>24000</v>
      </c>
      <c r="I45" s="13">
        <f t="shared" si="11"/>
        <v>0.7098999070188583</v>
      </c>
      <c r="J45" s="14">
        <f t="shared" si="4"/>
        <v>218.21831705665466</v>
      </c>
    </row>
    <row r="46" spans="1:10" x14ac:dyDescent="0.2">
      <c r="A46" s="13">
        <v>44</v>
      </c>
      <c r="B46" s="14">
        <f t="shared" si="5"/>
        <v>3166.6666666666665</v>
      </c>
      <c r="C46" s="13">
        <f t="shared" si="1"/>
        <v>274.16666666666669</v>
      </c>
      <c r="D46" s="15">
        <f t="shared" si="2"/>
        <v>2892.5</v>
      </c>
      <c r="E46" s="18">
        <f t="shared" si="8"/>
        <v>0.95</v>
      </c>
      <c r="F46" s="17">
        <f t="shared" si="6"/>
        <v>5.4709844766660874E-2</v>
      </c>
      <c r="G46" s="18">
        <f t="shared" si="7"/>
        <v>2.8794655140347847E-3</v>
      </c>
      <c r="H46" s="15">
        <f t="shared" si="12"/>
        <v>24000</v>
      </c>
      <c r="I46" s="13">
        <f t="shared" si="11"/>
        <v>0.70426578077267687</v>
      </c>
      <c r="J46" s="14">
        <f t="shared" si="4"/>
        <v>206.91804267035948</v>
      </c>
    </row>
    <row r="47" spans="1:10" x14ac:dyDescent="0.2">
      <c r="A47" s="13">
        <v>45</v>
      </c>
      <c r="B47" s="14">
        <f t="shared" si="5"/>
        <v>3166.6666666666665</v>
      </c>
      <c r="C47" s="13">
        <f t="shared" si="1"/>
        <v>274.16666666666669</v>
      </c>
      <c r="D47" s="15">
        <f t="shared" si="2"/>
        <v>2892.5</v>
      </c>
      <c r="E47" s="18">
        <f t="shared" si="8"/>
        <v>0.95</v>
      </c>
      <c r="F47" s="17">
        <f t="shared" si="6"/>
        <v>5.1974352528327827E-2</v>
      </c>
      <c r="G47" s="18">
        <f t="shared" si="7"/>
        <v>2.7354922383330468E-3</v>
      </c>
      <c r="H47" s="15">
        <f t="shared" si="12"/>
        <v>24000</v>
      </c>
      <c r="I47" s="13">
        <f t="shared" si="11"/>
        <v>0.6986763698141637</v>
      </c>
      <c r="J47" s="14">
        <f t="shared" si="4"/>
        <v>196.20518556978874</v>
      </c>
    </row>
    <row r="48" spans="1:10" x14ac:dyDescent="0.2">
      <c r="A48" s="13">
        <v>46</v>
      </c>
      <c r="B48" s="14">
        <f t="shared" si="5"/>
        <v>3166.6666666666665</v>
      </c>
      <c r="C48" s="13">
        <f t="shared" si="1"/>
        <v>274.16666666666669</v>
      </c>
      <c r="D48" s="15">
        <f t="shared" si="2"/>
        <v>2892.5</v>
      </c>
      <c r="E48" s="18">
        <f t="shared" si="8"/>
        <v>0.95</v>
      </c>
      <c r="F48" s="17">
        <f t="shared" si="6"/>
        <v>4.9375634901911436E-2</v>
      </c>
      <c r="G48" s="18">
        <f t="shared" si="7"/>
        <v>2.5987176264163914E-3</v>
      </c>
      <c r="H48" s="15">
        <f t="shared" si="12"/>
        <v>24000</v>
      </c>
      <c r="I48" s="13">
        <f t="shared" si="11"/>
        <v>0.69313131926008287</v>
      </c>
      <c r="J48" s="14">
        <f t="shared" si="4"/>
        <v>186.04908579655702</v>
      </c>
    </row>
    <row r="49" spans="1:10" x14ac:dyDescent="0.2">
      <c r="A49" s="13">
        <v>47</v>
      </c>
      <c r="B49" s="14">
        <f t="shared" si="5"/>
        <v>3166.6666666666665</v>
      </c>
      <c r="C49" s="13">
        <f t="shared" si="1"/>
        <v>274.16666666666669</v>
      </c>
      <c r="D49" s="15">
        <f t="shared" si="2"/>
        <v>2892.5</v>
      </c>
      <c r="E49" s="18">
        <f t="shared" si="8"/>
        <v>0.95</v>
      </c>
      <c r="F49" s="17">
        <f t="shared" si="6"/>
        <v>4.6906853156815864E-2</v>
      </c>
      <c r="G49" s="18">
        <f t="shared" si="7"/>
        <v>2.4687817450955718E-3</v>
      </c>
      <c r="H49" s="15">
        <f t="shared" si="12"/>
        <v>24000</v>
      </c>
      <c r="I49" s="13">
        <f t="shared" si="11"/>
        <v>0.68763027704373303</v>
      </c>
      <c r="J49" s="14">
        <f t="shared" si="4"/>
        <v>176.42069056426377</v>
      </c>
    </row>
    <row r="50" spans="1:10" x14ac:dyDescent="0.2">
      <c r="A50" s="13">
        <v>48</v>
      </c>
      <c r="B50" s="14">
        <f t="shared" si="5"/>
        <v>3166.6666666666665</v>
      </c>
      <c r="C50" s="13">
        <f t="shared" si="1"/>
        <v>274.16666666666669</v>
      </c>
      <c r="D50" s="15">
        <f t="shared" si="2"/>
        <v>2892.5</v>
      </c>
      <c r="E50" s="18">
        <f t="shared" si="8"/>
        <v>0.95</v>
      </c>
      <c r="F50" s="17">
        <f t="shared" si="6"/>
        <v>4.4561510498975068E-2</v>
      </c>
      <c r="G50" s="18">
        <f t="shared" si="7"/>
        <v>2.345342657840796E-3</v>
      </c>
      <c r="H50" s="15">
        <f>0.3*$M$1</f>
        <v>18000</v>
      </c>
      <c r="I50" s="13">
        <f t="shared" si="11"/>
        <v>0.68217289389259217</v>
      </c>
      <c r="J50" s="14">
        <f t="shared" si="4"/>
        <v>157.69289450352738</v>
      </c>
    </row>
    <row r="51" spans="1:10" x14ac:dyDescent="0.2">
      <c r="A51" s="13">
        <v>49</v>
      </c>
      <c r="B51" s="14">
        <f t="shared" si="5"/>
        <v>3166.6666666666665</v>
      </c>
      <c r="C51" s="13">
        <f t="shared" si="1"/>
        <v>274.16666666666669</v>
      </c>
      <c r="D51" s="15">
        <f t="shared" si="2"/>
        <v>2892.5</v>
      </c>
      <c r="E51" s="18">
        <f t="shared" si="8"/>
        <v>0.95</v>
      </c>
      <c r="F51" s="17">
        <f t="shared" si="6"/>
        <v>4.2333434974026314E-2</v>
      </c>
      <c r="G51" s="18">
        <f t="shared" si="7"/>
        <v>2.2280755249487541E-3</v>
      </c>
      <c r="H51" s="15">
        <f t="shared" ref="H51:H61" si="13">0.3*$M$1</f>
        <v>18000</v>
      </c>
      <c r="I51" s="13">
        <f t="shared" si="11"/>
        <v>0.67675882330614312</v>
      </c>
      <c r="J51" s="14">
        <f t="shared" si="4"/>
        <v>149.59111653139877</v>
      </c>
    </row>
    <row r="52" spans="1:10" x14ac:dyDescent="0.2">
      <c r="A52" s="13">
        <v>50</v>
      </c>
      <c r="B52" s="14">
        <f t="shared" si="5"/>
        <v>3166.6666666666665</v>
      </c>
      <c r="C52" s="13">
        <f t="shared" si="1"/>
        <v>274.16666666666669</v>
      </c>
      <c r="D52" s="15">
        <f t="shared" si="2"/>
        <v>2892.5</v>
      </c>
      <c r="E52" s="18">
        <f t="shared" si="8"/>
        <v>0.95</v>
      </c>
      <c r="F52" s="17">
        <f t="shared" si="6"/>
        <v>4.0216763225324997E-2</v>
      </c>
      <c r="G52" s="18">
        <f t="shared" si="7"/>
        <v>2.1166717487013167E-3</v>
      </c>
      <c r="H52" s="15">
        <f t="shared" si="13"/>
        <v>18000</v>
      </c>
      <c r="I52" s="13">
        <f t="shared" si="11"/>
        <v>0.67138772153387205</v>
      </c>
      <c r="J52" s="14">
        <f t="shared" si="4"/>
        <v>141.90692123597503</v>
      </c>
    </row>
    <row r="53" spans="1:10" x14ac:dyDescent="0.2">
      <c r="A53" s="13">
        <v>51</v>
      </c>
      <c r="B53" s="14">
        <f t="shared" si="5"/>
        <v>3166.6666666666665</v>
      </c>
      <c r="C53" s="13">
        <f t="shared" si="1"/>
        <v>274.16666666666669</v>
      </c>
      <c r="D53" s="15">
        <f t="shared" si="2"/>
        <v>2892.5</v>
      </c>
      <c r="E53" s="18">
        <f t="shared" si="8"/>
        <v>0.95</v>
      </c>
      <c r="F53" s="17">
        <f t="shared" si="6"/>
        <v>3.8205925064058746E-2</v>
      </c>
      <c r="G53" s="18">
        <f t="shared" si="7"/>
        <v>2.0108381612662513E-3</v>
      </c>
      <c r="H53" s="15">
        <f t="shared" si="13"/>
        <v>18000</v>
      </c>
      <c r="I53" s="13">
        <f t="shared" si="11"/>
        <v>0.66605924755344448</v>
      </c>
      <c r="J53" s="14">
        <f t="shared" si="4"/>
        <v>134.61871059539544</v>
      </c>
    </row>
    <row r="54" spans="1:10" x14ac:dyDescent="0.2">
      <c r="A54" s="13">
        <v>52</v>
      </c>
      <c r="B54" s="14">
        <f t="shared" si="5"/>
        <v>3166.6666666666665</v>
      </c>
      <c r="C54" s="13">
        <f t="shared" si="1"/>
        <v>274.16666666666669</v>
      </c>
      <c r="D54" s="15">
        <f t="shared" si="2"/>
        <v>2892.5</v>
      </c>
      <c r="E54" s="18">
        <f t="shared" si="8"/>
        <v>0.95</v>
      </c>
      <c r="F54" s="17">
        <f t="shared" si="6"/>
        <v>3.6295628810855809E-2</v>
      </c>
      <c r="G54" s="18">
        <f t="shared" si="7"/>
        <v>1.9102962532029366E-3</v>
      </c>
      <c r="H54" s="15">
        <f t="shared" si="13"/>
        <v>18000</v>
      </c>
      <c r="I54" s="13">
        <f t="shared" si="11"/>
        <v>0.66077306304905203</v>
      </c>
      <c r="J54" s="14">
        <f t="shared" si="4"/>
        <v>127.706007853481</v>
      </c>
    </row>
    <row r="55" spans="1:10" x14ac:dyDescent="0.2">
      <c r="A55" s="13">
        <v>53</v>
      </c>
      <c r="B55" s="14">
        <f t="shared" si="5"/>
        <v>3166.6666666666665</v>
      </c>
      <c r="C55" s="13">
        <f t="shared" si="1"/>
        <v>274.16666666666669</v>
      </c>
      <c r="D55" s="15">
        <f t="shared" si="2"/>
        <v>2892.5</v>
      </c>
      <c r="E55" s="18">
        <f t="shared" si="8"/>
        <v>0.95</v>
      </c>
      <c r="F55" s="17">
        <f t="shared" si="6"/>
        <v>3.4480847370313018E-2</v>
      </c>
      <c r="G55" s="18">
        <f t="shared" si="7"/>
        <v>1.8147814405427912E-3</v>
      </c>
      <c r="H55" s="15">
        <f t="shared" si="13"/>
        <v>18000</v>
      </c>
      <c r="I55" s="13">
        <f t="shared" si="11"/>
        <v>0.65552883238993254</v>
      </c>
      <c r="J55" s="14">
        <f t="shared" si="4"/>
        <v>121.14939907634525</v>
      </c>
    </row>
    <row r="56" spans="1:10" x14ac:dyDescent="0.2">
      <c r="A56" s="13">
        <v>54</v>
      </c>
      <c r="B56" s="14">
        <f t="shared" si="5"/>
        <v>3166.6666666666665</v>
      </c>
      <c r="C56" s="13">
        <f t="shared" si="1"/>
        <v>274.16666666666669</v>
      </c>
      <c r="D56" s="15">
        <f t="shared" si="2"/>
        <v>2892.5</v>
      </c>
      <c r="E56" s="18">
        <f t="shared" si="8"/>
        <v>0.95</v>
      </c>
      <c r="F56" s="17">
        <f t="shared" si="6"/>
        <v>3.2756805001797368E-2</v>
      </c>
      <c r="G56" s="18">
        <f t="shared" si="7"/>
        <v>1.7240423685156506E-3</v>
      </c>
      <c r="H56" s="15">
        <f t="shared" si="13"/>
        <v>18000</v>
      </c>
      <c r="I56" s="13">
        <f t="shared" si="11"/>
        <v>0.65032622260906014</v>
      </c>
      <c r="J56" s="14">
        <f t="shared" si="4"/>
        <v>114.93047776812458</v>
      </c>
    </row>
    <row r="57" spans="1:10" x14ac:dyDescent="0.2">
      <c r="A57" s="13">
        <v>55</v>
      </c>
      <c r="B57" s="14">
        <f t="shared" si="5"/>
        <v>3166.6666666666665</v>
      </c>
      <c r="C57" s="13">
        <f t="shared" si="1"/>
        <v>274.16666666666669</v>
      </c>
      <c r="D57" s="15">
        <f t="shared" si="2"/>
        <v>2892.5</v>
      </c>
      <c r="E57" s="18">
        <f t="shared" si="8"/>
        <v>0.95</v>
      </c>
      <c r="F57" s="17">
        <f t="shared" si="6"/>
        <v>3.1118964751707497E-2</v>
      </c>
      <c r="G57" s="18">
        <f t="shared" si="7"/>
        <v>1.6378402500898705E-3</v>
      </c>
      <c r="H57" s="15">
        <f t="shared" si="13"/>
        <v>18000</v>
      </c>
      <c r="I57" s="13">
        <f t="shared" si="11"/>
        <v>0.64516490338200394</v>
      </c>
      <c r="J57" s="14">
        <f t="shared" si="4"/>
        <v>109.03179238499293</v>
      </c>
    </row>
    <row r="58" spans="1:10" x14ac:dyDescent="0.2">
      <c r="A58" s="13">
        <v>56</v>
      </c>
      <c r="B58" s="14">
        <f t="shared" si="5"/>
        <v>3166.6666666666665</v>
      </c>
      <c r="C58" s="13">
        <f t="shared" si="1"/>
        <v>274.16666666666669</v>
      </c>
      <c r="D58" s="15">
        <f t="shared" si="2"/>
        <v>2892.5</v>
      </c>
      <c r="E58" s="18">
        <f t="shared" si="8"/>
        <v>0.95</v>
      </c>
      <c r="F58" s="17">
        <f t="shared" si="6"/>
        <v>2.9563016514122121E-2</v>
      </c>
      <c r="G58" s="18">
        <f t="shared" si="7"/>
        <v>1.5559482375853764E-3</v>
      </c>
      <c r="H58" s="15">
        <f t="shared" si="13"/>
        <v>18000</v>
      </c>
      <c r="I58" s="13">
        <f t="shared" si="11"/>
        <v>0.64004454700595625</v>
      </c>
      <c r="J58" s="14">
        <f t="shared" si="4"/>
        <v>103.43679659511911</v>
      </c>
    </row>
    <row r="59" spans="1:10" x14ac:dyDescent="0.2">
      <c r="A59" s="13">
        <v>57</v>
      </c>
      <c r="B59" s="14">
        <f t="shared" si="5"/>
        <v>3166.6666666666665</v>
      </c>
      <c r="C59" s="13">
        <f t="shared" si="1"/>
        <v>274.16666666666669</v>
      </c>
      <c r="D59" s="15">
        <f t="shared" si="2"/>
        <v>2892.5</v>
      </c>
      <c r="E59" s="18">
        <f t="shared" si="8"/>
        <v>0.95</v>
      </c>
      <c r="F59" s="17">
        <f t="shared" si="6"/>
        <v>2.8084865688416012E-2</v>
      </c>
      <c r="G59" s="18">
        <f t="shared" si="7"/>
        <v>1.4781508257061086E-3</v>
      </c>
      <c r="H59" s="15">
        <f t="shared" si="13"/>
        <v>18000</v>
      </c>
      <c r="I59" s="13">
        <f t="shared" si="11"/>
        <v>0.63496482837892487</v>
      </c>
      <c r="J59" s="14">
        <f t="shared" si="4"/>
        <v>98.12980214027094</v>
      </c>
    </row>
    <row r="60" spans="1:10" x14ac:dyDescent="0.2">
      <c r="A60" s="13">
        <v>58</v>
      </c>
      <c r="B60" s="14">
        <f t="shared" si="5"/>
        <v>3166.6666666666665</v>
      </c>
      <c r="C60" s="13">
        <f t="shared" si="1"/>
        <v>274.16666666666669</v>
      </c>
      <c r="D60" s="15">
        <f t="shared" si="2"/>
        <v>2892.5</v>
      </c>
      <c r="E60" s="18">
        <f t="shared" si="8"/>
        <v>0.95</v>
      </c>
      <c r="F60" s="17">
        <f t="shared" si="6"/>
        <v>2.668062240399521E-2</v>
      </c>
      <c r="G60" s="18">
        <f t="shared" si="7"/>
        <v>1.4042432844208023E-3</v>
      </c>
      <c r="H60" s="15">
        <f t="shared" si="13"/>
        <v>18000</v>
      </c>
      <c r="I60" s="13">
        <f t="shared" si="11"/>
        <v>0.6299254249790921</v>
      </c>
      <c r="J60" s="14">
        <f t="shared" si="4"/>
        <v>93.095934162386726</v>
      </c>
    </row>
    <row r="61" spans="1:10" x14ac:dyDescent="0.2">
      <c r="A61" s="13">
        <v>59</v>
      </c>
      <c r="B61" s="14">
        <f t="shared" si="5"/>
        <v>3166.6666666666665</v>
      </c>
      <c r="C61" s="13">
        <f t="shared" si="1"/>
        <v>274.16666666666669</v>
      </c>
      <c r="D61" s="15">
        <f t="shared" si="2"/>
        <v>2892.5</v>
      </c>
      <c r="E61" s="18">
        <f t="shared" si="8"/>
        <v>0.95</v>
      </c>
      <c r="F61" s="17">
        <f t="shared" si="6"/>
        <v>2.5346591283795447E-2</v>
      </c>
      <c r="G61" s="18">
        <f t="shared" si="7"/>
        <v>1.3340311201997627E-3</v>
      </c>
      <c r="H61" s="15">
        <f t="shared" si="13"/>
        <v>18000</v>
      </c>
      <c r="I61" s="13">
        <f t="shared" si="11"/>
        <v>0.62492601684433724</v>
      </c>
      <c r="J61" s="14">
        <f t="shared" si="4"/>
        <v>88.321088865649216</v>
      </c>
    </row>
    <row r="62" spans="1:10" x14ac:dyDescent="0.2">
      <c r="A62" s="13">
        <v>59</v>
      </c>
      <c r="B62" s="14"/>
      <c r="C62" s="13"/>
      <c r="D62" s="15"/>
      <c r="E62" s="18"/>
      <c r="F62" s="18"/>
      <c r="G62" s="16">
        <f>F61</f>
        <v>2.5346591283795447E-2</v>
      </c>
      <c r="H62" s="15">
        <v>12000</v>
      </c>
      <c r="I62" s="13">
        <f t="shared" si="11"/>
        <v>0.62492601684433724</v>
      </c>
      <c r="J62" s="14">
        <f t="shared" si="4"/>
        <v>190.07693197876424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Economy</vt:lpstr>
      <vt:lpstr>SUV</vt:lpstr>
      <vt:lpstr>Luxury</vt:lpstr>
      <vt:lpstr>shortterm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Di Dalmazi</cp:lastModifiedBy>
  <dcterms:created xsi:type="dcterms:W3CDTF">2023-09-01T09:37:04Z</dcterms:created>
  <dcterms:modified xsi:type="dcterms:W3CDTF">2024-01-05T16:18:58Z</dcterms:modified>
</cp:coreProperties>
</file>