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mirh_jandaghian/Downloads/Telegram/"/>
    </mc:Choice>
  </mc:AlternateContent>
  <xr:revisionPtr revIDLastSave="0" documentId="13_ncr:1_{EF8CF0A8-F922-FB41-9156-04C813D1C5AB}" xr6:coauthVersionLast="47" xr6:coauthVersionMax="47" xr10:uidLastSave="{00000000-0000-0000-0000-000000000000}"/>
  <bookViews>
    <workbookView xWindow="16800" yWindow="500" windowWidth="16800" windowHeight="19120" xr2:uid="{7FFBBD4A-2DD5-4A4B-96E3-D9DDF6BBA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S3" i="1"/>
  <c r="R3" i="1"/>
  <c r="P4" i="1"/>
  <c r="R4" i="1" s="1"/>
  <c r="S4" i="1" s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13" i="1"/>
  <c r="M3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3" i="1"/>
  <c r="L14" i="1"/>
  <c r="K15" i="1"/>
  <c r="K13" i="1"/>
  <c r="Q37" i="1"/>
  <c r="E7" i="1" s="1"/>
  <c r="Q4" i="1"/>
  <c r="Q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3" i="1"/>
  <c r="E35" i="1"/>
  <c r="L35" i="1"/>
  <c r="K14" i="1"/>
  <c r="H22" i="1"/>
  <c r="E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14" i="1"/>
  <c r="G15" i="1" s="1"/>
  <c r="G16" i="1" s="1"/>
  <c r="G17" i="1" s="1"/>
  <c r="G18" i="1" s="1"/>
  <c r="G19" i="1" s="1"/>
  <c r="G20" i="1" s="1"/>
  <c r="G21" i="1" s="1"/>
  <c r="G2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P3" i="1" l="1"/>
  <c r="H13" i="1"/>
  <c r="H14" i="1"/>
  <c r="H15" i="1"/>
  <c r="H16" i="1"/>
  <c r="H18" i="1"/>
  <c r="H17" i="1"/>
  <c r="H19" i="1" l="1"/>
  <c r="H20" i="1" l="1"/>
  <c r="H21" i="1" l="1"/>
  <c r="G23" i="1" l="1"/>
  <c r="H23" i="1" l="1"/>
  <c r="G24" i="1"/>
  <c r="H24" i="1" l="1"/>
  <c r="G25" i="1"/>
  <c r="H25" i="1" l="1"/>
  <c r="G26" i="1"/>
  <c r="H26" i="1" l="1"/>
  <c r="G27" i="1"/>
  <c r="H27" i="1" l="1"/>
  <c r="G28" i="1"/>
  <c r="H28" i="1" l="1"/>
  <c r="G29" i="1"/>
  <c r="H29" i="1" l="1"/>
  <c r="G30" i="1"/>
  <c r="H30" i="1" l="1"/>
  <c r="G31" i="1"/>
  <c r="H31" i="1" l="1"/>
  <c r="G32" i="1"/>
  <c r="H32" i="1" l="1"/>
  <c r="G33" i="1"/>
  <c r="H33" i="1" l="1"/>
  <c r="G34" i="1"/>
  <c r="H34" i="1" l="1"/>
  <c r="G35" i="1"/>
  <c r="H35" i="1" l="1"/>
  <c r="H37" i="1" s="1"/>
</calcChain>
</file>

<file path=xl/sharedStrings.xml><?xml version="1.0" encoding="utf-8"?>
<sst xmlns="http://schemas.openxmlformats.org/spreadsheetml/2006/main" count="32" uniqueCount="30">
  <si>
    <t>CLV</t>
  </si>
  <si>
    <t>T</t>
  </si>
  <si>
    <t>C</t>
  </si>
  <si>
    <t>M</t>
  </si>
  <si>
    <t>P</t>
  </si>
  <si>
    <t>Actualization</t>
  </si>
  <si>
    <t>RR(t)</t>
  </si>
  <si>
    <t>CRR</t>
  </si>
  <si>
    <t>contribution of T to CLV</t>
  </si>
  <si>
    <t>ROI</t>
  </si>
  <si>
    <t>Penalty</t>
  </si>
  <si>
    <t>theoritical price</t>
  </si>
  <si>
    <t>churn rate</t>
  </si>
  <si>
    <t>churn</t>
  </si>
  <si>
    <t>incidence on clv</t>
  </si>
  <si>
    <t>contact center</t>
  </si>
  <si>
    <t>cost</t>
  </si>
  <si>
    <t>PROB</t>
  </si>
  <si>
    <t>call prob</t>
  </si>
  <si>
    <t>contr on clv</t>
  </si>
  <si>
    <t>A</t>
  </si>
  <si>
    <t>B</t>
  </si>
  <si>
    <t>NET RETURN</t>
  </si>
  <si>
    <t>TOTAL POS RETURN</t>
  </si>
  <si>
    <t>COST</t>
  </si>
  <si>
    <t>CPC</t>
  </si>
  <si>
    <t>CR</t>
  </si>
  <si>
    <t>POP</t>
  </si>
  <si>
    <t>BEAR</t>
  </si>
  <si>
    <t>Total 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</si>
</sst>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9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5061-A317-4439-99D8-A767A3E48E21}">
  <dimension ref="A2:T37"/>
  <sheetViews>
    <sheetView tabSelected="1" topLeftCell="H1" zoomScale="94" workbookViewId="0">
      <selection activeCell="H8" sqref="H8"/>
    </sheetView>
  </sheetViews>
  <sheetFormatPr baseColWidth="10" defaultColWidth="8.83203125" defaultRowHeight="15" x14ac:dyDescent="0.2"/>
  <cols>
    <col min="1" max="1" width="12.5" bestFit="1" customWidth="1"/>
    <col min="4" max="4" width="35.6640625" bestFit="1" customWidth="1"/>
    <col min="5" max="5" width="11.83203125" bestFit="1" customWidth="1"/>
    <col min="8" max="8" width="19.6640625" bestFit="1" customWidth="1"/>
    <col min="9" max="9" width="19.6640625" customWidth="1"/>
    <col min="17" max="17" width="9.33203125" bestFit="1" customWidth="1"/>
  </cols>
  <sheetData>
    <row r="2" spans="1:20" x14ac:dyDescent="0.2">
      <c r="M2" t="s">
        <v>27</v>
      </c>
      <c r="N2" t="s">
        <v>26</v>
      </c>
      <c r="O2" t="s">
        <v>25</v>
      </c>
      <c r="P2" t="s">
        <v>23</v>
      </c>
      <c r="Q2" t="s">
        <v>24</v>
      </c>
      <c r="R2" t="s">
        <v>22</v>
      </c>
      <c r="S2" t="s">
        <v>9</v>
      </c>
      <c r="T2" t="s">
        <v>28</v>
      </c>
    </row>
    <row r="3" spans="1:20" x14ac:dyDescent="0.2">
      <c r="L3" t="s">
        <v>20</v>
      </c>
      <c r="M3">
        <v>100000</v>
      </c>
      <c r="N3" s="2">
        <v>0.2</v>
      </c>
      <c r="O3">
        <v>10</v>
      </c>
      <c r="P3">
        <f>M3*N3*E7</f>
        <v>3273757.191496369</v>
      </c>
      <c r="Q3">
        <f>M3*O3</f>
        <v>1000000</v>
      </c>
      <c r="R3">
        <f>P3-Q3</f>
        <v>2273757.191496369</v>
      </c>
      <c r="S3">
        <f>R3/Q3</f>
        <v>2.2737571914963688</v>
      </c>
      <c r="T3">
        <f>O3/E7</f>
        <v>6.1091885653432959E-2</v>
      </c>
    </row>
    <row r="4" spans="1:20" x14ac:dyDescent="0.2">
      <c r="L4" t="s">
        <v>21</v>
      </c>
      <c r="M4">
        <v>300000</v>
      </c>
      <c r="N4" s="2">
        <v>0.15</v>
      </c>
      <c r="O4">
        <v>8</v>
      </c>
      <c r="P4">
        <f>M4*N4*E7</f>
        <v>7365953.6808668301</v>
      </c>
      <c r="Q4">
        <f>M4*O4</f>
        <v>2400000</v>
      </c>
      <c r="R4">
        <f>P4-Q4</f>
        <v>4965953.6808668301</v>
      </c>
      <c r="S4">
        <f>R4/Q4</f>
        <v>2.069147367027846</v>
      </c>
      <c r="T4">
        <f>O4/E7</f>
        <v>4.887350852274637E-2</v>
      </c>
    </row>
    <row r="5" spans="1:20" x14ac:dyDescent="0.2">
      <c r="E5" s="2">
        <v>0.01</v>
      </c>
    </row>
    <row r="6" spans="1:20" ht="13" customHeight="1" x14ac:dyDescent="0.2"/>
    <row r="7" spans="1:20" ht="13" customHeight="1" x14ac:dyDescent="0.2">
      <c r="A7" s="1"/>
      <c r="D7" t="s">
        <v>29</v>
      </c>
      <c r="E7" s="3">
        <f>H37+Q37+M37</f>
        <v>163.68785957481845</v>
      </c>
    </row>
    <row r="8" spans="1:20" x14ac:dyDescent="0.2">
      <c r="A8" s="1"/>
    </row>
    <row r="9" spans="1:20" x14ac:dyDescent="0.2">
      <c r="A9" s="1"/>
    </row>
    <row r="10" spans="1:20" x14ac:dyDescent="0.2">
      <c r="A10" s="1"/>
      <c r="E10" s="2"/>
    </row>
    <row r="11" spans="1:20" x14ac:dyDescent="0.2">
      <c r="A11" s="1"/>
      <c r="N11" t="s">
        <v>15</v>
      </c>
    </row>
    <row r="12" spans="1:20" x14ac:dyDescent="0.2">
      <c r="A12" s="1" t="s">
        <v>1</v>
      </c>
      <c r="B12" t="s">
        <v>4</v>
      </c>
      <c r="C12" t="s">
        <v>2</v>
      </c>
      <c r="D12" t="s">
        <v>3</v>
      </c>
      <c r="E12" t="s">
        <v>5</v>
      </c>
      <c r="F12" t="s">
        <v>6</v>
      </c>
      <c r="G12" t="s">
        <v>7</v>
      </c>
      <c r="H12" t="s">
        <v>8</v>
      </c>
      <c r="I12" t="s">
        <v>11</v>
      </c>
      <c r="J12" t="s">
        <v>10</v>
      </c>
      <c r="K12" t="s">
        <v>12</v>
      </c>
      <c r="L12" t="s">
        <v>13</v>
      </c>
      <c r="M12" t="s">
        <v>14</v>
      </c>
      <c r="N12" t="s">
        <v>16</v>
      </c>
      <c r="O12" t="s">
        <v>17</v>
      </c>
      <c r="P12" t="s">
        <v>18</v>
      </c>
      <c r="Q12" t="s">
        <v>19</v>
      </c>
    </row>
    <row r="13" spans="1:20" x14ac:dyDescent="0.2">
      <c r="A13">
        <v>0</v>
      </c>
      <c r="B13">
        <v>16</v>
      </c>
      <c r="C13">
        <v>12</v>
      </c>
      <c r="D13">
        <f>B13-C13</f>
        <v>4</v>
      </c>
      <c r="E13">
        <f>1/(1+$E$5)^A13</f>
        <v>1</v>
      </c>
      <c r="F13">
        <v>1</v>
      </c>
      <c r="G13">
        <v>1</v>
      </c>
      <c r="H13">
        <f t="shared" ref="H13:H35" si="0">D13*E13*G13</f>
        <v>4</v>
      </c>
      <c r="I13">
        <v>20</v>
      </c>
      <c r="J13">
        <f>0.5*SUM(I14:I35)</f>
        <v>220</v>
      </c>
      <c r="K13">
        <f>1-F13</f>
        <v>0</v>
      </c>
      <c r="L13">
        <v>0</v>
      </c>
      <c r="M13">
        <f>J13*L13*E13</f>
        <v>0</v>
      </c>
      <c r="N13">
        <v>3.5</v>
      </c>
      <c r="O13" s="5">
        <v>1.4999999999999999E-2</v>
      </c>
      <c r="P13" s="6">
        <f>O13*G13</f>
        <v>1.4999999999999999E-2</v>
      </c>
      <c r="Q13">
        <f>-P13*N13*E13</f>
        <v>-5.2499999999999998E-2</v>
      </c>
    </row>
    <row r="14" spans="1:20" x14ac:dyDescent="0.2">
      <c r="A14">
        <v>1</v>
      </c>
      <c r="B14">
        <v>16</v>
      </c>
      <c r="C14">
        <v>12</v>
      </c>
      <c r="D14">
        <f t="shared" ref="D14:D35" si="1">B14-C14</f>
        <v>4</v>
      </c>
      <c r="E14">
        <f t="shared" ref="E14:E35" si="2">1/(1+$E$5)^A14</f>
        <v>0.99009900990099009</v>
      </c>
      <c r="F14">
        <v>0.99</v>
      </c>
      <c r="G14">
        <f t="shared" ref="G14:G22" si="3">F14*G13</f>
        <v>0.99</v>
      </c>
      <c r="H14">
        <f t="shared" si="0"/>
        <v>3.9207920792079207</v>
      </c>
      <c r="I14">
        <v>20</v>
      </c>
      <c r="J14">
        <f t="shared" ref="J14:J35" si="4">0.5*SUM(I15:I36)</f>
        <v>210</v>
      </c>
      <c r="K14">
        <f>1-F14</f>
        <v>1.0000000000000009E-2</v>
      </c>
      <c r="L14">
        <f>G13-G14</f>
        <v>1.0000000000000009E-2</v>
      </c>
      <c r="M14">
        <f t="shared" ref="M14:M35" si="5">J14*L14*E14</f>
        <v>2.0792079207920811</v>
      </c>
      <c r="N14">
        <v>3.5</v>
      </c>
      <c r="O14">
        <v>1.4999999999999999E-2</v>
      </c>
      <c r="P14" s="6">
        <f t="shared" ref="P14:P35" si="6">O14*G14</f>
        <v>1.4849999999999999E-2</v>
      </c>
      <c r="Q14">
        <f t="shared" ref="Q14:Q35" si="7">-P14*N14*E14</f>
        <v>-5.1460396039603951E-2</v>
      </c>
    </row>
    <row r="15" spans="1:20" x14ac:dyDescent="0.2">
      <c r="A15">
        <v>2</v>
      </c>
      <c r="B15">
        <v>20</v>
      </c>
      <c r="C15">
        <v>12</v>
      </c>
      <c r="D15">
        <f t="shared" si="1"/>
        <v>8</v>
      </c>
      <c r="E15">
        <f t="shared" si="2"/>
        <v>0.98029604940692083</v>
      </c>
      <c r="F15">
        <v>0.99</v>
      </c>
      <c r="G15">
        <f t="shared" si="3"/>
        <v>0.98009999999999997</v>
      </c>
      <c r="H15">
        <f t="shared" si="0"/>
        <v>7.6863052641897847</v>
      </c>
      <c r="I15">
        <v>20</v>
      </c>
      <c r="J15">
        <f t="shared" si="4"/>
        <v>200</v>
      </c>
      <c r="K15">
        <f>1-F15</f>
        <v>1.0000000000000009E-2</v>
      </c>
      <c r="L15">
        <f t="shared" ref="L15:L34" si="8">G14-G15</f>
        <v>9.9000000000000199E-3</v>
      </c>
      <c r="M15">
        <f t="shared" si="5"/>
        <v>1.9409861778257071</v>
      </c>
      <c r="N15">
        <v>3.5</v>
      </c>
      <c r="O15">
        <v>1.4999999999999999E-2</v>
      </c>
      <c r="P15" s="6">
        <f t="shared" si="6"/>
        <v>1.4701499999999999E-2</v>
      </c>
      <c r="Q15">
        <f t="shared" si="7"/>
        <v>-5.0441378296245461E-2</v>
      </c>
    </row>
    <row r="16" spans="1:20" x14ac:dyDescent="0.2">
      <c r="A16">
        <v>3</v>
      </c>
      <c r="B16">
        <v>20</v>
      </c>
      <c r="C16">
        <v>12</v>
      </c>
      <c r="D16">
        <f t="shared" si="1"/>
        <v>8</v>
      </c>
      <c r="E16">
        <f t="shared" si="2"/>
        <v>0.97059014792764453</v>
      </c>
      <c r="F16">
        <v>0.99</v>
      </c>
      <c r="G16">
        <f t="shared" si="3"/>
        <v>0.97029899999999991</v>
      </c>
      <c r="H16">
        <f t="shared" si="0"/>
        <v>7.5341011995523637</v>
      </c>
      <c r="I16">
        <v>20</v>
      </c>
      <c r="J16">
        <f t="shared" si="4"/>
        <v>190</v>
      </c>
      <c r="K16">
        <f t="shared" ref="K16:K35" si="9">1-F16</f>
        <v>1.0000000000000009E-2</v>
      </c>
      <c r="L16">
        <f t="shared" si="8"/>
        <v>9.8010000000000597E-3</v>
      </c>
      <c r="M16">
        <f t="shared" si="5"/>
        <v>1.8074232675693913</v>
      </c>
      <c r="N16">
        <v>3.5</v>
      </c>
      <c r="O16">
        <v>1.4999999999999999E-2</v>
      </c>
      <c r="P16" s="6">
        <f t="shared" si="6"/>
        <v>1.4554484999999999E-2</v>
      </c>
      <c r="Q16">
        <f t="shared" si="7"/>
        <v>-4.9442539122062382E-2</v>
      </c>
    </row>
    <row r="17" spans="1:17" x14ac:dyDescent="0.2">
      <c r="A17">
        <v>4</v>
      </c>
      <c r="B17">
        <v>20</v>
      </c>
      <c r="C17">
        <v>12</v>
      </c>
      <c r="D17">
        <f t="shared" si="1"/>
        <v>8</v>
      </c>
      <c r="E17">
        <f t="shared" si="2"/>
        <v>0.96098034448281622</v>
      </c>
      <c r="F17">
        <v>0.99</v>
      </c>
      <c r="G17">
        <f t="shared" si="3"/>
        <v>0.96059600999999994</v>
      </c>
      <c r="H17">
        <f t="shared" si="0"/>
        <v>7.3849110767889501</v>
      </c>
      <c r="I17">
        <v>20</v>
      </c>
      <c r="J17">
        <f t="shared" si="4"/>
        <v>180</v>
      </c>
      <c r="K17">
        <f t="shared" si="9"/>
        <v>1.0000000000000009E-2</v>
      </c>
      <c r="L17">
        <f t="shared" si="8"/>
        <v>9.7029899999999669E-3</v>
      </c>
      <c r="M17">
        <f t="shared" si="5"/>
        <v>1.678388881088392</v>
      </c>
      <c r="N17">
        <v>3.5</v>
      </c>
      <c r="O17">
        <v>1.4999999999999999E-2</v>
      </c>
      <c r="P17" s="6">
        <f t="shared" si="6"/>
        <v>1.4408940149999999E-2</v>
      </c>
      <c r="Q17">
        <f t="shared" si="7"/>
        <v>-4.8463478941427482E-2</v>
      </c>
    </row>
    <row r="18" spans="1:17" x14ac:dyDescent="0.2">
      <c r="A18">
        <v>5</v>
      </c>
      <c r="B18">
        <v>20</v>
      </c>
      <c r="C18">
        <v>12</v>
      </c>
      <c r="D18">
        <f t="shared" si="1"/>
        <v>8</v>
      </c>
      <c r="E18">
        <f t="shared" si="2"/>
        <v>0.95146568760674888</v>
      </c>
      <c r="F18">
        <v>0.99</v>
      </c>
      <c r="G18">
        <f t="shared" si="3"/>
        <v>0.95099004989999991</v>
      </c>
      <c r="H18">
        <f t="shared" si="0"/>
        <v>7.2386752138822388</v>
      </c>
      <c r="I18">
        <v>20</v>
      </c>
      <c r="J18">
        <f t="shared" si="4"/>
        <v>170</v>
      </c>
      <c r="K18">
        <f t="shared" si="9"/>
        <v>1.0000000000000009E-2</v>
      </c>
      <c r="L18">
        <f t="shared" si="8"/>
        <v>9.6059601000000328E-3</v>
      </c>
      <c r="M18">
        <f t="shared" si="5"/>
        <v>1.5537560433838193</v>
      </c>
      <c r="N18">
        <v>3.5</v>
      </c>
      <c r="O18">
        <v>1.4999999999999999E-2</v>
      </c>
      <c r="P18" s="6">
        <f t="shared" si="6"/>
        <v>1.4264850748499999E-2</v>
      </c>
      <c r="Q18">
        <f t="shared" si="7"/>
        <v>-4.7503806091102198E-2</v>
      </c>
    </row>
    <row r="19" spans="1:17" x14ac:dyDescent="0.2">
      <c r="A19">
        <v>6</v>
      </c>
      <c r="B19">
        <v>20</v>
      </c>
      <c r="C19">
        <v>12</v>
      </c>
      <c r="D19">
        <f t="shared" si="1"/>
        <v>8</v>
      </c>
      <c r="E19">
        <f t="shared" si="2"/>
        <v>0.94204523525420658</v>
      </c>
      <c r="F19">
        <v>0.95</v>
      </c>
      <c r="G19">
        <f t="shared" si="3"/>
        <v>0.90344054740499991</v>
      </c>
      <c r="H19">
        <f t="shared" si="0"/>
        <v>6.8086549041466586</v>
      </c>
      <c r="I19">
        <v>20</v>
      </c>
      <c r="J19">
        <f t="shared" si="4"/>
        <v>160</v>
      </c>
      <c r="K19">
        <f t="shared" si="9"/>
        <v>5.0000000000000044E-2</v>
      </c>
      <c r="L19">
        <f t="shared" si="8"/>
        <v>4.7549502495000007E-2</v>
      </c>
      <c r="M19">
        <f t="shared" si="5"/>
        <v>7.1670051622596427</v>
      </c>
      <c r="N19">
        <v>3.5</v>
      </c>
      <c r="O19" s="5">
        <v>2E-3</v>
      </c>
      <c r="P19" s="6">
        <f t="shared" si="6"/>
        <v>1.8068810948099999E-3</v>
      </c>
      <c r="Q19">
        <f t="shared" si="7"/>
        <v>-5.9575730411283263E-3</v>
      </c>
    </row>
    <row r="20" spans="1:17" x14ac:dyDescent="0.2">
      <c r="A20">
        <v>7</v>
      </c>
      <c r="B20">
        <v>20</v>
      </c>
      <c r="C20">
        <v>12</v>
      </c>
      <c r="D20">
        <f t="shared" si="1"/>
        <v>8</v>
      </c>
      <c r="E20">
        <f t="shared" si="2"/>
        <v>0.93271805470713554</v>
      </c>
      <c r="F20">
        <v>0.95</v>
      </c>
      <c r="G20">
        <f t="shared" si="3"/>
        <v>0.85826852003474985</v>
      </c>
      <c r="H20">
        <f t="shared" si="0"/>
        <v>6.4041803553854724</v>
      </c>
      <c r="I20">
        <v>20</v>
      </c>
      <c r="J20">
        <f t="shared" si="4"/>
        <v>150</v>
      </c>
      <c r="K20">
        <f t="shared" si="9"/>
        <v>5.0000000000000044E-2</v>
      </c>
      <c r="L20">
        <f t="shared" si="8"/>
        <v>4.5172027370250056E-2</v>
      </c>
      <c r="M20">
        <f t="shared" si="5"/>
        <v>6.3199148243935674</v>
      </c>
      <c r="N20">
        <v>3.5</v>
      </c>
      <c r="O20">
        <v>2E-3</v>
      </c>
      <c r="P20" s="6">
        <f t="shared" si="6"/>
        <v>1.7165370400694998E-3</v>
      </c>
      <c r="Q20">
        <f t="shared" si="7"/>
        <v>-5.6036578109622884E-3</v>
      </c>
    </row>
    <row r="21" spans="1:17" x14ac:dyDescent="0.2">
      <c r="A21">
        <v>8</v>
      </c>
      <c r="B21">
        <v>20</v>
      </c>
      <c r="C21">
        <v>12</v>
      </c>
      <c r="D21">
        <f t="shared" si="1"/>
        <v>8</v>
      </c>
      <c r="E21">
        <f t="shared" si="2"/>
        <v>0.92348322248231218</v>
      </c>
      <c r="F21">
        <v>0.95</v>
      </c>
      <c r="G21">
        <f t="shared" si="3"/>
        <v>0.81535509403301232</v>
      </c>
      <c r="H21">
        <f t="shared" si="0"/>
        <v>6.0237339976397992</v>
      </c>
      <c r="I21">
        <v>20</v>
      </c>
      <c r="J21">
        <f t="shared" si="4"/>
        <v>140</v>
      </c>
      <c r="K21">
        <f t="shared" si="9"/>
        <v>5.0000000000000044E-2</v>
      </c>
      <c r="L21">
        <f t="shared" si="8"/>
        <v>4.2913426001737531E-2</v>
      </c>
      <c r="M21">
        <f t="shared" si="5"/>
        <v>5.5481760504577151</v>
      </c>
      <c r="N21">
        <v>3.5</v>
      </c>
      <c r="O21">
        <v>2E-3</v>
      </c>
      <c r="P21" s="6">
        <f t="shared" si="6"/>
        <v>1.6307101880660246E-3</v>
      </c>
      <c r="Q21">
        <f t="shared" si="7"/>
        <v>-5.2707672479348237E-3</v>
      </c>
    </row>
    <row r="22" spans="1:17" x14ac:dyDescent="0.2">
      <c r="A22">
        <v>9</v>
      </c>
      <c r="B22">
        <v>20</v>
      </c>
      <c r="C22">
        <v>12</v>
      </c>
      <c r="D22">
        <f t="shared" si="1"/>
        <v>8</v>
      </c>
      <c r="E22">
        <f t="shared" si="2"/>
        <v>0.91433982423991289</v>
      </c>
      <c r="F22">
        <v>0.95</v>
      </c>
      <c r="G22">
        <f t="shared" si="3"/>
        <v>0.7745873393313617</v>
      </c>
      <c r="H22">
        <f t="shared" si="0"/>
        <v>5.6658884136215919</v>
      </c>
      <c r="I22">
        <v>20</v>
      </c>
      <c r="J22">
        <f t="shared" si="4"/>
        <v>130</v>
      </c>
      <c r="K22">
        <f t="shared" si="9"/>
        <v>5.0000000000000044E-2</v>
      </c>
      <c r="L22">
        <f t="shared" si="8"/>
        <v>4.0767754701650616E-2</v>
      </c>
      <c r="M22">
        <f t="shared" si="5"/>
        <v>4.8458256169132037</v>
      </c>
      <c r="N22">
        <v>3.5</v>
      </c>
      <c r="O22">
        <v>2E-3</v>
      </c>
      <c r="P22" s="6">
        <f t="shared" si="6"/>
        <v>1.5491746786627234E-3</v>
      </c>
      <c r="Q22">
        <f t="shared" si="7"/>
        <v>-4.9576523619188932E-3</v>
      </c>
    </row>
    <row r="23" spans="1:17" x14ac:dyDescent="0.2">
      <c r="A23">
        <v>10</v>
      </c>
      <c r="B23">
        <v>20</v>
      </c>
      <c r="C23">
        <v>12</v>
      </c>
      <c r="D23">
        <f t="shared" si="1"/>
        <v>8</v>
      </c>
      <c r="E23">
        <f t="shared" si="2"/>
        <v>0.90528695469298315</v>
      </c>
      <c r="F23">
        <v>0.95</v>
      </c>
      <c r="G23">
        <f t="shared" ref="G23:G35" si="10">F23*G22</f>
        <v>0.73585797236479356</v>
      </c>
      <c r="H23">
        <f t="shared" si="0"/>
        <v>5.3293009831094187</v>
      </c>
      <c r="I23">
        <v>20</v>
      </c>
      <c r="J23">
        <f t="shared" si="4"/>
        <v>120</v>
      </c>
      <c r="K23">
        <f t="shared" si="9"/>
        <v>5.0000000000000044E-2</v>
      </c>
      <c r="L23">
        <f t="shared" si="8"/>
        <v>3.8729366966568146E-2</v>
      </c>
      <c r="M23">
        <f t="shared" si="5"/>
        <v>4.2073428814021794</v>
      </c>
      <c r="N23">
        <v>3.5</v>
      </c>
      <c r="O23">
        <v>2E-3</v>
      </c>
      <c r="P23" s="6">
        <f t="shared" si="6"/>
        <v>1.4717159447295871E-3</v>
      </c>
      <c r="Q23">
        <f t="shared" si="7"/>
        <v>-4.6631383602207411E-3</v>
      </c>
    </row>
    <row r="24" spans="1:17" x14ac:dyDescent="0.2">
      <c r="A24">
        <v>11</v>
      </c>
      <c r="B24">
        <v>20</v>
      </c>
      <c r="C24">
        <v>12</v>
      </c>
      <c r="D24">
        <f t="shared" si="1"/>
        <v>8</v>
      </c>
      <c r="E24">
        <f t="shared" si="2"/>
        <v>0.89632371751780526</v>
      </c>
      <c r="F24">
        <v>0.95</v>
      </c>
      <c r="G24">
        <f t="shared" si="10"/>
        <v>0.6990650737465538</v>
      </c>
      <c r="H24">
        <f t="shared" si="0"/>
        <v>5.0127088454989579</v>
      </c>
      <c r="I24">
        <v>20</v>
      </c>
      <c r="J24">
        <f t="shared" si="4"/>
        <v>110</v>
      </c>
      <c r="K24">
        <f t="shared" si="9"/>
        <v>5.0000000000000044E-2</v>
      </c>
      <c r="L24">
        <f t="shared" si="8"/>
        <v>3.6792898618239755E-2</v>
      </c>
      <c r="M24">
        <f t="shared" si="5"/>
        <v>3.6276182434532021</v>
      </c>
      <c r="N24">
        <v>3.5</v>
      </c>
      <c r="O24">
        <v>2E-3</v>
      </c>
      <c r="P24" s="6">
        <f t="shared" si="6"/>
        <v>1.3981301474931076E-3</v>
      </c>
      <c r="Q24">
        <f t="shared" si="7"/>
        <v>-4.3861202398115884E-3</v>
      </c>
    </row>
    <row r="25" spans="1:17" x14ac:dyDescent="0.2">
      <c r="A25">
        <v>12</v>
      </c>
      <c r="B25">
        <v>20</v>
      </c>
      <c r="C25">
        <v>12</v>
      </c>
      <c r="D25">
        <f t="shared" si="1"/>
        <v>8</v>
      </c>
      <c r="E25">
        <f t="shared" si="2"/>
        <v>0.88744922526515368</v>
      </c>
      <c r="F25">
        <v>0.9</v>
      </c>
      <c r="G25">
        <f t="shared" si="10"/>
        <v>0.62915856637189849</v>
      </c>
      <c r="H25">
        <f t="shared" si="0"/>
        <v>4.4667702583654085</v>
      </c>
      <c r="I25">
        <v>20</v>
      </c>
      <c r="J25">
        <f t="shared" si="4"/>
        <v>100</v>
      </c>
      <c r="K25">
        <f t="shared" si="9"/>
        <v>9.9999999999999978E-2</v>
      </c>
      <c r="L25">
        <f t="shared" si="8"/>
        <v>6.9906507374655313E-2</v>
      </c>
      <c r="M25">
        <f t="shared" si="5"/>
        <v>6.2038475810630604</v>
      </c>
      <c r="N25">
        <v>3.5</v>
      </c>
      <c r="O25">
        <v>2E-3</v>
      </c>
      <c r="P25" s="6">
        <f t="shared" si="6"/>
        <v>1.258317132743797E-3</v>
      </c>
      <c r="Q25">
        <f t="shared" si="7"/>
        <v>-3.9084239760697323E-3</v>
      </c>
    </row>
    <row r="26" spans="1:17" x14ac:dyDescent="0.2">
      <c r="A26">
        <v>13</v>
      </c>
      <c r="B26">
        <v>20</v>
      </c>
      <c r="C26">
        <v>12</v>
      </c>
      <c r="D26">
        <f t="shared" si="1"/>
        <v>8</v>
      </c>
      <c r="E26">
        <f t="shared" si="2"/>
        <v>0.87866259927242929</v>
      </c>
      <c r="F26">
        <v>0.9</v>
      </c>
      <c r="G26">
        <f t="shared" si="10"/>
        <v>0.56624270973470869</v>
      </c>
      <c r="H26">
        <f t="shared" si="0"/>
        <v>3.9802903292365026</v>
      </c>
      <c r="I26">
        <v>20</v>
      </c>
      <c r="J26">
        <f t="shared" si="4"/>
        <v>90</v>
      </c>
      <c r="K26">
        <f t="shared" si="9"/>
        <v>9.9999999999999978E-2</v>
      </c>
      <c r="L26">
        <f t="shared" si="8"/>
        <v>6.2915856637189793E-2</v>
      </c>
      <c r="M26">
        <f t="shared" si="5"/>
        <v>4.9753629115456235</v>
      </c>
      <c r="N26">
        <v>3.5</v>
      </c>
      <c r="O26">
        <v>2E-3</v>
      </c>
      <c r="P26" s="6">
        <f t="shared" si="6"/>
        <v>1.1324854194694174E-3</v>
      </c>
      <c r="Q26">
        <f t="shared" si="7"/>
        <v>-3.4827540380819406E-3</v>
      </c>
    </row>
    <row r="27" spans="1:17" x14ac:dyDescent="0.2">
      <c r="A27">
        <v>14</v>
      </c>
      <c r="B27">
        <v>20</v>
      </c>
      <c r="C27">
        <v>12</v>
      </c>
      <c r="D27">
        <f t="shared" si="1"/>
        <v>8</v>
      </c>
      <c r="E27">
        <f t="shared" si="2"/>
        <v>0.86996296957666264</v>
      </c>
      <c r="F27">
        <v>0.9</v>
      </c>
      <c r="G27">
        <f t="shared" si="10"/>
        <v>0.5096184387612378</v>
      </c>
      <c r="H27">
        <f t="shared" si="0"/>
        <v>3.5467933626859924</v>
      </c>
      <c r="I27">
        <v>20</v>
      </c>
      <c r="J27">
        <f t="shared" si="4"/>
        <v>80</v>
      </c>
      <c r="K27">
        <f t="shared" si="9"/>
        <v>9.9999999999999978E-2</v>
      </c>
      <c r="L27">
        <f t="shared" si="8"/>
        <v>5.6624270973470892E-2</v>
      </c>
      <c r="M27">
        <f t="shared" si="5"/>
        <v>3.9408815140955489</v>
      </c>
      <c r="N27">
        <v>3.5</v>
      </c>
      <c r="O27">
        <v>2E-3</v>
      </c>
      <c r="P27" s="6">
        <f t="shared" si="6"/>
        <v>1.0192368775224757E-3</v>
      </c>
      <c r="Q27">
        <f t="shared" si="7"/>
        <v>-3.1034441923502437E-3</v>
      </c>
    </row>
    <row r="28" spans="1:17" x14ac:dyDescent="0.2">
      <c r="A28">
        <v>15</v>
      </c>
      <c r="B28">
        <v>20</v>
      </c>
      <c r="C28">
        <v>12</v>
      </c>
      <c r="D28">
        <f t="shared" si="1"/>
        <v>8</v>
      </c>
      <c r="E28">
        <f t="shared" si="2"/>
        <v>0.86134947482837909</v>
      </c>
      <c r="F28">
        <v>0.9</v>
      </c>
      <c r="G28">
        <f t="shared" si="10"/>
        <v>0.45865659488511401</v>
      </c>
      <c r="H28">
        <f t="shared" si="0"/>
        <v>3.1605089370469246</v>
      </c>
      <c r="I28">
        <v>20</v>
      </c>
      <c r="J28">
        <f t="shared" si="4"/>
        <v>70</v>
      </c>
      <c r="K28">
        <f t="shared" si="9"/>
        <v>9.9999999999999978E-2</v>
      </c>
      <c r="L28">
        <f t="shared" si="8"/>
        <v>5.0961843876123791E-2</v>
      </c>
      <c r="M28">
        <f t="shared" si="5"/>
        <v>3.0727170221289555</v>
      </c>
      <c r="N28">
        <v>3.5</v>
      </c>
      <c r="O28">
        <v>2E-3</v>
      </c>
      <c r="P28" s="6">
        <f t="shared" si="6"/>
        <v>9.1731318977022807E-4</v>
      </c>
      <c r="Q28">
        <f t="shared" si="7"/>
        <v>-2.765445319916059E-3</v>
      </c>
    </row>
    <row r="29" spans="1:17" x14ac:dyDescent="0.2">
      <c r="A29">
        <v>16</v>
      </c>
      <c r="B29">
        <v>20</v>
      </c>
      <c r="C29">
        <v>12</v>
      </c>
      <c r="D29">
        <f t="shared" si="1"/>
        <v>8</v>
      </c>
      <c r="E29">
        <f t="shared" si="2"/>
        <v>0.8528212622063156</v>
      </c>
      <c r="F29">
        <v>0.9</v>
      </c>
      <c r="G29">
        <f t="shared" si="10"/>
        <v>0.41279093539660261</v>
      </c>
      <c r="H29">
        <f t="shared" si="0"/>
        <v>2.8162950924180508</v>
      </c>
      <c r="I29">
        <v>20</v>
      </c>
      <c r="J29">
        <f t="shared" si="4"/>
        <v>60</v>
      </c>
      <c r="K29">
        <f t="shared" si="9"/>
        <v>9.9999999999999978E-2</v>
      </c>
      <c r="L29">
        <f t="shared" si="8"/>
        <v>4.5865659488511401E-2</v>
      </c>
      <c r="M29">
        <f t="shared" si="5"/>
        <v>2.3469125770150421</v>
      </c>
      <c r="N29">
        <v>3.5</v>
      </c>
      <c r="O29">
        <v>2E-3</v>
      </c>
      <c r="P29" s="6">
        <f t="shared" si="6"/>
        <v>8.2558187079320527E-4</v>
      </c>
      <c r="Q29">
        <f t="shared" si="7"/>
        <v>-2.4642582058657945E-3</v>
      </c>
    </row>
    <row r="30" spans="1:17" x14ac:dyDescent="0.2">
      <c r="A30">
        <v>17</v>
      </c>
      <c r="B30">
        <v>20</v>
      </c>
      <c r="C30">
        <v>12</v>
      </c>
      <c r="D30">
        <f t="shared" si="1"/>
        <v>8</v>
      </c>
      <c r="E30">
        <f t="shared" si="2"/>
        <v>0.84437748733298568</v>
      </c>
      <c r="F30">
        <v>0.9</v>
      </c>
      <c r="G30">
        <f t="shared" si="10"/>
        <v>0.37151184185694236</v>
      </c>
      <c r="H30">
        <f t="shared" si="0"/>
        <v>2.5095698843329162</v>
      </c>
      <c r="I30">
        <v>20</v>
      </c>
      <c r="J30">
        <f t="shared" si="4"/>
        <v>50</v>
      </c>
      <c r="K30">
        <f t="shared" si="9"/>
        <v>9.9999999999999978E-2</v>
      </c>
      <c r="L30">
        <f t="shared" si="8"/>
        <v>4.127909353966025E-2</v>
      </c>
      <c r="M30">
        <f t="shared" si="5"/>
        <v>1.7427568641200804</v>
      </c>
      <c r="N30">
        <v>3.5</v>
      </c>
      <c r="O30">
        <v>2E-3</v>
      </c>
      <c r="P30" s="6">
        <f t="shared" si="6"/>
        <v>7.4302368371388476E-4</v>
      </c>
      <c r="Q30">
        <f t="shared" si="7"/>
        <v>-2.1958736487913016E-3</v>
      </c>
    </row>
    <row r="31" spans="1:17" x14ac:dyDescent="0.2">
      <c r="A31">
        <v>18</v>
      </c>
      <c r="B31">
        <v>20</v>
      </c>
      <c r="C31">
        <v>12</v>
      </c>
      <c r="D31">
        <f t="shared" si="1"/>
        <v>8</v>
      </c>
      <c r="E31">
        <f t="shared" si="2"/>
        <v>0.83601731419107495</v>
      </c>
      <c r="F31">
        <v>0.92</v>
      </c>
      <c r="G31">
        <f t="shared" si="10"/>
        <v>0.34179089450838701</v>
      </c>
      <c r="H31">
        <f t="shared" si="0"/>
        <v>2.2859448451349338</v>
      </c>
      <c r="I31">
        <v>20</v>
      </c>
      <c r="J31">
        <f t="shared" si="4"/>
        <v>40</v>
      </c>
      <c r="K31">
        <f t="shared" si="9"/>
        <v>7.999999999999996E-2</v>
      </c>
      <c r="L31">
        <f t="shared" si="8"/>
        <v>2.9720947348555349E-2</v>
      </c>
      <c r="M31">
        <f t="shared" si="5"/>
        <v>0.99388906310214375</v>
      </c>
      <c r="N31">
        <v>3.5</v>
      </c>
      <c r="O31">
        <v>2E-3</v>
      </c>
      <c r="P31" s="6">
        <f t="shared" si="6"/>
        <v>6.8358178901677406E-4</v>
      </c>
      <c r="Q31">
        <f t="shared" si="7"/>
        <v>-2.0002017394930675E-3</v>
      </c>
    </row>
    <row r="32" spans="1:17" x14ac:dyDescent="0.2">
      <c r="A32">
        <v>19</v>
      </c>
      <c r="B32">
        <v>20</v>
      </c>
      <c r="C32">
        <v>12</v>
      </c>
      <c r="D32">
        <f t="shared" si="1"/>
        <v>8</v>
      </c>
      <c r="E32">
        <f t="shared" si="2"/>
        <v>0.82773991504066846</v>
      </c>
      <c r="F32">
        <v>0.92</v>
      </c>
      <c r="G32">
        <f t="shared" si="10"/>
        <v>0.31444762294771605</v>
      </c>
      <c r="H32">
        <f t="shared" si="0"/>
        <v>2.0822467896278609</v>
      </c>
      <c r="I32">
        <v>20</v>
      </c>
      <c r="J32">
        <f t="shared" si="4"/>
        <v>30</v>
      </c>
      <c r="K32">
        <f t="shared" si="9"/>
        <v>7.999999999999996E-2</v>
      </c>
      <c r="L32">
        <f t="shared" si="8"/>
        <v>2.7343271560670956E-2</v>
      </c>
      <c r="M32">
        <f t="shared" si="5"/>
        <v>0.67899351835691113</v>
      </c>
      <c r="N32">
        <v>3.5</v>
      </c>
      <c r="O32">
        <v>4.0000000000000001E-3</v>
      </c>
      <c r="P32" s="6">
        <f t="shared" si="6"/>
        <v>1.2577904917908643E-3</v>
      </c>
      <c r="Q32">
        <f t="shared" si="7"/>
        <v>-3.6439318818487568E-3</v>
      </c>
    </row>
    <row r="33" spans="1:17" x14ac:dyDescent="0.2">
      <c r="A33">
        <v>20</v>
      </c>
      <c r="B33">
        <v>20</v>
      </c>
      <c r="C33">
        <v>12</v>
      </c>
      <c r="D33">
        <f t="shared" si="1"/>
        <v>8</v>
      </c>
      <c r="E33">
        <f t="shared" si="2"/>
        <v>0.81954447033729538</v>
      </c>
      <c r="F33">
        <v>0.92</v>
      </c>
      <c r="G33">
        <f t="shared" si="10"/>
        <v>0.28929181311189878</v>
      </c>
      <c r="H33">
        <f t="shared" si="0"/>
        <v>1.8967000459976555</v>
      </c>
      <c r="I33">
        <v>20</v>
      </c>
      <c r="J33">
        <f t="shared" si="4"/>
        <v>20</v>
      </c>
      <c r="K33">
        <f t="shared" si="9"/>
        <v>7.999999999999996E-2</v>
      </c>
      <c r="L33">
        <f t="shared" si="8"/>
        <v>2.5155809835817278E-2</v>
      </c>
      <c r="M33">
        <f t="shared" si="5"/>
        <v>0.41232609695601191</v>
      </c>
      <c r="N33">
        <v>3.5</v>
      </c>
      <c r="O33">
        <v>4.0000000000000001E-3</v>
      </c>
      <c r="P33" s="6">
        <f t="shared" si="6"/>
        <v>1.1571672524475951E-3</v>
      </c>
      <c r="Q33">
        <f t="shared" si="7"/>
        <v>-3.3192250804958971E-3</v>
      </c>
    </row>
    <row r="34" spans="1:17" x14ac:dyDescent="0.2">
      <c r="A34">
        <v>21</v>
      </c>
      <c r="B34">
        <v>20</v>
      </c>
      <c r="C34">
        <v>12</v>
      </c>
      <c r="D34">
        <f t="shared" si="1"/>
        <v>8</v>
      </c>
      <c r="E34">
        <f t="shared" si="2"/>
        <v>0.81143016865078765</v>
      </c>
      <c r="F34">
        <v>0.98</v>
      </c>
      <c r="G34">
        <f t="shared" si="10"/>
        <v>0.28350597684966078</v>
      </c>
      <c r="H34">
        <f t="shared" si="0"/>
        <v>1.8403624208690124</v>
      </c>
      <c r="I34">
        <v>20</v>
      </c>
      <c r="J34">
        <f t="shared" si="4"/>
        <v>10</v>
      </c>
      <c r="K34">
        <f t="shared" si="9"/>
        <v>2.0000000000000018E-2</v>
      </c>
      <c r="L34">
        <f t="shared" si="8"/>
        <v>5.7858362622379977E-3</v>
      </c>
      <c r="M34">
        <f t="shared" si="5"/>
        <v>4.6948020940536211E-2</v>
      </c>
      <c r="N34">
        <v>3.5</v>
      </c>
      <c r="O34">
        <v>4.0000000000000001E-3</v>
      </c>
      <c r="P34" s="6">
        <f t="shared" si="6"/>
        <v>1.134023907398643E-3</v>
      </c>
      <c r="Q34">
        <f t="shared" si="7"/>
        <v>-3.2206342365207713E-3</v>
      </c>
    </row>
    <row r="35" spans="1:17" x14ac:dyDescent="0.2">
      <c r="A35">
        <v>22</v>
      </c>
      <c r="B35">
        <v>0</v>
      </c>
      <c r="C35">
        <v>12</v>
      </c>
      <c r="D35">
        <f t="shared" si="1"/>
        <v>-12</v>
      </c>
      <c r="E35">
        <f t="shared" si="2"/>
        <v>0.80339620658493804</v>
      </c>
      <c r="F35">
        <v>1</v>
      </c>
      <c r="G35">
        <f t="shared" si="10"/>
        <v>0.28350597684966078</v>
      </c>
      <c r="H35">
        <f t="shared" si="0"/>
        <v>-2.7332115161420969</v>
      </c>
      <c r="I35">
        <v>20</v>
      </c>
      <c r="J35">
        <f t="shared" si="4"/>
        <v>0</v>
      </c>
      <c r="K35">
        <f t="shared" si="9"/>
        <v>0</v>
      </c>
      <c r="L35">
        <f>G34-G35</f>
        <v>0</v>
      </c>
      <c r="M35">
        <f t="shared" si="5"/>
        <v>0</v>
      </c>
      <c r="N35">
        <v>3.5</v>
      </c>
      <c r="O35" s="5">
        <v>4.0000000000000001E-3</v>
      </c>
      <c r="P35" s="6">
        <f t="shared" si="6"/>
        <v>1.134023907398643E-3</v>
      </c>
      <c r="Q35">
        <f t="shared" si="7"/>
        <v>-3.1887467688324457E-3</v>
      </c>
    </row>
    <row r="37" spans="1:17" x14ac:dyDescent="0.2">
      <c r="G37" t="s">
        <v>0</v>
      </c>
      <c r="H37" s="4">
        <f>SUM(H13:H35)</f>
        <v>98.861522782596325</v>
      </c>
      <c r="L37" t="s">
        <v>0</v>
      </c>
      <c r="M37" s="4">
        <f>SUM(M13:M35)</f>
        <v>65.190280238862798</v>
      </c>
      <c r="P37" t="s">
        <v>0</v>
      </c>
      <c r="Q37" s="3">
        <f>SUM(Q13:Q35)</f>
        <v>-0.36394344664068429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Bakhtiari</dc:creator>
  <cp:lastModifiedBy>Amirhossein Jandaghian</cp:lastModifiedBy>
  <dcterms:created xsi:type="dcterms:W3CDTF">2024-10-03T13:18:56Z</dcterms:created>
  <dcterms:modified xsi:type="dcterms:W3CDTF">2025-01-22T23:29:16Z</dcterms:modified>
</cp:coreProperties>
</file>