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cuments/Polimi/Y 02/Polimi - Git/MarkAn - Marketing Analytics (LAMBERTI LUCIO) [2024-25] - 057027 /File/"/>
    </mc:Choice>
  </mc:AlternateContent>
  <xr:revisionPtr revIDLastSave="0" documentId="13_ncr:1_{56A3F9DA-CA63-7B48-83F4-6D14CDB643D6}" xr6:coauthVersionLast="47" xr6:coauthVersionMax="47" xr10:uidLastSave="{00000000-0000-0000-0000-000000000000}"/>
  <bookViews>
    <workbookView xWindow="16800" yWindow="500" windowWidth="16800" windowHeight="19120" activeTab="1" xr2:uid="{7F7459B0-3C5E-464B-8B61-BC5C00B1A0E2}"/>
  </bookViews>
  <sheets>
    <sheet name="ex4" sheetId="1" r:id="rId1"/>
    <sheet name="Ex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2" l="1"/>
  <c r="G38" i="2"/>
  <c r="G39" i="2"/>
  <c r="G35" i="2"/>
  <c r="G36" i="2"/>
  <c r="F32" i="2"/>
  <c r="F33" i="2"/>
  <c r="F34" i="2" s="1"/>
  <c r="F35" i="2" s="1"/>
  <c r="F36" i="2" s="1"/>
  <c r="F37" i="2" s="1"/>
  <c r="F38" i="2" s="1"/>
  <c r="F39" i="2" s="1"/>
  <c r="F40" i="2" s="1"/>
  <c r="D32" i="2"/>
  <c r="D33" i="2" s="1"/>
  <c r="G31" i="2"/>
  <c r="E31" i="2"/>
  <c r="J20" i="2"/>
  <c r="D20" i="2"/>
  <c r="H20" i="2"/>
  <c r="J18" i="2"/>
  <c r="J12" i="2"/>
  <c r="I12" i="2"/>
  <c r="J13" i="2"/>
  <c r="J14" i="2"/>
  <c r="J15" i="2"/>
  <c r="J16" i="2"/>
  <c r="J17" i="2"/>
  <c r="J19" i="2"/>
  <c r="J11" i="2"/>
  <c r="F15" i="2"/>
  <c r="F16" i="2"/>
  <c r="F17" i="2"/>
  <c r="F18" i="2"/>
  <c r="F19" i="2"/>
  <c r="F14" i="2"/>
  <c r="G13" i="2"/>
  <c r="H12" i="2"/>
  <c r="E33" i="2" l="1"/>
  <c r="D34" i="2"/>
  <c r="E32" i="2"/>
  <c r="E34" i="2" l="1"/>
  <c r="D35" i="2"/>
  <c r="E35" i="2" l="1"/>
  <c r="D36" i="2"/>
  <c r="E36" i="2" l="1"/>
  <c r="D37" i="2"/>
  <c r="D38" i="2" l="1"/>
  <c r="E37" i="2"/>
  <c r="D39" i="2" l="1"/>
  <c r="E38" i="2"/>
  <c r="E39" i="2" l="1"/>
  <c r="D40" i="2"/>
  <c r="H13" i="2" l="1"/>
  <c r="H14" i="2" s="1"/>
  <c r="G11" i="2"/>
  <c r="I11" i="2" s="1"/>
  <c r="E11" i="2"/>
  <c r="D12" i="2"/>
  <c r="D13" i="2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8" i="1"/>
  <c r="D14" i="2" l="1"/>
  <c r="I13" i="2"/>
  <c r="E13" i="2"/>
  <c r="G12" i="2"/>
  <c r="E12" i="2"/>
  <c r="H15" i="2"/>
  <c r="D15" i="2" l="1"/>
  <c r="E14" i="2"/>
  <c r="G14" i="2"/>
  <c r="I14" i="2" s="1"/>
  <c r="H16" i="2"/>
  <c r="D16" i="2" l="1"/>
  <c r="G15" i="2"/>
  <c r="I15" i="2" s="1"/>
  <c r="E15" i="2"/>
  <c r="H17" i="2"/>
  <c r="D17" i="2" l="1"/>
  <c r="G16" i="2"/>
  <c r="I16" i="2" s="1"/>
  <c r="E16" i="2"/>
  <c r="H18" i="2"/>
  <c r="D18" i="2" l="1"/>
  <c r="G17" i="2"/>
  <c r="I17" i="2" s="1"/>
  <c r="E17" i="2"/>
  <c r="H19" i="2"/>
  <c r="D19" i="2" l="1"/>
  <c r="G18" i="2"/>
  <c r="I18" i="2" s="1"/>
  <c r="E18" i="2"/>
  <c r="G19" i="2" l="1"/>
  <c r="I19" i="2" s="1"/>
  <c r="E19" i="2"/>
</calcChain>
</file>

<file path=xl/sharedStrings.xml><?xml version="1.0" encoding="utf-8"?>
<sst xmlns="http://schemas.openxmlformats.org/spreadsheetml/2006/main" count="54" uniqueCount="44">
  <si>
    <t>P</t>
  </si>
  <si>
    <t>Margin</t>
  </si>
  <si>
    <t>discount 20% on first two month</t>
  </si>
  <si>
    <t>Last month free</t>
  </si>
  <si>
    <t xml:space="preserve">1/ Analytical vs. Simplified </t>
  </si>
  <si>
    <t xml:space="preserve">1.1 Analytical; 
- RR / M / DR 
+ Penalt (Increase CLV)
+ Contact Center (decreaase CLV)
</t>
  </si>
  <si>
    <t>Period</t>
  </si>
  <si>
    <t>RR</t>
  </si>
  <si>
    <t>M</t>
  </si>
  <si>
    <t>Discount</t>
  </si>
  <si>
    <t>dr</t>
  </si>
  <si>
    <t>cost</t>
  </si>
  <si>
    <t>cost = 12 because of 0.6*20</t>
  </si>
  <si>
    <t>avg m / u</t>
  </si>
  <si>
    <t>rr</t>
  </si>
  <si>
    <t>cum rr</t>
  </si>
  <si>
    <t>contribution to CLV</t>
  </si>
  <si>
    <t>churn rate t</t>
  </si>
  <si>
    <t>life</t>
  </si>
  <si>
    <t>Price</t>
  </si>
  <si>
    <t>Cumulated RR Adjusted margin Discounted margin</t>
  </si>
  <si>
    <t>100,00%</t>
  </si>
  <si>
    <t>99,00%</t>
  </si>
  <si>
    <t>3,96</t>
  </si>
  <si>
    <t>98,01%</t>
  </si>
  <si>
    <t>97,03%</t>
  </si>
  <si>
    <t>96,06%</t>
  </si>
  <si>
    <t>95,10%</t>
  </si>
  <si>
    <t>94,15%</t>
  </si>
  <si>
    <t>89,44%</t>
  </si>
  <si>
    <t>84,97%</t>
  </si>
  <si>
    <t>80,72%</t>
  </si>
  <si>
    <t>76,68%</t>
  </si>
  <si>
    <t>72,85%</t>
  </si>
  <si>
    <t>69,21%</t>
  </si>
  <si>
    <t>62,29%</t>
  </si>
  <si>
    <t>56,06%</t>
  </si>
  <si>
    <t>50,45%</t>
  </si>
  <si>
    <t>45,41%</t>
  </si>
  <si>
    <t>40,87%</t>
  </si>
  <si>
    <t>36,78%</t>
  </si>
  <si>
    <t>33,84%</t>
  </si>
  <si>
    <t>31,13%</t>
  </si>
  <si>
    <t>30,51%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</si>
</sst>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EAAC-155B-A648-B064-11619EB206D1}">
  <dimension ref="B2:I74"/>
  <sheetViews>
    <sheetView workbookViewId="0">
      <selection activeCell="H53" sqref="H53"/>
    </sheetView>
  </sheetViews>
  <sheetFormatPr baseColWidth="10" defaultRowHeight="16" x14ac:dyDescent="0.2"/>
  <cols>
    <col min="1" max="1" width="3.1640625" customWidth="1"/>
  </cols>
  <sheetData>
    <row r="2" spans="2:3" x14ac:dyDescent="0.2">
      <c r="B2" t="s">
        <v>4</v>
      </c>
    </row>
    <row r="3" spans="2:3" ht="57" customHeight="1" x14ac:dyDescent="0.2">
      <c r="C3" s="2" t="s">
        <v>5</v>
      </c>
    </row>
    <row r="9" spans="2:3" x14ac:dyDescent="0.2">
      <c r="B9" t="s">
        <v>12</v>
      </c>
    </row>
    <row r="10" spans="2:3" x14ac:dyDescent="0.2">
      <c r="B10" t="s">
        <v>0</v>
      </c>
      <c r="C10">
        <v>20</v>
      </c>
    </row>
    <row r="11" spans="2:3" x14ac:dyDescent="0.2">
      <c r="B11" t="s">
        <v>1</v>
      </c>
      <c r="C11">
        <v>0.4</v>
      </c>
    </row>
    <row r="12" spans="2:3" x14ac:dyDescent="0.2">
      <c r="B12" t="s">
        <v>10</v>
      </c>
      <c r="C12">
        <v>0.01</v>
      </c>
    </row>
    <row r="14" spans="2:3" x14ac:dyDescent="0.2">
      <c r="B14" t="s">
        <v>2</v>
      </c>
    </row>
    <row r="15" spans="2:3" x14ac:dyDescent="0.2">
      <c r="B15" t="s">
        <v>3</v>
      </c>
    </row>
    <row r="17" spans="2:7" x14ac:dyDescent="0.2">
      <c r="B17" t="s">
        <v>6</v>
      </c>
      <c r="C17" t="s">
        <v>7</v>
      </c>
      <c r="D17" t="s">
        <v>0</v>
      </c>
      <c r="E17" t="s">
        <v>9</v>
      </c>
      <c r="F17" t="s">
        <v>8</v>
      </c>
      <c r="G17" t="s">
        <v>11</v>
      </c>
    </row>
    <row r="18" spans="2:7" x14ac:dyDescent="0.2">
      <c r="B18">
        <v>0</v>
      </c>
      <c r="C18">
        <v>1</v>
      </c>
      <c r="D18">
        <v>20</v>
      </c>
      <c r="E18">
        <v>0.2</v>
      </c>
      <c r="F18">
        <f>D18*(1-E18)*$C$11</f>
        <v>6.4</v>
      </c>
      <c r="G18">
        <v>12</v>
      </c>
    </row>
    <row r="19" spans="2:7" x14ac:dyDescent="0.2">
      <c r="B19">
        <v>1</v>
      </c>
      <c r="C19">
        <v>0.99</v>
      </c>
      <c r="D19">
        <v>20</v>
      </c>
      <c r="E19">
        <v>0.2</v>
      </c>
      <c r="F19">
        <f t="shared" ref="F19:F40" si="0">D19*(1-E19)*$C$11</f>
        <v>6.4</v>
      </c>
      <c r="G19">
        <v>12</v>
      </c>
    </row>
    <row r="20" spans="2:7" x14ac:dyDescent="0.2">
      <c r="B20">
        <v>2</v>
      </c>
      <c r="C20">
        <v>0.99</v>
      </c>
      <c r="D20">
        <v>20</v>
      </c>
      <c r="F20">
        <f t="shared" si="0"/>
        <v>8</v>
      </c>
      <c r="G20">
        <v>12</v>
      </c>
    </row>
    <row r="21" spans="2:7" x14ac:dyDescent="0.2">
      <c r="B21">
        <v>3</v>
      </c>
      <c r="C21">
        <v>0.99</v>
      </c>
      <c r="D21">
        <v>20</v>
      </c>
      <c r="F21">
        <f t="shared" si="0"/>
        <v>8</v>
      </c>
      <c r="G21">
        <v>12</v>
      </c>
    </row>
    <row r="22" spans="2:7" x14ac:dyDescent="0.2">
      <c r="B22">
        <v>4</v>
      </c>
      <c r="C22">
        <v>0.99</v>
      </c>
      <c r="D22">
        <v>20</v>
      </c>
      <c r="F22">
        <f t="shared" si="0"/>
        <v>8</v>
      </c>
      <c r="G22">
        <v>12</v>
      </c>
    </row>
    <row r="23" spans="2:7" x14ac:dyDescent="0.2">
      <c r="B23">
        <v>5</v>
      </c>
      <c r="C23">
        <v>0.99</v>
      </c>
      <c r="D23">
        <v>20</v>
      </c>
      <c r="F23">
        <f t="shared" si="0"/>
        <v>8</v>
      </c>
      <c r="G23">
        <v>12</v>
      </c>
    </row>
    <row r="24" spans="2:7" x14ac:dyDescent="0.2">
      <c r="B24">
        <v>6</v>
      </c>
      <c r="C24">
        <v>0.95</v>
      </c>
      <c r="D24">
        <v>20</v>
      </c>
      <c r="F24">
        <f t="shared" si="0"/>
        <v>8</v>
      </c>
      <c r="G24">
        <v>12</v>
      </c>
    </row>
    <row r="25" spans="2:7" x14ac:dyDescent="0.2">
      <c r="B25">
        <v>7</v>
      </c>
      <c r="C25">
        <v>0.95</v>
      </c>
      <c r="D25">
        <v>20</v>
      </c>
      <c r="F25">
        <f t="shared" si="0"/>
        <v>8</v>
      </c>
      <c r="G25">
        <v>12</v>
      </c>
    </row>
    <row r="26" spans="2:7" x14ac:dyDescent="0.2">
      <c r="B26">
        <v>8</v>
      </c>
      <c r="C26">
        <v>0.95</v>
      </c>
      <c r="D26">
        <v>20</v>
      </c>
      <c r="F26">
        <f t="shared" si="0"/>
        <v>8</v>
      </c>
      <c r="G26">
        <v>12</v>
      </c>
    </row>
    <row r="27" spans="2:7" x14ac:dyDescent="0.2">
      <c r="B27">
        <v>9</v>
      </c>
      <c r="C27">
        <v>0.95</v>
      </c>
      <c r="D27">
        <v>20</v>
      </c>
      <c r="F27">
        <f t="shared" si="0"/>
        <v>8</v>
      </c>
      <c r="G27">
        <v>12</v>
      </c>
    </row>
    <row r="28" spans="2:7" x14ac:dyDescent="0.2">
      <c r="B28">
        <v>10</v>
      </c>
      <c r="C28">
        <v>0.95</v>
      </c>
      <c r="D28">
        <v>20</v>
      </c>
      <c r="F28">
        <f t="shared" si="0"/>
        <v>8</v>
      </c>
      <c r="G28">
        <v>12</v>
      </c>
    </row>
    <row r="29" spans="2:7" x14ac:dyDescent="0.2">
      <c r="B29">
        <v>11</v>
      </c>
      <c r="C29">
        <v>0.95</v>
      </c>
      <c r="D29">
        <v>20</v>
      </c>
      <c r="F29">
        <f t="shared" si="0"/>
        <v>8</v>
      </c>
      <c r="G29">
        <v>12</v>
      </c>
    </row>
    <row r="30" spans="2:7" x14ac:dyDescent="0.2">
      <c r="B30">
        <v>12</v>
      </c>
      <c r="C30">
        <v>0.9</v>
      </c>
      <c r="D30">
        <v>20</v>
      </c>
      <c r="F30">
        <f t="shared" si="0"/>
        <v>8</v>
      </c>
      <c r="G30">
        <v>12</v>
      </c>
    </row>
    <row r="31" spans="2:7" x14ac:dyDescent="0.2">
      <c r="B31">
        <v>13</v>
      </c>
      <c r="C31">
        <v>0.9</v>
      </c>
      <c r="D31">
        <v>20</v>
      </c>
      <c r="F31">
        <f t="shared" si="0"/>
        <v>8</v>
      </c>
      <c r="G31">
        <v>12</v>
      </c>
    </row>
    <row r="32" spans="2:7" x14ac:dyDescent="0.2">
      <c r="B32">
        <v>14</v>
      </c>
      <c r="C32">
        <v>0.9</v>
      </c>
      <c r="D32">
        <v>20</v>
      </c>
      <c r="F32">
        <f t="shared" si="0"/>
        <v>8</v>
      </c>
      <c r="G32">
        <v>12</v>
      </c>
    </row>
    <row r="33" spans="2:9" x14ac:dyDescent="0.2">
      <c r="B33">
        <v>15</v>
      </c>
      <c r="C33">
        <v>0.9</v>
      </c>
      <c r="D33">
        <v>20</v>
      </c>
      <c r="F33">
        <f t="shared" si="0"/>
        <v>8</v>
      </c>
      <c r="G33">
        <v>12</v>
      </c>
    </row>
    <row r="34" spans="2:9" x14ac:dyDescent="0.2">
      <c r="B34">
        <v>16</v>
      </c>
      <c r="C34">
        <v>0.9</v>
      </c>
      <c r="D34">
        <v>20</v>
      </c>
      <c r="F34">
        <f t="shared" si="0"/>
        <v>8</v>
      </c>
      <c r="G34">
        <v>12</v>
      </c>
    </row>
    <row r="35" spans="2:9" x14ac:dyDescent="0.2">
      <c r="B35">
        <v>17</v>
      </c>
      <c r="C35">
        <v>0.9</v>
      </c>
      <c r="D35">
        <v>20</v>
      </c>
      <c r="F35">
        <f t="shared" si="0"/>
        <v>8</v>
      </c>
      <c r="G35">
        <v>12</v>
      </c>
    </row>
    <row r="36" spans="2:9" x14ac:dyDescent="0.2">
      <c r="B36">
        <v>18</v>
      </c>
      <c r="C36">
        <v>0.92</v>
      </c>
      <c r="D36">
        <v>20</v>
      </c>
      <c r="F36">
        <f t="shared" si="0"/>
        <v>8</v>
      </c>
      <c r="G36">
        <v>12</v>
      </c>
    </row>
    <row r="37" spans="2:9" x14ac:dyDescent="0.2">
      <c r="B37">
        <v>19</v>
      </c>
      <c r="C37">
        <v>0.92</v>
      </c>
      <c r="D37">
        <v>20</v>
      </c>
      <c r="F37">
        <f t="shared" si="0"/>
        <v>8</v>
      </c>
      <c r="G37">
        <v>12</v>
      </c>
    </row>
    <row r="38" spans="2:9" x14ac:dyDescent="0.2">
      <c r="B38">
        <v>20</v>
      </c>
      <c r="C38">
        <v>0.92</v>
      </c>
      <c r="D38">
        <v>20</v>
      </c>
      <c r="F38">
        <f t="shared" si="0"/>
        <v>8</v>
      </c>
      <c r="G38">
        <v>12</v>
      </c>
    </row>
    <row r="39" spans="2:9" x14ac:dyDescent="0.2">
      <c r="B39">
        <v>21</v>
      </c>
      <c r="C39">
        <v>0.98</v>
      </c>
      <c r="D39">
        <v>20</v>
      </c>
      <c r="F39">
        <f t="shared" si="0"/>
        <v>8</v>
      </c>
      <c r="G39">
        <v>12</v>
      </c>
    </row>
    <row r="40" spans="2:9" x14ac:dyDescent="0.2">
      <c r="B40">
        <v>22</v>
      </c>
      <c r="C40">
        <v>1</v>
      </c>
      <c r="D40">
        <v>20</v>
      </c>
      <c r="E40">
        <v>1</v>
      </c>
      <c r="F40">
        <f t="shared" si="0"/>
        <v>0</v>
      </c>
      <c r="G40">
        <v>12</v>
      </c>
    </row>
    <row r="46" spans="2:9" x14ac:dyDescent="0.2">
      <c r="B46" s="3" t="s">
        <v>6</v>
      </c>
      <c r="C46" s="3" t="s">
        <v>19</v>
      </c>
      <c r="D46" s="3" t="s">
        <v>9</v>
      </c>
      <c r="E46" s="3" t="s">
        <v>1</v>
      </c>
      <c r="F46" s="3" t="s">
        <v>7</v>
      </c>
      <c r="G46" s="3"/>
      <c r="H46" s="3" t="s">
        <v>20</v>
      </c>
      <c r="I46" s="3"/>
    </row>
    <row r="47" spans="2:9" x14ac:dyDescent="0.2">
      <c r="B47" s="3"/>
      <c r="C47" s="3"/>
      <c r="D47" s="4">
        <v>0.2</v>
      </c>
      <c r="E47" s="3">
        <v>4</v>
      </c>
      <c r="F47" s="4">
        <v>1</v>
      </c>
      <c r="G47" s="3" t="s">
        <v>21</v>
      </c>
      <c r="H47" s="3">
        <v>4</v>
      </c>
      <c r="I47" s="3">
        <v>4</v>
      </c>
    </row>
    <row r="48" spans="2:9" x14ac:dyDescent="0.2">
      <c r="B48" s="3"/>
      <c r="C48" s="3"/>
      <c r="D48" s="4">
        <v>0.2</v>
      </c>
      <c r="E48" s="3">
        <v>4</v>
      </c>
      <c r="F48" s="4">
        <v>0.99</v>
      </c>
      <c r="G48" s="3" t="s">
        <v>22</v>
      </c>
      <c r="H48" s="3" t="s">
        <v>23</v>
      </c>
      <c r="I48" s="5">
        <v>3920792079</v>
      </c>
    </row>
    <row r="49" spans="2:9" x14ac:dyDescent="0.2">
      <c r="B49" s="3"/>
      <c r="C49" s="3"/>
      <c r="D49" s="4">
        <v>0</v>
      </c>
      <c r="E49" s="3">
        <v>8</v>
      </c>
      <c r="F49" s="4">
        <v>0.99</v>
      </c>
      <c r="G49" s="3" t="s">
        <v>24</v>
      </c>
      <c r="H49" s="5">
        <v>78408</v>
      </c>
      <c r="I49" s="5">
        <v>7686305264</v>
      </c>
    </row>
    <row r="50" spans="2:9" x14ac:dyDescent="0.2">
      <c r="B50" s="3"/>
      <c r="C50" s="3">
        <v>20</v>
      </c>
      <c r="D50" s="4">
        <v>0</v>
      </c>
      <c r="E50" s="3"/>
      <c r="F50" s="4">
        <v>0.99</v>
      </c>
      <c r="G50" s="3" t="s">
        <v>25</v>
      </c>
      <c r="H50" s="5">
        <v>7762392</v>
      </c>
      <c r="I50" s="5">
        <v>75341012</v>
      </c>
    </row>
    <row r="51" spans="2:9" x14ac:dyDescent="0.2">
      <c r="B51" s="3"/>
      <c r="C51" s="3">
        <v>20</v>
      </c>
      <c r="D51" s="4">
        <v>0</v>
      </c>
      <c r="E51" s="3"/>
      <c r="F51" s="4">
        <v>0.99</v>
      </c>
      <c r="G51" s="3" t="s">
        <v>26</v>
      </c>
      <c r="H51" s="5">
        <v>768476808</v>
      </c>
      <c r="I51" s="5">
        <v>7384911077</v>
      </c>
    </row>
    <row r="52" spans="2:9" x14ac:dyDescent="0.2">
      <c r="B52" s="3"/>
      <c r="C52" s="3"/>
      <c r="D52" s="4">
        <v>0</v>
      </c>
      <c r="E52" s="3">
        <v>8</v>
      </c>
      <c r="F52" s="4">
        <v>0.99</v>
      </c>
      <c r="G52" s="3" t="s">
        <v>27</v>
      </c>
      <c r="H52" s="5">
        <v>7607920399</v>
      </c>
      <c r="I52" s="5">
        <v>7238675214</v>
      </c>
    </row>
    <row r="53" spans="2:9" x14ac:dyDescent="0.2">
      <c r="B53" s="3"/>
      <c r="C53" s="3"/>
      <c r="D53" s="4">
        <v>0</v>
      </c>
      <c r="E53" s="3">
        <v>8</v>
      </c>
      <c r="F53" s="4">
        <v>0.99</v>
      </c>
      <c r="G53" s="3" t="s">
        <v>28</v>
      </c>
      <c r="H53" s="5">
        <v>7531841195</v>
      </c>
      <c r="I53" s="5">
        <v>7095335111</v>
      </c>
    </row>
    <row r="54" spans="2:9" x14ac:dyDescent="0.2">
      <c r="B54" s="3"/>
      <c r="C54" s="3"/>
      <c r="D54" s="4">
        <v>0</v>
      </c>
      <c r="E54" s="3">
        <v>8</v>
      </c>
      <c r="F54" s="4">
        <v>0.95</v>
      </c>
      <c r="G54" s="3" t="s">
        <v>29</v>
      </c>
      <c r="H54" s="5">
        <v>7155249135</v>
      </c>
      <c r="I54" s="5">
        <v>6673830055</v>
      </c>
    </row>
    <row r="55" spans="2:9" x14ac:dyDescent="0.2">
      <c r="B55" s="3"/>
      <c r="C55" s="3"/>
      <c r="D55" s="4">
        <v>0</v>
      </c>
      <c r="E55" s="3">
        <v>8</v>
      </c>
      <c r="F55" s="4">
        <v>0.95</v>
      </c>
      <c r="G55" s="3" t="s">
        <v>30</v>
      </c>
      <c r="H55" s="5">
        <v>6797486679</v>
      </c>
      <c r="I55" s="5">
        <v>6277364903</v>
      </c>
    </row>
    <row r="56" spans="2:9" x14ac:dyDescent="0.2">
      <c r="B56" s="3"/>
      <c r="C56" s="3"/>
      <c r="D56" s="4">
        <v>0</v>
      </c>
      <c r="E56" s="3">
        <v>8</v>
      </c>
      <c r="F56" s="4">
        <v>0.95</v>
      </c>
      <c r="G56" s="3" t="s">
        <v>31</v>
      </c>
      <c r="H56" s="5">
        <v>6457612345</v>
      </c>
      <c r="I56" s="5">
        <v>5904452136</v>
      </c>
    </row>
    <row r="57" spans="2:9" x14ac:dyDescent="0.2">
      <c r="B57" s="3"/>
      <c r="C57" s="3"/>
      <c r="D57" s="4">
        <v>0</v>
      </c>
      <c r="E57" s="3">
        <v>8</v>
      </c>
      <c r="F57" s="4">
        <v>0.95</v>
      </c>
      <c r="G57" s="3" t="s">
        <v>32</v>
      </c>
      <c r="H57" s="5">
        <v>6134731728</v>
      </c>
      <c r="I57" s="5">
        <v>5553692603</v>
      </c>
    </row>
    <row r="58" spans="2:9" x14ac:dyDescent="0.2">
      <c r="B58" s="3"/>
      <c r="C58" s="3"/>
      <c r="D58" s="4">
        <v>0</v>
      </c>
      <c r="E58" s="3">
        <v>8</v>
      </c>
      <c r="F58" s="4">
        <v>0.95</v>
      </c>
      <c r="G58" s="3" t="s">
        <v>33</v>
      </c>
      <c r="H58" s="5">
        <v>5827995141</v>
      </c>
      <c r="I58" s="5">
        <v>5223770271</v>
      </c>
    </row>
    <row r="59" spans="2:9" x14ac:dyDescent="0.2">
      <c r="B59" s="3"/>
      <c r="C59" s="3"/>
      <c r="D59" s="4">
        <v>0</v>
      </c>
      <c r="E59" s="3">
        <v>8</v>
      </c>
      <c r="F59" s="4">
        <v>0.95</v>
      </c>
      <c r="G59" s="3" t="s">
        <v>34</v>
      </c>
      <c r="H59" s="5">
        <v>5536595384</v>
      </c>
      <c r="I59" s="5">
        <v>4913447284</v>
      </c>
    </row>
    <row r="60" spans="2:9" x14ac:dyDescent="0.2">
      <c r="B60" s="3"/>
      <c r="C60" s="3"/>
      <c r="D60" s="4">
        <v>0</v>
      </c>
      <c r="E60" s="3">
        <v>8</v>
      </c>
      <c r="F60" s="4">
        <v>0.9</v>
      </c>
      <c r="G60" s="3" t="s">
        <v>35</v>
      </c>
      <c r="H60" s="5">
        <v>4982935846</v>
      </c>
      <c r="I60" s="5">
        <v>4378319362</v>
      </c>
    </row>
    <row r="61" spans="2:9" x14ac:dyDescent="0.2">
      <c r="B61" s="3"/>
      <c r="C61" s="3"/>
      <c r="D61" s="4">
        <v>0</v>
      </c>
      <c r="E61" s="3">
        <v>8</v>
      </c>
      <c r="F61" s="4">
        <v>0.9</v>
      </c>
      <c r="G61" s="3" t="s">
        <v>36</v>
      </c>
      <c r="H61" s="5">
        <v>4484642261</v>
      </c>
      <c r="I61" s="5">
        <v>3901472699</v>
      </c>
    </row>
    <row r="62" spans="2:9" x14ac:dyDescent="0.2">
      <c r="B62" s="3"/>
      <c r="C62" s="3"/>
      <c r="D62" s="4">
        <v>0</v>
      </c>
      <c r="E62" s="3">
        <v>8</v>
      </c>
      <c r="F62" s="4">
        <v>0.9</v>
      </c>
      <c r="G62" s="3" t="s">
        <v>37</v>
      </c>
      <c r="H62" s="5">
        <v>4036178035</v>
      </c>
      <c r="I62" s="5">
        <v>3476559831</v>
      </c>
    </row>
    <row r="63" spans="2:9" x14ac:dyDescent="0.2">
      <c r="B63" s="3"/>
      <c r="C63" s="3"/>
      <c r="D63" s="4">
        <v>0</v>
      </c>
      <c r="E63" s="3">
        <v>8</v>
      </c>
      <c r="F63" s="4">
        <v>0.9</v>
      </c>
      <c r="G63" s="3" t="s">
        <v>38</v>
      </c>
      <c r="H63" s="5">
        <v>3632560231</v>
      </c>
      <c r="I63" s="5">
        <v>3097924602</v>
      </c>
    </row>
    <row r="64" spans="2:9" x14ac:dyDescent="0.2">
      <c r="B64" s="3"/>
      <c r="C64" s="3"/>
      <c r="D64" s="4">
        <v>0</v>
      </c>
      <c r="E64" s="3">
        <v>8</v>
      </c>
      <c r="F64" s="4">
        <v>0.9</v>
      </c>
      <c r="G64" s="3" t="s">
        <v>39</v>
      </c>
      <c r="H64" s="5">
        <v>3269304208</v>
      </c>
      <c r="I64" s="5">
        <v>2760526873</v>
      </c>
    </row>
    <row r="65" spans="2:9" x14ac:dyDescent="0.2">
      <c r="B65" s="3"/>
      <c r="C65" s="3"/>
      <c r="D65" s="4">
        <v>0</v>
      </c>
      <c r="E65" s="3">
        <v>8</v>
      </c>
      <c r="F65" s="4">
        <v>0.9</v>
      </c>
      <c r="G65" s="3" t="s">
        <v>40</v>
      </c>
      <c r="H65" s="5">
        <v>2942373788</v>
      </c>
      <c r="I65" s="5">
        <v>2459875431</v>
      </c>
    </row>
    <row r="66" spans="2:9" x14ac:dyDescent="0.2">
      <c r="B66" s="3"/>
      <c r="C66" s="3"/>
      <c r="D66" s="4">
        <v>0</v>
      </c>
      <c r="E66" s="3">
        <v>8</v>
      </c>
      <c r="F66" s="4">
        <v>0.92</v>
      </c>
      <c r="G66" s="3" t="s">
        <v>41</v>
      </c>
      <c r="H66" s="5">
        <v>2706983885</v>
      </c>
      <c r="I66" s="5">
        <v>2240678611</v>
      </c>
    </row>
    <row r="67" spans="2:9" x14ac:dyDescent="0.2">
      <c r="B67" s="3"/>
      <c r="C67" s="3"/>
      <c r="D67" s="4">
        <v>0</v>
      </c>
      <c r="E67" s="3">
        <v>8</v>
      </c>
      <c r="F67" s="4">
        <v>0.92</v>
      </c>
      <c r="G67" s="3" t="s">
        <v>42</v>
      </c>
      <c r="H67" s="5">
        <v>2490425174</v>
      </c>
      <c r="I67" s="5">
        <v>204101418</v>
      </c>
    </row>
    <row r="68" spans="2:9" x14ac:dyDescent="0.2">
      <c r="B68" s="3"/>
      <c r="C68" s="3"/>
      <c r="D68" s="4">
        <v>0</v>
      </c>
      <c r="E68" s="3">
        <v>8</v>
      </c>
      <c r="F68" s="4">
        <v>0.98</v>
      </c>
      <c r="G68" s="3" t="s">
        <v>43</v>
      </c>
      <c r="H68" s="5">
        <v>244061667</v>
      </c>
      <c r="I68" s="5">
        <v>1980389996</v>
      </c>
    </row>
    <row r="69" spans="2:9" x14ac:dyDescent="0.2">
      <c r="B69" s="3"/>
      <c r="C69" s="3"/>
      <c r="D69" s="3"/>
      <c r="E69" s="3"/>
      <c r="F69" s="4">
        <v>1</v>
      </c>
      <c r="G69" s="3"/>
      <c r="H69" s="3"/>
      <c r="I69" s="3"/>
    </row>
    <row r="70" spans="2:9" x14ac:dyDescent="0.2">
      <c r="B70" s="4">
        <v>1</v>
      </c>
    </row>
    <row r="71" spans="2:9" x14ac:dyDescent="0.2">
      <c r="B71" s="3">
        <v>-12</v>
      </c>
    </row>
    <row r="72" spans="2:9" x14ac:dyDescent="0.2">
      <c r="B72" s="3" t="s">
        <v>43</v>
      </c>
    </row>
    <row r="73" spans="2:9" x14ac:dyDescent="0.2">
      <c r="B73" s="5">
        <v>-3660925005</v>
      </c>
    </row>
    <row r="74" spans="2:9" x14ac:dyDescent="0.2">
      <c r="B74" s="5">
        <v>-2941173262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F2C4-DE14-5041-B718-AD8E70039D2B}">
  <dimension ref="A1:L40"/>
  <sheetViews>
    <sheetView tabSelected="1" zoomScale="89" workbookViewId="0">
      <selection activeCell="G39" sqref="G39"/>
    </sheetView>
  </sheetViews>
  <sheetFormatPr baseColWidth="10" defaultRowHeight="16" x14ac:dyDescent="0.2"/>
  <sheetData>
    <row r="1" spans="1:10" x14ac:dyDescent="0.2">
      <c r="A1" t="s">
        <v>13</v>
      </c>
      <c r="B1">
        <v>66</v>
      </c>
    </row>
    <row r="10" spans="1:10" x14ac:dyDescent="0.2">
      <c r="C10" t="s">
        <v>14</v>
      </c>
      <c r="D10" t="s">
        <v>15</v>
      </c>
      <c r="E10" t="s">
        <v>16</v>
      </c>
      <c r="G10" t="s">
        <v>17</v>
      </c>
      <c r="H10" t="s">
        <v>18</v>
      </c>
    </row>
    <row r="11" spans="1:10" x14ac:dyDescent="0.2">
      <c r="B11">
        <v>0</v>
      </c>
      <c r="C11">
        <v>1</v>
      </c>
      <c r="D11">
        <v>1</v>
      </c>
      <c r="E11">
        <f>D11*$B$1</f>
        <v>66</v>
      </c>
      <c r="G11">
        <f>1 -D11</f>
        <v>0</v>
      </c>
      <c r="H11">
        <v>0.5</v>
      </c>
      <c r="I11">
        <f>H11*G11</f>
        <v>0</v>
      </c>
      <c r="J11">
        <f>H11*D11</f>
        <v>0.5</v>
      </c>
    </row>
    <row r="12" spans="1:10" x14ac:dyDescent="0.2">
      <c r="B12">
        <v>1</v>
      </c>
      <c r="C12">
        <v>0.75</v>
      </c>
      <c r="D12">
        <f>C12*D11</f>
        <v>0.75</v>
      </c>
      <c r="E12">
        <f t="shared" ref="E12:E19" si="0">D12*$B$1</f>
        <v>49.5</v>
      </c>
      <c r="G12">
        <f>D12-D11</f>
        <v>-0.25</v>
      </c>
      <c r="H12">
        <f>H11+1</f>
        <v>1.5</v>
      </c>
      <c r="I12">
        <f>H12*G12</f>
        <v>-0.375</v>
      </c>
      <c r="J12">
        <f>H12*D12</f>
        <v>1.125</v>
      </c>
    </row>
    <row r="13" spans="1:10" x14ac:dyDescent="0.2">
      <c r="B13">
        <v>2</v>
      </c>
      <c r="C13">
        <v>0.75</v>
      </c>
      <c r="D13">
        <f t="shared" ref="D13:D20" si="1">C13*D12</f>
        <v>0.5625</v>
      </c>
      <c r="E13">
        <f t="shared" si="0"/>
        <v>37.125</v>
      </c>
      <c r="G13">
        <f>D13-D12</f>
        <v>-0.1875</v>
      </c>
      <c r="H13">
        <f t="shared" ref="H13:H20" si="2">H12+1</f>
        <v>2.5</v>
      </c>
      <c r="I13">
        <f t="shared" ref="I12:I19" si="3">H13*G13</f>
        <v>-0.46875</v>
      </c>
      <c r="J13">
        <f t="shared" ref="J12:J20" si="4">H13*D13</f>
        <v>1.40625</v>
      </c>
    </row>
    <row r="14" spans="1:10" x14ac:dyDescent="0.2">
      <c r="B14">
        <v>3</v>
      </c>
      <c r="C14">
        <v>0.85</v>
      </c>
      <c r="D14">
        <f t="shared" si="1"/>
        <v>0.47812499999999997</v>
      </c>
      <c r="E14">
        <f t="shared" si="0"/>
        <v>31.556249999999999</v>
      </c>
      <c r="F14">
        <f>(1-C14)*D13</f>
        <v>8.4375000000000006E-2</v>
      </c>
      <c r="G14">
        <f t="shared" ref="G13:G19" si="5">D14-D13</f>
        <v>-8.4375000000000033E-2</v>
      </c>
      <c r="H14">
        <f t="shared" si="2"/>
        <v>3.5</v>
      </c>
      <c r="I14">
        <f t="shared" si="3"/>
        <v>-0.29531250000000009</v>
      </c>
      <c r="J14">
        <f t="shared" si="4"/>
        <v>1.6734374999999999</v>
      </c>
    </row>
    <row r="15" spans="1:10" x14ac:dyDescent="0.2">
      <c r="B15">
        <v>4</v>
      </c>
      <c r="C15">
        <v>0.85</v>
      </c>
      <c r="D15">
        <f t="shared" si="1"/>
        <v>0.40640624999999997</v>
      </c>
      <c r="E15">
        <f t="shared" si="0"/>
        <v>26.822812499999998</v>
      </c>
      <c r="F15">
        <f t="shared" ref="F15:F19" si="6">(1-C15)*D14</f>
        <v>7.1718750000000012E-2</v>
      </c>
      <c r="G15">
        <f t="shared" si="5"/>
        <v>-7.1718749999999998E-2</v>
      </c>
      <c r="H15">
        <f t="shared" si="2"/>
        <v>4.5</v>
      </c>
      <c r="I15">
        <f t="shared" si="3"/>
        <v>-0.32273437500000002</v>
      </c>
      <c r="J15">
        <f t="shared" si="4"/>
        <v>1.8288281249999998</v>
      </c>
    </row>
    <row r="16" spans="1:10" x14ac:dyDescent="0.2">
      <c r="B16">
        <v>5</v>
      </c>
      <c r="C16">
        <v>0.85</v>
      </c>
      <c r="D16">
        <f t="shared" si="1"/>
        <v>0.34544531249999999</v>
      </c>
      <c r="E16">
        <f t="shared" si="0"/>
        <v>22.799390625000001</v>
      </c>
      <c r="F16">
        <f t="shared" si="6"/>
        <v>6.0960937500000006E-2</v>
      </c>
      <c r="G16">
        <f t="shared" si="5"/>
        <v>-6.0960937499999979E-2</v>
      </c>
      <c r="H16">
        <f t="shared" si="2"/>
        <v>5.5</v>
      </c>
      <c r="I16">
        <f t="shared" si="3"/>
        <v>-0.33528515624999988</v>
      </c>
      <c r="J16">
        <f t="shared" si="4"/>
        <v>1.89994921875</v>
      </c>
    </row>
    <row r="17" spans="2:12" x14ac:dyDescent="0.2">
      <c r="B17">
        <v>6</v>
      </c>
      <c r="C17">
        <v>0.9</v>
      </c>
      <c r="D17">
        <f t="shared" si="1"/>
        <v>0.31090078124999998</v>
      </c>
      <c r="E17">
        <f t="shared" si="0"/>
        <v>20.519451562499999</v>
      </c>
      <c r="F17">
        <f t="shared" si="6"/>
        <v>3.4544531249999989E-2</v>
      </c>
      <c r="G17">
        <f t="shared" si="5"/>
        <v>-3.454453125000001E-2</v>
      </c>
      <c r="H17">
        <f t="shared" si="2"/>
        <v>6.5</v>
      </c>
      <c r="I17">
        <f t="shared" si="3"/>
        <v>-0.22453945312500007</v>
      </c>
      <c r="J17">
        <f t="shared" si="4"/>
        <v>2.0208550781249999</v>
      </c>
      <c r="L17" s="1"/>
    </row>
    <row r="18" spans="2:12" x14ac:dyDescent="0.2">
      <c r="B18">
        <v>7</v>
      </c>
      <c r="C18">
        <v>0.9</v>
      </c>
      <c r="D18">
        <f t="shared" si="1"/>
        <v>0.279810703125</v>
      </c>
      <c r="E18">
        <f t="shared" si="0"/>
        <v>18.467506406249999</v>
      </c>
      <c r="F18">
        <f t="shared" si="6"/>
        <v>3.109007812499999E-2</v>
      </c>
      <c r="G18">
        <f t="shared" si="5"/>
        <v>-3.1090078124999976E-2</v>
      </c>
      <c r="H18">
        <f t="shared" si="2"/>
        <v>7.5</v>
      </c>
      <c r="I18">
        <f t="shared" si="3"/>
        <v>-0.23317558593749982</v>
      </c>
      <c r="J18">
        <f>H18*D18</f>
        <v>2.0985802734374999</v>
      </c>
    </row>
    <row r="19" spans="2:12" x14ac:dyDescent="0.2">
      <c r="B19">
        <v>8</v>
      </c>
      <c r="C19">
        <v>0.9</v>
      </c>
      <c r="D19">
        <f t="shared" si="1"/>
        <v>0.25182963281250004</v>
      </c>
      <c r="E19">
        <f t="shared" si="0"/>
        <v>16.620755765625002</v>
      </c>
      <c r="F19">
        <f t="shared" si="6"/>
        <v>2.7981070312499995E-2</v>
      </c>
      <c r="G19">
        <f t="shared" si="5"/>
        <v>-2.7981070312499967E-2</v>
      </c>
      <c r="H19">
        <f t="shared" si="2"/>
        <v>8.5</v>
      </c>
      <c r="I19">
        <f t="shared" si="3"/>
        <v>-0.23783909765624972</v>
      </c>
      <c r="J19">
        <f t="shared" si="4"/>
        <v>2.1405518789062503</v>
      </c>
    </row>
    <row r="20" spans="2:12" x14ac:dyDescent="0.2">
      <c r="D20">
        <f>D19</f>
        <v>0.25182963281250004</v>
      </c>
      <c r="H20">
        <f t="shared" si="2"/>
        <v>9.5</v>
      </c>
      <c r="J20">
        <f t="shared" si="4"/>
        <v>2.3923815117187504</v>
      </c>
    </row>
    <row r="30" spans="2:12" x14ac:dyDescent="0.2">
      <c r="C30" t="s">
        <v>14</v>
      </c>
      <c r="D30" t="s">
        <v>15</v>
      </c>
      <c r="E30" t="s">
        <v>16</v>
      </c>
      <c r="G30" t="s">
        <v>17</v>
      </c>
    </row>
    <row r="31" spans="2:12" x14ac:dyDescent="0.2">
      <c r="B31">
        <v>0</v>
      </c>
      <c r="C31">
        <v>1</v>
      </c>
      <c r="D31">
        <v>1</v>
      </c>
      <c r="E31">
        <f>D31*$B$1</f>
        <v>66</v>
      </c>
      <c r="F31">
        <v>0.5</v>
      </c>
      <c r="G31">
        <f>1 -D31</f>
        <v>0</v>
      </c>
    </row>
    <row r="32" spans="2:12" x14ac:dyDescent="0.2">
      <c r="B32">
        <v>1</v>
      </c>
      <c r="C32">
        <v>0.75</v>
      </c>
      <c r="D32">
        <f>C32*D31</f>
        <v>0.75</v>
      </c>
      <c r="E32">
        <f t="shared" ref="E32:E39" si="7">D32*$B$1</f>
        <v>49.5</v>
      </c>
      <c r="F32">
        <f>F31+1</f>
        <v>1.5</v>
      </c>
      <c r="G32">
        <v>0</v>
      </c>
    </row>
    <row r="33" spans="2:7" x14ac:dyDescent="0.2">
      <c r="B33">
        <v>2</v>
      </c>
      <c r="C33">
        <v>0.75</v>
      </c>
      <c r="D33">
        <f t="shared" ref="D33:D39" si="8">C33*D32</f>
        <v>0.5625</v>
      </c>
      <c r="E33">
        <f t="shared" si="7"/>
        <v>37.125</v>
      </c>
      <c r="F33">
        <f t="shared" ref="F33:F40" si="9">F32+1</f>
        <v>2.5</v>
      </c>
      <c r="G33">
        <v>0</v>
      </c>
    </row>
    <row r="34" spans="2:7" x14ac:dyDescent="0.2">
      <c r="B34">
        <v>3</v>
      </c>
      <c r="C34">
        <v>0.85</v>
      </c>
      <c r="D34">
        <f t="shared" si="8"/>
        <v>0.47812499999999997</v>
      </c>
      <c r="E34">
        <f t="shared" si="7"/>
        <v>31.556249999999999</v>
      </c>
      <c r="F34">
        <f t="shared" si="9"/>
        <v>3.5</v>
      </c>
      <c r="G34">
        <v>0</v>
      </c>
    </row>
    <row r="35" spans="2:7" x14ac:dyDescent="0.2">
      <c r="B35">
        <v>4</v>
      </c>
      <c r="C35">
        <v>0.85</v>
      </c>
      <c r="D35">
        <f t="shared" si="8"/>
        <v>0.40640624999999997</v>
      </c>
      <c r="E35">
        <f t="shared" si="7"/>
        <v>26.822812499999998</v>
      </c>
      <c r="F35">
        <f t="shared" si="9"/>
        <v>4.5</v>
      </c>
      <c r="G35">
        <f>(D34-D35)/D34</f>
        <v>0.15</v>
      </c>
    </row>
    <row r="36" spans="2:7" x14ac:dyDescent="0.2">
      <c r="B36">
        <v>5</v>
      </c>
      <c r="C36">
        <v>0.85</v>
      </c>
      <c r="D36">
        <f t="shared" si="8"/>
        <v>0.34544531249999999</v>
      </c>
      <c r="E36">
        <f t="shared" si="7"/>
        <v>22.799390625000001</v>
      </c>
      <c r="F36">
        <f t="shared" si="9"/>
        <v>5.5</v>
      </c>
      <c r="G36">
        <f>(D35-D36)/D35</f>
        <v>0.14999999999999997</v>
      </c>
    </row>
    <row r="37" spans="2:7" x14ac:dyDescent="0.2">
      <c r="B37">
        <v>6</v>
      </c>
      <c r="C37">
        <v>0.9</v>
      </c>
      <c r="D37">
        <f t="shared" si="8"/>
        <v>0.31090078124999998</v>
      </c>
      <c r="E37">
        <f t="shared" si="7"/>
        <v>20.519451562499999</v>
      </c>
      <c r="F37">
        <f t="shared" si="9"/>
        <v>6.5</v>
      </c>
      <c r="G37">
        <f t="shared" ref="G37:G39" si="10">(D36-D37)/D36</f>
        <v>0.10000000000000003</v>
      </c>
    </row>
    <row r="38" spans="2:7" x14ac:dyDescent="0.2">
      <c r="B38">
        <v>7</v>
      </c>
      <c r="C38">
        <v>0.9</v>
      </c>
      <c r="D38">
        <f t="shared" si="8"/>
        <v>0.279810703125</v>
      </c>
      <c r="E38">
        <f t="shared" si="7"/>
        <v>18.467506406249999</v>
      </c>
      <c r="F38">
        <f t="shared" si="9"/>
        <v>7.5</v>
      </c>
      <c r="G38">
        <f t="shared" si="10"/>
        <v>9.9999999999999922E-2</v>
      </c>
    </row>
    <row r="39" spans="2:7" x14ac:dyDescent="0.2">
      <c r="B39">
        <v>8</v>
      </c>
      <c r="C39">
        <v>0.9</v>
      </c>
      <c r="D39">
        <f t="shared" si="8"/>
        <v>0.25182963281250004</v>
      </c>
      <c r="E39">
        <f t="shared" si="7"/>
        <v>16.620755765625002</v>
      </c>
      <c r="F39">
        <f t="shared" si="9"/>
        <v>8.5</v>
      </c>
      <c r="G39">
        <f t="shared" si="10"/>
        <v>9.9999999999999881E-2</v>
      </c>
    </row>
    <row r="40" spans="2:7" x14ac:dyDescent="0.2">
      <c r="D40">
        <f>D39</f>
        <v>0.25182963281250004</v>
      </c>
      <c r="F40">
        <f t="shared" si="9"/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Amirhossein Jandaghian</dc:creator>
  <cp:lastModifiedBy>Amirhossein Jandaghian</cp:lastModifiedBy>
  <dcterms:created xsi:type="dcterms:W3CDTF">2024-10-31T13:39:13Z</dcterms:created>
  <dcterms:modified xsi:type="dcterms:W3CDTF">2025-01-22T23:29:09Z</dcterms:modified>
</cp:coreProperties>
</file>