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"/>
    </mc:Choice>
  </mc:AlternateContent>
  <xr:revisionPtr revIDLastSave="0" documentId="13_ncr:1_{925920E9-D689-4947-B460-9F6E7FF4E378}" xr6:coauthVersionLast="47" xr6:coauthVersionMax="47" xr10:uidLastSave="{00000000-0000-0000-0000-000000000000}"/>
  <bookViews>
    <workbookView xWindow="0" yWindow="0" windowWidth="25600" windowHeight="16000" activeTab="1" xr2:uid="{1B8829EC-12F4-6041-94EA-B81660437509}"/>
  </bookViews>
  <sheets>
    <sheet name="AbCrIr" sheetId="1" r:id="rId1"/>
    <sheet name="AbCrIr with Event Totals" sheetId="7" r:id="rId2"/>
    <sheet name="AbCrIr Order by IR events" sheetId="4" r:id="rId3"/>
    <sheet name="AbCrIr Order by Ab events" sheetId="5" r:id="rId4"/>
    <sheet name="AbCrIr Order by CR events" sheetId="6" r:id="rId5"/>
    <sheet name="CR" sheetId="2" r:id="rId6"/>
    <sheet name="IR" sheetId="3" r:id="rId7"/>
  </sheets>
  <definedNames>
    <definedName name="_xlnm.Print_Area" localSheetId="1">'AbCrIr with Event Totals'!$B$1:$K$44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7" l="1"/>
  <c r="E44" i="7"/>
  <c r="E37" i="7"/>
  <c r="E30" i="7"/>
  <c r="E23" i="7"/>
  <c r="E16" i="7"/>
  <c r="E9" i="7"/>
  <c r="I11" i="7"/>
  <c r="J11" i="7" s="1"/>
  <c r="I12" i="7"/>
  <c r="J12" i="7" s="1"/>
  <c r="I13" i="7"/>
  <c r="J13" i="7" s="1"/>
  <c r="I14" i="7"/>
  <c r="J14" i="7" s="1"/>
  <c r="I15" i="7"/>
  <c r="J15" i="7" s="1"/>
  <c r="I10" i="7"/>
  <c r="J10" i="7" s="1"/>
  <c r="J6" i="7"/>
  <c r="J7" i="7"/>
  <c r="I4" i="7"/>
  <c r="J4" i="7" s="1"/>
  <c r="I5" i="7"/>
  <c r="J5" i="7" s="1"/>
  <c r="I6" i="7"/>
  <c r="I7" i="7"/>
  <c r="I8" i="7"/>
  <c r="J8" i="7" s="1"/>
  <c r="I3" i="7"/>
  <c r="J3" i="7" s="1"/>
  <c r="M44" i="7"/>
  <c r="O44" i="7" s="1"/>
  <c r="M37" i="7"/>
  <c r="O37" i="7" s="1"/>
  <c r="M30" i="7"/>
  <c r="O30" i="7" s="1"/>
  <c r="M23" i="7"/>
  <c r="O23" i="7" s="1"/>
  <c r="M16" i="7"/>
  <c r="O16" i="7" s="1"/>
  <c r="M9" i="7"/>
  <c r="O9" i="7" s="1"/>
  <c r="G39" i="7"/>
  <c r="G40" i="7"/>
  <c r="G41" i="7"/>
  <c r="G42" i="7"/>
  <c r="G43" i="7"/>
  <c r="G38" i="7"/>
  <c r="G32" i="7"/>
  <c r="G33" i="7"/>
  <c r="G34" i="7"/>
  <c r="G35" i="7"/>
  <c r="G36" i="7"/>
  <c r="G31" i="7"/>
  <c r="G25" i="7"/>
  <c r="G26" i="7"/>
  <c r="G27" i="7"/>
  <c r="G28" i="7"/>
  <c r="G29" i="7"/>
  <c r="G24" i="7"/>
  <c r="G18" i="7"/>
  <c r="G19" i="7"/>
  <c r="G20" i="7"/>
  <c r="G21" i="7"/>
  <c r="G22" i="7"/>
  <c r="G17" i="7"/>
  <c r="G11" i="7"/>
  <c r="G12" i="7"/>
  <c r="G13" i="7"/>
  <c r="G14" i="7"/>
  <c r="G15" i="7"/>
  <c r="G10" i="7"/>
  <c r="G4" i="7"/>
  <c r="G5" i="7"/>
  <c r="G6" i="7"/>
  <c r="G7" i="7"/>
  <c r="G8" i="7"/>
  <c r="G3" i="7"/>
  <c r="H44" i="7"/>
  <c r="H37" i="7"/>
  <c r="H30" i="7"/>
  <c r="H23" i="7"/>
  <c r="H16" i="7"/>
  <c r="H9" i="7"/>
  <c r="D44" i="7"/>
  <c r="D37" i="7"/>
  <c r="D30" i="7"/>
  <c r="D23" i="7"/>
  <c r="D16" i="7"/>
  <c r="D9" i="7"/>
  <c r="I9" i="7" l="1"/>
  <c r="J9" i="7" s="1"/>
  <c r="I16" i="7"/>
  <c r="J16" i="7" s="1"/>
  <c r="I23" i="7"/>
  <c r="J23" i="7" s="1"/>
  <c r="I30" i="7"/>
  <c r="J30" i="7" s="1"/>
  <c r="I37" i="7"/>
  <c r="J37" i="7" s="1"/>
  <c r="I44" i="7"/>
  <c r="J44" i="7" s="1"/>
</calcChain>
</file>

<file path=xl/sharedStrings.xml><?xml version="1.0" encoding="utf-8"?>
<sst xmlns="http://schemas.openxmlformats.org/spreadsheetml/2006/main" count="549" uniqueCount="30">
  <si>
    <t>Event</t>
  </si>
  <si>
    <t>taxaGroup</t>
  </si>
  <si>
    <t>LSZ2</t>
  </si>
  <si>
    <t>CenDiaLg</t>
  </si>
  <si>
    <t>SJR1</t>
  </si>
  <si>
    <t>SJR2</t>
  </si>
  <si>
    <t>CenDiaSm</t>
  </si>
  <si>
    <t>CilLg</t>
  </si>
  <si>
    <t>CilSm</t>
  </si>
  <si>
    <t>FlagSm</t>
  </si>
  <si>
    <t>Other</t>
  </si>
  <si>
    <t>WLD2</t>
  </si>
  <si>
    <t>YBP1</t>
  </si>
  <si>
    <t>YBP2</t>
  </si>
  <si>
    <t>Abundance BioUgL</t>
  </si>
  <si>
    <t>event</t>
  </si>
  <si>
    <t>CrMNmlcd</t>
  </si>
  <si>
    <r>
      <t>Clearance Rate ml d</t>
    </r>
    <r>
      <rPr>
        <b/>
        <vertAlign val="superscript"/>
        <sz val="11"/>
        <color theme="1"/>
        <rFont val="Calibri (Body)"/>
      </rPr>
      <t>-1</t>
    </r>
  </si>
  <si>
    <t>IRpgCd</t>
  </si>
  <si>
    <t>IRµgCd</t>
  </si>
  <si>
    <r>
      <t>Ingestion Rate µgC d</t>
    </r>
    <r>
      <rPr>
        <b/>
        <vertAlign val="superscript"/>
        <sz val="11"/>
        <color theme="1"/>
        <rFont val="Calibri (Body)"/>
      </rPr>
      <t>-1</t>
    </r>
  </si>
  <si>
    <t>Growth Rate</t>
  </si>
  <si>
    <r>
      <t>Clearance Rate L d</t>
    </r>
    <r>
      <rPr>
        <b/>
        <vertAlign val="superscript"/>
        <sz val="11"/>
        <color theme="1"/>
        <rFont val="Calibri (Body)"/>
      </rPr>
      <t>-1</t>
    </r>
  </si>
  <si>
    <r>
      <t>CR as IR/Abun  L d</t>
    </r>
    <r>
      <rPr>
        <b/>
        <vertAlign val="superscript"/>
        <sz val="11"/>
        <color theme="1"/>
        <rFont val="Calibri (Body)"/>
      </rPr>
      <t>-1</t>
    </r>
  </si>
  <si>
    <t>IR only + #</t>
  </si>
  <si>
    <r>
      <t>CR as IR/Abun  L d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>, only + #</t>
    </r>
  </si>
  <si>
    <r>
      <t xml:space="preserve">Abun  µgCd </t>
    </r>
    <r>
      <rPr>
        <b/>
        <vertAlign val="superscript"/>
        <sz val="11"/>
        <color theme="1"/>
        <rFont val="Calibri (Body)"/>
      </rPr>
      <t>-1</t>
    </r>
  </si>
  <si>
    <r>
      <t>Abun Cells ml</t>
    </r>
    <r>
      <rPr>
        <b/>
        <vertAlign val="superscript"/>
        <sz val="11"/>
        <color theme="1"/>
        <rFont val="Calibri (Body)"/>
      </rPr>
      <t>-1</t>
    </r>
  </si>
  <si>
    <r>
      <t>CR as IR/Abunml d</t>
    </r>
    <r>
      <rPr>
        <b/>
        <vertAlign val="superscript"/>
        <sz val="11"/>
        <color theme="1"/>
        <rFont val="Calibri (Body)"/>
      </rPr>
      <t>-1</t>
    </r>
  </si>
  <si>
    <t>Flag sm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</si>
</sst>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/>
      <right style="dashed">
        <color indexed="64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/>
      <right style="dashed">
        <color auto="1"/>
      </right>
      <top style="medium">
        <color indexed="64"/>
      </top>
      <bottom style="dashed">
        <color auto="1"/>
      </bottom>
      <diagonal/>
    </border>
    <border>
      <left/>
      <right style="dashed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1" xfId="0" applyBorder="1"/>
    <xf numFmtId="2" fontId="0" fillId="0" borderId="1" xfId="0" applyNumberFormat="1" applyBorder="1"/>
    <xf numFmtId="0" fontId="0" fillId="0" borderId="6" xfId="0" applyBorder="1"/>
    <xf numFmtId="2" fontId="0" fillId="0" borderId="6" xfId="0" applyNumberFormat="1" applyBorder="1"/>
    <xf numFmtId="0" fontId="0" fillId="0" borderId="4" xfId="0" applyBorder="1"/>
    <xf numFmtId="2" fontId="0" fillId="0" borderId="4" xfId="0" applyNumberForma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3" xfId="0" applyNumberFormat="1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12" xfId="0" applyNumberFormat="1" applyBorder="1"/>
    <xf numFmtId="0" fontId="0" fillId="0" borderId="16" xfId="0" applyBorder="1"/>
    <xf numFmtId="0" fontId="0" fillId="0" borderId="0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7" xfId="0" applyBorder="1"/>
    <xf numFmtId="164" fontId="3" fillId="2" borderId="18" xfId="1" applyNumberFormat="1" applyBorder="1"/>
    <xf numFmtId="0" fontId="0" fillId="0" borderId="21" xfId="0" applyBorder="1"/>
    <xf numFmtId="2" fontId="0" fillId="0" borderId="22" xfId="0" applyNumberFormat="1" applyBorder="1"/>
    <xf numFmtId="0" fontId="0" fillId="0" borderId="19" xfId="0" applyBorder="1"/>
    <xf numFmtId="2" fontId="0" fillId="0" borderId="20" xfId="0" applyNumberFormat="1" applyBorder="1"/>
    <xf numFmtId="0" fontId="0" fillId="0" borderId="3" xfId="0" applyBorder="1"/>
    <xf numFmtId="2" fontId="0" fillId="0" borderId="5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5" fillId="4" borderId="18" xfId="3" applyNumberFormat="1" applyBorder="1"/>
    <xf numFmtId="164" fontId="0" fillId="0" borderId="18" xfId="0" applyNumberFormat="1" applyBorder="1"/>
    <xf numFmtId="0" fontId="0" fillId="0" borderId="24" xfId="0" applyBorder="1"/>
    <xf numFmtId="2" fontId="6" fillId="0" borderId="12" xfId="0" applyNumberFormat="1" applyFont="1" applyBorder="1"/>
    <xf numFmtId="164" fontId="3" fillId="2" borderId="5" xfId="1" applyNumberFormat="1" applyBorder="1"/>
    <xf numFmtId="164" fontId="5" fillId="4" borderId="5" xfId="3" applyNumberForma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0" fontId="0" fillId="0" borderId="26" xfId="0" applyBorder="1"/>
    <xf numFmtId="2" fontId="0" fillId="0" borderId="25" xfId="0" applyNumberFormat="1" applyBorder="1"/>
    <xf numFmtId="0" fontId="1" fillId="0" borderId="0" xfId="0" applyFont="1" applyAlignment="1">
      <alignment horizontal="center" wrapText="1"/>
    </xf>
    <xf numFmtId="165" fontId="0" fillId="0" borderId="0" xfId="0" applyNumberFormat="1"/>
    <xf numFmtId="165" fontId="4" fillId="3" borderId="0" xfId="2" applyNumberFormat="1"/>
    <xf numFmtId="165" fontId="0" fillId="0" borderId="25" xfId="0" applyNumberFormat="1" applyBorder="1"/>
    <xf numFmtId="2" fontId="0" fillId="0" borderId="27" xfId="0" applyNumberFormat="1" applyBorder="1"/>
    <xf numFmtId="0" fontId="1" fillId="0" borderId="28" xfId="0" applyFont="1" applyBorder="1" applyAlignment="1">
      <alignment horizontal="center" wrapText="1"/>
    </xf>
    <xf numFmtId="0" fontId="1" fillId="0" borderId="23" xfId="0" applyFont="1" applyBorder="1" applyAlignment="1">
      <alignment horizontal="center"/>
    </xf>
    <xf numFmtId="2" fontId="0" fillId="0" borderId="7" xfId="0" applyNumberFormat="1" applyBorder="1"/>
    <xf numFmtId="2" fontId="0" fillId="0" borderId="29" xfId="0" applyNumberFormat="1" applyBorder="1"/>
    <xf numFmtId="2" fontId="0" fillId="0" borderId="23" xfId="0" applyNumberFormat="1" applyBorder="1"/>
    <xf numFmtId="2" fontId="0" fillId="0" borderId="28" xfId="0" applyNumberFormat="1" applyBorder="1"/>
    <xf numFmtId="0" fontId="0" fillId="0" borderId="28" xfId="0" applyBorder="1"/>
    <xf numFmtId="2" fontId="0" fillId="0" borderId="30" xfId="0" applyNumberFormat="1" applyBorder="1"/>
    <xf numFmtId="0" fontId="1" fillId="0" borderId="30" xfId="0" applyFont="1" applyBorder="1" applyAlignment="1">
      <alignment horizontal="center" wrapText="1"/>
    </xf>
    <xf numFmtId="0" fontId="0" fillId="0" borderId="31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8600-2BD4-7841-A982-6F63C9C10D63}">
  <dimension ref="A1:Q44"/>
  <sheetViews>
    <sheetView zoomScale="140" zoomScaleNormal="140" workbookViewId="0">
      <selection activeCell="J13" sqref="J13"/>
    </sheetView>
  </sheetViews>
  <sheetFormatPr baseColWidth="10" defaultColWidth="8.83203125" defaultRowHeight="15" x14ac:dyDescent="0.2"/>
  <cols>
    <col min="1" max="1" width="4.1640625" customWidth="1"/>
    <col min="4" max="4" width="10.1640625" customWidth="1"/>
    <col min="5" max="5" width="3.5" customWidth="1"/>
    <col min="6" max="6" width="9.6640625" customWidth="1"/>
    <col min="7" max="7" width="3.1640625" customWidth="1"/>
    <col min="8" max="8" width="10.6640625" style="30" customWidth="1"/>
    <col min="9" max="9" width="3.1640625" customWidth="1"/>
    <col min="10" max="10" width="10.6640625" customWidth="1"/>
    <col min="13" max="13" width="2.83203125" customWidth="1"/>
    <col min="16" max="16" width="9.6640625" hidden="1" customWidth="1"/>
    <col min="17" max="17" width="9" bestFit="1" customWidth="1"/>
  </cols>
  <sheetData>
    <row r="1" spans="2:17" s="1" customFormat="1" ht="35" thickBot="1" x14ac:dyDescent="0.25">
      <c r="B1" s="6" t="s">
        <v>0</v>
      </c>
      <c r="C1" s="7" t="s">
        <v>1</v>
      </c>
      <c r="D1" s="8" t="s">
        <v>14</v>
      </c>
      <c r="E1" s="7"/>
      <c r="F1" s="8" t="s">
        <v>17</v>
      </c>
      <c r="G1" s="8"/>
      <c r="H1" s="8" t="s">
        <v>20</v>
      </c>
      <c r="I1" s="23"/>
      <c r="J1" s="9" t="s">
        <v>21</v>
      </c>
    </row>
    <row r="2" spans="2:17" s="1" customFormat="1" x14ac:dyDescent="0.2">
      <c r="B2" s="32"/>
      <c r="C2" s="2"/>
      <c r="D2" s="2"/>
      <c r="E2" s="2"/>
      <c r="F2" s="2"/>
      <c r="G2" s="2"/>
      <c r="H2" s="2"/>
      <c r="I2" s="24"/>
      <c r="J2" s="33"/>
    </row>
    <row r="3" spans="2:17" s="1" customFormat="1" ht="16" thickBot="1" x14ac:dyDescent="0.25">
      <c r="B3" s="34"/>
      <c r="C3" s="16"/>
      <c r="D3" s="16"/>
      <c r="E3" s="16"/>
      <c r="F3" s="16"/>
      <c r="G3" s="16"/>
      <c r="H3" s="16"/>
      <c r="I3" s="25"/>
      <c r="J3" s="35"/>
    </row>
    <row r="4" spans="2:17" ht="16" x14ac:dyDescent="0.2">
      <c r="B4" s="36" t="s">
        <v>2</v>
      </c>
      <c r="C4" s="10" t="s">
        <v>3</v>
      </c>
      <c r="D4" s="11">
        <v>69.352425674271629</v>
      </c>
      <c r="E4" s="10"/>
      <c r="F4" s="11">
        <v>53.324006367500623</v>
      </c>
      <c r="G4" s="11"/>
      <c r="H4" s="11">
        <v>1.232716396085491</v>
      </c>
      <c r="I4" s="26"/>
      <c r="J4" s="37">
        <v>0.39500000000000002</v>
      </c>
      <c r="P4" s="5"/>
      <c r="Q4" s="5"/>
    </row>
    <row r="5" spans="2:17" x14ac:dyDescent="0.2">
      <c r="B5" s="38" t="s">
        <v>2</v>
      </c>
      <c r="C5" s="3" t="s">
        <v>6</v>
      </c>
      <c r="D5" s="4">
        <v>22.01388964265594</v>
      </c>
      <c r="E5" s="3"/>
      <c r="F5" s="4">
        <v>46.630924729988152</v>
      </c>
      <c r="G5" s="4"/>
      <c r="H5" s="4">
        <v>0.34217601031365158</v>
      </c>
      <c r="I5" s="27"/>
      <c r="J5" s="39"/>
      <c r="P5" s="5"/>
      <c r="Q5" s="5"/>
    </row>
    <row r="6" spans="2:17" x14ac:dyDescent="0.2">
      <c r="B6" s="38" t="s">
        <v>2</v>
      </c>
      <c r="C6" s="3" t="s">
        <v>7</v>
      </c>
      <c r="D6" s="4">
        <v>4.5245943094522394</v>
      </c>
      <c r="E6" s="3"/>
      <c r="F6" s="4">
        <v>46.383300599618103</v>
      </c>
      <c r="G6" s="4"/>
      <c r="H6" s="4">
        <v>6.9955205982214885E-2</v>
      </c>
      <c r="I6" s="27"/>
      <c r="J6" s="39"/>
      <c r="P6" s="5"/>
      <c r="Q6" s="5"/>
    </row>
    <row r="7" spans="2:17" x14ac:dyDescent="0.2">
      <c r="B7" s="38" t="s">
        <v>2</v>
      </c>
      <c r="C7" s="3" t="s">
        <v>8</v>
      </c>
      <c r="D7" s="4">
        <v>1.051830490483131</v>
      </c>
      <c r="E7" s="3"/>
      <c r="F7" s="4">
        <v>31.89641175614581</v>
      </c>
      <c r="G7" s="4"/>
      <c r="H7" s="4">
        <v>1.118320614070625E-2</v>
      </c>
      <c r="I7" s="27"/>
      <c r="J7" s="39"/>
      <c r="P7" s="5"/>
      <c r="Q7" s="5"/>
    </row>
    <row r="8" spans="2:17" x14ac:dyDescent="0.2">
      <c r="B8" s="38" t="s">
        <v>2</v>
      </c>
      <c r="C8" s="3" t="s">
        <v>9</v>
      </c>
      <c r="D8" s="4">
        <v>13.21236661938614</v>
      </c>
      <c r="E8" s="3"/>
      <c r="F8" s="4">
        <v>13.15441419874557</v>
      </c>
      <c r="G8" s="4"/>
      <c r="H8" s="4">
        <v>5.7933647685695012E-2</v>
      </c>
      <c r="I8" s="27"/>
      <c r="J8" s="39"/>
      <c r="P8" s="5"/>
      <c r="Q8" s="5"/>
    </row>
    <row r="9" spans="2:17" ht="16" thickBot="1" x14ac:dyDescent="0.25">
      <c r="B9" s="40" t="s">
        <v>2</v>
      </c>
      <c r="C9" s="12" t="s">
        <v>10</v>
      </c>
      <c r="D9" s="13">
        <v>5.7637137779501311</v>
      </c>
      <c r="E9" s="12"/>
      <c r="F9" s="13">
        <v>2.8532935488878262</v>
      </c>
      <c r="G9" s="13"/>
      <c r="H9" s="13">
        <v>5.4818557800869966E-3</v>
      </c>
      <c r="I9" s="28"/>
      <c r="J9" s="41"/>
      <c r="P9" s="5"/>
      <c r="Q9" s="5"/>
    </row>
    <row r="10" spans="2:17" ht="16" thickBot="1" x14ac:dyDescent="0.25">
      <c r="B10" s="42"/>
      <c r="C10" s="14"/>
      <c r="D10" s="15"/>
      <c r="E10" s="14"/>
      <c r="F10" s="15"/>
      <c r="G10" s="15"/>
      <c r="H10" s="15"/>
      <c r="I10" s="29"/>
      <c r="J10" s="43"/>
      <c r="K10" s="5"/>
      <c r="L10" s="5"/>
      <c r="P10" s="5"/>
      <c r="Q10" s="5"/>
    </row>
    <row r="11" spans="2:17" ht="16" x14ac:dyDescent="0.2">
      <c r="B11" s="36" t="s">
        <v>4</v>
      </c>
      <c r="C11" s="10" t="s">
        <v>3</v>
      </c>
      <c r="D11" s="11">
        <v>73.302874047992972</v>
      </c>
      <c r="E11" s="10"/>
      <c r="F11" s="11">
        <v>48.915412043839993</v>
      </c>
      <c r="G11" s="11"/>
      <c r="H11" s="11">
        <v>1.19521342935176</v>
      </c>
      <c r="I11" s="26"/>
      <c r="J11" s="37">
        <v>0.40600000000000003</v>
      </c>
      <c r="K11" s="5"/>
      <c r="L11" s="5"/>
      <c r="P11" s="5"/>
      <c r="Q11" s="5"/>
    </row>
    <row r="12" spans="2:17" x14ac:dyDescent="0.2">
      <c r="B12" s="38" t="s">
        <v>4</v>
      </c>
      <c r="C12" s="3" t="s">
        <v>7</v>
      </c>
      <c r="D12" s="4">
        <v>7.3177330468231157</v>
      </c>
      <c r="E12" s="3"/>
      <c r="F12" s="4">
        <v>44.49461179139638</v>
      </c>
      <c r="G12" s="4"/>
      <c r="H12" s="4">
        <v>0.1085332303704889</v>
      </c>
      <c r="I12" s="27"/>
      <c r="J12" s="44"/>
      <c r="K12" s="5"/>
      <c r="L12" s="5"/>
    </row>
    <row r="13" spans="2:17" x14ac:dyDescent="0.2">
      <c r="B13" s="38" t="s">
        <v>4</v>
      </c>
      <c r="C13" s="3" t="s">
        <v>6</v>
      </c>
      <c r="D13" s="4">
        <v>10.175388953848429</v>
      </c>
      <c r="E13" s="3"/>
      <c r="F13" s="4">
        <v>26.777779353426411</v>
      </c>
      <c r="G13" s="4"/>
      <c r="H13" s="4">
        <v>9.0824773413815216E-2</v>
      </c>
      <c r="I13" s="27"/>
      <c r="J13" s="44"/>
      <c r="K13" s="5"/>
      <c r="L13" s="5"/>
    </row>
    <row r="14" spans="2:17" x14ac:dyDescent="0.2">
      <c r="B14" s="38" t="s">
        <v>4</v>
      </c>
      <c r="C14" s="3" t="s">
        <v>8</v>
      </c>
      <c r="D14" s="4">
        <v>4.5878165474540564</v>
      </c>
      <c r="E14" s="3"/>
      <c r="F14" s="4">
        <v>43.245667143964837</v>
      </c>
      <c r="G14" s="4"/>
      <c r="H14" s="4">
        <v>6.6134395776257349E-2</v>
      </c>
      <c r="I14" s="27"/>
      <c r="J14" s="44"/>
      <c r="K14" s="5"/>
      <c r="L14" s="5"/>
    </row>
    <row r="15" spans="2:17" x14ac:dyDescent="0.2">
      <c r="B15" s="38" t="s">
        <v>4</v>
      </c>
      <c r="C15" s="3" t="s">
        <v>9</v>
      </c>
      <c r="D15" s="4">
        <v>1.4357006725661621</v>
      </c>
      <c r="E15" s="3"/>
      <c r="F15" s="4">
        <v>10.94570200089389</v>
      </c>
      <c r="G15" s="4"/>
      <c r="H15" s="4">
        <v>5.2382505747973823E-3</v>
      </c>
      <c r="I15" s="27"/>
      <c r="J15" s="44"/>
      <c r="K15" s="5"/>
      <c r="L15" s="5"/>
    </row>
    <row r="16" spans="2:17" ht="16" thickBot="1" x14ac:dyDescent="0.25">
      <c r="B16" s="40" t="s">
        <v>4</v>
      </c>
      <c r="C16" s="12" t="s">
        <v>10</v>
      </c>
      <c r="D16" s="13">
        <v>12.84271819076282</v>
      </c>
      <c r="E16" s="12"/>
      <c r="F16" s="13">
        <v>-6.121008072853015</v>
      </c>
      <c r="G16" s="13"/>
      <c r="H16" s="13">
        <v>-2.620346057434517E-2</v>
      </c>
      <c r="I16" s="28"/>
      <c r="J16" s="45"/>
      <c r="K16" s="5"/>
      <c r="L16" s="5"/>
    </row>
    <row r="17" spans="1:12" ht="16" thickBot="1" x14ac:dyDescent="0.25">
      <c r="B17" s="42"/>
      <c r="C17" s="14"/>
      <c r="D17" s="15"/>
      <c r="E17" s="14"/>
      <c r="F17" s="15"/>
      <c r="G17" s="15"/>
      <c r="H17" s="15"/>
      <c r="I17" s="29"/>
      <c r="J17" s="46"/>
      <c r="K17" s="5"/>
      <c r="L17" s="5"/>
    </row>
    <row r="18" spans="1:12" ht="16" x14ac:dyDescent="0.2">
      <c r="B18" s="36" t="s">
        <v>5</v>
      </c>
      <c r="C18" s="10" t="s">
        <v>3</v>
      </c>
      <c r="D18" s="11">
        <v>3.3392218110939749</v>
      </c>
      <c r="E18" s="10"/>
      <c r="F18" s="11">
        <v>38.628327351363488</v>
      </c>
      <c r="G18" s="11"/>
      <c r="H18" s="11">
        <v>4.299618440591698E-2</v>
      </c>
      <c r="I18" s="26"/>
      <c r="J18" s="47">
        <v>0.159</v>
      </c>
      <c r="K18" s="5"/>
      <c r="L18" s="5"/>
    </row>
    <row r="19" spans="1:12" x14ac:dyDescent="0.2">
      <c r="B19" s="36" t="s">
        <v>5</v>
      </c>
      <c r="C19" s="10" t="s">
        <v>6</v>
      </c>
      <c r="D19" s="11">
        <v>2.8947265398703208</v>
      </c>
      <c r="E19" s="10"/>
      <c r="F19" s="11">
        <v>18.223164680506599</v>
      </c>
      <c r="G19" s="11"/>
      <c r="H19" s="11">
        <v>1.7583692813696639E-2</v>
      </c>
      <c r="I19" s="26"/>
      <c r="J19" s="48"/>
    </row>
    <row r="20" spans="1:12" x14ac:dyDescent="0.2">
      <c r="B20" s="38" t="s">
        <v>5</v>
      </c>
      <c r="C20" s="3" t="s">
        <v>7</v>
      </c>
      <c r="D20" s="4">
        <v>3.885826038447437</v>
      </c>
      <c r="E20" s="3"/>
      <c r="F20" s="4">
        <v>35.299573879018439</v>
      </c>
      <c r="G20" s="4"/>
      <c r="H20" s="4">
        <v>4.572266777506296E-2</v>
      </c>
      <c r="I20" s="27"/>
      <c r="J20" s="44"/>
    </row>
    <row r="21" spans="1:12" x14ac:dyDescent="0.2">
      <c r="B21" s="38" t="s">
        <v>5</v>
      </c>
      <c r="C21" s="3" t="s">
        <v>8</v>
      </c>
      <c r="D21" s="4">
        <v>1.5074887206419321</v>
      </c>
      <c r="E21" s="3"/>
      <c r="F21" s="4">
        <v>30.394682109555578</v>
      </c>
      <c r="G21" s="4"/>
      <c r="H21" s="4">
        <v>1.5273213482550721E-2</v>
      </c>
      <c r="I21" s="27"/>
      <c r="J21" s="44"/>
    </row>
    <row r="22" spans="1:12" x14ac:dyDescent="0.2">
      <c r="B22" s="38" t="s">
        <v>5</v>
      </c>
      <c r="C22" s="3" t="s">
        <v>9</v>
      </c>
      <c r="D22" s="4">
        <v>8.2945546166269501</v>
      </c>
      <c r="E22" s="3"/>
      <c r="F22" s="4">
        <v>15.088702368469971</v>
      </c>
      <c r="G22" s="4"/>
      <c r="H22" s="4">
        <v>4.1718021963100878E-2</v>
      </c>
      <c r="I22" s="27"/>
      <c r="J22" s="44"/>
    </row>
    <row r="23" spans="1:12" ht="16" thickBot="1" x14ac:dyDescent="0.25">
      <c r="B23" s="40" t="s">
        <v>5</v>
      </c>
      <c r="C23" s="12" t="s">
        <v>10</v>
      </c>
      <c r="D23" s="13">
        <v>9.1047343620872283</v>
      </c>
      <c r="E23" s="12"/>
      <c r="F23" s="13">
        <v>11.899861483203489</v>
      </c>
      <c r="G23" s="13"/>
      <c r="H23" s="13">
        <v>3.6115025916733691E-2</v>
      </c>
      <c r="I23" s="28"/>
      <c r="J23" s="45"/>
    </row>
    <row r="24" spans="1:12" ht="16" thickBot="1" x14ac:dyDescent="0.25">
      <c r="B24" s="42"/>
      <c r="C24" s="14"/>
      <c r="D24" s="15"/>
      <c r="E24" s="14"/>
      <c r="F24" s="15"/>
      <c r="G24" s="15"/>
      <c r="H24" s="15"/>
      <c r="I24" s="29"/>
      <c r="J24" s="46"/>
    </row>
    <row r="25" spans="1:12" ht="16" x14ac:dyDescent="0.2">
      <c r="A25" s="31"/>
      <c r="B25" s="36" t="s">
        <v>11</v>
      </c>
      <c r="C25" s="10" t="s">
        <v>3</v>
      </c>
      <c r="D25" s="11">
        <v>0.69118001979927546</v>
      </c>
      <c r="E25" s="10"/>
      <c r="F25" s="11">
        <v>36.824509089056761</v>
      </c>
      <c r="G25" s="11"/>
      <c r="H25" s="11">
        <v>8.484121640424282E-3</v>
      </c>
      <c r="I25" s="26"/>
      <c r="J25" s="47">
        <v>0.19900000000000001</v>
      </c>
    </row>
    <row r="26" spans="1:12" x14ac:dyDescent="0.2">
      <c r="B26" s="38" t="s">
        <v>11</v>
      </c>
      <c r="C26" s="3" t="s">
        <v>6</v>
      </c>
      <c r="D26" s="4">
        <v>0.52918977954385638</v>
      </c>
      <c r="E26" s="3"/>
      <c r="F26" s="4">
        <v>-6.8504476642554621</v>
      </c>
      <c r="G26" s="4"/>
      <c r="H26" s="4">
        <v>-1.2083956297413579E-3</v>
      </c>
      <c r="I26" s="27"/>
      <c r="J26" s="44"/>
    </row>
    <row r="27" spans="1:12" x14ac:dyDescent="0.2">
      <c r="B27" s="38" t="s">
        <v>11</v>
      </c>
      <c r="C27" s="3" t="s">
        <v>7</v>
      </c>
      <c r="D27" s="4">
        <v>3.200638916667947</v>
      </c>
      <c r="E27" s="3"/>
      <c r="F27" s="4">
        <v>45.253306006031238</v>
      </c>
      <c r="G27" s="4"/>
      <c r="H27" s="4">
        <v>4.8279830770262301E-2</v>
      </c>
      <c r="I27" s="27"/>
      <c r="J27" s="44"/>
    </row>
    <row r="28" spans="1:12" x14ac:dyDescent="0.2">
      <c r="B28" s="38" t="s">
        <v>11</v>
      </c>
      <c r="C28" s="3" t="s">
        <v>8</v>
      </c>
      <c r="D28" s="4">
        <v>2.7270342370896268</v>
      </c>
      <c r="E28" s="3"/>
      <c r="F28" s="4">
        <v>23.69755220416123</v>
      </c>
      <c r="G28" s="4"/>
      <c r="H28" s="4">
        <v>2.154134539865548E-2</v>
      </c>
      <c r="I28" s="27"/>
      <c r="J28" s="44"/>
    </row>
    <row r="29" spans="1:12" x14ac:dyDescent="0.2">
      <c r="B29" s="38" t="s">
        <v>11</v>
      </c>
      <c r="C29" s="3" t="s">
        <v>9</v>
      </c>
      <c r="D29" s="4">
        <v>21.693795926069161</v>
      </c>
      <c r="E29" s="3"/>
      <c r="F29" s="4">
        <v>-0.93461216484694931</v>
      </c>
      <c r="G29" s="4"/>
      <c r="H29" s="4">
        <v>-6.7584285247371412E-3</v>
      </c>
      <c r="I29" s="27"/>
      <c r="J29" s="44"/>
    </row>
    <row r="30" spans="1:12" ht="16" thickBot="1" x14ac:dyDescent="0.25">
      <c r="B30" s="40" t="s">
        <v>11</v>
      </c>
      <c r="C30" s="12" t="s">
        <v>10</v>
      </c>
      <c r="D30" s="13">
        <v>19.499595541858419</v>
      </c>
      <c r="E30" s="12"/>
      <c r="F30" s="13">
        <v>-2.5188175683882719</v>
      </c>
      <c r="G30" s="13"/>
      <c r="H30" s="13">
        <v>-1.6371974609099539E-2</v>
      </c>
      <c r="I30" s="28"/>
      <c r="J30" s="45"/>
    </row>
    <row r="31" spans="1:12" ht="16" thickBot="1" x14ac:dyDescent="0.25">
      <c r="B31" s="42"/>
      <c r="C31" s="14"/>
      <c r="D31" s="14"/>
      <c r="E31" s="14"/>
      <c r="F31" s="15"/>
      <c r="G31" s="15"/>
      <c r="H31" s="15"/>
      <c r="I31" s="29"/>
      <c r="J31" s="46"/>
    </row>
    <row r="32" spans="1:12" ht="16" x14ac:dyDescent="0.2">
      <c r="B32" s="36" t="s">
        <v>12</v>
      </c>
      <c r="C32" s="10" t="s">
        <v>3</v>
      </c>
      <c r="D32" s="11">
        <v>1.264522435807522</v>
      </c>
      <c r="E32" s="10"/>
      <c r="F32" s="11">
        <v>30.227047957333919</v>
      </c>
      <c r="G32" s="11"/>
      <c r="H32" s="11">
        <v>1.274092677009289E-2</v>
      </c>
      <c r="I32" s="26"/>
      <c r="J32" s="47">
        <v>0.20399999999999999</v>
      </c>
    </row>
    <row r="33" spans="2:10" x14ac:dyDescent="0.2">
      <c r="B33" s="38" t="s">
        <v>12</v>
      </c>
      <c r="C33" s="3" t="s">
        <v>6</v>
      </c>
      <c r="D33" s="4">
        <v>0.29193879334981537</v>
      </c>
      <c r="E33" s="3"/>
      <c r="F33" s="4">
        <v>5.6246558158568556</v>
      </c>
      <c r="G33" s="4"/>
      <c r="H33" s="4">
        <v>5.4735174396309063E-4</v>
      </c>
      <c r="I33" s="27"/>
      <c r="J33" s="44"/>
    </row>
    <row r="34" spans="2:10" x14ac:dyDescent="0.2">
      <c r="B34" s="38" t="s">
        <v>12</v>
      </c>
      <c r="C34" s="3" t="s">
        <v>7</v>
      </c>
      <c r="D34" s="4">
        <v>4.8192214218302167</v>
      </c>
      <c r="E34" s="3"/>
      <c r="F34" s="4">
        <v>33.303722178266433</v>
      </c>
      <c r="G34" s="4"/>
      <c r="H34" s="4">
        <v>5.3499337116061217E-2</v>
      </c>
      <c r="I34" s="27"/>
      <c r="J34" s="44"/>
    </row>
    <row r="35" spans="2:10" x14ac:dyDescent="0.2">
      <c r="B35" s="38" t="s">
        <v>12</v>
      </c>
      <c r="C35" s="3" t="s">
        <v>8</v>
      </c>
      <c r="D35" s="4">
        <v>1.582897923831146</v>
      </c>
      <c r="E35" s="3"/>
      <c r="F35" s="4">
        <v>16.864141223369359</v>
      </c>
      <c r="G35" s="4"/>
      <c r="H35" s="4">
        <v>8.8980713765555303E-3</v>
      </c>
      <c r="I35" s="27"/>
      <c r="J35" s="44"/>
    </row>
    <row r="36" spans="2:10" x14ac:dyDescent="0.2">
      <c r="B36" s="38" t="s">
        <v>12</v>
      </c>
      <c r="C36" s="3" t="s">
        <v>9</v>
      </c>
      <c r="D36" s="4">
        <v>14.34015887066103</v>
      </c>
      <c r="E36" s="3"/>
      <c r="F36" s="4">
        <v>8.9550439645090165</v>
      </c>
      <c r="G36" s="4"/>
      <c r="H36" s="4">
        <v>4.2805584381604499E-2</v>
      </c>
      <c r="I36" s="27"/>
      <c r="J36" s="44"/>
    </row>
    <row r="37" spans="2:10" ht="16" thickBot="1" x14ac:dyDescent="0.25">
      <c r="B37" s="40" t="s">
        <v>12</v>
      </c>
      <c r="C37" s="12" t="s">
        <v>10</v>
      </c>
      <c r="D37" s="13">
        <v>6.1368517991945017</v>
      </c>
      <c r="E37" s="12"/>
      <c r="F37" s="13">
        <v>3.9822767067981011</v>
      </c>
      <c r="G37" s="13"/>
      <c r="H37" s="13">
        <v>8.1462139910014279E-3</v>
      </c>
      <c r="I37" s="28"/>
      <c r="J37" s="45"/>
    </row>
    <row r="38" spans="2:10" ht="16" thickBot="1" x14ac:dyDescent="0.25">
      <c r="B38" s="42"/>
      <c r="C38" s="14"/>
      <c r="D38" s="14"/>
      <c r="E38" s="14"/>
      <c r="F38" s="15"/>
      <c r="G38" s="15"/>
      <c r="H38" s="15"/>
      <c r="I38" s="29"/>
      <c r="J38" s="46"/>
    </row>
    <row r="39" spans="2:10" ht="16" x14ac:dyDescent="0.2">
      <c r="B39" s="36" t="s">
        <v>13</v>
      </c>
      <c r="C39" s="10" t="s">
        <v>3</v>
      </c>
      <c r="D39" s="11">
        <v>21.342660691551789</v>
      </c>
      <c r="E39" s="10"/>
      <c r="F39" s="11">
        <v>61.862732682007334</v>
      </c>
      <c r="G39" s="11"/>
      <c r="H39" s="11">
        <v>0.44010510436141809</v>
      </c>
      <c r="I39" s="26"/>
      <c r="J39" s="37">
        <v>0.40899999999999997</v>
      </c>
    </row>
    <row r="40" spans="2:10" x14ac:dyDescent="0.2">
      <c r="B40" s="38" t="s">
        <v>13</v>
      </c>
      <c r="C40" s="3" t="s">
        <v>6</v>
      </c>
      <c r="D40" s="4">
        <v>28.065654506582629</v>
      </c>
      <c r="E40" s="3"/>
      <c r="F40" s="4">
        <v>53.314181127165362</v>
      </c>
      <c r="G40" s="4"/>
      <c r="H40" s="4">
        <v>0.49876579593879711</v>
      </c>
      <c r="I40" s="27"/>
      <c r="J40" s="39"/>
    </row>
    <row r="41" spans="2:10" x14ac:dyDescent="0.2">
      <c r="B41" s="38" t="s">
        <v>13</v>
      </c>
      <c r="C41" s="3" t="s">
        <v>7</v>
      </c>
      <c r="D41" s="4">
        <v>229.60955710965391</v>
      </c>
      <c r="E41" s="3"/>
      <c r="F41" s="4">
        <v>49.036625744492213</v>
      </c>
      <c r="G41" s="4"/>
      <c r="H41" s="4">
        <v>3.75309263978157</v>
      </c>
      <c r="I41" s="27"/>
      <c r="J41" s="39"/>
    </row>
    <row r="42" spans="2:10" x14ac:dyDescent="0.2">
      <c r="B42" s="38" t="s">
        <v>13</v>
      </c>
      <c r="C42" s="3" t="s">
        <v>8</v>
      </c>
      <c r="D42" s="4">
        <v>12.144380751007709</v>
      </c>
      <c r="E42" s="3"/>
      <c r="F42" s="4">
        <v>43.898651207354789</v>
      </c>
      <c r="G42" s="4"/>
      <c r="H42" s="4">
        <v>0.17770731157260031</v>
      </c>
      <c r="I42" s="27"/>
      <c r="J42" s="39"/>
    </row>
    <row r="43" spans="2:10" x14ac:dyDescent="0.2">
      <c r="B43" s="38" t="s">
        <v>13</v>
      </c>
      <c r="C43" s="3" t="s">
        <v>9</v>
      </c>
      <c r="D43" s="4">
        <v>28.255205788774319</v>
      </c>
      <c r="E43" s="3"/>
      <c r="F43" s="4">
        <v>4.985305363606586</v>
      </c>
      <c r="G43" s="4"/>
      <c r="H43" s="4">
        <v>4.6953609656194821E-2</v>
      </c>
      <c r="I43" s="27"/>
      <c r="J43" s="39"/>
    </row>
    <row r="44" spans="2:10" ht="16" thickBot="1" x14ac:dyDescent="0.25">
      <c r="B44" s="40" t="s">
        <v>13</v>
      </c>
      <c r="C44" s="12" t="s">
        <v>10</v>
      </c>
      <c r="D44" s="13">
        <v>108.3345280799885</v>
      </c>
      <c r="E44" s="12"/>
      <c r="F44" s="13">
        <v>8.2478378559433985</v>
      </c>
      <c r="G44" s="13"/>
      <c r="H44" s="13">
        <v>0.2978418739346308</v>
      </c>
      <c r="I44" s="28"/>
      <c r="J44" s="41"/>
    </row>
  </sheetData>
  <sortState xmlns:xlrd2="http://schemas.microsoft.com/office/spreadsheetml/2017/richdata2" ref="B11:H16">
    <sortCondition descending="1" ref="H11:H16"/>
  </sortState>
  <pageMargins left="0.7" right="0.7" top="0.75" bottom="0.75" header="0.3" footer="0.3"/>
  <pageSetup orientation="portrait" horizontalDpi="0" verticalDpi="0"/>
  <headerFooter>
    <oddHeader>&amp;L&amp;"Calibri,Regular"&amp;K000000Final Final/AbCrIr_Table.xlsx&amp;R&amp;"Calibri,Regular"&amp;K000000&amp;D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CC30-28D8-1941-977C-F1897B84FD0C}">
  <dimension ref="A1:T131"/>
  <sheetViews>
    <sheetView tabSelected="1" topLeftCell="A5" zoomScale="140" zoomScaleNormal="140" workbookViewId="0">
      <selection activeCell="T18" sqref="T18"/>
    </sheetView>
  </sheetViews>
  <sheetFormatPr baseColWidth="10" defaultColWidth="8.83203125" defaultRowHeight="15" x14ac:dyDescent="0.2"/>
  <cols>
    <col min="1" max="1" width="4.1640625" customWidth="1"/>
    <col min="4" max="4" width="8.6640625" customWidth="1"/>
    <col min="5" max="5" width="7.33203125" style="3" customWidth="1"/>
    <col min="6" max="6" width="9.6640625" customWidth="1"/>
    <col min="7" max="7" width="8" customWidth="1"/>
    <col min="8" max="8" width="9.5" style="30" customWidth="1"/>
    <col min="9" max="9" width="7" style="49" customWidth="1"/>
    <col min="10" max="10" width="7" customWidth="1"/>
    <col min="11" max="11" width="6.33203125" customWidth="1"/>
    <col min="14" max="14" width="2.83203125" customWidth="1"/>
    <col min="15" max="15" width="10.83203125" customWidth="1"/>
    <col min="16" max="16" width="10" customWidth="1"/>
    <col min="17" max="17" width="9.6640625" hidden="1" customWidth="1"/>
    <col min="18" max="18" width="9" bestFit="1" customWidth="1"/>
  </cols>
  <sheetData>
    <row r="1" spans="2:20" s="1" customFormat="1" ht="53" thickBot="1" x14ac:dyDescent="0.25">
      <c r="B1" s="6" t="s">
        <v>0</v>
      </c>
      <c r="C1" s="7" t="s">
        <v>1</v>
      </c>
      <c r="D1" s="17" t="s">
        <v>26</v>
      </c>
      <c r="E1" s="72" t="s">
        <v>27</v>
      </c>
      <c r="F1" s="64" t="s">
        <v>17</v>
      </c>
      <c r="G1" s="8" t="s">
        <v>22</v>
      </c>
      <c r="H1" s="8" t="s">
        <v>20</v>
      </c>
      <c r="I1" s="8" t="s">
        <v>23</v>
      </c>
      <c r="J1" s="23" t="s">
        <v>28</v>
      </c>
      <c r="K1" s="9" t="s">
        <v>21</v>
      </c>
      <c r="M1" s="1" t="s">
        <v>24</v>
      </c>
      <c r="O1" s="59" t="s">
        <v>25</v>
      </c>
    </row>
    <row r="2" spans="2:20" s="1" customFormat="1" ht="16" thickBot="1" x14ac:dyDescent="0.25">
      <c r="B2" s="34"/>
      <c r="C2" s="16"/>
      <c r="D2" s="18"/>
      <c r="E2" s="7"/>
      <c r="F2" s="65"/>
      <c r="G2" s="16"/>
      <c r="H2" s="16"/>
      <c r="I2" s="16"/>
      <c r="J2" s="25"/>
      <c r="K2" s="35"/>
    </row>
    <row r="3" spans="2:20" x14ac:dyDescent="0.2">
      <c r="B3" s="36" t="s">
        <v>2</v>
      </c>
      <c r="C3" s="10" t="s">
        <v>3</v>
      </c>
      <c r="D3" s="19">
        <v>69.352425674271629</v>
      </c>
      <c r="E3" s="11">
        <v>175.54099972117069</v>
      </c>
      <c r="F3" s="66">
        <v>53.324006367500623</v>
      </c>
      <c r="G3" s="11">
        <f>F3/1000</f>
        <v>5.332400636750062E-2</v>
      </c>
      <c r="H3" s="11">
        <v>1.232716396085491</v>
      </c>
      <c r="I3" s="62">
        <f>H3/D3</f>
        <v>1.7774668789166868E-2</v>
      </c>
      <c r="J3" s="58">
        <f>I3*1000</f>
        <v>17.774668789166867</v>
      </c>
      <c r="K3" s="57"/>
      <c r="Q3" s="5"/>
      <c r="R3" s="5"/>
    </row>
    <row r="4" spans="2:20" x14ac:dyDescent="0.2">
      <c r="B4" s="38" t="s">
        <v>2</v>
      </c>
      <c r="C4" s="3" t="s">
        <v>6</v>
      </c>
      <c r="D4" s="20">
        <v>22.01388964265594</v>
      </c>
      <c r="E4" s="4">
        <v>439.53726927937578</v>
      </c>
      <c r="F4" s="67">
        <v>46.630924729988152</v>
      </c>
      <c r="G4" s="11">
        <f t="shared" ref="G4:G8" si="0">F4/1000</f>
        <v>4.663092472998815E-2</v>
      </c>
      <c r="H4" s="4">
        <v>0.34217601031365158</v>
      </c>
      <c r="I4" s="53">
        <f t="shared" ref="I4:I8" si="1">H4/D4</f>
        <v>1.5543641576662715E-2</v>
      </c>
      <c r="J4" s="26">
        <f t="shared" ref="J4:J8" si="2">I4*1000</f>
        <v>15.543641576662715</v>
      </c>
      <c r="K4" s="39"/>
      <c r="Q4" s="5"/>
      <c r="R4" s="5"/>
    </row>
    <row r="5" spans="2:20" x14ac:dyDescent="0.2">
      <c r="B5" s="38" t="s">
        <v>2</v>
      </c>
      <c r="C5" s="3" t="s">
        <v>7</v>
      </c>
      <c r="D5" s="20">
        <v>4.5245943094522394</v>
      </c>
      <c r="E5" s="4">
        <v>8.8615100575459564</v>
      </c>
      <c r="F5" s="67">
        <v>46.383300599618103</v>
      </c>
      <c r="G5" s="11">
        <f t="shared" si="0"/>
        <v>4.6383300599618101E-2</v>
      </c>
      <c r="H5" s="4">
        <v>6.9955205982214885E-2</v>
      </c>
      <c r="I5" s="53">
        <f t="shared" si="1"/>
        <v>1.5461100199872697E-2</v>
      </c>
      <c r="J5" s="27">
        <f t="shared" si="2"/>
        <v>15.461100199872696</v>
      </c>
      <c r="K5" s="39"/>
      <c r="Q5" s="5"/>
      <c r="R5" s="5"/>
    </row>
    <row r="6" spans="2:20" x14ac:dyDescent="0.2">
      <c r="B6" s="38" t="s">
        <v>2</v>
      </c>
      <c r="C6" s="3" t="s">
        <v>8</v>
      </c>
      <c r="D6" s="20">
        <v>1.051830490483131</v>
      </c>
      <c r="E6" s="4">
        <v>9.669075310689875</v>
      </c>
      <c r="F6" s="67">
        <v>31.89641175614581</v>
      </c>
      <c r="G6" s="11">
        <f t="shared" si="0"/>
        <v>3.1896411756145812E-2</v>
      </c>
      <c r="H6" s="4">
        <v>1.118320614070625E-2</v>
      </c>
      <c r="I6" s="53">
        <f t="shared" si="1"/>
        <v>1.0632137252048602E-2</v>
      </c>
      <c r="J6" s="27">
        <f t="shared" si="2"/>
        <v>10.632137252048603</v>
      </c>
      <c r="K6" s="39"/>
      <c r="Q6" s="5"/>
      <c r="R6" s="5"/>
    </row>
    <row r="7" spans="2:20" x14ac:dyDescent="0.2">
      <c r="B7" s="38" t="s">
        <v>2</v>
      </c>
      <c r="C7" s="3" t="s">
        <v>9</v>
      </c>
      <c r="D7" s="20">
        <v>13.21236661938614</v>
      </c>
      <c r="E7" s="4">
        <v>1115.250991980183</v>
      </c>
      <c r="F7" s="67">
        <v>13.15441419874557</v>
      </c>
      <c r="G7" s="11">
        <f t="shared" si="0"/>
        <v>1.315441419874557E-2</v>
      </c>
      <c r="H7" s="4">
        <v>5.7933647685695012E-2</v>
      </c>
      <c r="I7" s="53">
        <f t="shared" si="1"/>
        <v>4.3848047329151894E-3</v>
      </c>
      <c r="J7" s="27">
        <f t="shared" si="2"/>
        <v>4.3848047329151898</v>
      </c>
      <c r="K7" s="39"/>
      <c r="Q7" s="5"/>
      <c r="R7" s="5"/>
    </row>
    <row r="8" spans="2:20" ht="16" thickBot="1" x14ac:dyDescent="0.25">
      <c r="B8" s="40" t="s">
        <v>2</v>
      </c>
      <c r="C8" s="12" t="s">
        <v>10</v>
      </c>
      <c r="D8" s="21">
        <v>5.7637137779501311</v>
      </c>
      <c r="E8" s="71">
        <v>201.53443879359409</v>
      </c>
      <c r="F8" s="68">
        <v>2.8532935488878262</v>
      </c>
      <c r="G8" s="11">
        <f t="shared" si="0"/>
        <v>2.8532935488878261E-3</v>
      </c>
      <c r="H8" s="13">
        <v>5.4818557800869966E-3</v>
      </c>
      <c r="I8" s="56">
        <f t="shared" si="1"/>
        <v>9.5109784962927539E-4</v>
      </c>
      <c r="J8" s="28">
        <f t="shared" si="2"/>
        <v>0.95109784962927535</v>
      </c>
      <c r="K8" s="41"/>
      <c r="Q8" s="5"/>
      <c r="R8" s="5"/>
    </row>
    <row r="9" spans="2:20" ht="17" thickBot="1" x14ac:dyDescent="0.25">
      <c r="B9" s="42"/>
      <c r="C9" s="14"/>
      <c r="D9" s="22">
        <f>SUM(D3:D8)</f>
        <v>115.91882051419921</v>
      </c>
      <c r="E9" s="15">
        <f>SUM(E3:E8)</f>
        <v>1950.3942851425593</v>
      </c>
      <c r="F9" s="69"/>
      <c r="G9" s="15"/>
      <c r="H9" s="15">
        <f>SUM(H3:H8)</f>
        <v>1.7194463219878457</v>
      </c>
      <c r="I9" s="54">
        <f>H9/D9</f>
        <v>1.4833193732998915E-2</v>
      </c>
      <c r="J9" s="29">
        <f>I9*1000</f>
        <v>14.833193732998915</v>
      </c>
      <c r="K9" s="51">
        <v>0.39500000000000002</v>
      </c>
      <c r="L9" s="5"/>
      <c r="M9" s="5">
        <f>SUMIF(H3:H8, "&gt;0",H3:H8)</f>
        <v>1.7194463219878457</v>
      </c>
      <c r="O9" s="60">
        <f>M9/D9</f>
        <v>1.4833193732998915E-2</v>
      </c>
      <c r="Q9" s="5"/>
      <c r="R9" s="5"/>
    </row>
    <row r="10" spans="2:20" x14ac:dyDescent="0.2">
      <c r="B10" s="36" t="s">
        <v>4</v>
      </c>
      <c r="C10" s="10" t="s">
        <v>3</v>
      </c>
      <c r="D10" s="19">
        <v>73.302874047992972</v>
      </c>
      <c r="E10" s="11">
        <v>166.83418377739821</v>
      </c>
      <c r="F10" s="66">
        <v>48.915412043839993</v>
      </c>
      <c r="G10" s="11">
        <f>F10/1000</f>
        <v>4.8915412043839993E-2</v>
      </c>
      <c r="H10" s="11">
        <v>1.19521342935176</v>
      </c>
      <c r="I10" s="62">
        <f>H10/D10</f>
        <v>1.6305137347946658E-2</v>
      </c>
      <c r="J10" s="63">
        <f>I10*1000</f>
        <v>16.305137347946658</v>
      </c>
      <c r="K10" s="57"/>
      <c r="L10" s="5"/>
      <c r="M10" s="5"/>
      <c r="O10" s="60"/>
      <c r="Q10" s="5"/>
      <c r="R10" s="5"/>
    </row>
    <row r="11" spans="2:20" x14ac:dyDescent="0.2">
      <c r="B11" s="38" t="s">
        <v>4</v>
      </c>
      <c r="C11" s="3" t="s">
        <v>7</v>
      </c>
      <c r="D11" s="20">
        <v>7.3177330468231157</v>
      </c>
      <c r="E11" s="4">
        <v>212.77139805130449</v>
      </c>
      <c r="F11" s="67">
        <v>44.49461179139638</v>
      </c>
      <c r="G11" s="11">
        <f t="shared" ref="G11:G15" si="3">F11/1000</f>
        <v>4.4494611791396382E-2</v>
      </c>
      <c r="H11" s="4">
        <v>0.1085332303704889</v>
      </c>
      <c r="I11" s="55">
        <f t="shared" ref="I11:I15" si="4">H11/D11</f>
        <v>1.4831537263798791E-2</v>
      </c>
      <c r="J11" s="26">
        <f t="shared" ref="J11:J15" si="5">I11*1000</f>
        <v>14.83153726379879</v>
      </c>
      <c r="K11" s="44"/>
      <c r="L11" s="5"/>
      <c r="M11" s="5"/>
      <c r="O11" s="60"/>
    </row>
    <row r="12" spans="2:20" x14ac:dyDescent="0.2">
      <c r="B12" s="38" t="s">
        <v>4</v>
      </c>
      <c r="C12" s="3" t="s">
        <v>6</v>
      </c>
      <c r="D12" s="20">
        <v>10.175388953848429</v>
      </c>
      <c r="E12" s="4">
        <v>11.80097341708453</v>
      </c>
      <c r="F12" s="67">
        <v>26.777779353426411</v>
      </c>
      <c r="G12" s="11">
        <f t="shared" si="3"/>
        <v>2.6777779353426411E-2</v>
      </c>
      <c r="H12" s="4">
        <v>9.0824773413815216E-2</v>
      </c>
      <c r="I12" s="53">
        <f t="shared" si="4"/>
        <v>8.9259264511421365E-3</v>
      </c>
      <c r="J12" s="27">
        <f t="shared" si="5"/>
        <v>8.9259264511421357</v>
      </c>
      <c r="K12" s="44"/>
      <c r="L12" s="5"/>
      <c r="M12" s="5"/>
      <c r="O12" s="60"/>
    </row>
    <row r="13" spans="2:20" x14ac:dyDescent="0.2">
      <c r="B13" s="38" t="s">
        <v>4</v>
      </c>
      <c r="C13" s="3" t="s">
        <v>8</v>
      </c>
      <c r="D13" s="20">
        <v>4.5878165474540564</v>
      </c>
      <c r="E13" s="4">
        <v>37.258821084439177</v>
      </c>
      <c r="F13" s="67">
        <v>43.245667143964837</v>
      </c>
      <c r="G13" s="11">
        <f t="shared" si="3"/>
        <v>4.3245667143964835E-2</v>
      </c>
      <c r="H13" s="4">
        <v>6.6134395776257349E-2</v>
      </c>
      <c r="I13" s="53">
        <f t="shared" si="4"/>
        <v>1.441522238132161E-2</v>
      </c>
      <c r="J13" s="27">
        <f t="shared" si="5"/>
        <v>14.415222381321609</v>
      </c>
      <c r="K13" s="44"/>
      <c r="L13" s="5"/>
      <c r="M13" s="5"/>
      <c r="O13" s="60"/>
    </row>
    <row r="14" spans="2:20" x14ac:dyDescent="0.2">
      <c r="B14" s="38" t="s">
        <v>4</v>
      </c>
      <c r="C14" s="3" t="s">
        <v>9</v>
      </c>
      <c r="D14" s="20">
        <v>1.4357006725661621</v>
      </c>
      <c r="E14" s="4">
        <v>83.74864045667708</v>
      </c>
      <c r="F14" s="67">
        <v>10.94570200089389</v>
      </c>
      <c r="G14" s="11">
        <f t="shared" si="3"/>
        <v>1.0945702000893891E-2</v>
      </c>
      <c r="H14" s="4">
        <v>5.2382505747973823E-3</v>
      </c>
      <c r="I14" s="53">
        <f t="shared" si="4"/>
        <v>3.6485673336312972E-3</v>
      </c>
      <c r="J14" s="27">
        <f t="shared" si="5"/>
        <v>3.6485673336312971</v>
      </c>
      <c r="K14" s="44"/>
      <c r="L14" s="5"/>
      <c r="M14" s="5"/>
      <c r="O14" s="60"/>
    </row>
    <row r="15" spans="2:20" ht="16" thickBot="1" x14ac:dyDescent="0.25">
      <c r="B15" s="40" t="s">
        <v>4</v>
      </c>
      <c r="C15" s="12" t="s">
        <v>10</v>
      </c>
      <c r="D15" s="21">
        <v>12.84271819076282</v>
      </c>
      <c r="E15" s="71">
        <v>151.36306459865031</v>
      </c>
      <c r="F15" s="68">
        <v>-6.121008072853015</v>
      </c>
      <c r="G15" s="11">
        <f t="shared" si="3"/>
        <v>-6.1210080728530151E-3</v>
      </c>
      <c r="H15" s="13">
        <v>-2.620346057434517E-2</v>
      </c>
      <c r="I15" s="56">
        <f t="shared" si="4"/>
        <v>-2.0403360242843387E-3</v>
      </c>
      <c r="J15" s="28">
        <f t="shared" si="5"/>
        <v>-2.0403360242843385</v>
      </c>
      <c r="K15" s="45"/>
      <c r="L15" s="5"/>
      <c r="M15" s="5"/>
      <c r="O15" s="60"/>
      <c r="T15" t="s">
        <v>29</v>
      </c>
    </row>
    <row r="16" spans="2:20" ht="17" thickBot="1" x14ac:dyDescent="0.25">
      <c r="B16" s="42"/>
      <c r="C16" s="14"/>
      <c r="D16" s="22">
        <f>SUM(D10:D15)</f>
        <v>109.66223145944755</v>
      </c>
      <c r="E16" s="15">
        <f>SUM(E10:E15)</f>
        <v>663.77708138555386</v>
      </c>
      <c r="F16" s="69"/>
      <c r="G16" s="15"/>
      <c r="H16" s="15">
        <f>SUM(H10:H15)</f>
        <v>1.4397406189127737</v>
      </c>
      <c r="I16" s="54">
        <f>H16/D16</f>
        <v>1.3128864876739092E-2</v>
      </c>
      <c r="J16" s="29">
        <f>I16*1000</f>
        <v>13.128864876739092</v>
      </c>
      <c r="K16" s="51">
        <v>0.40600000000000003</v>
      </c>
      <c r="L16" s="5"/>
      <c r="M16" s="5">
        <f>SUMIF(H10:H15, "&gt;0",H10:H15)</f>
        <v>1.4659440794871188</v>
      </c>
      <c r="O16" s="61">
        <f>M16/D16</f>
        <v>1.3367811870846494E-2</v>
      </c>
      <c r="T16" s="5">
        <f>SUM(E7,E14,E21,E28,E35,E42)</f>
        <v>5189.2943795678284</v>
      </c>
    </row>
    <row r="17" spans="1:15" x14ac:dyDescent="0.2">
      <c r="B17" s="36" t="s">
        <v>5</v>
      </c>
      <c r="C17" s="10" t="s">
        <v>3</v>
      </c>
      <c r="D17" s="19">
        <v>3.3392218110939749</v>
      </c>
      <c r="E17" s="11">
        <v>15.12757050199038</v>
      </c>
      <c r="F17" s="66">
        <v>38.628327351363488</v>
      </c>
      <c r="G17" s="11">
        <f>F17/1000</f>
        <v>3.8628327351363491E-2</v>
      </c>
      <c r="H17" s="11">
        <v>4.299618440591698E-2</v>
      </c>
      <c r="I17" s="55"/>
      <c r="J17" s="58"/>
      <c r="K17" s="57"/>
      <c r="L17" s="5"/>
      <c r="M17" s="5"/>
      <c r="O17" s="60"/>
    </row>
    <row r="18" spans="1:15" x14ac:dyDescent="0.2">
      <c r="B18" s="36" t="s">
        <v>5</v>
      </c>
      <c r="C18" s="10" t="s">
        <v>6</v>
      </c>
      <c r="D18" s="19">
        <v>2.8947265398703208</v>
      </c>
      <c r="E18" s="4">
        <v>116.5071707351094</v>
      </c>
      <c r="F18" s="66">
        <v>18.223164680506599</v>
      </c>
      <c r="G18" s="11">
        <f t="shared" ref="G18:G22" si="6">F18/1000</f>
        <v>1.8223164680506599E-2</v>
      </c>
      <c r="H18" s="11">
        <v>1.7583692813696639E-2</v>
      </c>
      <c r="I18" s="55"/>
      <c r="J18" s="26"/>
      <c r="K18" s="48"/>
      <c r="O18" s="60"/>
    </row>
    <row r="19" spans="1:15" x14ac:dyDescent="0.2">
      <c r="B19" s="38" t="s">
        <v>5</v>
      </c>
      <c r="C19" s="3" t="s">
        <v>7</v>
      </c>
      <c r="D19" s="20">
        <v>3.885826038447437</v>
      </c>
      <c r="E19" s="4">
        <v>6.3234721112134613</v>
      </c>
      <c r="F19" s="67">
        <v>35.299573879018439</v>
      </c>
      <c r="G19" s="11">
        <f t="shared" si="6"/>
        <v>3.5299573879018442E-2</v>
      </c>
      <c r="H19" s="4">
        <v>4.572266777506296E-2</v>
      </c>
      <c r="I19" s="53"/>
      <c r="J19" s="27"/>
      <c r="K19" s="44"/>
      <c r="O19" s="60"/>
    </row>
    <row r="20" spans="1:15" x14ac:dyDescent="0.2">
      <c r="B20" s="38" t="s">
        <v>5</v>
      </c>
      <c r="C20" s="3" t="s">
        <v>8</v>
      </c>
      <c r="D20" s="20">
        <v>1.5074887206419321</v>
      </c>
      <c r="E20" s="4">
        <v>11.210845517021189</v>
      </c>
      <c r="F20" s="67">
        <v>30.394682109555578</v>
      </c>
      <c r="G20" s="11">
        <f t="shared" si="6"/>
        <v>3.0394682109555579E-2</v>
      </c>
      <c r="H20" s="4">
        <v>1.5273213482550721E-2</v>
      </c>
      <c r="I20" s="53"/>
      <c r="J20" s="27"/>
      <c r="K20" s="44"/>
      <c r="O20" s="60"/>
    </row>
    <row r="21" spans="1:15" x14ac:dyDescent="0.2">
      <c r="B21" s="38" t="s">
        <v>5</v>
      </c>
      <c r="C21" s="3" t="s">
        <v>9</v>
      </c>
      <c r="D21" s="20">
        <v>8.2945546166269501</v>
      </c>
      <c r="E21" s="4">
        <v>336.00768308749838</v>
      </c>
      <c r="F21" s="67">
        <v>15.088702368469971</v>
      </c>
      <c r="G21" s="11">
        <f t="shared" si="6"/>
        <v>1.5088702368469971E-2</v>
      </c>
      <c r="H21" s="4">
        <v>4.1718021963100878E-2</v>
      </c>
      <c r="I21" s="53"/>
      <c r="J21" s="27"/>
      <c r="K21" s="44"/>
      <c r="O21" s="60"/>
    </row>
    <row r="22" spans="1:15" ht="16" thickBot="1" x14ac:dyDescent="0.25">
      <c r="B22" s="40" t="s">
        <v>5</v>
      </c>
      <c r="C22" s="12" t="s">
        <v>10</v>
      </c>
      <c r="D22" s="21">
        <v>9.1047343620872283</v>
      </c>
      <c r="E22" s="71">
        <v>182.79593063042049</v>
      </c>
      <c r="F22" s="68">
        <v>11.899861483203489</v>
      </c>
      <c r="G22" s="11">
        <f t="shared" si="6"/>
        <v>1.1899861483203489E-2</v>
      </c>
      <c r="H22" s="13">
        <v>3.6115025916733691E-2</v>
      </c>
      <c r="I22" s="56"/>
      <c r="J22" s="28"/>
      <c r="K22" s="45"/>
      <c r="O22" s="60"/>
    </row>
    <row r="23" spans="1:15" ht="17" thickBot="1" x14ac:dyDescent="0.25">
      <c r="B23" s="42"/>
      <c r="C23" s="14"/>
      <c r="D23" s="22">
        <f>SUM(D17:D22)</f>
        <v>29.026552088767843</v>
      </c>
      <c r="E23" s="15">
        <f>SUM(E17:E22)</f>
        <v>667.97267258325326</v>
      </c>
      <c r="F23" s="69"/>
      <c r="G23" s="15"/>
      <c r="H23" s="15">
        <f>SUM(H17:H22)</f>
        <v>0.19940880635706187</v>
      </c>
      <c r="I23" s="54">
        <f>H23/D23</f>
        <v>6.8698757519404241E-3</v>
      </c>
      <c r="J23" s="29">
        <f>I23*1000</f>
        <v>6.8698757519404241</v>
      </c>
      <c r="K23" s="52">
        <v>0.159</v>
      </c>
      <c r="M23" s="5">
        <f>SUMIF(H17:H22, "&gt;0",H17:H22)</f>
        <v>0.19940880635706187</v>
      </c>
      <c r="O23" s="60">
        <f>M23/D23</f>
        <v>6.8698757519404241E-3</v>
      </c>
    </row>
    <row r="24" spans="1:15" x14ac:dyDescent="0.2">
      <c r="A24" s="31"/>
      <c r="B24" s="36" t="s">
        <v>11</v>
      </c>
      <c r="C24" s="10" t="s">
        <v>3</v>
      </c>
      <c r="D24" s="19">
        <v>0.69118001979927546</v>
      </c>
      <c r="E24" s="11">
        <v>3.679149110349067</v>
      </c>
      <c r="F24" s="66">
        <v>36.824509089056761</v>
      </c>
      <c r="G24" s="11">
        <f>F24/1000</f>
        <v>3.682450908905676E-2</v>
      </c>
      <c r="H24" s="11">
        <v>8.484121640424282E-3</v>
      </c>
      <c r="I24" s="55"/>
      <c r="J24" s="58"/>
      <c r="K24" s="57"/>
      <c r="O24" s="60"/>
    </row>
    <row r="25" spans="1:15" x14ac:dyDescent="0.2">
      <c r="B25" s="38" t="s">
        <v>11</v>
      </c>
      <c r="C25" s="3" t="s">
        <v>6</v>
      </c>
      <c r="D25" s="20">
        <v>0.52918977954385638</v>
      </c>
      <c r="E25" s="4">
        <v>18.43663639282801</v>
      </c>
      <c r="F25" s="67">
        <v>-6.8504476642554621</v>
      </c>
      <c r="G25" s="11">
        <f t="shared" ref="G25:G29" si="7">F25/1000</f>
        <v>-6.8504476642554622E-3</v>
      </c>
      <c r="H25" s="4">
        <v>-1.2083956297413579E-3</v>
      </c>
      <c r="I25" s="53"/>
      <c r="J25" s="27"/>
      <c r="K25" s="44"/>
      <c r="O25" s="60"/>
    </row>
    <row r="26" spans="1:15" x14ac:dyDescent="0.2">
      <c r="B26" s="38" t="s">
        <v>11</v>
      </c>
      <c r="C26" s="3" t="s">
        <v>7</v>
      </c>
      <c r="D26" s="20">
        <v>3.200638916667947</v>
      </c>
      <c r="E26" s="4">
        <v>4.334587615335237</v>
      </c>
      <c r="F26" s="67">
        <v>45.253306006031238</v>
      </c>
      <c r="G26" s="11">
        <f t="shared" si="7"/>
        <v>4.5253306006031238E-2</v>
      </c>
      <c r="H26" s="4">
        <v>4.8279830770262301E-2</v>
      </c>
      <c r="I26" s="53"/>
      <c r="J26" s="27"/>
      <c r="K26" s="44"/>
      <c r="O26" s="60"/>
    </row>
    <row r="27" spans="1:15" x14ac:dyDescent="0.2">
      <c r="B27" s="38" t="s">
        <v>11</v>
      </c>
      <c r="C27" s="3" t="s">
        <v>8</v>
      </c>
      <c r="D27" s="20">
        <v>2.7270342370896268</v>
      </c>
      <c r="E27" s="4">
        <v>24.29726774797863</v>
      </c>
      <c r="F27" s="67">
        <v>23.69755220416123</v>
      </c>
      <c r="G27" s="11">
        <f t="shared" si="7"/>
        <v>2.369755220416123E-2</v>
      </c>
      <c r="H27" s="4">
        <v>2.154134539865548E-2</v>
      </c>
      <c r="I27" s="53"/>
      <c r="J27" s="27"/>
      <c r="K27" s="44"/>
      <c r="O27" s="60"/>
    </row>
    <row r="28" spans="1:15" x14ac:dyDescent="0.2">
      <c r="B28" s="38" t="s">
        <v>11</v>
      </c>
      <c r="C28" s="3" t="s">
        <v>9</v>
      </c>
      <c r="D28" s="20">
        <v>21.693795926069161</v>
      </c>
      <c r="E28" s="4">
        <v>1155.3685493134981</v>
      </c>
      <c r="F28" s="67">
        <v>-0.93461216484694931</v>
      </c>
      <c r="G28" s="11">
        <f t="shared" si="7"/>
        <v>-9.3461216484694927E-4</v>
      </c>
      <c r="H28" s="4">
        <v>-6.7584285247371412E-3</v>
      </c>
      <c r="I28" s="53"/>
      <c r="J28" s="27"/>
      <c r="K28" s="44"/>
      <c r="O28" s="60"/>
    </row>
    <row r="29" spans="1:15" ht="16" thickBot="1" x14ac:dyDescent="0.25">
      <c r="B29" s="40" t="s">
        <v>11</v>
      </c>
      <c r="C29" s="12" t="s">
        <v>10</v>
      </c>
      <c r="D29" s="21">
        <v>19.499595541858419</v>
      </c>
      <c r="E29" s="71">
        <v>316.85537446630912</v>
      </c>
      <c r="F29" s="68">
        <v>-2.5188175683882719</v>
      </c>
      <c r="G29" s="11">
        <f t="shared" si="7"/>
        <v>-2.5188175683882718E-3</v>
      </c>
      <c r="H29" s="13">
        <v>-1.6371974609099539E-2</v>
      </c>
      <c r="I29" s="56"/>
      <c r="J29" s="28"/>
      <c r="K29" s="45"/>
      <c r="O29" s="60"/>
    </row>
    <row r="30" spans="1:15" ht="17" thickBot="1" x14ac:dyDescent="0.25">
      <c r="B30" s="42"/>
      <c r="C30" s="14"/>
      <c r="D30" s="22">
        <f>SUM(D24:D29)</f>
        <v>48.341434421028282</v>
      </c>
      <c r="E30" s="15">
        <f>SUM(E24:E29)</f>
        <v>1522.971564646298</v>
      </c>
      <c r="F30" s="69"/>
      <c r="G30" s="15"/>
      <c r="H30" s="15">
        <f>SUM(H24:H29)</f>
        <v>5.3966499045764026E-2</v>
      </c>
      <c r="I30" s="54">
        <f>H30/D30</f>
        <v>1.1163611442669328E-3</v>
      </c>
      <c r="J30" s="29">
        <f>I30*1000</f>
        <v>1.1163611442669328</v>
      </c>
      <c r="K30" s="52">
        <v>0.19900000000000001</v>
      </c>
      <c r="M30" s="5">
        <f>SUMIF(H24:H29, "&gt;0",H24:H29)</f>
        <v>7.8305297809342062E-2</v>
      </c>
      <c r="O30" s="61">
        <f>M30/D30</f>
        <v>1.6198381108707782E-3</v>
      </c>
    </row>
    <row r="31" spans="1:15" x14ac:dyDescent="0.2">
      <c r="B31" s="36" t="s">
        <v>12</v>
      </c>
      <c r="C31" s="10" t="s">
        <v>3</v>
      </c>
      <c r="D31" s="19">
        <v>1.264522435807522</v>
      </c>
      <c r="E31" s="11">
        <v>5.1986683846256998</v>
      </c>
      <c r="F31" s="66">
        <v>30.227047957333919</v>
      </c>
      <c r="G31" s="11">
        <f>F31/1000</f>
        <v>3.022704795733392E-2</v>
      </c>
      <c r="H31" s="11">
        <v>1.274092677009289E-2</v>
      </c>
      <c r="I31" s="55"/>
      <c r="J31" s="58"/>
      <c r="K31" s="57"/>
      <c r="O31" s="60"/>
    </row>
    <row r="32" spans="1:15" x14ac:dyDescent="0.2">
      <c r="B32" s="38" t="s">
        <v>12</v>
      </c>
      <c r="C32" s="3" t="s">
        <v>6</v>
      </c>
      <c r="D32" s="20">
        <v>0.29193879334981537</v>
      </c>
      <c r="E32" s="4">
        <v>10.40016659900952</v>
      </c>
      <c r="F32" s="67">
        <v>5.6246558158568556</v>
      </c>
      <c r="G32" s="11">
        <f t="shared" ref="G32:G36" si="8">F32/1000</f>
        <v>5.6246558158568553E-3</v>
      </c>
      <c r="H32" s="4">
        <v>5.4735174396309063E-4</v>
      </c>
      <c r="I32" s="53"/>
      <c r="J32" s="27"/>
      <c r="K32" s="44"/>
      <c r="O32" s="60"/>
    </row>
    <row r="33" spans="2:16" x14ac:dyDescent="0.2">
      <c r="B33" s="38" t="s">
        <v>12</v>
      </c>
      <c r="C33" s="3" t="s">
        <v>7</v>
      </c>
      <c r="D33" s="20">
        <v>4.8192214218302167</v>
      </c>
      <c r="E33" s="4">
        <v>5.2049775167938312</v>
      </c>
      <c r="F33" s="67">
        <v>33.303722178266433</v>
      </c>
      <c r="G33" s="11">
        <f t="shared" si="8"/>
        <v>3.330372217826643E-2</v>
      </c>
      <c r="H33" s="4">
        <v>5.3499337116061217E-2</v>
      </c>
      <c r="I33" s="53"/>
      <c r="J33" s="27"/>
      <c r="K33" s="44"/>
      <c r="O33" s="60"/>
    </row>
    <row r="34" spans="2:16" x14ac:dyDescent="0.2">
      <c r="B34" s="38" t="s">
        <v>12</v>
      </c>
      <c r="C34" s="3" t="s">
        <v>8</v>
      </c>
      <c r="D34" s="20">
        <v>1.582897923831146</v>
      </c>
      <c r="E34" s="4">
        <v>14.48203120616474</v>
      </c>
      <c r="F34" s="67">
        <v>16.864141223369359</v>
      </c>
      <c r="G34" s="11">
        <f t="shared" si="8"/>
        <v>1.6864141223369357E-2</v>
      </c>
      <c r="H34" s="4">
        <v>8.8980713765555303E-3</v>
      </c>
      <c r="I34" s="53"/>
      <c r="J34" s="27"/>
      <c r="K34" s="44"/>
      <c r="O34" s="60"/>
    </row>
    <row r="35" spans="2:16" x14ac:dyDescent="0.2">
      <c r="B35" s="38" t="s">
        <v>12</v>
      </c>
      <c r="C35" s="3" t="s">
        <v>9</v>
      </c>
      <c r="D35" s="20">
        <v>14.34015887066103</v>
      </c>
      <c r="E35" s="4">
        <v>1707.3434229592251</v>
      </c>
      <c r="F35" s="67">
        <v>8.9550439645090165</v>
      </c>
      <c r="G35" s="11">
        <f t="shared" si="8"/>
        <v>8.9550439645090171E-3</v>
      </c>
      <c r="H35" s="4">
        <v>4.2805584381604499E-2</v>
      </c>
      <c r="I35" s="53"/>
      <c r="J35" s="27"/>
      <c r="K35" s="44"/>
      <c r="O35" s="60"/>
    </row>
    <row r="36" spans="2:16" ht="16" thickBot="1" x14ac:dyDescent="0.25">
      <c r="B36" s="40" t="s">
        <v>12</v>
      </c>
      <c r="C36" s="12" t="s">
        <v>10</v>
      </c>
      <c r="D36" s="21">
        <v>6.1368517991945017</v>
      </c>
      <c r="E36" s="71">
        <v>190.5708036652253</v>
      </c>
      <c r="F36" s="68">
        <v>3.9822767067981011</v>
      </c>
      <c r="G36" s="11">
        <f t="shared" si="8"/>
        <v>3.9822767067981008E-3</v>
      </c>
      <c r="H36" s="13">
        <v>8.1462139910014279E-3</v>
      </c>
      <c r="I36" s="56"/>
      <c r="J36" s="28"/>
      <c r="K36" s="45"/>
      <c r="O36" s="60"/>
    </row>
    <row r="37" spans="2:16" ht="17" thickBot="1" x14ac:dyDescent="0.25">
      <c r="B37" s="42"/>
      <c r="C37" s="14"/>
      <c r="D37" s="22">
        <f>SUM(D31:D36)</f>
        <v>28.435591244674232</v>
      </c>
      <c r="E37" s="15">
        <f>SUM(E31:E36)</f>
        <v>1933.2000703310441</v>
      </c>
      <c r="F37" s="69"/>
      <c r="G37" s="15"/>
      <c r="H37" s="15">
        <f>SUM(H31:H36)</f>
        <v>0.12663748537927866</v>
      </c>
      <c r="I37" s="54">
        <f>H37/D37</f>
        <v>4.4534852217288394E-3</v>
      </c>
      <c r="J37" s="29">
        <f>I37*1000</f>
        <v>4.4534852217288394</v>
      </c>
      <c r="K37" s="52">
        <v>0.20399999999999999</v>
      </c>
      <c r="M37" s="5">
        <f>SUMIF(H31:H36, "&gt;0",H31:H36)</f>
        <v>0.12663748537927866</v>
      </c>
      <c r="O37" s="60">
        <f>M37/D37</f>
        <v>4.4534852217288394E-3</v>
      </c>
    </row>
    <row r="38" spans="2:16" x14ac:dyDescent="0.2">
      <c r="B38" s="36" t="s">
        <v>13</v>
      </c>
      <c r="C38" s="10" t="s">
        <v>3</v>
      </c>
      <c r="D38" s="19">
        <v>21.342660691551789</v>
      </c>
      <c r="E38" s="11">
        <v>92.259257388577737</v>
      </c>
      <c r="F38" s="66">
        <v>61.862732682007334</v>
      </c>
      <c r="G38" s="11">
        <f>F38/1000</f>
        <v>6.1862732682007336E-2</v>
      </c>
      <c r="H38" s="11">
        <v>0.44010510436141809</v>
      </c>
      <c r="I38" s="11"/>
      <c r="J38" s="58"/>
      <c r="K38" s="57"/>
      <c r="O38" s="60"/>
    </row>
    <row r="39" spans="2:16" x14ac:dyDescent="0.2">
      <c r="B39" s="38" t="s">
        <v>13</v>
      </c>
      <c r="C39" s="3" t="s">
        <v>6</v>
      </c>
      <c r="D39" s="20">
        <v>28.065654506582629</v>
      </c>
      <c r="E39" s="4">
        <v>805.33748789728759</v>
      </c>
      <c r="F39" s="67">
        <v>53.314181127165362</v>
      </c>
      <c r="G39" s="11">
        <f t="shared" ref="G39:G43" si="9">F39/1000</f>
        <v>5.3314181127165364E-2</v>
      </c>
      <c r="H39" s="4">
        <v>0.49876579593879711</v>
      </c>
      <c r="I39" s="4"/>
      <c r="J39" s="27"/>
      <c r="K39" s="39"/>
      <c r="O39" s="60"/>
    </row>
    <row r="40" spans="2:16" x14ac:dyDescent="0.2">
      <c r="B40" s="38" t="s">
        <v>13</v>
      </c>
      <c r="C40" s="3" t="s">
        <v>7</v>
      </c>
      <c r="D40" s="20">
        <v>229.60955710965391</v>
      </c>
      <c r="E40" s="4">
        <v>82.836846404861859</v>
      </c>
      <c r="F40" s="67">
        <v>49.036625744492213</v>
      </c>
      <c r="G40" s="11">
        <f t="shared" si="9"/>
        <v>4.9036625744492211E-2</v>
      </c>
      <c r="H40" s="4">
        <v>3.75309263978157</v>
      </c>
      <c r="I40" s="4"/>
      <c r="J40" s="27"/>
      <c r="K40" s="39"/>
      <c r="O40" s="60"/>
    </row>
    <row r="41" spans="2:16" x14ac:dyDescent="0.2">
      <c r="B41" s="38" t="s">
        <v>13</v>
      </c>
      <c r="C41" s="3" t="s">
        <v>8</v>
      </c>
      <c r="D41" s="20">
        <v>12.144380751007709</v>
      </c>
      <c r="E41" s="4">
        <v>107.29742250341759</v>
      </c>
      <c r="F41" s="67">
        <v>43.898651207354789</v>
      </c>
      <c r="G41" s="11">
        <f t="shared" si="9"/>
        <v>4.389865120735479E-2</v>
      </c>
      <c r="H41" s="4">
        <v>0.17770731157260031</v>
      </c>
      <c r="I41" s="4"/>
      <c r="J41" s="27"/>
      <c r="K41" s="39"/>
      <c r="O41" s="60"/>
    </row>
    <row r="42" spans="2:16" x14ac:dyDescent="0.2">
      <c r="B42" s="38" t="s">
        <v>13</v>
      </c>
      <c r="C42" s="3" t="s">
        <v>9</v>
      </c>
      <c r="D42" s="20">
        <v>28.255205788774319</v>
      </c>
      <c r="E42" s="4">
        <v>791.57509177074678</v>
      </c>
      <c r="F42" s="67">
        <v>4.985305363606586</v>
      </c>
      <c r="G42" s="11">
        <f t="shared" si="9"/>
        <v>4.9853053636065865E-3</v>
      </c>
      <c r="H42" s="4">
        <v>4.6953609656194821E-2</v>
      </c>
      <c r="I42" s="4"/>
      <c r="J42" s="27"/>
      <c r="K42" s="39"/>
      <c r="O42" s="60"/>
    </row>
    <row r="43" spans="2:16" ht="16" thickBot="1" x14ac:dyDescent="0.25">
      <c r="B43" s="40" t="s">
        <v>13</v>
      </c>
      <c r="C43" s="12" t="s">
        <v>10</v>
      </c>
      <c r="D43" s="21">
        <v>108.3345280799885</v>
      </c>
      <c r="E43" s="71">
        <v>997.95722265259451</v>
      </c>
      <c r="F43" s="68">
        <v>8.2478378559433985</v>
      </c>
      <c r="G43" s="13">
        <f t="shared" si="9"/>
        <v>8.2478378559433987E-3</v>
      </c>
      <c r="H43" s="13">
        <v>0.2978418739346308</v>
      </c>
      <c r="I43" s="13"/>
      <c r="J43" s="28"/>
      <c r="K43" s="41"/>
      <c r="O43" s="60"/>
    </row>
    <row r="44" spans="2:16" ht="17" thickBot="1" x14ac:dyDescent="0.25">
      <c r="B44" s="42"/>
      <c r="C44" s="14"/>
      <c r="D44" s="22">
        <f>SUM(D38:D43)</f>
        <v>427.75198692755885</v>
      </c>
      <c r="E44" s="15">
        <f>SUM(E38:E43)</f>
        <v>2877.263328617486</v>
      </c>
      <c r="F44" s="70"/>
      <c r="G44" s="14"/>
      <c r="H44" s="15">
        <f>SUM(H38:H43)</f>
        <v>5.214466335245211</v>
      </c>
      <c r="I44" s="54">
        <f>H44/D44</f>
        <v>1.2190396525564934E-2</v>
      </c>
      <c r="J44" s="50">
        <f>I44*1000</f>
        <v>12.190396525564935</v>
      </c>
      <c r="K44" s="51">
        <v>0.40899999999999997</v>
      </c>
      <c r="M44" s="5">
        <f>SUMIF(H38:H43, "&gt;0",H38:H43)</f>
        <v>5.214466335245211</v>
      </c>
      <c r="O44" s="60">
        <f>M44/D44</f>
        <v>1.2190396525564934E-2</v>
      </c>
    </row>
    <row r="45" spans="2:16" x14ac:dyDescent="0.2">
      <c r="E45" s="73"/>
      <c r="H45" s="31"/>
      <c r="I45" s="73"/>
    </row>
    <row r="46" spans="2:16" x14ac:dyDescent="0.2">
      <c r="E46" s="31"/>
      <c r="H46" s="31"/>
      <c r="I46" s="31"/>
    </row>
    <row r="47" spans="2:16" x14ac:dyDescent="0.2">
      <c r="E47" s="31"/>
      <c r="H47" s="31"/>
      <c r="I47" s="31"/>
    </row>
    <row r="48" spans="2:16" x14ac:dyDescent="0.2">
      <c r="E48" s="31"/>
      <c r="H48" s="31"/>
      <c r="I48" s="31"/>
      <c r="P48" s="5"/>
    </row>
    <row r="49" spans="5:9" x14ac:dyDescent="0.2">
      <c r="E49" s="31"/>
      <c r="H49" s="31"/>
      <c r="I49" s="31"/>
    </row>
    <row r="50" spans="5:9" x14ac:dyDescent="0.2">
      <c r="E50" s="31"/>
      <c r="H50" s="31"/>
      <c r="I50" s="31"/>
    </row>
    <row r="51" spans="5:9" x14ac:dyDescent="0.2">
      <c r="E51" s="31"/>
      <c r="H51" s="31"/>
      <c r="I51" s="31"/>
    </row>
    <row r="52" spans="5:9" x14ac:dyDescent="0.2">
      <c r="E52" s="31"/>
      <c r="H52" s="31"/>
      <c r="I52" s="31"/>
    </row>
    <row r="53" spans="5:9" x14ac:dyDescent="0.2">
      <c r="E53" s="31"/>
      <c r="H53" s="31"/>
      <c r="I53" s="31"/>
    </row>
    <row r="54" spans="5:9" x14ac:dyDescent="0.2">
      <c r="E54" s="31"/>
      <c r="H54" s="31"/>
      <c r="I54" s="31"/>
    </row>
    <row r="55" spans="5:9" x14ac:dyDescent="0.2">
      <c r="E55" s="31"/>
      <c r="H55" s="31"/>
      <c r="I55" s="31"/>
    </row>
    <row r="56" spans="5:9" x14ac:dyDescent="0.2">
      <c r="E56" s="31"/>
      <c r="H56" s="31"/>
      <c r="I56" s="31"/>
    </row>
    <row r="57" spans="5:9" x14ac:dyDescent="0.2">
      <c r="E57" s="31"/>
      <c r="H57" s="31"/>
      <c r="I57" s="31"/>
    </row>
    <row r="58" spans="5:9" x14ac:dyDescent="0.2">
      <c r="E58" s="31"/>
      <c r="H58" s="31"/>
      <c r="I58" s="31"/>
    </row>
    <row r="59" spans="5:9" x14ac:dyDescent="0.2">
      <c r="E59" s="31"/>
      <c r="H59" s="31"/>
      <c r="I59" s="31"/>
    </row>
    <row r="60" spans="5:9" x14ac:dyDescent="0.2">
      <c r="E60" s="31"/>
      <c r="H60" s="31"/>
      <c r="I60" s="31"/>
    </row>
    <row r="61" spans="5:9" x14ac:dyDescent="0.2">
      <c r="E61" s="31"/>
      <c r="H61" s="31"/>
      <c r="I61" s="31"/>
    </row>
    <row r="62" spans="5:9" x14ac:dyDescent="0.2">
      <c r="E62" s="31"/>
      <c r="H62" s="31"/>
      <c r="I62" s="31"/>
    </row>
    <row r="63" spans="5:9" x14ac:dyDescent="0.2">
      <c r="E63" s="31"/>
      <c r="H63" s="31"/>
      <c r="I63" s="31"/>
    </row>
    <row r="64" spans="5:9" x14ac:dyDescent="0.2">
      <c r="E64" s="31"/>
      <c r="H64" s="31"/>
      <c r="I64" s="31"/>
    </row>
    <row r="65" spans="5:9" x14ac:dyDescent="0.2">
      <c r="E65" s="31"/>
      <c r="H65" s="31"/>
      <c r="I65" s="31"/>
    </row>
    <row r="66" spans="5:9" x14ac:dyDescent="0.2">
      <c r="E66" s="31"/>
      <c r="H66" s="31"/>
      <c r="I66" s="31"/>
    </row>
    <row r="67" spans="5:9" x14ac:dyDescent="0.2">
      <c r="E67" s="31"/>
      <c r="H67" s="31"/>
      <c r="I67" s="31"/>
    </row>
    <row r="68" spans="5:9" x14ac:dyDescent="0.2">
      <c r="E68" s="31"/>
      <c r="H68" s="31"/>
      <c r="I68" s="31"/>
    </row>
    <row r="69" spans="5:9" x14ac:dyDescent="0.2">
      <c r="E69" s="31"/>
      <c r="H69" s="31"/>
      <c r="I69" s="31"/>
    </row>
    <row r="70" spans="5:9" x14ac:dyDescent="0.2">
      <c r="E70" s="31"/>
      <c r="H70" s="31"/>
      <c r="I70" s="31"/>
    </row>
    <row r="71" spans="5:9" x14ac:dyDescent="0.2">
      <c r="E71" s="31"/>
      <c r="H71" s="31"/>
      <c r="I71" s="31"/>
    </row>
    <row r="72" spans="5:9" x14ac:dyDescent="0.2">
      <c r="E72" s="31"/>
      <c r="H72" s="31"/>
      <c r="I72" s="31"/>
    </row>
    <row r="73" spans="5:9" x14ac:dyDescent="0.2">
      <c r="E73" s="31"/>
      <c r="H73" s="31"/>
      <c r="I73" s="31"/>
    </row>
    <row r="74" spans="5:9" x14ac:dyDescent="0.2">
      <c r="E74" s="31"/>
      <c r="H74" s="31"/>
      <c r="I74" s="31"/>
    </row>
    <row r="75" spans="5:9" x14ac:dyDescent="0.2">
      <c r="E75" s="31"/>
      <c r="H75" s="31"/>
      <c r="I75" s="31"/>
    </row>
    <row r="76" spans="5:9" x14ac:dyDescent="0.2">
      <c r="E76" s="31"/>
      <c r="H76" s="31"/>
      <c r="I76" s="31"/>
    </row>
    <row r="77" spans="5:9" x14ac:dyDescent="0.2">
      <c r="E77" s="31"/>
      <c r="H77" s="31"/>
      <c r="I77" s="31"/>
    </row>
    <row r="78" spans="5:9" x14ac:dyDescent="0.2">
      <c r="E78" s="31"/>
      <c r="H78" s="31"/>
      <c r="I78" s="31"/>
    </row>
    <row r="79" spans="5:9" x14ac:dyDescent="0.2">
      <c r="E79" s="31"/>
      <c r="H79" s="31"/>
      <c r="I79" s="31"/>
    </row>
    <row r="80" spans="5:9" x14ac:dyDescent="0.2">
      <c r="E80" s="31"/>
      <c r="H80" s="31"/>
      <c r="I80" s="31"/>
    </row>
    <row r="81" spans="5:9" x14ac:dyDescent="0.2">
      <c r="E81" s="31"/>
      <c r="H81" s="31"/>
      <c r="I81" s="31"/>
    </row>
    <row r="82" spans="5:9" x14ac:dyDescent="0.2">
      <c r="E82" s="31"/>
      <c r="H82" s="31"/>
      <c r="I82" s="31"/>
    </row>
    <row r="83" spans="5:9" x14ac:dyDescent="0.2">
      <c r="E83" s="31"/>
      <c r="H83" s="31"/>
      <c r="I83" s="31"/>
    </row>
    <row r="84" spans="5:9" x14ac:dyDescent="0.2">
      <c r="E84" s="31"/>
      <c r="H84" s="31"/>
      <c r="I84" s="31"/>
    </row>
    <row r="85" spans="5:9" x14ac:dyDescent="0.2">
      <c r="E85" s="31"/>
      <c r="H85" s="31"/>
      <c r="I85" s="31"/>
    </row>
    <row r="86" spans="5:9" x14ac:dyDescent="0.2">
      <c r="E86" s="31"/>
      <c r="H86" s="31"/>
      <c r="I86" s="31"/>
    </row>
    <row r="87" spans="5:9" x14ac:dyDescent="0.2">
      <c r="E87" s="31"/>
      <c r="H87" s="31"/>
      <c r="I87" s="31"/>
    </row>
    <row r="88" spans="5:9" x14ac:dyDescent="0.2">
      <c r="E88" s="31"/>
      <c r="H88" s="31"/>
      <c r="I88" s="31"/>
    </row>
    <row r="89" spans="5:9" x14ac:dyDescent="0.2">
      <c r="E89" s="31"/>
      <c r="H89" s="31"/>
      <c r="I89" s="31"/>
    </row>
    <row r="90" spans="5:9" x14ac:dyDescent="0.2">
      <c r="E90" s="31"/>
      <c r="H90" s="31"/>
      <c r="I90" s="31"/>
    </row>
    <row r="91" spans="5:9" x14ac:dyDescent="0.2">
      <c r="E91" s="31"/>
      <c r="H91" s="31"/>
      <c r="I91" s="31"/>
    </row>
    <row r="92" spans="5:9" x14ac:dyDescent="0.2">
      <c r="E92" s="31"/>
      <c r="H92" s="31"/>
      <c r="I92" s="31"/>
    </row>
    <row r="93" spans="5:9" x14ac:dyDescent="0.2">
      <c r="E93" s="31"/>
      <c r="H93" s="31"/>
      <c r="I93" s="31"/>
    </row>
    <row r="94" spans="5:9" x14ac:dyDescent="0.2">
      <c r="E94" s="31"/>
      <c r="H94" s="31"/>
      <c r="I94" s="31"/>
    </row>
    <row r="95" spans="5:9" x14ac:dyDescent="0.2">
      <c r="E95" s="31"/>
      <c r="H95" s="31"/>
      <c r="I95" s="31"/>
    </row>
    <row r="96" spans="5:9" x14ac:dyDescent="0.2">
      <c r="E96" s="31"/>
      <c r="H96" s="31"/>
      <c r="I96" s="31"/>
    </row>
    <row r="97" spans="5:9" x14ac:dyDescent="0.2">
      <c r="E97" s="31"/>
      <c r="H97" s="31"/>
      <c r="I97" s="31"/>
    </row>
    <row r="98" spans="5:9" x14ac:dyDescent="0.2">
      <c r="E98" s="31"/>
      <c r="H98" s="31"/>
      <c r="I98" s="31"/>
    </row>
    <row r="99" spans="5:9" x14ac:dyDescent="0.2">
      <c r="E99" s="31"/>
      <c r="H99" s="31"/>
      <c r="I99" s="31"/>
    </row>
    <row r="100" spans="5:9" x14ac:dyDescent="0.2">
      <c r="E100" s="31"/>
      <c r="H100" s="31"/>
      <c r="I100" s="31"/>
    </row>
    <row r="101" spans="5:9" x14ac:dyDescent="0.2">
      <c r="E101" s="31"/>
      <c r="H101" s="31"/>
      <c r="I101" s="31"/>
    </row>
    <row r="102" spans="5:9" x14ac:dyDescent="0.2">
      <c r="E102" s="31"/>
      <c r="H102" s="31"/>
      <c r="I102" s="31"/>
    </row>
    <row r="103" spans="5:9" x14ac:dyDescent="0.2">
      <c r="E103" s="31"/>
      <c r="H103" s="31"/>
      <c r="I103" s="31"/>
    </row>
    <row r="104" spans="5:9" x14ac:dyDescent="0.2">
      <c r="E104" s="31"/>
      <c r="H104" s="31"/>
      <c r="I104" s="31"/>
    </row>
    <row r="105" spans="5:9" x14ac:dyDescent="0.2">
      <c r="E105" s="31"/>
      <c r="H105" s="31"/>
      <c r="I105" s="31"/>
    </row>
    <row r="106" spans="5:9" x14ac:dyDescent="0.2">
      <c r="E106" s="31"/>
      <c r="H106" s="31"/>
      <c r="I106" s="31"/>
    </row>
    <row r="107" spans="5:9" x14ac:dyDescent="0.2">
      <c r="E107" s="31"/>
      <c r="H107" s="31"/>
      <c r="I107" s="31"/>
    </row>
    <row r="108" spans="5:9" x14ac:dyDescent="0.2">
      <c r="E108" s="31"/>
      <c r="H108" s="31"/>
      <c r="I108" s="31"/>
    </row>
    <row r="109" spans="5:9" x14ac:dyDescent="0.2">
      <c r="E109" s="31"/>
      <c r="H109" s="31"/>
      <c r="I109" s="31"/>
    </row>
    <row r="110" spans="5:9" x14ac:dyDescent="0.2">
      <c r="E110" s="31"/>
      <c r="H110" s="31"/>
      <c r="I110" s="31"/>
    </row>
    <row r="111" spans="5:9" x14ac:dyDescent="0.2">
      <c r="E111" s="31"/>
      <c r="H111" s="31"/>
      <c r="I111" s="31"/>
    </row>
    <row r="112" spans="5:9" x14ac:dyDescent="0.2">
      <c r="E112" s="31"/>
      <c r="H112" s="31"/>
      <c r="I112" s="31"/>
    </row>
    <row r="113" spans="5:9" x14ac:dyDescent="0.2">
      <c r="E113" s="31"/>
      <c r="H113" s="31"/>
      <c r="I113" s="31"/>
    </row>
    <row r="114" spans="5:9" x14ac:dyDescent="0.2">
      <c r="E114" s="31"/>
      <c r="H114" s="31"/>
      <c r="I114" s="31"/>
    </row>
    <row r="115" spans="5:9" x14ac:dyDescent="0.2">
      <c r="E115" s="31"/>
      <c r="H115" s="31"/>
      <c r="I115" s="31"/>
    </row>
    <row r="116" spans="5:9" x14ac:dyDescent="0.2">
      <c r="E116" s="31"/>
      <c r="H116" s="31"/>
      <c r="I116" s="31"/>
    </row>
    <row r="117" spans="5:9" x14ac:dyDescent="0.2">
      <c r="E117" s="31"/>
      <c r="H117" s="31"/>
      <c r="I117" s="31"/>
    </row>
    <row r="118" spans="5:9" x14ac:dyDescent="0.2">
      <c r="E118" s="31"/>
      <c r="H118" s="31"/>
      <c r="I118" s="31"/>
    </row>
    <row r="119" spans="5:9" x14ac:dyDescent="0.2">
      <c r="E119" s="31"/>
      <c r="H119" s="31"/>
      <c r="I119" s="31"/>
    </row>
    <row r="120" spans="5:9" x14ac:dyDescent="0.2">
      <c r="E120" s="31"/>
      <c r="H120" s="31"/>
      <c r="I120" s="31"/>
    </row>
    <row r="121" spans="5:9" x14ac:dyDescent="0.2">
      <c r="E121" s="31"/>
      <c r="H121" s="31"/>
      <c r="I121" s="31"/>
    </row>
    <row r="122" spans="5:9" x14ac:dyDescent="0.2">
      <c r="E122" s="31"/>
      <c r="H122" s="31"/>
      <c r="I122" s="31"/>
    </row>
    <row r="123" spans="5:9" x14ac:dyDescent="0.2">
      <c r="E123" s="31"/>
      <c r="H123" s="31"/>
      <c r="I123" s="31"/>
    </row>
    <row r="124" spans="5:9" x14ac:dyDescent="0.2">
      <c r="E124" s="31"/>
      <c r="H124" s="31"/>
      <c r="I124" s="31"/>
    </row>
    <row r="125" spans="5:9" x14ac:dyDescent="0.2">
      <c r="E125" s="31"/>
      <c r="H125" s="31"/>
      <c r="I125" s="31"/>
    </row>
    <row r="126" spans="5:9" x14ac:dyDescent="0.2">
      <c r="E126" s="31"/>
      <c r="H126" s="31"/>
      <c r="I126" s="31"/>
    </row>
    <row r="127" spans="5:9" x14ac:dyDescent="0.2">
      <c r="E127" s="31"/>
      <c r="H127" s="31"/>
      <c r="I127" s="31"/>
    </row>
    <row r="128" spans="5:9" x14ac:dyDescent="0.2">
      <c r="E128" s="31"/>
      <c r="H128" s="31"/>
      <c r="I128" s="31"/>
    </row>
    <row r="129" spans="5:9" x14ac:dyDescent="0.2">
      <c r="E129" s="31"/>
      <c r="H129" s="31"/>
      <c r="I129" s="31"/>
    </row>
    <row r="130" spans="5:9" x14ac:dyDescent="0.2">
      <c r="E130" s="10"/>
      <c r="H130" s="31"/>
      <c r="I130" s="31"/>
    </row>
    <row r="131" spans="5:9" x14ac:dyDescent="0.2">
      <c r="H131" s="31"/>
      <c r="I131" s="31"/>
    </row>
  </sheetData>
  <pageMargins left="0.7" right="0.7" top="0.75" bottom="0.75" header="0.3" footer="0.3"/>
  <pageSetup orientation="portrait" horizontalDpi="0" verticalDpi="0"/>
  <headerFooter>
    <oddHeader>&amp;L&amp;"Calibri,Regular"&amp;K000000Final Final/AbCrIr_Table.xlsx&amp;R&amp;"Calibri,Regular"&amp;K000000&amp;D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5B29-D420-FD48-BC6B-4FDB615B3B1D}">
  <dimension ref="A1:Q44"/>
  <sheetViews>
    <sheetView zoomScale="140" zoomScaleNormal="140" workbookViewId="0">
      <selection activeCell="L23" sqref="L23"/>
    </sheetView>
  </sheetViews>
  <sheetFormatPr baseColWidth="10" defaultColWidth="8.83203125" defaultRowHeight="15" x14ac:dyDescent="0.2"/>
  <cols>
    <col min="1" max="1" width="4.1640625" customWidth="1"/>
    <col min="4" max="4" width="10.1640625" customWidth="1"/>
    <col min="5" max="5" width="3.5" customWidth="1"/>
    <col min="6" max="6" width="9.6640625" customWidth="1"/>
    <col min="7" max="7" width="3.1640625" customWidth="1"/>
    <col min="8" max="8" width="10.6640625" style="30" customWidth="1"/>
    <col min="9" max="9" width="3.1640625" customWidth="1"/>
    <col min="10" max="10" width="10.6640625" customWidth="1"/>
    <col min="13" max="13" width="2.83203125" customWidth="1"/>
    <col min="16" max="16" width="9.6640625" hidden="1" customWidth="1"/>
    <col min="17" max="17" width="9" bestFit="1" customWidth="1"/>
  </cols>
  <sheetData>
    <row r="1" spans="2:17" s="1" customFormat="1" ht="35" thickBot="1" x14ac:dyDescent="0.25">
      <c r="B1" s="6" t="s">
        <v>0</v>
      </c>
      <c r="C1" s="7" t="s">
        <v>1</v>
      </c>
      <c r="D1" s="8" t="s">
        <v>14</v>
      </c>
      <c r="E1" s="7"/>
      <c r="F1" s="8" t="s">
        <v>17</v>
      </c>
      <c r="G1" s="8"/>
      <c r="H1" s="8" t="s">
        <v>20</v>
      </c>
      <c r="I1" s="23"/>
      <c r="J1" s="9" t="s">
        <v>21</v>
      </c>
    </row>
    <row r="2" spans="2:17" s="1" customFormat="1" x14ac:dyDescent="0.2">
      <c r="B2" s="32"/>
      <c r="C2" s="2"/>
      <c r="D2" s="2"/>
      <c r="E2" s="2"/>
      <c r="F2" s="2"/>
      <c r="G2" s="2"/>
      <c r="H2" s="2"/>
      <c r="I2" s="24"/>
      <c r="J2" s="33"/>
    </row>
    <row r="3" spans="2:17" s="1" customFormat="1" ht="16" thickBot="1" x14ac:dyDescent="0.25">
      <c r="B3" s="34"/>
      <c r="C3" s="16"/>
      <c r="D3" s="16"/>
      <c r="E3" s="16"/>
      <c r="F3" s="16"/>
      <c r="G3" s="16"/>
      <c r="H3" s="16"/>
      <c r="I3" s="25"/>
      <c r="J3" s="35"/>
    </row>
    <row r="4" spans="2:17" ht="16" x14ac:dyDescent="0.2">
      <c r="B4" s="36" t="s">
        <v>2</v>
      </c>
      <c r="C4" s="10" t="s">
        <v>3</v>
      </c>
      <c r="D4" s="11">
        <v>69.352425674271629</v>
      </c>
      <c r="E4" s="10"/>
      <c r="F4" s="11">
        <v>53.324006367500623</v>
      </c>
      <c r="G4" s="11"/>
      <c r="H4" s="11">
        <v>1.232716396085491</v>
      </c>
      <c r="I4" s="26"/>
      <c r="J4" s="37">
        <v>0.39500000000000002</v>
      </c>
      <c r="P4" s="5"/>
      <c r="Q4" s="5"/>
    </row>
    <row r="5" spans="2:17" x14ac:dyDescent="0.2">
      <c r="B5" s="38" t="s">
        <v>2</v>
      </c>
      <c r="C5" s="3" t="s">
        <v>6</v>
      </c>
      <c r="D5" s="4">
        <v>22.01388964265594</v>
      </c>
      <c r="E5" s="3"/>
      <c r="F5" s="4">
        <v>46.630924729988152</v>
      </c>
      <c r="G5" s="4"/>
      <c r="H5" s="4">
        <v>0.34217601031365158</v>
      </c>
      <c r="I5" s="27"/>
      <c r="J5" s="39"/>
      <c r="P5" s="5"/>
      <c r="Q5" s="5"/>
    </row>
    <row r="6" spans="2:17" x14ac:dyDescent="0.2">
      <c r="B6" s="38" t="s">
        <v>2</v>
      </c>
      <c r="C6" s="3" t="s">
        <v>7</v>
      </c>
      <c r="D6" s="4">
        <v>4.5245943094522394</v>
      </c>
      <c r="E6" s="3"/>
      <c r="F6" s="4">
        <v>46.383300599618103</v>
      </c>
      <c r="G6" s="4"/>
      <c r="H6" s="4">
        <v>6.9955205982214885E-2</v>
      </c>
      <c r="I6" s="27"/>
      <c r="J6" s="39"/>
      <c r="P6" s="5"/>
      <c r="Q6" s="5"/>
    </row>
    <row r="7" spans="2:17" x14ac:dyDescent="0.2">
      <c r="B7" s="38" t="s">
        <v>2</v>
      </c>
      <c r="C7" s="3" t="s">
        <v>9</v>
      </c>
      <c r="D7" s="4">
        <v>13.21236661938614</v>
      </c>
      <c r="E7" s="3"/>
      <c r="F7" s="4">
        <v>13.15441419874557</v>
      </c>
      <c r="G7" s="4"/>
      <c r="H7" s="4">
        <v>5.7933647685695012E-2</v>
      </c>
      <c r="I7" s="27"/>
      <c r="J7" s="39"/>
      <c r="P7" s="5"/>
      <c r="Q7" s="5"/>
    </row>
    <row r="8" spans="2:17" x14ac:dyDescent="0.2">
      <c r="B8" s="38" t="s">
        <v>2</v>
      </c>
      <c r="C8" s="3" t="s">
        <v>8</v>
      </c>
      <c r="D8" s="4">
        <v>1.051830490483131</v>
      </c>
      <c r="E8" s="3"/>
      <c r="F8" s="4">
        <v>31.89641175614581</v>
      </c>
      <c r="G8" s="4"/>
      <c r="H8" s="4">
        <v>1.118320614070625E-2</v>
      </c>
      <c r="I8" s="27"/>
      <c r="J8" s="39"/>
      <c r="P8" s="5"/>
      <c r="Q8" s="5"/>
    </row>
    <row r="9" spans="2:17" ht="16" thickBot="1" x14ac:dyDescent="0.25">
      <c r="B9" s="40" t="s">
        <v>2</v>
      </c>
      <c r="C9" s="12" t="s">
        <v>10</v>
      </c>
      <c r="D9" s="13">
        <v>5.7637137779501311</v>
      </c>
      <c r="E9" s="12"/>
      <c r="F9" s="13">
        <v>2.8532935488878262</v>
      </c>
      <c r="G9" s="13"/>
      <c r="H9" s="13">
        <v>5.4818557800869966E-3</v>
      </c>
      <c r="I9" s="28"/>
      <c r="J9" s="41"/>
      <c r="P9" s="5"/>
      <c r="Q9" s="5"/>
    </row>
    <row r="10" spans="2:17" ht="16" thickBot="1" x14ac:dyDescent="0.25">
      <c r="B10" s="42"/>
      <c r="C10" s="14"/>
      <c r="D10" s="15"/>
      <c r="E10" s="14"/>
      <c r="F10" s="15"/>
      <c r="G10" s="15"/>
      <c r="H10" s="15"/>
      <c r="I10" s="29"/>
      <c r="J10" s="43"/>
      <c r="K10" s="5"/>
      <c r="L10" s="5"/>
      <c r="P10" s="5"/>
      <c r="Q10" s="5"/>
    </row>
    <row r="11" spans="2:17" ht="16" x14ac:dyDescent="0.2">
      <c r="B11" s="36" t="s">
        <v>4</v>
      </c>
      <c r="C11" s="10" t="s">
        <v>3</v>
      </c>
      <c r="D11" s="11">
        <v>73.302874047992972</v>
      </c>
      <c r="E11" s="10"/>
      <c r="F11" s="11">
        <v>48.915412043839993</v>
      </c>
      <c r="G11" s="11"/>
      <c r="H11" s="11">
        <v>1.19521342935176</v>
      </c>
      <c r="I11" s="26"/>
      <c r="J11" s="37">
        <v>0.40600000000000003</v>
      </c>
      <c r="K11" s="5"/>
      <c r="L11" s="5"/>
      <c r="P11" s="5"/>
      <c r="Q11" s="5"/>
    </row>
    <row r="12" spans="2:17" x14ac:dyDescent="0.2">
      <c r="B12" s="38" t="s">
        <v>4</v>
      </c>
      <c r="C12" s="3" t="s">
        <v>7</v>
      </c>
      <c r="D12" s="4">
        <v>7.3177330468231157</v>
      </c>
      <c r="E12" s="3"/>
      <c r="F12" s="4">
        <v>44.49461179139638</v>
      </c>
      <c r="G12" s="4"/>
      <c r="H12" s="4">
        <v>0.1085332303704889</v>
      </c>
      <c r="I12" s="27"/>
      <c r="J12" s="44"/>
      <c r="K12" s="5"/>
      <c r="L12" s="5"/>
    </row>
    <row r="13" spans="2:17" x14ac:dyDescent="0.2">
      <c r="B13" s="38" t="s">
        <v>4</v>
      </c>
      <c r="C13" s="3" t="s">
        <v>6</v>
      </c>
      <c r="D13" s="4">
        <v>10.175388953848429</v>
      </c>
      <c r="E13" s="3"/>
      <c r="F13" s="4">
        <v>26.777779353426411</v>
      </c>
      <c r="G13" s="4"/>
      <c r="H13" s="4">
        <v>9.0824773413815216E-2</v>
      </c>
      <c r="I13" s="27"/>
      <c r="J13" s="44"/>
      <c r="K13" s="5"/>
      <c r="L13" s="5"/>
    </row>
    <row r="14" spans="2:17" x14ac:dyDescent="0.2">
      <c r="B14" s="38" t="s">
        <v>4</v>
      </c>
      <c r="C14" s="3" t="s">
        <v>8</v>
      </c>
      <c r="D14" s="4">
        <v>4.5878165474540564</v>
      </c>
      <c r="E14" s="3"/>
      <c r="F14" s="4">
        <v>43.245667143964837</v>
      </c>
      <c r="G14" s="4"/>
      <c r="H14" s="4">
        <v>6.6134395776257349E-2</v>
      </c>
      <c r="I14" s="27"/>
      <c r="J14" s="44"/>
      <c r="K14" s="5"/>
      <c r="L14" s="5"/>
    </row>
    <row r="15" spans="2:17" x14ac:dyDescent="0.2">
      <c r="B15" s="38" t="s">
        <v>4</v>
      </c>
      <c r="C15" s="3" t="s">
        <v>9</v>
      </c>
      <c r="D15" s="4">
        <v>1.4357006725661621</v>
      </c>
      <c r="E15" s="3"/>
      <c r="F15" s="4">
        <v>10.94570200089389</v>
      </c>
      <c r="G15" s="4"/>
      <c r="H15" s="4">
        <v>5.2382505747973823E-3</v>
      </c>
      <c r="I15" s="27"/>
      <c r="J15" s="44"/>
      <c r="K15" s="5"/>
      <c r="L15" s="5"/>
    </row>
    <row r="16" spans="2:17" ht="16" thickBot="1" x14ac:dyDescent="0.25">
      <c r="B16" s="40" t="s">
        <v>4</v>
      </c>
      <c r="C16" s="12" t="s">
        <v>10</v>
      </c>
      <c r="D16" s="13">
        <v>12.84271819076282</v>
      </c>
      <c r="E16" s="12"/>
      <c r="F16" s="13">
        <v>-6.121008072853015</v>
      </c>
      <c r="G16" s="13"/>
      <c r="H16" s="13">
        <v>-2.620346057434517E-2</v>
      </c>
      <c r="I16" s="28"/>
      <c r="J16" s="45"/>
      <c r="K16" s="5"/>
      <c r="L16" s="5"/>
    </row>
    <row r="17" spans="1:12" ht="16" thickBot="1" x14ac:dyDescent="0.25">
      <c r="B17" s="42"/>
      <c r="C17" s="14"/>
      <c r="D17" s="15"/>
      <c r="E17" s="14"/>
      <c r="F17" s="15"/>
      <c r="G17" s="15"/>
      <c r="H17" s="15"/>
      <c r="I17" s="29"/>
      <c r="J17" s="46"/>
      <c r="K17" s="5"/>
      <c r="L17" s="5"/>
    </row>
    <row r="18" spans="1:12" ht="16" x14ac:dyDescent="0.2">
      <c r="B18" s="36" t="s">
        <v>5</v>
      </c>
      <c r="C18" s="10" t="s">
        <v>7</v>
      </c>
      <c r="D18" s="11">
        <v>3.885826038447437</v>
      </c>
      <c r="E18" s="10"/>
      <c r="F18" s="11">
        <v>35.299573879018439</v>
      </c>
      <c r="G18" s="11"/>
      <c r="H18" s="11">
        <v>4.572266777506296E-2</v>
      </c>
      <c r="I18" s="26"/>
      <c r="J18" s="47">
        <v>0.159</v>
      </c>
      <c r="K18" s="5"/>
      <c r="L18" s="5"/>
    </row>
    <row r="19" spans="1:12" x14ac:dyDescent="0.2">
      <c r="B19" s="36" t="s">
        <v>5</v>
      </c>
      <c r="C19" s="10" t="s">
        <v>3</v>
      </c>
      <c r="D19" s="11">
        <v>3.3392218110939749</v>
      </c>
      <c r="E19" s="10"/>
      <c r="F19" s="11">
        <v>38.628327351363488</v>
      </c>
      <c r="G19" s="11"/>
      <c r="H19" s="11">
        <v>4.299618440591698E-2</v>
      </c>
      <c r="I19" s="26"/>
      <c r="J19" s="48"/>
    </row>
    <row r="20" spans="1:12" x14ac:dyDescent="0.2">
      <c r="B20" s="38" t="s">
        <v>5</v>
      </c>
      <c r="C20" s="3" t="s">
        <v>9</v>
      </c>
      <c r="D20" s="4">
        <v>8.2945546166269501</v>
      </c>
      <c r="E20" s="3"/>
      <c r="F20" s="4">
        <v>15.088702368469971</v>
      </c>
      <c r="G20" s="4"/>
      <c r="H20" s="4">
        <v>4.1718021963100878E-2</v>
      </c>
      <c r="I20" s="27"/>
      <c r="J20" s="44"/>
    </row>
    <row r="21" spans="1:12" x14ac:dyDescent="0.2">
      <c r="B21" s="38" t="s">
        <v>5</v>
      </c>
      <c r="C21" s="3" t="s">
        <v>10</v>
      </c>
      <c r="D21" s="4">
        <v>9.1047343620872283</v>
      </c>
      <c r="E21" s="3"/>
      <c r="F21" s="4">
        <v>11.899861483203489</v>
      </c>
      <c r="G21" s="4"/>
      <c r="H21" s="4">
        <v>3.6115025916733691E-2</v>
      </c>
      <c r="I21" s="27"/>
      <c r="J21" s="44"/>
    </row>
    <row r="22" spans="1:12" x14ac:dyDescent="0.2">
      <c r="B22" s="38" t="s">
        <v>5</v>
      </c>
      <c r="C22" s="3" t="s">
        <v>6</v>
      </c>
      <c r="D22" s="4">
        <v>2.8947265398703208</v>
      </c>
      <c r="E22" s="3"/>
      <c r="F22" s="4">
        <v>18.223164680506599</v>
      </c>
      <c r="G22" s="4"/>
      <c r="H22" s="4">
        <v>1.7583692813696639E-2</v>
      </c>
      <c r="I22" s="27"/>
      <c r="J22" s="44"/>
    </row>
    <row r="23" spans="1:12" ht="16" thickBot="1" x14ac:dyDescent="0.25">
      <c r="B23" s="40" t="s">
        <v>5</v>
      </c>
      <c r="C23" s="12" t="s">
        <v>8</v>
      </c>
      <c r="D23" s="13">
        <v>1.5074887206419321</v>
      </c>
      <c r="E23" s="12"/>
      <c r="F23" s="13">
        <v>30.394682109555578</v>
      </c>
      <c r="G23" s="13"/>
      <c r="H23" s="13">
        <v>1.5273213482550721E-2</v>
      </c>
      <c r="I23" s="28"/>
      <c r="J23" s="45"/>
    </row>
    <row r="24" spans="1:12" ht="16" thickBot="1" x14ac:dyDescent="0.25">
      <c r="B24" s="42"/>
      <c r="C24" s="14"/>
      <c r="D24" s="15"/>
      <c r="E24" s="14"/>
      <c r="F24" s="15"/>
      <c r="G24" s="15"/>
      <c r="H24" s="15"/>
      <c r="I24" s="29"/>
      <c r="J24" s="46"/>
    </row>
    <row r="25" spans="1:12" ht="16" x14ac:dyDescent="0.2">
      <c r="A25" s="31"/>
      <c r="B25" s="36" t="s">
        <v>11</v>
      </c>
      <c r="C25" s="10" t="s">
        <v>7</v>
      </c>
      <c r="D25" s="11">
        <v>3.200638916667947</v>
      </c>
      <c r="E25" s="10"/>
      <c r="F25" s="11">
        <v>45.253306006031238</v>
      </c>
      <c r="G25" s="11"/>
      <c r="H25" s="11">
        <v>4.8279830770262301E-2</v>
      </c>
      <c r="I25" s="26"/>
      <c r="J25" s="47">
        <v>0.19900000000000001</v>
      </c>
    </row>
    <row r="26" spans="1:12" x14ac:dyDescent="0.2">
      <c r="B26" s="38" t="s">
        <v>11</v>
      </c>
      <c r="C26" s="3" t="s">
        <v>8</v>
      </c>
      <c r="D26" s="4">
        <v>2.7270342370896268</v>
      </c>
      <c r="E26" s="3"/>
      <c r="F26" s="4">
        <v>23.69755220416123</v>
      </c>
      <c r="G26" s="4"/>
      <c r="H26" s="4">
        <v>2.154134539865548E-2</v>
      </c>
      <c r="I26" s="27"/>
      <c r="J26" s="44"/>
    </row>
    <row r="27" spans="1:12" x14ac:dyDescent="0.2">
      <c r="B27" s="38" t="s">
        <v>11</v>
      </c>
      <c r="C27" s="3" t="s">
        <v>3</v>
      </c>
      <c r="D27" s="4">
        <v>0.69118001979927546</v>
      </c>
      <c r="E27" s="3"/>
      <c r="F27" s="4">
        <v>36.824509089056761</v>
      </c>
      <c r="G27" s="4"/>
      <c r="H27" s="4">
        <v>8.484121640424282E-3</v>
      </c>
      <c r="I27" s="27"/>
      <c r="J27" s="44"/>
    </row>
    <row r="28" spans="1:12" x14ac:dyDescent="0.2">
      <c r="B28" s="38" t="s">
        <v>11</v>
      </c>
      <c r="C28" s="3" t="s">
        <v>6</v>
      </c>
      <c r="D28" s="4">
        <v>0.52918977954385638</v>
      </c>
      <c r="E28" s="3"/>
      <c r="F28" s="4">
        <v>-6.8504476642554621</v>
      </c>
      <c r="G28" s="4"/>
      <c r="H28" s="4">
        <v>-1.2083956297413579E-3</v>
      </c>
      <c r="I28" s="27"/>
      <c r="J28" s="44"/>
    </row>
    <row r="29" spans="1:12" x14ac:dyDescent="0.2">
      <c r="B29" s="38" t="s">
        <v>11</v>
      </c>
      <c r="C29" s="3" t="s">
        <v>9</v>
      </c>
      <c r="D29" s="4">
        <v>21.693795926069161</v>
      </c>
      <c r="E29" s="3"/>
      <c r="F29" s="4">
        <v>-0.93461216484694931</v>
      </c>
      <c r="G29" s="4"/>
      <c r="H29" s="4">
        <v>-6.7584285247371412E-3</v>
      </c>
      <c r="I29" s="27"/>
      <c r="J29" s="44"/>
    </row>
    <row r="30" spans="1:12" ht="16" thickBot="1" x14ac:dyDescent="0.25">
      <c r="B30" s="40" t="s">
        <v>11</v>
      </c>
      <c r="C30" s="12" t="s">
        <v>10</v>
      </c>
      <c r="D30" s="13">
        <v>19.499595541858419</v>
      </c>
      <c r="E30" s="12"/>
      <c r="F30" s="13">
        <v>-2.5188175683882719</v>
      </c>
      <c r="G30" s="13"/>
      <c r="H30" s="13">
        <v>-1.6371974609099539E-2</v>
      </c>
      <c r="I30" s="28"/>
      <c r="J30" s="45"/>
    </row>
    <row r="31" spans="1:12" ht="16" thickBot="1" x14ac:dyDescent="0.25">
      <c r="B31" s="42"/>
      <c r="C31" s="14"/>
      <c r="D31" s="14"/>
      <c r="E31" s="14"/>
      <c r="F31" s="15"/>
      <c r="G31" s="15"/>
      <c r="H31" s="15"/>
      <c r="I31" s="29"/>
      <c r="J31" s="46"/>
    </row>
    <row r="32" spans="1:12" ht="16" x14ac:dyDescent="0.2">
      <c r="B32" s="36" t="s">
        <v>12</v>
      </c>
      <c r="C32" s="10" t="s">
        <v>7</v>
      </c>
      <c r="D32" s="11">
        <v>4.8192214218302167</v>
      </c>
      <c r="E32" s="10"/>
      <c r="F32" s="11">
        <v>33.303722178266433</v>
      </c>
      <c r="G32" s="11"/>
      <c r="H32" s="11">
        <v>5.3499337116061217E-2</v>
      </c>
      <c r="I32" s="26"/>
      <c r="J32" s="47">
        <v>0.20399999999999999</v>
      </c>
    </row>
    <row r="33" spans="2:10" x14ac:dyDescent="0.2">
      <c r="B33" s="38" t="s">
        <v>12</v>
      </c>
      <c r="C33" s="3" t="s">
        <v>9</v>
      </c>
      <c r="D33" s="4">
        <v>14.34015887066103</v>
      </c>
      <c r="E33" s="3"/>
      <c r="F33" s="4">
        <v>8.9550439645090165</v>
      </c>
      <c r="G33" s="4"/>
      <c r="H33" s="4">
        <v>4.2805584381604499E-2</v>
      </c>
      <c r="I33" s="27"/>
      <c r="J33" s="44"/>
    </row>
    <row r="34" spans="2:10" x14ac:dyDescent="0.2">
      <c r="B34" s="38" t="s">
        <v>12</v>
      </c>
      <c r="C34" s="3" t="s">
        <v>3</v>
      </c>
      <c r="D34" s="4">
        <v>1.264522435807522</v>
      </c>
      <c r="E34" s="3"/>
      <c r="F34" s="4">
        <v>30.227047957333919</v>
      </c>
      <c r="G34" s="4"/>
      <c r="H34" s="4">
        <v>1.274092677009289E-2</v>
      </c>
      <c r="I34" s="27"/>
      <c r="J34" s="44"/>
    </row>
    <row r="35" spans="2:10" x14ac:dyDescent="0.2">
      <c r="B35" s="38" t="s">
        <v>12</v>
      </c>
      <c r="C35" s="3" t="s">
        <v>8</v>
      </c>
      <c r="D35" s="4">
        <v>1.582897923831146</v>
      </c>
      <c r="E35" s="3"/>
      <c r="F35" s="4">
        <v>16.864141223369359</v>
      </c>
      <c r="G35" s="4"/>
      <c r="H35" s="4">
        <v>8.8980713765555303E-3</v>
      </c>
      <c r="I35" s="27"/>
      <c r="J35" s="44"/>
    </row>
    <row r="36" spans="2:10" x14ac:dyDescent="0.2">
      <c r="B36" s="38" t="s">
        <v>12</v>
      </c>
      <c r="C36" s="3" t="s">
        <v>10</v>
      </c>
      <c r="D36" s="4">
        <v>6.1368517991945017</v>
      </c>
      <c r="E36" s="3"/>
      <c r="F36" s="4">
        <v>3.9822767067981011</v>
      </c>
      <c r="G36" s="4"/>
      <c r="H36" s="4">
        <v>8.1462139910014279E-3</v>
      </c>
      <c r="I36" s="27"/>
      <c r="J36" s="44"/>
    </row>
    <row r="37" spans="2:10" ht="16" thickBot="1" x14ac:dyDescent="0.25">
      <c r="B37" s="40" t="s">
        <v>12</v>
      </c>
      <c r="C37" s="12" t="s">
        <v>6</v>
      </c>
      <c r="D37" s="13">
        <v>0.29193879334981537</v>
      </c>
      <c r="E37" s="12"/>
      <c r="F37" s="13">
        <v>5.6246558158568556</v>
      </c>
      <c r="G37" s="13"/>
      <c r="H37" s="13">
        <v>5.4735174396309063E-4</v>
      </c>
      <c r="I37" s="28"/>
      <c r="J37" s="45"/>
    </row>
    <row r="38" spans="2:10" ht="16" thickBot="1" x14ac:dyDescent="0.25">
      <c r="B38" s="42"/>
      <c r="C38" s="14"/>
      <c r="D38" s="14"/>
      <c r="E38" s="14"/>
      <c r="F38" s="15"/>
      <c r="G38" s="15"/>
      <c r="H38" s="15"/>
      <c r="I38" s="29"/>
      <c r="J38" s="46"/>
    </row>
    <row r="39" spans="2:10" ht="16" x14ac:dyDescent="0.2">
      <c r="B39" s="36" t="s">
        <v>13</v>
      </c>
      <c r="C39" s="10" t="s">
        <v>7</v>
      </c>
      <c r="D39" s="11">
        <v>229.60955710965391</v>
      </c>
      <c r="E39" s="10"/>
      <c r="F39" s="11">
        <v>49.036625744492213</v>
      </c>
      <c r="G39" s="11"/>
      <c r="H39" s="11">
        <v>3.75309263978157</v>
      </c>
      <c r="I39" s="26"/>
      <c r="J39" s="37">
        <v>0.40899999999999997</v>
      </c>
    </row>
    <row r="40" spans="2:10" x14ac:dyDescent="0.2">
      <c r="B40" s="38" t="s">
        <v>13</v>
      </c>
      <c r="C40" s="3" t="s">
        <v>6</v>
      </c>
      <c r="D40" s="4">
        <v>28.065654506582629</v>
      </c>
      <c r="E40" s="3"/>
      <c r="F40" s="4">
        <v>53.314181127165362</v>
      </c>
      <c r="G40" s="4"/>
      <c r="H40" s="4">
        <v>0.49876579593879711</v>
      </c>
      <c r="I40" s="27"/>
      <c r="J40" s="39"/>
    </row>
    <row r="41" spans="2:10" x14ac:dyDescent="0.2">
      <c r="B41" s="38" t="s">
        <v>13</v>
      </c>
      <c r="C41" s="3" t="s">
        <v>3</v>
      </c>
      <c r="D41" s="4">
        <v>21.342660691551789</v>
      </c>
      <c r="E41" s="3"/>
      <c r="F41" s="4">
        <v>61.862732682007334</v>
      </c>
      <c r="G41" s="4"/>
      <c r="H41" s="4">
        <v>0.44010510436141809</v>
      </c>
      <c r="I41" s="27"/>
      <c r="J41" s="39"/>
    </row>
    <row r="42" spans="2:10" x14ac:dyDescent="0.2">
      <c r="B42" s="38" t="s">
        <v>13</v>
      </c>
      <c r="C42" s="3" t="s">
        <v>10</v>
      </c>
      <c r="D42" s="4">
        <v>108.3345280799885</v>
      </c>
      <c r="E42" s="3"/>
      <c r="F42" s="4">
        <v>8.2478378559433985</v>
      </c>
      <c r="G42" s="4"/>
      <c r="H42" s="4">
        <v>0.2978418739346308</v>
      </c>
      <c r="I42" s="27"/>
      <c r="J42" s="39"/>
    </row>
    <row r="43" spans="2:10" x14ac:dyDescent="0.2">
      <c r="B43" s="38" t="s">
        <v>13</v>
      </c>
      <c r="C43" s="3" t="s">
        <v>8</v>
      </c>
      <c r="D43" s="4">
        <v>12.144380751007709</v>
      </c>
      <c r="E43" s="3"/>
      <c r="F43" s="4">
        <v>43.898651207354789</v>
      </c>
      <c r="G43" s="4"/>
      <c r="H43" s="4">
        <v>0.17770731157260031</v>
      </c>
      <c r="I43" s="27"/>
      <c r="J43" s="39"/>
    </row>
    <row r="44" spans="2:10" ht="16" thickBot="1" x14ac:dyDescent="0.25">
      <c r="B44" s="40" t="s">
        <v>13</v>
      </c>
      <c r="C44" s="12" t="s">
        <v>9</v>
      </c>
      <c r="D44" s="13">
        <v>28.255205788774319</v>
      </c>
      <c r="E44" s="12"/>
      <c r="F44" s="13">
        <v>4.985305363606586</v>
      </c>
      <c r="G44" s="13"/>
      <c r="H44" s="13">
        <v>4.6953609656194821E-2</v>
      </c>
      <c r="I44" s="28"/>
      <c r="J44" s="41"/>
    </row>
  </sheetData>
  <sortState xmlns:xlrd2="http://schemas.microsoft.com/office/spreadsheetml/2017/richdata2" ref="B39:H44">
    <sortCondition descending="1" ref="H39:H44"/>
  </sortState>
  <pageMargins left="0.7" right="0.7" top="0.75" bottom="0.75" header="0.3" footer="0.3"/>
  <pageSetup orientation="portrait" horizontalDpi="0" verticalDpi="0"/>
  <headerFooter>
    <oddHeader>&amp;L&amp;"Calibri,Regular"&amp;K000000Final Final/AbCrIr_Table.xlsx&amp;C&amp;"Calibri,Regular"&amp;K000000Ordered by IR per event, descending&amp;R&amp;"Calibri,Regular"&amp;K000000&amp;D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7ACD-80AF-4645-98BC-59EDD52A3062}">
  <dimension ref="A1:Q44"/>
  <sheetViews>
    <sheetView topLeftCell="A15" zoomScale="140" zoomScaleNormal="140" workbookViewId="0">
      <selection activeCell="H46" sqref="H46"/>
    </sheetView>
  </sheetViews>
  <sheetFormatPr baseColWidth="10" defaultColWidth="8.83203125" defaultRowHeight="15" x14ac:dyDescent="0.2"/>
  <cols>
    <col min="1" max="1" width="4.1640625" customWidth="1"/>
    <col min="4" max="4" width="10.1640625" customWidth="1"/>
    <col min="5" max="5" width="3.5" customWidth="1"/>
    <col min="6" max="6" width="9.6640625" customWidth="1"/>
    <col min="7" max="7" width="3.1640625" customWidth="1"/>
    <col min="8" max="8" width="10.6640625" style="30" customWidth="1"/>
    <col min="9" max="9" width="3.1640625" customWidth="1"/>
    <col min="10" max="10" width="10.6640625" customWidth="1"/>
    <col min="13" max="13" width="2.83203125" customWidth="1"/>
    <col min="16" max="16" width="9.6640625" hidden="1" customWidth="1"/>
    <col min="17" max="17" width="9" bestFit="1" customWidth="1"/>
  </cols>
  <sheetData>
    <row r="1" spans="2:17" s="1" customFormat="1" ht="35" thickBot="1" x14ac:dyDescent="0.25">
      <c r="B1" s="6" t="s">
        <v>0</v>
      </c>
      <c r="C1" s="7" t="s">
        <v>1</v>
      </c>
      <c r="D1" s="8" t="s">
        <v>14</v>
      </c>
      <c r="E1" s="7"/>
      <c r="F1" s="8" t="s">
        <v>17</v>
      </c>
      <c r="G1" s="8"/>
      <c r="H1" s="8" t="s">
        <v>20</v>
      </c>
      <c r="I1" s="23"/>
      <c r="J1" s="9" t="s">
        <v>21</v>
      </c>
    </row>
    <row r="2" spans="2:17" s="1" customFormat="1" x14ac:dyDescent="0.2">
      <c r="B2" s="32"/>
      <c r="C2" s="2"/>
      <c r="D2" s="2"/>
      <c r="E2" s="2"/>
      <c r="F2" s="2"/>
      <c r="G2" s="2"/>
      <c r="H2" s="2"/>
      <c r="I2" s="24"/>
      <c r="J2" s="33"/>
    </row>
    <row r="3" spans="2:17" s="1" customFormat="1" ht="16" thickBot="1" x14ac:dyDescent="0.25">
      <c r="B3" s="34"/>
      <c r="C3" s="16"/>
      <c r="D3" s="16"/>
      <c r="E3" s="16"/>
      <c r="F3" s="16"/>
      <c r="G3" s="16"/>
      <c r="H3" s="16"/>
      <c r="I3" s="25"/>
      <c r="J3" s="35"/>
    </row>
    <row r="4" spans="2:17" ht="16" x14ac:dyDescent="0.2">
      <c r="B4" s="36" t="s">
        <v>2</v>
      </c>
      <c r="C4" s="10" t="s">
        <v>3</v>
      </c>
      <c r="D4" s="11">
        <v>69.352425674271629</v>
      </c>
      <c r="E4" s="10"/>
      <c r="F4" s="11">
        <v>53.324006367500623</v>
      </c>
      <c r="G4" s="11"/>
      <c r="H4" s="11">
        <v>1.232716396085491</v>
      </c>
      <c r="I4" s="26"/>
      <c r="J4" s="37">
        <v>0.39500000000000002</v>
      </c>
      <c r="P4" s="5"/>
      <c r="Q4" s="5"/>
    </row>
    <row r="5" spans="2:17" x14ac:dyDescent="0.2">
      <c r="B5" s="38" t="s">
        <v>2</v>
      </c>
      <c r="C5" s="3" t="s">
        <v>6</v>
      </c>
      <c r="D5" s="4">
        <v>22.01388964265594</v>
      </c>
      <c r="E5" s="3"/>
      <c r="F5" s="4">
        <v>46.630924729988152</v>
      </c>
      <c r="G5" s="4"/>
      <c r="H5" s="4">
        <v>0.34217601031365158</v>
      </c>
      <c r="I5" s="27"/>
      <c r="J5" s="39"/>
      <c r="P5" s="5"/>
      <c r="Q5" s="5"/>
    </row>
    <row r="6" spans="2:17" x14ac:dyDescent="0.2">
      <c r="B6" s="38" t="s">
        <v>2</v>
      </c>
      <c r="C6" s="3" t="s">
        <v>9</v>
      </c>
      <c r="D6" s="4">
        <v>13.21236661938614</v>
      </c>
      <c r="E6" s="3"/>
      <c r="F6" s="4">
        <v>13.15441419874557</v>
      </c>
      <c r="G6" s="4"/>
      <c r="H6" s="4">
        <v>5.7933647685695012E-2</v>
      </c>
      <c r="I6" s="27"/>
      <c r="J6" s="39"/>
      <c r="P6" s="5"/>
      <c r="Q6" s="5"/>
    </row>
    <row r="7" spans="2:17" x14ac:dyDescent="0.2">
      <c r="B7" s="38" t="s">
        <v>2</v>
      </c>
      <c r="C7" s="3" t="s">
        <v>10</v>
      </c>
      <c r="D7" s="4">
        <v>5.7637137779501311</v>
      </c>
      <c r="E7" s="3"/>
      <c r="F7" s="4">
        <v>2.8532935488878262</v>
      </c>
      <c r="G7" s="4"/>
      <c r="H7" s="4">
        <v>5.4818557800869966E-3</v>
      </c>
      <c r="I7" s="27"/>
      <c r="J7" s="39"/>
      <c r="P7" s="5"/>
      <c r="Q7" s="5"/>
    </row>
    <row r="8" spans="2:17" x14ac:dyDescent="0.2">
      <c r="B8" s="38" t="s">
        <v>2</v>
      </c>
      <c r="C8" s="3" t="s">
        <v>7</v>
      </c>
      <c r="D8" s="4">
        <v>4.5245943094522394</v>
      </c>
      <c r="E8" s="3"/>
      <c r="F8" s="4">
        <v>46.383300599618103</v>
      </c>
      <c r="G8" s="4"/>
      <c r="H8" s="4">
        <v>6.9955205982214885E-2</v>
      </c>
      <c r="I8" s="27"/>
      <c r="J8" s="39"/>
      <c r="P8" s="5"/>
      <c r="Q8" s="5"/>
    </row>
    <row r="9" spans="2:17" ht="16" thickBot="1" x14ac:dyDescent="0.25">
      <c r="B9" s="40" t="s">
        <v>2</v>
      </c>
      <c r="C9" s="12" t="s">
        <v>8</v>
      </c>
      <c r="D9" s="13">
        <v>1.051830490483131</v>
      </c>
      <c r="E9" s="12"/>
      <c r="F9" s="13">
        <v>31.89641175614581</v>
      </c>
      <c r="G9" s="13"/>
      <c r="H9" s="13">
        <v>1.118320614070625E-2</v>
      </c>
      <c r="I9" s="28"/>
      <c r="J9" s="41"/>
      <c r="P9" s="5"/>
      <c r="Q9" s="5"/>
    </row>
    <row r="10" spans="2:17" ht="16" thickBot="1" x14ac:dyDescent="0.25">
      <c r="B10" s="42"/>
      <c r="C10" s="14"/>
      <c r="D10" s="15"/>
      <c r="E10" s="14"/>
      <c r="F10" s="15"/>
      <c r="G10" s="15"/>
      <c r="H10" s="15"/>
      <c r="I10" s="29"/>
      <c r="J10" s="43"/>
      <c r="K10" s="5"/>
      <c r="L10" s="5"/>
      <c r="P10" s="5"/>
      <c r="Q10" s="5"/>
    </row>
    <row r="11" spans="2:17" ht="16" x14ac:dyDescent="0.2">
      <c r="B11" s="36" t="s">
        <v>4</v>
      </c>
      <c r="C11" s="10" t="s">
        <v>3</v>
      </c>
      <c r="D11" s="11">
        <v>73.302874047992972</v>
      </c>
      <c r="E11" s="10"/>
      <c r="F11" s="11">
        <v>48.915412043839993</v>
      </c>
      <c r="G11" s="11"/>
      <c r="H11" s="11">
        <v>1.19521342935176</v>
      </c>
      <c r="I11" s="26"/>
      <c r="J11" s="37">
        <v>0.40600000000000003</v>
      </c>
      <c r="K11" s="5"/>
      <c r="L11" s="5"/>
      <c r="P11" s="5"/>
      <c r="Q11" s="5"/>
    </row>
    <row r="12" spans="2:17" x14ac:dyDescent="0.2">
      <c r="B12" s="38" t="s">
        <v>4</v>
      </c>
      <c r="C12" s="3" t="s">
        <v>10</v>
      </c>
      <c r="D12" s="4">
        <v>12.84271819076282</v>
      </c>
      <c r="E12" s="3"/>
      <c r="F12" s="4">
        <v>-6.121008072853015</v>
      </c>
      <c r="G12" s="4"/>
      <c r="H12" s="4">
        <v>-2.620346057434517E-2</v>
      </c>
      <c r="I12" s="27"/>
      <c r="J12" s="44"/>
      <c r="K12" s="5"/>
      <c r="L12" s="5"/>
    </row>
    <row r="13" spans="2:17" x14ac:dyDescent="0.2">
      <c r="B13" s="38" t="s">
        <v>4</v>
      </c>
      <c r="C13" s="3" t="s">
        <v>6</v>
      </c>
      <c r="D13" s="4">
        <v>10.175388953848429</v>
      </c>
      <c r="E13" s="3"/>
      <c r="F13" s="4">
        <v>26.777779353426411</v>
      </c>
      <c r="G13" s="4"/>
      <c r="H13" s="4">
        <v>9.0824773413815216E-2</v>
      </c>
      <c r="I13" s="27"/>
      <c r="J13" s="44"/>
      <c r="K13" s="5"/>
      <c r="L13" s="5"/>
    </row>
    <row r="14" spans="2:17" x14ac:dyDescent="0.2">
      <c r="B14" s="38" t="s">
        <v>4</v>
      </c>
      <c r="C14" s="3" t="s">
        <v>7</v>
      </c>
      <c r="D14" s="4">
        <v>7.3177330468231157</v>
      </c>
      <c r="E14" s="3"/>
      <c r="F14" s="4">
        <v>44.49461179139638</v>
      </c>
      <c r="G14" s="4"/>
      <c r="H14" s="4">
        <v>0.1085332303704889</v>
      </c>
      <c r="I14" s="27"/>
      <c r="J14" s="44"/>
      <c r="K14" s="5"/>
      <c r="L14" s="5"/>
    </row>
    <row r="15" spans="2:17" x14ac:dyDescent="0.2">
      <c r="B15" s="38" t="s">
        <v>4</v>
      </c>
      <c r="C15" s="3" t="s">
        <v>8</v>
      </c>
      <c r="D15" s="4">
        <v>4.5878165474540564</v>
      </c>
      <c r="E15" s="3"/>
      <c r="F15" s="4">
        <v>43.245667143964837</v>
      </c>
      <c r="G15" s="4"/>
      <c r="H15" s="4">
        <v>6.6134395776257349E-2</v>
      </c>
      <c r="I15" s="27"/>
      <c r="J15" s="44"/>
      <c r="K15" s="5"/>
      <c r="L15" s="5"/>
    </row>
    <row r="16" spans="2:17" ht="16" thickBot="1" x14ac:dyDescent="0.25">
      <c r="B16" s="40" t="s">
        <v>4</v>
      </c>
      <c r="C16" s="12" t="s">
        <v>9</v>
      </c>
      <c r="D16" s="13">
        <v>1.4357006725661621</v>
      </c>
      <c r="E16" s="12"/>
      <c r="F16" s="13">
        <v>10.94570200089389</v>
      </c>
      <c r="G16" s="13"/>
      <c r="H16" s="13">
        <v>5.2382505747973823E-3</v>
      </c>
      <c r="I16" s="28"/>
      <c r="J16" s="45"/>
      <c r="K16" s="5"/>
      <c r="L16" s="5"/>
    </row>
    <row r="17" spans="1:12" ht="16" thickBot="1" x14ac:dyDescent="0.25">
      <c r="B17" s="42"/>
      <c r="C17" s="14"/>
      <c r="D17" s="15"/>
      <c r="E17" s="14"/>
      <c r="F17" s="15"/>
      <c r="G17" s="15"/>
      <c r="H17" s="15"/>
      <c r="I17" s="29"/>
      <c r="J17" s="46"/>
      <c r="K17" s="5"/>
      <c r="L17" s="5"/>
    </row>
    <row r="18" spans="1:12" ht="16" x14ac:dyDescent="0.2">
      <c r="B18" s="36" t="s">
        <v>5</v>
      </c>
      <c r="C18" s="10" t="s">
        <v>10</v>
      </c>
      <c r="D18" s="11">
        <v>9.1047343620872283</v>
      </c>
      <c r="E18" s="10"/>
      <c r="F18" s="11">
        <v>11.899861483203489</v>
      </c>
      <c r="G18" s="11"/>
      <c r="H18" s="11">
        <v>3.6115025916733691E-2</v>
      </c>
      <c r="I18" s="26"/>
      <c r="J18" s="47">
        <v>0.159</v>
      </c>
      <c r="K18" s="5"/>
      <c r="L18" s="5"/>
    </row>
    <row r="19" spans="1:12" x14ac:dyDescent="0.2">
      <c r="B19" s="36" t="s">
        <v>5</v>
      </c>
      <c r="C19" s="10" t="s">
        <v>9</v>
      </c>
      <c r="D19" s="11">
        <v>8.2945546166269501</v>
      </c>
      <c r="E19" s="10"/>
      <c r="F19" s="11">
        <v>15.088702368469971</v>
      </c>
      <c r="G19" s="11"/>
      <c r="H19" s="11">
        <v>4.1718021963100878E-2</v>
      </c>
      <c r="I19" s="26"/>
      <c r="J19" s="48"/>
    </row>
    <row r="20" spans="1:12" x14ac:dyDescent="0.2">
      <c r="B20" s="38" t="s">
        <v>5</v>
      </c>
      <c r="C20" s="3" t="s">
        <v>7</v>
      </c>
      <c r="D20" s="4">
        <v>3.885826038447437</v>
      </c>
      <c r="E20" s="3"/>
      <c r="F20" s="4">
        <v>35.299573879018439</v>
      </c>
      <c r="G20" s="4"/>
      <c r="H20" s="4">
        <v>4.572266777506296E-2</v>
      </c>
      <c r="I20" s="27"/>
      <c r="J20" s="44"/>
    </row>
    <row r="21" spans="1:12" x14ac:dyDescent="0.2">
      <c r="B21" s="38" t="s">
        <v>5</v>
      </c>
      <c r="C21" s="3" t="s">
        <v>3</v>
      </c>
      <c r="D21" s="4">
        <v>3.3392218110939749</v>
      </c>
      <c r="E21" s="3"/>
      <c r="F21" s="4">
        <v>38.628327351363488</v>
      </c>
      <c r="G21" s="4"/>
      <c r="H21" s="4">
        <v>4.299618440591698E-2</v>
      </c>
      <c r="I21" s="27"/>
      <c r="J21" s="44"/>
    </row>
    <row r="22" spans="1:12" x14ac:dyDescent="0.2">
      <c r="B22" s="38" t="s">
        <v>5</v>
      </c>
      <c r="C22" s="3" t="s">
        <v>6</v>
      </c>
      <c r="D22" s="4">
        <v>2.8947265398703208</v>
      </c>
      <c r="E22" s="3"/>
      <c r="F22" s="4">
        <v>18.223164680506599</v>
      </c>
      <c r="G22" s="4"/>
      <c r="H22" s="4">
        <v>1.7583692813696639E-2</v>
      </c>
      <c r="I22" s="27"/>
      <c r="J22" s="44"/>
    </row>
    <row r="23" spans="1:12" ht="16" thickBot="1" x14ac:dyDescent="0.25">
      <c r="B23" s="40" t="s">
        <v>5</v>
      </c>
      <c r="C23" s="12" t="s">
        <v>8</v>
      </c>
      <c r="D23" s="13">
        <v>1.5074887206419321</v>
      </c>
      <c r="E23" s="12"/>
      <c r="F23" s="13">
        <v>30.394682109555578</v>
      </c>
      <c r="G23" s="13"/>
      <c r="H23" s="13">
        <v>1.5273213482550721E-2</v>
      </c>
      <c r="I23" s="28"/>
      <c r="J23" s="45"/>
    </row>
    <row r="24" spans="1:12" ht="16" thickBot="1" x14ac:dyDescent="0.25">
      <c r="B24" s="42"/>
      <c r="C24" s="14"/>
      <c r="D24" s="15"/>
      <c r="E24" s="14"/>
      <c r="F24" s="15"/>
      <c r="G24" s="15"/>
      <c r="H24" s="15"/>
      <c r="I24" s="29"/>
      <c r="J24" s="46"/>
    </row>
    <row r="25" spans="1:12" ht="16" x14ac:dyDescent="0.2">
      <c r="A25" s="31"/>
      <c r="B25" s="36" t="s">
        <v>11</v>
      </c>
      <c r="C25" s="10" t="s">
        <v>9</v>
      </c>
      <c r="D25" s="11">
        <v>21.693795926069161</v>
      </c>
      <c r="E25" s="10"/>
      <c r="F25" s="11">
        <v>-0.93461216484694931</v>
      </c>
      <c r="G25" s="11"/>
      <c r="H25" s="11">
        <v>-6.7584285247371412E-3</v>
      </c>
      <c r="I25" s="26"/>
      <c r="J25" s="47">
        <v>0.19900000000000001</v>
      </c>
    </row>
    <row r="26" spans="1:12" x14ac:dyDescent="0.2">
      <c r="B26" s="38" t="s">
        <v>11</v>
      </c>
      <c r="C26" s="3" t="s">
        <v>10</v>
      </c>
      <c r="D26" s="4">
        <v>19.499595541858419</v>
      </c>
      <c r="E26" s="3"/>
      <c r="F26" s="4">
        <v>-2.5188175683882719</v>
      </c>
      <c r="G26" s="4"/>
      <c r="H26" s="4">
        <v>-1.6371974609099539E-2</v>
      </c>
      <c r="I26" s="27"/>
      <c r="J26" s="44"/>
    </row>
    <row r="27" spans="1:12" x14ac:dyDescent="0.2">
      <c r="B27" s="38" t="s">
        <v>11</v>
      </c>
      <c r="C27" s="3" t="s">
        <v>7</v>
      </c>
      <c r="D27" s="4">
        <v>3.200638916667947</v>
      </c>
      <c r="E27" s="3"/>
      <c r="F27" s="4">
        <v>45.253306006031238</v>
      </c>
      <c r="G27" s="4"/>
      <c r="H27" s="4">
        <v>4.8279830770262301E-2</v>
      </c>
      <c r="I27" s="27"/>
      <c r="J27" s="44"/>
    </row>
    <row r="28" spans="1:12" x14ac:dyDescent="0.2">
      <c r="B28" s="38" t="s">
        <v>11</v>
      </c>
      <c r="C28" s="3" t="s">
        <v>8</v>
      </c>
      <c r="D28" s="4">
        <v>2.7270342370896268</v>
      </c>
      <c r="E28" s="3"/>
      <c r="F28" s="4">
        <v>23.69755220416123</v>
      </c>
      <c r="G28" s="4"/>
      <c r="H28" s="4">
        <v>2.154134539865548E-2</v>
      </c>
      <c r="I28" s="27"/>
      <c r="J28" s="44"/>
    </row>
    <row r="29" spans="1:12" x14ac:dyDescent="0.2">
      <c r="B29" s="38" t="s">
        <v>11</v>
      </c>
      <c r="C29" s="3" t="s">
        <v>3</v>
      </c>
      <c r="D29" s="4">
        <v>0.69118001979927546</v>
      </c>
      <c r="E29" s="3"/>
      <c r="F29" s="4">
        <v>36.824509089056761</v>
      </c>
      <c r="G29" s="4"/>
      <c r="H29" s="4">
        <v>8.484121640424282E-3</v>
      </c>
      <c r="I29" s="27"/>
      <c r="J29" s="44"/>
    </row>
    <row r="30" spans="1:12" ht="16" thickBot="1" x14ac:dyDescent="0.25">
      <c r="B30" s="40" t="s">
        <v>11</v>
      </c>
      <c r="C30" s="12" t="s">
        <v>6</v>
      </c>
      <c r="D30" s="13">
        <v>0.52918977954385638</v>
      </c>
      <c r="E30" s="12"/>
      <c r="F30" s="13">
        <v>-6.8504476642554621</v>
      </c>
      <c r="G30" s="13"/>
      <c r="H30" s="13">
        <v>-1.2083956297413579E-3</v>
      </c>
      <c r="I30" s="28"/>
      <c r="J30" s="45"/>
    </row>
    <row r="31" spans="1:12" ht="16" thickBot="1" x14ac:dyDescent="0.25">
      <c r="B31" s="42"/>
      <c r="C31" s="14"/>
      <c r="D31" s="14"/>
      <c r="E31" s="14"/>
      <c r="F31" s="15"/>
      <c r="G31" s="15"/>
      <c r="H31" s="15"/>
      <c r="I31" s="29"/>
      <c r="J31" s="46"/>
    </row>
    <row r="32" spans="1:12" ht="16" x14ac:dyDescent="0.2">
      <c r="B32" s="36" t="s">
        <v>12</v>
      </c>
      <c r="C32" s="10" t="s">
        <v>9</v>
      </c>
      <c r="D32" s="11">
        <v>14.34015887066103</v>
      </c>
      <c r="E32" s="10"/>
      <c r="F32" s="11">
        <v>8.9550439645090165</v>
      </c>
      <c r="G32" s="11"/>
      <c r="H32" s="11">
        <v>4.2805584381604499E-2</v>
      </c>
      <c r="I32" s="26"/>
      <c r="J32" s="47">
        <v>0.20399999999999999</v>
      </c>
    </row>
    <row r="33" spans="2:10" x14ac:dyDescent="0.2">
      <c r="B33" s="38" t="s">
        <v>12</v>
      </c>
      <c r="C33" s="3" t="s">
        <v>10</v>
      </c>
      <c r="D33" s="4">
        <v>6.1368517991945017</v>
      </c>
      <c r="E33" s="3"/>
      <c r="F33" s="4">
        <v>3.9822767067981011</v>
      </c>
      <c r="G33" s="4"/>
      <c r="H33" s="4">
        <v>8.1462139910014279E-3</v>
      </c>
      <c r="I33" s="27"/>
      <c r="J33" s="44"/>
    </row>
    <row r="34" spans="2:10" x14ac:dyDescent="0.2">
      <c r="B34" s="38" t="s">
        <v>12</v>
      </c>
      <c r="C34" s="3" t="s">
        <v>7</v>
      </c>
      <c r="D34" s="4">
        <v>4.8192214218302167</v>
      </c>
      <c r="E34" s="3"/>
      <c r="F34" s="4">
        <v>33.303722178266433</v>
      </c>
      <c r="G34" s="4"/>
      <c r="H34" s="4">
        <v>5.3499337116061217E-2</v>
      </c>
      <c r="I34" s="27"/>
      <c r="J34" s="44"/>
    </row>
    <row r="35" spans="2:10" x14ac:dyDescent="0.2">
      <c r="B35" s="38" t="s">
        <v>12</v>
      </c>
      <c r="C35" s="3" t="s">
        <v>8</v>
      </c>
      <c r="D35" s="4">
        <v>1.582897923831146</v>
      </c>
      <c r="E35" s="3"/>
      <c r="F35" s="4">
        <v>16.864141223369359</v>
      </c>
      <c r="G35" s="4"/>
      <c r="H35" s="4">
        <v>8.8980713765555303E-3</v>
      </c>
      <c r="I35" s="27"/>
      <c r="J35" s="44"/>
    </row>
    <row r="36" spans="2:10" x14ac:dyDescent="0.2">
      <c r="B36" s="38" t="s">
        <v>12</v>
      </c>
      <c r="C36" s="3" t="s">
        <v>3</v>
      </c>
      <c r="D36" s="4">
        <v>1.264522435807522</v>
      </c>
      <c r="E36" s="3"/>
      <c r="F36" s="4">
        <v>30.227047957333919</v>
      </c>
      <c r="G36" s="4"/>
      <c r="H36" s="4">
        <v>1.274092677009289E-2</v>
      </c>
      <c r="I36" s="27"/>
      <c r="J36" s="44"/>
    </row>
    <row r="37" spans="2:10" ht="16" thickBot="1" x14ac:dyDescent="0.25">
      <c r="B37" s="40" t="s">
        <v>12</v>
      </c>
      <c r="C37" s="12" t="s">
        <v>6</v>
      </c>
      <c r="D37" s="13">
        <v>0.29193879334981537</v>
      </c>
      <c r="E37" s="12"/>
      <c r="F37" s="13">
        <v>5.6246558158568556</v>
      </c>
      <c r="G37" s="13"/>
      <c r="H37" s="13">
        <v>5.4735174396309063E-4</v>
      </c>
      <c r="I37" s="28"/>
      <c r="J37" s="45"/>
    </row>
    <row r="38" spans="2:10" ht="16" thickBot="1" x14ac:dyDescent="0.25">
      <c r="B38" s="42"/>
      <c r="C38" s="14"/>
      <c r="D38" s="14"/>
      <c r="E38" s="14"/>
      <c r="F38" s="15"/>
      <c r="G38" s="15"/>
      <c r="H38" s="15"/>
      <c r="I38" s="29"/>
      <c r="J38" s="46"/>
    </row>
    <row r="39" spans="2:10" ht="16" x14ac:dyDescent="0.2">
      <c r="B39" s="36" t="s">
        <v>13</v>
      </c>
      <c r="C39" s="10" t="s">
        <v>7</v>
      </c>
      <c r="D39" s="11">
        <v>229.60955710965391</v>
      </c>
      <c r="E39" s="10"/>
      <c r="F39" s="11">
        <v>49.036625744492213</v>
      </c>
      <c r="G39" s="11"/>
      <c r="H39" s="11">
        <v>3.75309263978157</v>
      </c>
      <c r="I39" s="26"/>
      <c r="J39" s="37">
        <v>0.40899999999999997</v>
      </c>
    </row>
    <row r="40" spans="2:10" x14ac:dyDescent="0.2">
      <c r="B40" s="38" t="s">
        <v>13</v>
      </c>
      <c r="C40" s="3" t="s">
        <v>10</v>
      </c>
      <c r="D40" s="4">
        <v>108.3345280799885</v>
      </c>
      <c r="E40" s="3"/>
      <c r="F40" s="4">
        <v>8.2478378559433985</v>
      </c>
      <c r="G40" s="4"/>
      <c r="H40" s="4">
        <v>0.2978418739346308</v>
      </c>
      <c r="I40" s="27"/>
      <c r="J40" s="39"/>
    </row>
    <row r="41" spans="2:10" x14ac:dyDescent="0.2">
      <c r="B41" s="38" t="s">
        <v>13</v>
      </c>
      <c r="C41" s="3" t="s">
        <v>9</v>
      </c>
      <c r="D41" s="4">
        <v>28.255205788774319</v>
      </c>
      <c r="E41" s="3"/>
      <c r="F41" s="4">
        <v>4.985305363606586</v>
      </c>
      <c r="G41" s="4"/>
      <c r="H41" s="4">
        <v>4.6953609656194821E-2</v>
      </c>
      <c r="I41" s="27"/>
      <c r="J41" s="39"/>
    </row>
    <row r="42" spans="2:10" x14ac:dyDescent="0.2">
      <c r="B42" s="38" t="s">
        <v>13</v>
      </c>
      <c r="C42" s="3" t="s">
        <v>6</v>
      </c>
      <c r="D42" s="4">
        <v>28.065654506582629</v>
      </c>
      <c r="E42" s="3"/>
      <c r="F42" s="4">
        <v>53.314181127165362</v>
      </c>
      <c r="G42" s="4"/>
      <c r="H42" s="4">
        <v>0.49876579593879711</v>
      </c>
      <c r="I42" s="27"/>
      <c r="J42" s="39"/>
    </row>
    <row r="43" spans="2:10" x14ac:dyDescent="0.2">
      <c r="B43" s="38" t="s">
        <v>13</v>
      </c>
      <c r="C43" s="3" t="s">
        <v>3</v>
      </c>
      <c r="D43" s="4">
        <v>21.342660691551789</v>
      </c>
      <c r="E43" s="3"/>
      <c r="F43" s="4">
        <v>61.862732682007334</v>
      </c>
      <c r="G43" s="4"/>
      <c r="H43" s="4">
        <v>0.44010510436141809</v>
      </c>
      <c r="I43" s="27"/>
      <c r="J43" s="39"/>
    </row>
    <row r="44" spans="2:10" ht="16" thickBot="1" x14ac:dyDescent="0.25">
      <c r="B44" s="40" t="s">
        <v>13</v>
      </c>
      <c r="C44" s="12" t="s">
        <v>8</v>
      </c>
      <c r="D44" s="13">
        <v>12.144380751007709</v>
      </c>
      <c r="E44" s="12"/>
      <c r="F44" s="13">
        <v>43.898651207354789</v>
      </c>
      <c r="G44" s="13"/>
      <c r="H44" s="13">
        <v>0.17770731157260031</v>
      </c>
      <c r="I44" s="28"/>
      <c r="J44" s="41"/>
    </row>
  </sheetData>
  <sortState xmlns:xlrd2="http://schemas.microsoft.com/office/spreadsheetml/2017/richdata2" ref="B39:H44">
    <sortCondition descending="1" ref="D39:D44"/>
  </sortState>
  <pageMargins left="0.7" right="0.7" top="0.75" bottom="0.75" header="0.3" footer="0.3"/>
  <pageSetup orientation="portrait" horizontalDpi="0" verticalDpi="0"/>
  <headerFooter>
    <oddHeader>&amp;L&amp;"Calibri,Regular"&amp;K000000Final Final/AbCrIr_Table.xlsx&amp;C&amp;"Calibri,Regular"&amp;K000000Ordered by Abundance per event, descending&amp;R&amp;"Calibri,Regular"&amp;K000000&amp;D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074A-A26E-9F46-A1C7-4B2C2391D1A8}">
  <dimension ref="A1:Q44"/>
  <sheetViews>
    <sheetView topLeftCell="A23" zoomScale="138" zoomScaleNormal="138" workbookViewId="0">
      <selection activeCell="B39" sqref="B39:H44"/>
    </sheetView>
  </sheetViews>
  <sheetFormatPr baseColWidth="10" defaultColWidth="8.83203125" defaultRowHeight="15" x14ac:dyDescent="0.2"/>
  <cols>
    <col min="1" max="1" width="4.1640625" customWidth="1"/>
    <col min="4" max="4" width="10.1640625" customWidth="1"/>
    <col min="5" max="5" width="3.5" customWidth="1"/>
    <col min="6" max="6" width="9.6640625" customWidth="1"/>
    <col min="7" max="7" width="3.1640625" customWidth="1"/>
    <col min="8" max="8" width="10.6640625" style="30" customWidth="1"/>
    <col min="9" max="9" width="3.1640625" customWidth="1"/>
    <col min="10" max="10" width="10.6640625" customWidth="1"/>
    <col min="13" max="13" width="2.83203125" customWidth="1"/>
    <col min="16" max="16" width="9.6640625" hidden="1" customWidth="1"/>
    <col min="17" max="17" width="9" bestFit="1" customWidth="1"/>
  </cols>
  <sheetData>
    <row r="1" spans="2:17" s="1" customFormat="1" ht="35" thickBot="1" x14ac:dyDescent="0.25">
      <c r="B1" s="6" t="s">
        <v>0</v>
      </c>
      <c r="C1" s="7" t="s">
        <v>1</v>
      </c>
      <c r="D1" s="8" t="s">
        <v>14</v>
      </c>
      <c r="E1" s="7"/>
      <c r="F1" s="8" t="s">
        <v>17</v>
      </c>
      <c r="G1" s="8"/>
      <c r="H1" s="8" t="s">
        <v>20</v>
      </c>
      <c r="I1" s="23"/>
      <c r="J1" s="9" t="s">
        <v>21</v>
      </c>
    </row>
    <row r="2" spans="2:17" s="1" customFormat="1" x14ac:dyDescent="0.2">
      <c r="B2" s="32"/>
      <c r="C2" s="2"/>
      <c r="D2" s="2"/>
      <c r="E2" s="2"/>
      <c r="F2" s="2"/>
      <c r="G2" s="2"/>
      <c r="H2" s="2"/>
      <c r="I2" s="24"/>
      <c r="J2" s="33"/>
    </row>
    <row r="3" spans="2:17" s="1" customFormat="1" ht="16" thickBot="1" x14ac:dyDescent="0.25">
      <c r="B3" s="34"/>
      <c r="C3" s="16"/>
      <c r="D3" s="16"/>
      <c r="E3" s="16"/>
      <c r="F3" s="16"/>
      <c r="G3" s="16"/>
      <c r="H3" s="16"/>
      <c r="I3" s="25"/>
      <c r="J3" s="35"/>
    </row>
    <row r="4" spans="2:17" ht="16" x14ac:dyDescent="0.2">
      <c r="B4" s="36" t="s">
        <v>2</v>
      </c>
      <c r="C4" s="10" t="s">
        <v>3</v>
      </c>
      <c r="D4" s="11">
        <v>69.352425674271629</v>
      </c>
      <c r="E4" s="10"/>
      <c r="F4" s="11">
        <v>53.324006367500623</v>
      </c>
      <c r="G4" s="11"/>
      <c r="H4" s="11">
        <v>1.232716396085491</v>
      </c>
      <c r="I4" s="26"/>
      <c r="J4" s="37">
        <v>0.39500000000000002</v>
      </c>
      <c r="P4" s="5"/>
      <c r="Q4" s="5"/>
    </row>
    <row r="5" spans="2:17" x14ac:dyDescent="0.2">
      <c r="B5" s="38" t="s">
        <v>2</v>
      </c>
      <c r="C5" s="3" t="s">
        <v>6</v>
      </c>
      <c r="D5" s="4">
        <v>22.01388964265594</v>
      </c>
      <c r="E5" s="3"/>
      <c r="F5" s="4">
        <v>46.630924729988152</v>
      </c>
      <c r="G5" s="4"/>
      <c r="H5" s="4">
        <v>0.34217601031365158</v>
      </c>
      <c r="I5" s="27"/>
      <c r="J5" s="39"/>
      <c r="P5" s="5"/>
      <c r="Q5" s="5"/>
    </row>
    <row r="6" spans="2:17" x14ac:dyDescent="0.2">
      <c r="B6" s="38" t="s">
        <v>2</v>
      </c>
      <c r="C6" s="3" t="s">
        <v>7</v>
      </c>
      <c r="D6" s="4">
        <v>4.5245943094522394</v>
      </c>
      <c r="E6" s="3"/>
      <c r="F6" s="4">
        <v>46.383300599618103</v>
      </c>
      <c r="G6" s="4"/>
      <c r="H6" s="4">
        <v>6.9955205982214885E-2</v>
      </c>
      <c r="I6" s="27"/>
      <c r="J6" s="39"/>
      <c r="P6" s="5"/>
      <c r="Q6" s="5"/>
    </row>
    <row r="7" spans="2:17" x14ac:dyDescent="0.2">
      <c r="B7" s="38" t="s">
        <v>2</v>
      </c>
      <c r="C7" s="3" t="s">
        <v>8</v>
      </c>
      <c r="D7" s="4">
        <v>1.051830490483131</v>
      </c>
      <c r="E7" s="3"/>
      <c r="F7" s="4">
        <v>31.89641175614581</v>
      </c>
      <c r="G7" s="4"/>
      <c r="H7" s="4">
        <v>1.118320614070625E-2</v>
      </c>
      <c r="I7" s="27"/>
      <c r="J7" s="39"/>
      <c r="P7" s="5"/>
      <c r="Q7" s="5"/>
    </row>
    <row r="8" spans="2:17" x14ac:dyDescent="0.2">
      <c r="B8" s="38" t="s">
        <v>2</v>
      </c>
      <c r="C8" s="3" t="s">
        <v>9</v>
      </c>
      <c r="D8" s="4">
        <v>13.21236661938614</v>
      </c>
      <c r="E8" s="3"/>
      <c r="F8" s="4">
        <v>13.15441419874557</v>
      </c>
      <c r="G8" s="4"/>
      <c r="H8" s="4">
        <v>5.7933647685695012E-2</v>
      </c>
      <c r="I8" s="27"/>
      <c r="J8" s="39"/>
      <c r="P8" s="5"/>
      <c r="Q8" s="5"/>
    </row>
    <row r="9" spans="2:17" ht="16" thickBot="1" x14ac:dyDescent="0.25">
      <c r="B9" s="40" t="s">
        <v>2</v>
      </c>
      <c r="C9" s="12" t="s">
        <v>10</v>
      </c>
      <c r="D9" s="13">
        <v>5.7637137779501311</v>
      </c>
      <c r="E9" s="12"/>
      <c r="F9" s="13">
        <v>2.8532935488878262</v>
      </c>
      <c r="G9" s="13"/>
      <c r="H9" s="13">
        <v>5.4818557800869966E-3</v>
      </c>
      <c r="I9" s="28"/>
      <c r="J9" s="41"/>
      <c r="P9" s="5"/>
      <c r="Q9" s="5"/>
    </row>
    <row r="10" spans="2:17" ht="16" thickBot="1" x14ac:dyDescent="0.25">
      <c r="B10" s="42"/>
      <c r="C10" s="14"/>
      <c r="D10" s="15"/>
      <c r="E10" s="14"/>
      <c r="F10" s="15"/>
      <c r="G10" s="15"/>
      <c r="H10" s="15"/>
      <c r="I10" s="29"/>
      <c r="J10" s="43"/>
      <c r="K10" s="5"/>
      <c r="L10" s="5"/>
      <c r="P10" s="5"/>
      <c r="Q10" s="5"/>
    </row>
    <row r="11" spans="2:17" ht="16" x14ac:dyDescent="0.2">
      <c r="B11" s="36" t="s">
        <v>4</v>
      </c>
      <c r="C11" s="10" t="s">
        <v>3</v>
      </c>
      <c r="D11" s="11">
        <v>73.302874047992972</v>
      </c>
      <c r="E11" s="10"/>
      <c r="F11" s="11">
        <v>48.915412043839993</v>
      </c>
      <c r="G11" s="11"/>
      <c r="H11" s="11">
        <v>1.19521342935176</v>
      </c>
      <c r="I11" s="26"/>
      <c r="J11" s="37">
        <v>0.40600000000000003</v>
      </c>
      <c r="K11" s="5"/>
      <c r="L11" s="5"/>
      <c r="P11" s="5"/>
      <c r="Q11" s="5"/>
    </row>
    <row r="12" spans="2:17" x14ac:dyDescent="0.2">
      <c r="B12" s="38" t="s">
        <v>4</v>
      </c>
      <c r="C12" s="3" t="s">
        <v>7</v>
      </c>
      <c r="D12" s="4">
        <v>7.3177330468231157</v>
      </c>
      <c r="E12" s="3"/>
      <c r="F12" s="4">
        <v>44.49461179139638</v>
      </c>
      <c r="G12" s="4"/>
      <c r="H12" s="4">
        <v>0.1085332303704889</v>
      </c>
      <c r="I12" s="27"/>
      <c r="J12" s="44"/>
      <c r="K12" s="5"/>
      <c r="L12" s="5"/>
    </row>
    <row r="13" spans="2:17" x14ac:dyDescent="0.2">
      <c r="B13" s="38" t="s">
        <v>4</v>
      </c>
      <c r="C13" s="3" t="s">
        <v>8</v>
      </c>
      <c r="D13" s="4">
        <v>4.5878165474540564</v>
      </c>
      <c r="E13" s="3"/>
      <c r="F13" s="4">
        <v>43.245667143964837</v>
      </c>
      <c r="G13" s="4"/>
      <c r="H13" s="4">
        <v>6.6134395776257349E-2</v>
      </c>
      <c r="I13" s="27"/>
      <c r="J13" s="44"/>
      <c r="K13" s="5"/>
      <c r="L13" s="5"/>
    </row>
    <row r="14" spans="2:17" x14ac:dyDescent="0.2">
      <c r="B14" s="38" t="s">
        <v>4</v>
      </c>
      <c r="C14" s="3" t="s">
        <v>6</v>
      </c>
      <c r="D14" s="4">
        <v>10.175388953848429</v>
      </c>
      <c r="E14" s="3"/>
      <c r="F14" s="4">
        <v>26.777779353426411</v>
      </c>
      <c r="G14" s="4"/>
      <c r="H14" s="4">
        <v>9.0824773413815216E-2</v>
      </c>
      <c r="I14" s="27"/>
      <c r="J14" s="44"/>
      <c r="K14" s="5"/>
      <c r="L14" s="5"/>
    </row>
    <row r="15" spans="2:17" x14ac:dyDescent="0.2">
      <c r="B15" s="38" t="s">
        <v>4</v>
      </c>
      <c r="C15" s="3" t="s">
        <v>9</v>
      </c>
      <c r="D15" s="4">
        <v>1.4357006725661621</v>
      </c>
      <c r="E15" s="3"/>
      <c r="F15" s="4">
        <v>10.94570200089389</v>
      </c>
      <c r="G15" s="4"/>
      <c r="H15" s="4">
        <v>5.2382505747973823E-3</v>
      </c>
      <c r="I15" s="27"/>
      <c r="J15" s="44"/>
      <c r="K15" s="5"/>
      <c r="L15" s="5"/>
    </row>
    <row r="16" spans="2:17" ht="16" thickBot="1" x14ac:dyDescent="0.25">
      <c r="B16" s="40" t="s">
        <v>4</v>
      </c>
      <c r="C16" s="12" t="s">
        <v>10</v>
      </c>
      <c r="D16" s="13">
        <v>12.84271819076282</v>
      </c>
      <c r="E16" s="12"/>
      <c r="F16" s="13">
        <v>-6.121008072853015</v>
      </c>
      <c r="G16" s="13"/>
      <c r="H16" s="13">
        <v>-2.620346057434517E-2</v>
      </c>
      <c r="I16" s="28"/>
      <c r="J16" s="45"/>
      <c r="K16" s="5"/>
      <c r="L16" s="5"/>
    </row>
    <row r="17" spans="1:12" ht="16" thickBot="1" x14ac:dyDescent="0.25">
      <c r="B17" s="42"/>
      <c r="C17" s="14"/>
      <c r="D17" s="15"/>
      <c r="E17" s="14"/>
      <c r="F17" s="15"/>
      <c r="G17" s="15"/>
      <c r="H17" s="15"/>
      <c r="I17" s="29"/>
      <c r="J17" s="46"/>
      <c r="K17" s="5"/>
      <c r="L17" s="5"/>
    </row>
    <row r="18" spans="1:12" ht="16" x14ac:dyDescent="0.2">
      <c r="B18" s="36" t="s">
        <v>5</v>
      </c>
      <c r="C18" s="10" t="s">
        <v>3</v>
      </c>
      <c r="D18" s="11">
        <v>3.3392218110939749</v>
      </c>
      <c r="E18" s="10"/>
      <c r="F18" s="11">
        <v>38.628327351363488</v>
      </c>
      <c r="G18" s="11"/>
      <c r="H18" s="11">
        <v>4.299618440591698E-2</v>
      </c>
      <c r="I18" s="26"/>
      <c r="J18" s="47">
        <v>0.159</v>
      </c>
      <c r="K18" s="5"/>
      <c r="L18" s="5"/>
    </row>
    <row r="19" spans="1:12" x14ac:dyDescent="0.2">
      <c r="B19" s="36" t="s">
        <v>5</v>
      </c>
      <c r="C19" s="10" t="s">
        <v>7</v>
      </c>
      <c r="D19" s="11">
        <v>3.885826038447437</v>
      </c>
      <c r="E19" s="10"/>
      <c r="F19" s="11">
        <v>35.299573879018439</v>
      </c>
      <c r="G19" s="11"/>
      <c r="H19" s="11">
        <v>4.572266777506296E-2</v>
      </c>
      <c r="I19" s="26"/>
      <c r="J19" s="48"/>
    </row>
    <row r="20" spans="1:12" x14ac:dyDescent="0.2">
      <c r="B20" s="38" t="s">
        <v>5</v>
      </c>
      <c r="C20" s="3" t="s">
        <v>8</v>
      </c>
      <c r="D20" s="4">
        <v>1.5074887206419321</v>
      </c>
      <c r="E20" s="3"/>
      <c r="F20" s="4">
        <v>30.394682109555578</v>
      </c>
      <c r="G20" s="4"/>
      <c r="H20" s="4">
        <v>1.5273213482550721E-2</v>
      </c>
      <c r="I20" s="27"/>
      <c r="J20" s="44"/>
    </row>
    <row r="21" spans="1:12" x14ac:dyDescent="0.2">
      <c r="B21" s="38" t="s">
        <v>5</v>
      </c>
      <c r="C21" s="3" t="s">
        <v>6</v>
      </c>
      <c r="D21" s="4">
        <v>2.8947265398703208</v>
      </c>
      <c r="E21" s="3"/>
      <c r="F21" s="4">
        <v>18.223164680506599</v>
      </c>
      <c r="G21" s="4"/>
      <c r="H21" s="4">
        <v>1.7583692813696639E-2</v>
      </c>
      <c r="I21" s="27"/>
      <c r="J21" s="44"/>
    </row>
    <row r="22" spans="1:12" x14ac:dyDescent="0.2">
      <c r="B22" s="38" t="s">
        <v>5</v>
      </c>
      <c r="C22" s="3" t="s">
        <v>9</v>
      </c>
      <c r="D22" s="4">
        <v>8.2945546166269501</v>
      </c>
      <c r="E22" s="3"/>
      <c r="F22" s="4">
        <v>15.088702368469971</v>
      </c>
      <c r="G22" s="4"/>
      <c r="H22" s="4">
        <v>4.1718021963100878E-2</v>
      </c>
      <c r="I22" s="27"/>
      <c r="J22" s="44"/>
    </row>
    <row r="23" spans="1:12" ht="16" thickBot="1" x14ac:dyDescent="0.25">
      <c r="B23" s="40" t="s">
        <v>5</v>
      </c>
      <c r="C23" s="12" t="s">
        <v>10</v>
      </c>
      <c r="D23" s="13">
        <v>9.1047343620872283</v>
      </c>
      <c r="E23" s="12"/>
      <c r="F23" s="13">
        <v>11.899861483203489</v>
      </c>
      <c r="G23" s="13"/>
      <c r="H23" s="13">
        <v>3.6115025916733691E-2</v>
      </c>
      <c r="I23" s="28"/>
      <c r="J23" s="45"/>
    </row>
    <row r="24" spans="1:12" ht="16" thickBot="1" x14ac:dyDescent="0.25">
      <c r="B24" s="42"/>
      <c r="C24" s="14"/>
      <c r="D24" s="15"/>
      <c r="E24" s="14"/>
      <c r="F24" s="15"/>
      <c r="G24" s="15"/>
      <c r="H24" s="15"/>
      <c r="I24" s="29"/>
      <c r="J24" s="46"/>
    </row>
    <row r="25" spans="1:12" ht="16" x14ac:dyDescent="0.2">
      <c r="A25" s="31"/>
      <c r="B25" s="36" t="s">
        <v>11</v>
      </c>
      <c r="C25" s="10" t="s">
        <v>7</v>
      </c>
      <c r="D25" s="11">
        <v>3.200638916667947</v>
      </c>
      <c r="E25" s="10"/>
      <c r="F25" s="11">
        <v>45.253306006031238</v>
      </c>
      <c r="G25" s="11"/>
      <c r="H25" s="11">
        <v>4.8279830770262301E-2</v>
      </c>
      <c r="I25" s="26"/>
      <c r="J25" s="47">
        <v>0.19900000000000001</v>
      </c>
    </row>
    <row r="26" spans="1:12" x14ac:dyDescent="0.2">
      <c r="B26" s="38" t="s">
        <v>11</v>
      </c>
      <c r="C26" s="3" t="s">
        <v>3</v>
      </c>
      <c r="D26" s="4">
        <v>0.69118001979927546</v>
      </c>
      <c r="E26" s="3"/>
      <c r="F26" s="4">
        <v>36.824509089056761</v>
      </c>
      <c r="G26" s="4"/>
      <c r="H26" s="4">
        <v>8.484121640424282E-3</v>
      </c>
      <c r="I26" s="27"/>
      <c r="J26" s="44"/>
    </row>
    <row r="27" spans="1:12" x14ac:dyDescent="0.2">
      <c r="B27" s="38" t="s">
        <v>11</v>
      </c>
      <c r="C27" s="3" t="s">
        <v>8</v>
      </c>
      <c r="D27" s="4">
        <v>2.7270342370896268</v>
      </c>
      <c r="E27" s="3"/>
      <c r="F27" s="4">
        <v>23.69755220416123</v>
      </c>
      <c r="G27" s="4"/>
      <c r="H27" s="4">
        <v>2.154134539865548E-2</v>
      </c>
      <c r="I27" s="27"/>
      <c r="J27" s="44"/>
    </row>
    <row r="28" spans="1:12" x14ac:dyDescent="0.2">
      <c r="B28" s="38" t="s">
        <v>11</v>
      </c>
      <c r="C28" s="3" t="s">
        <v>9</v>
      </c>
      <c r="D28" s="4">
        <v>21.693795926069161</v>
      </c>
      <c r="E28" s="3"/>
      <c r="F28" s="4">
        <v>-0.93461216484694931</v>
      </c>
      <c r="G28" s="4"/>
      <c r="H28" s="4">
        <v>-6.7584285247371412E-3</v>
      </c>
      <c r="I28" s="27"/>
      <c r="J28" s="44"/>
    </row>
    <row r="29" spans="1:12" x14ac:dyDescent="0.2">
      <c r="B29" s="38" t="s">
        <v>11</v>
      </c>
      <c r="C29" s="3" t="s">
        <v>10</v>
      </c>
      <c r="D29" s="4">
        <v>19.499595541858419</v>
      </c>
      <c r="E29" s="3"/>
      <c r="F29" s="4">
        <v>-2.5188175683882719</v>
      </c>
      <c r="G29" s="4"/>
      <c r="H29" s="4">
        <v>-1.6371974609099539E-2</v>
      </c>
      <c r="I29" s="27"/>
      <c r="J29" s="44"/>
    </row>
    <row r="30" spans="1:12" ht="16" thickBot="1" x14ac:dyDescent="0.25">
      <c r="B30" s="40" t="s">
        <v>11</v>
      </c>
      <c r="C30" s="12" t="s">
        <v>6</v>
      </c>
      <c r="D30" s="13">
        <v>0.52918977954385638</v>
      </c>
      <c r="E30" s="12"/>
      <c r="F30" s="13">
        <v>-6.8504476642554621</v>
      </c>
      <c r="G30" s="13"/>
      <c r="H30" s="13">
        <v>-1.2083956297413579E-3</v>
      </c>
      <c r="I30" s="28"/>
      <c r="J30" s="45"/>
    </row>
    <row r="31" spans="1:12" ht="16" thickBot="1" x14ac:dyDescent="0.25">
      <c r="B31" s="42"/>
      <c r="C31" s="14"/>
      <c r="D31" s="14"/>
      <c r="E31" s="14"/>
      <c r="F31" s="15"/>
      <c r="G31" s="15"/>
      <c r="H31" s="15"/>
      <c r="I31" s="29"/>
      <c r="J31" s="46"/>
    </row>
    <row r="32" spans="1:12" ht="16" x14ac:dyDescent="0.2">
      <c r="B32" s="36" t="s">
        <v>12</v>
      </c>
      <c r="C32" s="10" t="s">
        <v>7</v>
      </c>
      <c r="D32" s="11">
        <v>4.8192214218302167</v>
      </c>
      <c r="E32" s="10"/>
      <c r="F32" s="11">
        <v>33.303722178266433</v>
      </c>
      <c r="G32" s="11"/>
      <c r="H32" s="11">
        <v>5.3499337116061217E-2</v>
      </c>
      <c r="I32" s="26"/>
      <c r="J32" s="47">
        <v>0.20399999999999999</v>
      </c>
    </row>
    <row r="33" spans="2:10" x14ac:dyDescent="0.2">
      <c r="B33" s="38" t="s">
        <v>12</v>
      </c>
      <c r="C33" s="3" t="s">
        <v>3</v>
      </c>
      <c r="D33" s="4">
        <v>1.264522435807522</v>
      </c>
      <c r="E33" s="3"/>
      <c r="F33" s="4">
        <v>30.227047957333919</v>
      </c>
      <c r="G33" s="4"/>
      <c r="H33" s="4">
        <v>1.274092677009289E-2</v>
      </c>
      <c r="I33" s="27"/>
      <c r="J33" s="44"/>
    </row>
    <row r="34" spans="2:10" x14ac:dyDescent="0.2">
      <c r="B34" s="38" t="s">
        <v>12</v>
      </c>
      <c r="C34" s="3" t="s">
        <v>8</v>
      </c>
      <c r="D34" s="4">
        <v>1.582897923831146</v>
      </c>
      <c r="E34" s="3"/>
      <c r="F34" s="4">
        <v>16.864141223369359</v>
      </c>
      <c r="G34" s="4"/>
      <c r="H34" s="4">
        <v>8.8980713765555303E-3</v>
      </c>
      <c r="I34" s="27"/>
      <c r="J34" s="44"/>
    </row>
    <row r="35" spans="2:10" x14ac:dyDescent="0.2">
      <c r="B35" s="38" t="s">
        <v>12</v>
      </c>
      <c r="C35" s="3" t="s">
        <v>9</v>
      </c>
      <c r="D35" s="4">
        <v>14.34015887066103</v>
      </c>
      <c r="E35" s="3"/>
      <c r="F35" s="4">
        <v>8.9550439645090165</v>
      </c>
      <c r="G35" s="4"/>
      <c r="H35" s="4">
        <v>4.2805584381604499E-2</v>
      </c>
      <c r="I35" s="27"/>
      <c r="J35" s="44"/>
    </row>
    <row r="36" spans="2:10" x14ac:dyDescent="0.2">
      <c r="B36" s="38" t="s">
        <v>12</v>
      </c>
      <c r="C36" s="3" t="s">
        <v>6</v>
      </c>
      <c r="D36" s="4">
        <v>0.29193879334981537</v>
      </c>
      <c r="E36" s="3"/>
      <c r="F36" s="4">
        <v>5.6246558158568556</v>
      </c>
      <c r="G36" s="4"/>
      <c r="H36" s="4">
        <v>5.4735174396309063E-4</v>
      </c>
      <c r="I36" s="27"/>
      <c r="J36" s="44"/>
    </row>
    <row r="37" spans="2:10" ht="16" thickBot="1" x14ac:dyDescent="0.25">
      <c r="B37" s="40" t="s">
        <v>12</v>
      </c>
      <c r="C37" s="12" t="s">
        <v>10</v>
      </c>
      <c r="D37" s="13">
        <v>6.1368517991945017</v>
      </c>
      <c r="E37" s="12"/>
      <c r="F37" s="13">
        <v>3.9822767067981011</v>
      </c>
      <c r="G37" s="13"/>
      <c r="H37" s="13">
        <v>8.1462139910014279E-3</v>
      </c>
      <c r="I37" s="28"/>
      <c r="J37" s="45"/>
    </row>
    <row r="38" spans="2:10" ht="16" thickBot="1" x14ac:dyDescent="0.25">
      <c r="B38" s="42"/>
      <c r="C38" s="14"/>
      <c r="D38" s="14"/>
      <c r="E38" s="14"/>
      <c r="F38" s="15"/>
      <c r="G38" s="15"/>
      <c r="H38" s="15"/>
      <c r="I38" s="29"/>
      <c r="J38" s="46"/>
    </row>
    <row r="39" spans="2:10" ht="16" x14ac:dyDescent="0.2">
      <c r="B39" s="36" t="s">
        <v>13</v>
      </c>
      <c r="C39" s="10" t="s">
        <v>3</v>
      </c>
      <c r="D39" s="11">
        <v>21.342660691551789</v>
      </c>
      <c r="E39" s="10"/>
      <c r="F39" s="11">
        <v>61.862732682007334</v>
      </c>
      <c r="G39" s="11"/>
      <c r="H39" s="11">
        <v>0.44010510436141809</v>
      </c>
      <c r="I39" s="26"/>
      <c r="J39" s="37">
        <v>0.40899999999999997</v>
      </c>
    </row>
    <row r="40" spans="2:10" x14ac:dyDescent="0.2">
      <c r="B40" s="38" t="s">
        <v>13</v>
      </c>
      <c r="C40" s="3" t="s">
        <v>6</v>
      </c>
      <c r="D40" s="4">
        <v>28.065654506582629</v>
      </c>
      <c r="E40" s="3"/>
      <c r="F40" s="4">
        <v>53.314181127165362</v>
      </c>
      <c r="G40" s="4"/>
      <c r="H40" s="4">
        <v>0.49876579593879711</v>
      </c>
      <c r="I40" s="27"/>
      <c r="J40" s="39"/>
    </row>
    <row r="41" spans="2:10" x14ac:dyDescent="0.2">
      <c r="B41" s="38" t="s">
        <v>13</v>
      </c>
      <c r="C41" s="3" t="s">
        <v>7</v>
      </c>
      <c r="D41" s="4">
        <v>229.60955710965391</v>
      </c>
      <c r="E41" s="3"/>
      <c r="F41" s="4">
        <v>49.036625744492213</v>
      </c>
      <c r="G41" s="4"/>
      <c r="H41" s="4">
        <v>3.75309263978157</v>
      </c>
      <c r="I41" s="27"/>
      <c r="J41" s="39"/>
    </row>
    <row r="42" spans="2:10" x14ac:dyDescent="0.2">
      <c r="B42" s="38" t="s">
        <v>13</v>
      </c>
      <c r="C42" s="3" t="s">
        <v>8</v>
      </c>
      <c r="D42" s="4">
        <v>12.144380751007709</v>
      </c>
      <c r="E42" s="3"/>
      <c r="F42" s="4">
        <v>43.898651207354789</v>
      </c>
      <c r="G42" s="4"/>
      <c r="H42" s="4">
        <v>0.17770731157260031</v>
      </c>
      <c r="I42" s="27"/>
      <c r="J42" s="39"/>
    </row>
    <row r="43" spans="2:10" x14ac:dyDescent="0.2">
      <c r="B43" s="38" t="s">
        <v>13</v>
      </c>
      <c r="C43" s="3" t="s">
        <v>10</v>
      </c>
      <c r="D43" s="4">
        <v>108.3345280799885</v>
      </c>
      <c r="E43" s="3"/>
      <c r="F43" s="4">
        <v>8.2478378559433985</v>
      </c>
      <c r="G43" s="4"/>
      <c r="H43" s="4">
        <v>0.2978418739346308</v>
      </c>
      <c r="I43" s="27"/>
      <c r="J43" s="39"/>
    </row>
    <row r="44" spans="2:10" ht="16" thickBot="1" x14ac:dyDescent="0.25">
      <c r="B44" s="40" t="s">
        <v>13</v>
      </c>
      <c r="C44" s="12" t="s">
        <v>9</v>
      </c>
      <c r="D44" s="13">
        <v>28.255205788774319</v>
      </c>
      <c r="E44" s="12"/>
      <c r="F44" s="13">
        <v>4.985305363606586</v>
      </c>
      <c r="G44" s="13"/>
      <c r="H44" s="13">
        <v>4.6953609656194821E-2</v>
      </c>
      <c r="I44" s="28"/>
      <c r="J44" s="41"/>
    </row>
  </sheetData>
  <sortState xmlns:xlrd2="http://schemas.microsoft.com/office/spreadsheetml/2017/richdata2" ref="B39:H44">
    <sortCondition descending="1" ref="F39:F44"/>
  </sortState>
  <pageMargins left="0.7" right="0.7" top="0.75" bottom="0.75" header="0.3" footer="0.3"/>
  <pageSetup orientation="portrait" horizontalDpi="0" verticalDpi="0"/>
  <headerFooter>
    <oddHeader>&amp;L&amp;"Calibri,Regular"&amp;K000000Final Final/AbCrIr_Table.xlsx&amp;C&amp;"Calibri,Regular"&amp;K000000Ordered by CR per event, descending&amp;R&amp;"Calibri,Regular"&amp;K000000&amp;D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3323-36E9-4442-838B-0F31F866493C}">
  <dimension ref="A1:C44"/>
  <sheetViews>
    <sheetView zoomScale="140" zoomScaleNormal="140" workbookViewId="0">
      <selection sqref="A1:A1048576"/>
    </sheetView>
  </sheetViews>
  <sheetFormatPr baseColWidth="10" defaultColWidth="8.83203125" defaultRowHeight="15" x14ac:dyDescent="0.2"/>
  <sheetData>
    <row r="1" spans="1:3" s="1" customFormat="1" x14ac:dyDescent="0.2">
      <c r="A1" s="1" t="s">
        <v>15</v>
      </c>
      <c r="B1" s="1" t="s">
        <v>1</v>
      </c>
      <c r="C1" s="1" t="s">
        <v>16</v>
      </c>
    </row>
    <row r="2" spans="1:3" s="1" customFormat="1" x14ac:dyDescent="0.2"/>
    <row r="3" spans="1:3" s="1" customFormat="1" x14ac:dyDescent="0.2"/>
    <row r="4" spans="1:3" x14ac:dyDescent="0.2">
      <c r="A4" t="s">
        <v>2</v>
      </c>
      <c r="B4" t="s">
        <v>3</v>
      </c>
      <c r="C4" s="5">
        <v>53.324006367500623</v>
      </c>
    </row>
    <row r="5" spans="1:3" x14ac:dyDescent="0.2">
      <c r="A5" t="s">
        <v>2</v>
      </c>
      <c r="B5" t="s">
        <v>6</v>
      </c>
      <c r="C5" s="5">
        <v>46.630924729988152</v>
      </c>
    </row>
    <row r="6" spans="1:3" x14ac:dyDescent="0.2">
      <c r="A6" t="s">
        <v>2</v>
      </c>
      <c r="B6" t="s">
        <v>7</v>
      </c>
      <c r="C6" s="5">
        <v>46.383300599618103</v>
      </c>
    </row>
    <row r="7" spans="1:3" x14ac:dyDescent="0.2">
      <c r="A7" t="s">
        <v>2</v>
      </c>
      <c r="B7" t="s">
        <v>8</v>
      </c>
      <c r="C7" s="5">
        <v>31.89641175614581</v>
      </c>
    </row>
    <row r="8" spans="1:3" x14ac:dyDescent="0.2">
      <c r="A8" t="s">
        <v>2</v>
      </c>
      <c r="B8" t="s">
        <v>9</v>
      </c>
      <c r="C8" s="5">
        <v>13.15441419874557</v>
      </c>
    </row>
    <row r="9" spans="1:3" x14ac:dyDescent="0.2">
      <c r="A9" t="s">
        <v>2</v>
      </c>
      <c r="B9" t="s">
        <v>10</v>
      </c>
      <c r="C9" s="5">
        <v>2.8532935488878262</v>
      </c>
    </row>
    <row r="10" spans="1:3" x14ac:dyDescent="0.2">
      <c r="C10" s="5"/>
    </row>
    <row r="11" spans="1:3" x14ac:dyDescent="0.2">
      <c r="A11" t="s">
        <v>4</v>
      </c>
      <c r="B11" t="s">
        <v>3</v>
      </c>
      <c r="C11" s="5">
        <v>48.915412043839993</v>
      </c>
    </row>
    <row r="12" spans="1:3" x14ac:dyDescent="0.2">
      <c r="A12" t="s">
        <v>4</v>
      </c>
      <c r="B12" t="s">
        <v>6</v>
      </c>
      <c r="C12" s="5">
        <v>26.777779353426411</v>
      </c>
    </row>
    <row r="13" spans="1:3" x14ac:dyDescent="0.2">
      <c r="A13" t="s">
        <v>4</v>
      </c>
      <c r="B13" t="s">
        <v>7</v>
      </c>
      <c r="C13" s="5">
        <v>44.49461179139638</v>
      </c>
    </row>
    <row r="14" spans="1:3" x14ac:dyDescent="0.2">
      <c r="A14" t="s">
        <v>4</v>
      </c>
      <c r="B14" t="s">
        <v>8</v>
      </c>
      <c r="C14" s="5">
        <v>43.245667143964837</v>
      </c>
    </row>
    <row r="15" spans="1:3" x14ac:dyDescent="0.2">
      <c r="A15" t="s">
        <v>4</v>
      </c>
      <c r="B15" t="s">
        <v>9</v>
      </c>
      <c r="C15" s="5">
        <v>10.94570200089389</v>
      </c>
    </row>
    <row r="16" spans="1:3" x14ac:dyDescent="0.2">
      <c r="A16" t="s">
        <v>4</v>
      </c>
      <c r="B16" t="s">
        <v>10</v>
      </c>
      <c r="C16" s="5">
        <v>-6.121008072853015</v>
      </c>
    </row>
    <row r="17" spans="1:3" x14ac:dyDescent="0.2">
      <c r="C17" s="5"/>
    </row>
    <row r="18" spans="1:3" x14ac:dyDescent="0.2">
      <c r="A18" t="s">
        <v>5</v>
      </c>
      <c r="B18" t="s">
        <v>3</v>
      </c>
      <c r="C18" s="5">
        <v>38.628327351363488</v>
      </c>
    </row>
    <row r="19" spans="1:3" x14ac:dyDescent="0.2">
      <c r="A19" t="s">
        <v>5</v>
      </c>
      <c r="B19" t="s">
        <v>6</v>
      </c>
      <c r="C19" s="5">
        <v>18.223164680506599</v>
      </c>
    </row>
    <row r="20" spans="1:3" x14ac:dyDescent="0.2">
      <c r="A20" t="s">
        <v>5</v>
      </c>
      <c r="B20" t="s">
        <v>7</v>
      </c>
      <c r="C20" s="5">
        <v>35.299573879018439</v>
      </c>
    </row>
    <row r="21" spans="1:3" x14ac:dyDescent="0.2">
      <c r="A21" t="s">
        <v>5</v>
      </c>
      <c r="B21" t="s">
        <v>8</v>
      </c>
      <c r="C21" s="5">
        <v>30.394682109555578</v>
      </c>
    </row>
    <row r="22" spans="1:3" x14ac:dyDescent="0.2">
      <c r="A22" t="s">
        <v>5</v>
      </c>
      <c r="B22" t="s">
        <v>9</v>
      </c>
      <c r="C22" s="5">
        <v>15.088702368469971</v>
      </c>
    </row>
    <row r="23" spans="1:3" x14ac:dyDescent="0.2">
      <c r="A23" t="s">
        <v>5</v>
      </c>
      <c r="B23" t="s">
        <v>10</v>
      </c>
      <c r="C23" s="5">
        <v>11.899861483203489</v>
      </c>
    </row>
    <row r="24" spans="1:3" x14ac:dyDescent="0.2">
      <c r="C24" s="5"/>
    </row>
    <row r="25" spans="1:3" x14ac:dyDescent="0.2">
      <c r="A25" t="s">
        <v>11</v>
      </c>
      <c r="B25" t="s">
        <v>3</v>
      </c>
      <c r="C25" s="5">
        <v>36.824509089056761</v>
      </c>
    </row>
    <row r="26" spans="1:3" x14ac:dyDescent="0.2">
      <c r="A26" t="s">
        <v>11</v>
      </c>
      <c r="B26" t="s">
        <v>6</v>
      </c>
      <c r="C26" s="5">
        <v>-6.8504476642554621</v>
      </c>
    </row>
    <row r="27" spans="1:3" x14ac:dyDescent="0.2">
      <c r="A27" t="s">
        <v>11</v>
      </c>
      <c r="B27" t="s">
        <v>7</v>
      </c>
      <c r="C27" s="5">
        <v>45.253306006031238</v>
      </c>
    </row>
    <row r="28" spans="1:3" x14ac:dyDescent="0.2">
      <c r="A28" t="s">
        <v>11</v>
      </c>
      <c r="B28" t="s">
        <v>8</v>
      </c>
      <c r="C28" s="5">
        <v>23.69755220416123</v>
      </c>
    </row>
    <row r="29" spans="1:3" x14ac:dyDescent="0.2">
      <c r="A29" t="s">
        <v>11</v>
      </c>
      <c r="B29" t="s">
        <v>9</v>
      </c>
      <c r="C29" s="5">
        <v>-0.93461216484694931</v>
      </c>
    </row>
    <row r="30" spans="1:3" x14ac:dyDescent="0.2">
      <c r="A30" t="s">
        <v>11</v>
      </c>
      <c r="B30" t="s">
        <v>10</v>
      </c>
      <c r="C30" s="5">
        <v>-2.5188175683882719</v>
      </c>
    </row>
    <row r="31" spans="1:3" x14ac:dyDescent="0.2">
      <c r="C31" s="5"/>
    </row>
    <row r="32" spans="1:3" x14ac:dyDescent="0.2">
      <c r="A32" t="s">
        <v>12</v>
      </c>
      <c r="B32" t="s">
        <v>3</v>
      </c>
      <c r="C32" s="5">
        <v>30.227047957333919</v>
      </c>
    </row>
    <row r="33" spans="1:3" x14ac:dyDescent="0.2">
      <c r="A33" t="s">
        <v>12</v>
      </c>
      <c r="B33" t="s">
        <v>6</v>
      </c>
      <c r="C33" s="5">
        <v>5.6246558158568556</v>
      </c>
    </row>
    <row r="34" spans="1:3" x14ac:dyDescent="0.2">
      <c r="A34" t="s">
        <v>12</v>
      </c>
      <c r="B34" t="s">
        <v>7</v>
      </c>
      <c r="C34" s="5">
        <v>33.303722178266433</v>
      </c>
    </row>
    <row r="35" spans="1:3" x14ac:dyDescent="0.2">
      <c r="A35" t="s">
        <v>12</v>
      </c>
      <c r="B35" t="s">
        <v>8</v>
      </c>
      <c r="C35" s="5">
        <v>16.864141223369359</v>
      </c>
    </row>
    <row r="36" spans="1:3" x14ac:dyDescent="0.2">
      <c r="A36" t="s">
        <v>12</v>
      </c>
      <c r="B36" t="s">
        <v>9</v>
      </c>
      <c r="C36" s="5">
        <v>8.9550439645090165</v>
      </c>
    </row>
    <row r="37" spans="1:3" x14ac:dyDescent="0.2">
      <c r="A37" t="s">
        <v>12</v>
      </c>
      <c r="B37" t="s">
        <v>10</v>
      </c>
      <c r="C37" s="5">
        <v>3.9822767067981011</v>
      </c>
    </row>
    <row r="38" spans="1:3" x14ac:dyDescent="0.2">
      <c r="C38" s="5"/>
    </row>
    <row r="39" spans="1:3" x14ac:dyDescent="0.2">
      <c r="A39" t="s">
        <v>13</v>
      </c>
      <c r="B39" t="s">
        <v>3</v>
      </c>
      <c r="C39" s="5">
        <v>61.862732682007334</v>
      </c>
    </row>
    <row r="40" spans="1:3" x14ac:dyDescent="0.2">
      <c r="A40" t="s">
        <v>13</v>
      </c>
      <c r="B40" t="s">
        <v>6</v>
      </c>
      <c r="C40" s="5">
        <v>53.314181127165362</v>
      </c>
    </row>
    <row r="41" spans="1:3" x14ac:dyDescent="0.2">
      <c r="A41" t="s">
        <v>13</v>
      </c>
      <c r="B41" t="s">
        <v>7</v>
      </c>
      <c r="C41" s="5">
        <v>49.036625744492213</v>
      </c>
    </row>
    <row r="42" spans="1:3" x14ac:dyDescent="0.2">
      <c r="A42" t="s">
        <v>13</v>
      </c>
      <c r="B42" t="s">
        <v>8</v>
      </c>
      <c r="C42" s="5">
        <v>43.898651207354789</v>
      </c>
    </row>
    <row r="43" spans="1:3" x14ac:dyDescent="0.2">
      <c r="A43" t="s">
        <v>13</v>
      </c>
      <c r="B43" t="s">
        <v>9</v>
      </c>
      <c r="C43" s="5">
        <v>4.985305363606586</v>
      </c>
    </row>
    <row r="44" spans="1:3" x14ac:dyDescent="0.2">
      <c r="A44" t="s">
        <v>13</v>
      </c>
      <c r="B44" t="s">
        <v>10</v>
      </c>
      <c r="C44" s="5">
        <v>8.2478378559433985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95F8-307B-2141-88EB-7C340A5B769F}">
  <dimension ref="A1:E44"/>
  <sheetViews>
    <sheetView zoomScale="140" zoomScaleNormal="140" workbookViewId="0">
      <selection activeCell="E6" sqref="E1:E1048576"/>
    </sheetView>
  </sheetViews>
  <sheetFormatPr baseColWidth="10" defaultColWidth="8.83203125" defaultRowHeight="15" x14ac:dyDescent="0.2"/>
  <sheetData>
    <row r="1" spans="1:5" s="1" customFormat="1" x14ac:dyDescent="0.2">
      <c r="A1" s="1" t="s">
        <v>15</v>
      </c>
      <c r="B1" s="1" t="s">
        <v>1</v>
      </c>
      <c r="C1" s="1" t="s">
        <v>16</v>
      </c>
      <c r="D1" s="1" t="s">
        <v>18</v>
      </c>
      <c r="E1" s="1" t="s">
        <v>19</v>
      </c>
    </row>
    <row r="2" spans="1:5" s="1" customFormat="1" x14ac:dyDescent="0.2"/>
    <row r="3" spans="1:5" s="1" customFormat="1" x14ac:dyDescent="0.2"/>
    <row r="4" spans="1:5" x14ac:dyDescent="0.2">
      <c r="A4" t="s">
        <v>2</v>
      </c>
      <c r="B4" t="s">
        <v>3</v>
      </c>
      <c r="C4">
        <v>53.324006367500623</v>
      </c>
      <c r="D4">
        <v>1232716.3960854909</v>
      </c>
      <c r="E4">
        <v>1.232716396085491</v>
      </c>
    </row>
    <row r="5" spans="1:5" x14ac:dyDescent="0.2">
      <c r="A5" t="s">
        <v>2</v>
      </c>
      <c r="B5" t="s">
        <v>6</v>
      </c>
      <c r="C5">
        <v>46.630924729988152</v>
      </c>
      <c r="D5">
        <v>342176.01031365158</v>
      </c>
      <c r="E5">
        <v>0.34217601031365158</v>
      </c>
    </row>
    <row r="6" spans="1:5" x14ac:dyDescent="0.2">
      <c r="A6" t="s">
        <v>2</v>
      </c>
      <c r="B6" t="s">
        <v>7</v>
      </c>
      <c r="C6">
        <v>46.383300599618103</v>
      </c>
      <c r="D6">
        <v>69955.205982214888</v>
      </c>
      <c r="E6">
        <v>6.9955205982214885E-2</v>
      </c>
    </row>
    <row r="7" spans="1:5" x14ac:dyDescent="0.2">
      <c r="A7" t="s">
        <v>2</v>
      </c>
      <c r="B7" t="s">
        <v>8</v>
      </c>
      <c r="C7">
        <v>31.89641175614581</v>
      </c>
      <c r="D7">
        <v>11183.20614070625</v>
      </c>
      <c r="E7">
        <v>1.118320614070625E-2</v>
      </c>
    </row>
    <row r="8" spans="1:5" x14ac:dyDescent="0.2">
      <c r="A8" t="s">
        <v>2</v>
      </c>
      <c r="B8" t="s">
        <v>9</v>
      </c>
      <c r="C8">
        <v>13.15441419874557</v>
      </c>
      <c r="D8">
        <v>57933.64768569501</v>
      </c>
      <c r="E8">
        <v>5.7933647685695012E-2</v>
      </c>
    </row>
    <row r="9" spans="1:5" x14ac:dyDescent="0.2">
      <c r="A9" t="s">
        <v>2</v>
      </c>
      <c r="B9" t="s">
        <v>10</v>
      </c>
      <c r="C9">
        <v>2.8532935488878262</v>
      </c>
      <c r="D9">
        <v>5481.8557800869967</v>
      </c>
      <c r="E9">
        <v>5.4818557800869966E-3</v>
      </c>
    </row>
    <row r="11" spans="1:5" x14ac:dyDescent="0.2">
      <c r="A11" t="s">
        <v>4</v>
      </c>
      <c r="B11" t="s">
        <v>3</v>
      </c>
      <c r="C11">
        <v>48.915412043839993</v>
      </c>
      <c r="D11">
        <v>1195213.4293517601</v>
      </c>
      <c r="E11">
        <v>1.19521342935176</v>
      </c>
    </row>
    <row r="12" spans="1:5" x14ac:dyDescent="0.2">
      <c r="A12" t="s">
        <v>4</v>
      </c>
      <c r="B12" t="s">
        <v>6</v>
      </c>
      <c r="C12">
        <v>26.777779353426411</v>
      </c>
      <c r="D12">
        <v>90824.773413815215</v>
      </c>
      <c r="E12">
        <v>9.0824773413815216E-2</v>
      </c>
    </row>
    <row r="13" spans="1:5" x14ac:dyDescent="0.2">
      <c r="A13" t="s">
        <v>4</v>
      </c>
      <c r="B13" t="s">
        <v>7</v>
      </c>
      <c r="C13">
        <v>44.49461179139638</v>
      </c>
      <c r="D13">
        <v>108533.23037048891</v>
      </c>
      <c r="E13">
        <v>0.1085332303704889</v>
      </c>
    </row>
    <row r="14" spans="1:5" x14ac:dyDescent="0.2">
      <c r="A14" t="s">
        <v>4</v>
      </c>
      <c r="B14" t="s">
        <v>8</v>
      </c>
      <c r="C14">
        <v>43.245667143964837</v>
      </c>
      <c r="D14">
        <v>66134.395776257355</v>
      </c>
      <c r="E14">
        <v>6.6134395776257349E-2</v>
      </c>
    </row>
    <row r="15" spans="1:5" x14ac:dyDescent="0.2">
      <c r="A15" t="s">
        <v>4</v>
      </c>
      <c r="B15" t="s">
        <v>9</v>
      </c>
      <c r="C15">
        <v>10.94570200089389</v>
      </c>
      <c r="D15">
        <v>5238.2505747973828</v>
      </c>
      <c r="E15">
        <v>5.2382505747973823E-3</v>
      </c>
    </row>
    <row r="16" spans="1:5" x14ac:dyDescent="0.2">
      <c r="A16" t="s">
        <v>4</v>
      </c>
      <c r="B16" t="s">
        <v>10</v>
      </c>
      <c r="C16">
        <v>-6.121008072853015</v>
      </c>
      <c r="D16">
        <v>-26203.460574345168</v>
      </c>
      <c r="E16">
        <v>-2.620346057434517E-2</v>
      </c>
    </row>
    <row r="18" spans="1:5" x14ac:dyDescent="0.2">
      <c r="A18" t="s">
        <v>5</v>
      </c>
      <c r="B18" t="s">
        <v>3</v>
      </c>
      <c r="C18">
        <v>38.628327351363488</v>
      </c>
      <c r="D18">
        <v>42996.184405916982</v>
      </c>
      <c r="E18">
        <v>4.299618440591698E-2</v>
      </c>
    </row>
    <row r="19" spans="1:5" x14ac:dyDescent="0.2">
      <c r="A19" t="s">
        <v>5</v>
      </c>
      <c r="B19" t="s">
        <v>6</v>
      </c>
      <c r="C19">
        <v>18.223164680506599</v>
      </c>
      <c r="D19">
        <v>17583.692813696642</v>
      </c>
      <c r="E19">
        <v>1.7583692813696639E-2</v>
      </c>
    </row>
    <row r="20" spans="1:5" x14ac:dyDescent="0.2">
      <c r="A20" t="s">
        <v>5</v>
      </c>
      <c r="B20" t="s">
        <v>7</v>
      </c>
      <c r="C20">
        <v>35.299573879018439</v>
      </c>
      <c r="D20">
        <v>45722.667775062961</v>
      </c>
      <c r="E20">
        <v>4.572266777506296E-2</v>
      </c>
    </row>
    <row r="21" spans="1:5" x14ac:dyDescent="0.2">
      <c r="A21" t="s">
        <v>5</v>
      </c>
      <c r="B21" t="s">
        <v>8</v>
      </c>
      <c r="C21">
        <v>30.394682109555578</v>
      </c>
      <c r="D21">
        <v>15273.21348255072</v>
      </c>
      <c r="E21">
        <v>1.5273213482550721E-2</v>
      </c>
    </row>
    <row r="22" spans="1:5" x14ac:dyDescent="0.2">
      <c r="A22" t="s">
        <v>5</v>
      </c>
      <c r="B22" t="s">
        <v>9</v>
      </c>
      <c r="C22">
        <v>15.088702368469971</v>
      </c>
      <c r="D22">
        <v>41718.02196310088</v>
      </c>
      <c r="E22">
        <v>4.1718021963100878E-2</v>
      </c>
    </row>
    <row r="23" spans="1:5" x14ac:dyDescent="0.2">
      <c r="A23" t="s">
        <v>5</v>
      </c>
      <c r="B23" t="s">
        <v>10</v>
      </c>
      <c r="C23">
        <v>11.899861483203489</v>
      </c>
      <c r="D23">
        <v>36115.025916733692</v>
      </c>
      <c r="E23">
        <v>3.6115025916733691E-2</v>
      </c>
    </row>
    <row r="25" spans="1:5" x14ac:dyDescent="0.2">
      <c r="A25" t="s">
        <v>11</v>
      </c>
      <c r="B25" t="s">
        <v>3</v>
      </c>
      <c r="C25">
        <v>36.824509089056761</v>
      </c>
      <c r="D25">
        <v>8484.1216404242823</v>
      </c>
      <c r="E25">
        <v>8.484121640424282E-3</v>
      </c>
    </row>
    <row r="26" spans="1:5" x14ac:dyDescent="0.2">
      <c r="A26" t="s">
        <v>11</v>
      </c>
      <c r="B26" t="s">
        <v>6</v>
      </c>
      <c r="C26">
        <v>-6.8504476642554621</v>
      </c>
      <c r="D26">
        <v>-1208.3956297413581</v>
      </c>
      <c r="E26">
        <v>-1.2083956297413579E-3</v>
      </c>
    </row>
    <row r="27" spans="1:5" x14ac:dyDescent="0.2">
      <c r="A27" t="s">
        <v>11</v>
      </c>
      <c r="B27" t="s">
        <v>7</v>
      </c>
      <c r="C27">
        <v>45.253306006031238</v>
      </c>
      <c r="D27">
        <v>48279.830770262313</v>
      </c>
      <c r="E27">
        <v>4.8279830770262301E-2</v>
      </c>
    </row>
    <row r="28" spans="1:5" x14ac:dyDescent="0.2">
      <c r="A28" t="s">
        <v>11</v>
      </c>
      <c r="B28" t="s">
        <v>8</v>
      </c>
      <c r="C28">
        <v>23.69755220416123</v>
      </c>
      <c r="D28">
        <v>21541.345398655481</v>
      </c>
      <c r="E28">
        <v>2.154134539865548E-2</v>
      </c>
    </row>
    <row r="29" spans="1:5" x14ac:dyDescent="0.2">
      <c r="A29" t="s">
        <v>11</v>
      </c>
      <c r="B29" t="s">
        <v>9</v>
      </c>
      <c r="C29">
        <v>-0.93461216484694931</v>
      </c>
      <c r="D29">
        <v>-6758.4285247371417</v>
      </c>
      <c r="E29">
        <v>-6.7584285247371412E-3</v>
      </c>
    </row>
    <row r="30" spans="1:5" x14ac:dyDescent="0.2">
      <c r="A30" t="s">
        <v>11</v>
      </c>
      <c r="B30" t="s">
        <v>10</v>
      </c>
      <c r="C30">
        <v>-2.5188175683882719</v>
      </c>
      <c r="D30">
        <v>-16371.97460909954</v>
      </c>
      <c r="E30">
        <v>-1.6371974609099539E-2</v>
      </c>
    </row>
    <row r="32" spans="1:5" x14ac:dyDescent="0.2">
      <c r="A32" t="s">
        <v>12</v>
      </c>
      <c r="B32" t="s">
        <v>3</v>
      </c>
      <c r="C32">
        <v>30.227047957333919</v>
      </c>
      <c r="D32">
        <v>12740.92677009289</v>
      </c>
      <c r="E32">
        <v>1.274092677009289E-2</v>
      </c>
    </row>
    <row r="33" spans="1:5" x14ac:dyDescent="0.2">
      <c r="A33" t="s">
        <v>12</v>
      </c>
      <c r="B33" t="s">
        <v>6</v>
      </c>
      <c r="C33">
        <v>5.6246558158568556</v>
      </c>
      <c r="D33">
        <v>547.35174396309071</v>
      </c>
      <c r="E33">
        <v>5.4735174396309063E-4</v>
      </c>
    </row>
    <row r="34" spans="1:5" x14ac:dyDescent="0.2">
      <c r="A34" t="s">
        <v>12</v>
      </c>
      <c r="B34" t="s">
        <v>7</v>
      </c>
      <c r="C34">
        <v>33.303722178266433</v>
      </c>
      <c r="D34">
        <v>53499.33711606123</v>
      </c>
      <c r="E34">
        <v>5.3499337116061217E-2</v>
      </c>
    </row>
    <row r="35" spans="1:5" x14ac:dyDescent="0.2">
      <c r="A35" t="s">
        <v>12</v>
      </c>
      <c r="B35" t="s">
        <v>8</v>
      </c>
      <c r="C35">
        <v>16.864141223369359</v>
      </c>
      <c r="D35">
        <v>8898.0713765555302</v>
      </c>
      <c r="E35">
        <v>8.8980713765555303E-3</v>
      </c>
    </row>
    <row r="36" spans="1:5" x14ac:dyDescent="0.2">
      <c r="A36" t="s">
        <v>12</v>
      </c>
      <c r="B36" t="s">
        <v>9</v>
      </c>
      <c r="C36">
        <v>8.9550439645090165</v>
      </c>
      <c r="D36">
        <v>42805.584381604502</v>
      </c>
      <c r="E36">
        <v>4.2805584381604499E-2</v>
      </c>
    </row>
    <row r="37" spans="1:5" x14ac:dyDescent="0.2">
      <c r="A37" t="s">
        <v>12</v>
      </c>
      <c r="B37" t="s">
        <v>10</v>
      </c>
      <c r="C37">
        <v>3.9822767067981011</v>
      </c>
      <c r="D37">
        <v>8146.2139910014284</v>
      </c>
      <c r="E37">
        <v>8.1462139910014279E-3</v>
      </c>
    </row>
    <row r="39" spans="1:5" x14ac:dyDescent="0.2">
      <c r="A39" t="s">
        <v>13</v>
      </c>
      <c r="B39" t="s">
        <v>3</v>
      </c>
      <c r="C39">
        <v>61.862732682007334</v>
      </c>
      <c r="D39">
        <v>440105.10436141811</v>
      </c>
      <c r="E39">
        <v>0.44010510436141809</v>
      </c>
    </row>
    <row r="40" spans="1:5" x14ac:dyDescent="0.2">
      <c r="A40" t="s">
        <v>13</v>
      </c>
      <c r="B40" t="s">
        <v>6</v>
      </c>
      <c r="C40">
        <v>53.314181127165362</v>
      </c>
      <c r="D40">
        <v>498765.79593879712</v>
      </c>
      <c r="E40">
        <v>0.49876579593879711</v>
      </c>
    </row>
    <row r="41" spans="1:5" x14ac:dyDescent="0.2">
      <c r="A41" t="s">
        <v>13</v>
      </c>
      <c r="B41" t="s">
        <v>7</v>
      </c>
      <c r="C41">
        <v>49.036625744492213</v>
      </c>
      <c r="D41">
        <v>3753092.6397815701</v>
      </c>
      <c r="E41">
        <v>3.75309263978157</v>
      </c>
    </row>
    <row r="42" spans="1:5" x14ac:dyDescent="0.2">
      <c r="A42" t="s">
        <v>13</v>
      </c>
      <c r="B42" t="s">
        <v>8</v>
      </c>
      <c r="C42">
        <v>43.898651207354789</v>
      </c>
      <c r="D42">
        <v>177707.3115726003</v>
      </c>
      <c r="E42">
        <v>0.17770731157260031</v>
      </c>
    </row>
    <row r="43" spans="1:5" x14ac:dyDescent="0.2">
      <c r="A43" t="s">
        <v>13</v>
      </c>
      <c r="B43" t="s">
        <v>9</v>
      </c>
      <c r="C43">
        <v>4.985305363606586</v>
      </c>
      <c r="D43">
        <v>46953.609656194822</v>
      </c>
      <c r="E43">
        <v>4.6953609656194821E-2</v>
      </c>
    </row>
    <row r="44" spans="1:5" x14ac:dyDescent="0.2">
      <c r="A44" t="s">
        <v>13</v>
      </c>
      <c r="B44" t="s">
        <v>10</v>
      </c>
      <c r="C44">
        <v>8.2478378559433985</v>
      </c>
      <c r="D44">
        <v>297841.87393463083</v>
      </c>
      <c r="E44">
        <v>0.2978418739346308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AbCrIr</vt:lpstr>
      <vt:lpstr>AbCrIr with Event Totals</vt:lpstr>
      <vt:lpstr>AbCrIr Order by IR events</vt:lpstr>
      <vt:lpstr>AbCrIr Order by Ab events</vt:lpstr>
      <vt:lpstr>AbCrIr Order by CR events</vt:lpstr>
      <vt:lpstr>CR</vt:lpstr>
      <vt:lpstr>IR</vt:lpstr>
      <vt:lpstr>'AbCrIr with Event Totals'!Print_Area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Adams</dc:creator>
  <cp:keywords/>
  <dc:description/>
  <cp:lastModifiedBy>Allison Adams</cp:lastModifiedBy>
  <cp:lastPrinted>2023-08-22T21:39:34Z</cp:lastPrinted>
  <dcterms:created xsi:type="dcterms:W3CDTF">2023-08-21T20:49:53Z</dcterms:created>
  <dcterms:modified xsi:type="dcterms:W3CDTF">2023-08-23T03:38:16Z</dcterms:modified>
  <cp:category/>
</cp:coreProperties>
</file>