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data/Abundance/"/>
    </mc:Choice>
  </mc:AlternateContent>
  <xr:revisionPtr revIDLastSave="0" documentId="13_ncr:1_{1ED200FA-61AC-0449-AAA1-7E3400D037DC}" xr6:coauthVersionLast="47" xr6:coauthVersionMax="47" xr10:uidLastSave="{00000000-0000-0000-0000-000000000000}"/>
  <bookViews>
    <workbookView xWindow="3360" yWindow="500" windowWidth="21220" windowHeight="15500" xr2:uid="{00000000-000D-0000-FFFF-FFFF00000000}"/>
  </bookViews>
  <sheets>
    <sheet name="Sheet1" sheetId="1" r:id="rId1"/>
    <sheet name="Alphabetical" sheetId="2" r:id="rId2"/>
    <sheet name="By Mean" sheetId="3" r:id="rId3"/>
    <sheet name="Sheet1 (4)" sheetId="4" r:id="rId4"/>
    <sheet name="Sheet1 (5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4" l="1"/>
  <c r="G22" i="4"/>
  <c r="F22" i="4"/>
  <c r="E22" i="4"/>
  <c r="D22" i="4"/>
  <c r="C22" i="4"/>
  <c r="C22" i="2"/>
  <c r="D22" i="2"/>
  <c r="E22" i="2"/>
  <c r="F22" i="2"/>
  <c r="G22" i="2"/>
  <c r="B22" i="2"/>
  <c r="C22" i="3"/>
  <c r="D22" i="3"/>
  <c r="E22" i="3"/>
  <c r="F22" i="3"/>
  <c r="G22" i="3"/>
  <c r="B22" i="3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12" i="4"/>
  <c r="I12" i="4" s="1"/>
  <c r="H16" i="4"/>
  <c r="I16" i="4" s="1"/>
  <c r="H17" i="4"/>
  <c r="I17" i="4" s="1"/>
  <c r="H10" i="4"/>
  <c r="I10" i="4" s="1"/>
  <c r="H8" i="4"/>
  <c r="I8" i="4" s="1"/>
  <c r="H13" i="4"/>
  <c r="I13" i="4" s="1"/>
  <c r="H14" i="4"/>
  <c r="I14" i="4" s="1"/>
  <c r="H21" i="4"/>
  <c r="I21" i="4" s="1"/>
  <c r="H11" i="4"/>
  <c r="I11" i="4" s="1"/>
  <c r="H7" i="4"/>
  <c r="I7" i="4" s="1"/>
  <c r="H5" i="4"/>
  <c r="I5" i="4" s="1"/>
  <c r="H20" i="4"/>
  <c r="I20" i="4" s="1"/>
  <c r="H15" i="4"/>
  <c r="I15" i="4" s="1"/>
  <c r="H18" i="4"/>
  <c r="I18" i="4" s="1"/>
  <c r="H19" i="4"/>
  <c r="I19" i="4" s="1"/>
  <c r="H9" i="4"/>
  <c r="I9" i="4" s="1"/>
  <c r="H6" i="4"/>
  <c r="I6" i="4" s="1"/>
  <c r="H7" i="3"/>
  <c r="I7" i="3" s="1"/>
  <c r="H15" i="3"/>
  <c r="I15" i="3" s="1"/>
  <c r="H9" i="3"/>
  <c r="I9" i="3" s="1"/>
  <c r="H14" i="3"/>
  <c r="I14" i="3" s="1"/>
  <c r="H5" i="3"/>
  <c r="I5" i="3" s="1"/>
  <c r="H16" i="3"/>
  <c r="I16" i="3" s="1"/>
  <c r="H20" i="3"/>
  <c r="I20" i="3" s="1"/>
  <c r="H17" i="3"/>
  <c r="I17" i="3" s="1"/>
  <c r="H13" i="3"/>
  <c r="I13" i="3" s="1"/>
  <c r="H11" i="3"/>
  <c r="I11" i="3" s="1"/>
  <c r="H12" i="3"/>
  <c r="I12" i="3" s="1"/>
  <c r="H21" i="3"/>
  <c r="I21" i="3" s="1"/>
  <c r="H19" i="3"/>
  <c r="I19" i="3" s="1"/>
  <c r="H10" i="3"/>
  <c r="I10" i="3" s="1"/>
  <c r="H18" i="3"/>
  <c r="I18" i="3" s="1"/>
  <c r="H6" i="3"/>
  <c r="I6" i="3" s="1"/>
  <c r="H8" i="3"/>
  <c r="I8" i="3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</calcChain>
</file>

<file path=xl/sharedStrings.xml><?xml version="1.0" encoding="utf-8"?>
<sst xmlns="http://schemas.openxmlformats.org/spreadsheetml/2006/main" count="373" uniqueCount="45">
  <si>
    <t>samp_date</t>
  </si>
  <si>
    <t>samp_ev</t>
  </si>
  <si>
    <t>group_size</t>
  </si>
  <si>
    <t>TotalCpmI</t>
  </si>
  <si>
    <t>SJR1</t>
  </si>
  <si>
    <t>CenDiaLg</t>
  </si>
  <si>
    <t>CenDiaSm</t>
  </si>
  <si>
    <t>ChlLg</t>
  </si>
  <si>
    <t>ChlSm</t>
  </si>
  <si>
    <t>ChnDiaLg</t>
  </si>
  <si>
    <t>ChnDiaSm</t>
  </si>
  <si>
    <t>CilLg</t>
  </si>
  <si>
    <t>CilSm</t>
  </si>
  <si>
    <t>CyanoLg</t>
  </si>
  <si>
    <t>CyanoSm</t>
  </si>
  <si>
    <t>DinoLg</t>
  </si>
  <si>
    <t>FlagLg</t>
  </si>
  <si>
    <t>FlagSm</t>
  </si>
  <si>
    <t>PenDiaLg</t>
  </si>
  <si>
    <t>PenDiaSm</t>
  </si>
  <si>
    <t>UnidLg</t>
  </si>
  <si>
    <t>UnidSm</t>
  </si>
  <si>
    <t>YBP1</t>
  </si>
  <si>
    <t>WLD2</t>
  </si>
  <si>
    <t>LSZ2</t>
  </si>
  <si>
    <t>SJR2</t>
  </si>
  <si>
    <t>YBP2</t>
  </si>
  <si>
    <r>
      <t>Cells ml</t>
    </r>
    <r>
      <rPr>
        <b/>
        <vertAlign val="superscript"/>
        <sz val="11"/>
        <color theme="1"/>
        <rFont val="Calibri (Body)"/>
      </rPr>
      <t>-1</t>
    </r>
  </si>
  <si>
    <t>Column9</t>
  </si>
  <si>
    <t>Cumulative CR Rank across events</t>
  </si>
  <si>
    <t>Cumulative IR bio Rank across events</t>
  </si>
  <si>
    <t>Totals</t>
  </si>
  <si>
    <t>Mean across sampling event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</si>
  <si>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</si>
  <si>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</si>
  <si>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</si>
  <si>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</si>
  <si>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</si>
  <si>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</si>
  <si>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</si>
  <si>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</si>
  <si>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Column10</t>
  </si>
  <si>
    <t>Column11</t>
  </si>
  <si>
    <t>T</t>
  </si>
  <si>
    <t>Taxa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</si>
</sst>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 (Body)"/>
    </font>
    <font>
      <b/>
      <sz val="8"/>
      <color theme="1"/>
      <name val="Calibri"/>
      <family val="2"/>
      <scheme val="minor"/>
    </font>
    <font>
      <b/>
      <sz val="8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DFF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165" fontId="0" fillId="0" borderId="1" xfId="0" applyNumberFormat="1" applyBorder="1"/>
    <xf numFmtId="0" fontId="3" fillId="0" borderId="0" xfId="0" applyFont="1" applyAlignment="1">
      <alignment horizontal="center" wrapText="1"/>
    </xf>
    <xf numFmtId="2" fontId="0" fillId="2" borderId="3" xfId="0" applyNumberFormat="1" applyFill="1" applyBorder="1"/>
    <xf numFmtId="2" fontId="0" fillId="0" borderId="3" xfId="0" applyNumberFormat="1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2" fontId="0" fillId="2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/>
    <xf numFmtId="0" fontId="1" fillId="0" borderId="4" xfId="0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65" fontId="0" fillId="0" borderId="5" xfId="0" applyNumberFormat="1" applyBorder="1"/>
    <xf numFmtId="2" fontId="0" fillId="0" borderId="5" xfId="0" applyNumberFormat="1" applyBorder="1"/>
    <xf numFmtId="0" fontId="0" fillId="0" borderId="3" xfId="0" applyBorder="1"/>
    <xf numFmtId="2" fontId="0" fillId="3" borderId="3" xfId="0" applyNumberFormat="1" applyFill="1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5">
    <dxf>
      <numFmt numFmtId="2" formatCode="0.0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numFmt numFmtId="2" formatCode="0.0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right style="hair">
          <color auto="1"/>
        </right>
      </border>
    </dxf>
    <dxf>
      <numFmt numFmtId="2" formatCode="0.0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numFmt numFmtId="2" formatCode="0.0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right style="hair">
          <color auto="1"/>
        </right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right style="hair">
          <color auto="1"/>
        </right>
      </border>
    </dxf>
    <dxf>
      <numFmt numFmtId="2" formatCode="0.0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numFmt numFmtId="2" formatCode="0.0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right style="hair">
          <color auto="1"/>
        </right>
      </border>
    </dxf>
  </dxfs>
  <tableStyles count="0" defaultTableStyle="TableStyleMedium9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CA53C-E3FC-0343-A0E0-58B14A3D144A}" name="Table2" displayName="Table2" ref="A4:K22" totalsRowShown="0" tableBorderDxfId="44">
  <autoFilter ref="A4:K22" xr:uid="{3F8CA53C-E3FC-0343-A0E0-58B14A3D144A}"/>
  <tableColumns count="11">
    <tableColumn id="1" xr3:uid="{1F8C685F-2141-3247-987E-6ABFF21D9029}" name="Column1"/>
    <tableColumn id="2" xr3:uid="{B2F9B6A2-F007-964E-A29D-062506DB03CE}" name="Column2" dataDxfId="43"/>
    <tableColumn id="3" xr3:uid="{E25BD1B4-7EA1-7B4D-916E-7A7D81583E76}" name="Column3" dataDxfId="42"/>
    <tableColumn id="4" xr3:uid="{250BFF48-1518-374A-AA74-FE8F32D9E9A3}" name="Column4" dataDxfId="41"/>
    <tableColumn id="5" xr3:uid="{B64CEE9C-B1C5-5140-855D-DE4B358CD598}" name="Column5" dataDxfId="40"/>
    <tableColumn id="6" xr3:uid="{CE26401C-3FE3-754F-8FDF-EAFA44A2A3FF}" name="Column6" dataDxfId="39"/>
    <tableColumn id="7" xr3:uid="{EF228F2D-B556-BD42-873A-7CCDFF4D80F9}" name="Column7" dataDxfId="38"/>
    <tableColumn id="8" xr3:uid="{E0F8DC89-DB5B-234B-8896-94B7A7069594}" name="Column8" dataDxfId="37">
      <calculatedColumnFormula>SUM(Table2[[#This Row],[Column2]]:Table2[[#This Row],[Column7]])</calculatedColumnFormula>
    </tableColumn>
    <tableColumn id="9" xr3:uid="{21FCF9C0-4380-6D4E-9FB9-C9C11836A1D6}" name="Column9" dataDxfId="36">
      <calculatedColumnFormula>Table2[[#This Row],[Column8]]/6</calculatedColumnFormula>
    </tableColumn>
    <tableColumn id="10" xr3:uid="{B13C6B8B-83B4-C542-8888-351BF9EE5921}" name="Column10" dataDxfId="35"/>
    <tableColumn id="11" xr3:uid="{60F01787-F2DD-654F-A031-CEF0D72AAD22}" name="Column11" dataDxfId="34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2843BF-5282-6645-A378-513DF1E3C2A0}" name="Table24" displayName="Table24" ref="A4:K22" totalsRowShown="0" tableBorderDxfId="33">
  <autoFilter ref="A4:K22" xr:uid="{3F8CA53C-E3FC-0343-A0E0-58B14A3D144A}"/>
  <sortState xmlns:xlrd2="http://schemas.microsoft.com/office/spreadsheetml/2017/richdata2" ref="A5:K21">
    <sortCondition descending="1" ref="I4:I21"/>
  </sortState>
  <tableColumns count="11">
    <tableColumn id="1" xr3:uid="{4AD8EC95-35D8-DE47-9C65-E4F6EF72B241}" name="Column1" dataDxfId="32"/>
    <tableColumn id="2" xr3:uid="{E6D7AB51-16C2-FA49-AAB9-ED40B32888B8}" name="Column2" dataDxfId="31"/>
    <tableColumn id="3" xr3:uid="{CD1179ED-31F4-EF4F-B8A4-FA8CBACFA89A}" name="Column3" dataDxfId="30"/>
    <tableColumn id="4" xr3:uid="{C4A042EA-CA9A-AE48-8806-4EB76B672154}" name="Column4" dataDxfId="29"/>
    <tableColumn id="5" xr3:uid="{1272E416-A3E8-2644-836F-92E66570E8E6}" name="Column5" dataDxfId="28"/>
    <tableColumn id="6" xr3:uid="{E841C2A3-9897-7046-ADC6-FC3E2913FD1C}" name="Column6" dataDxfId="27"/>
    <tableColumn id="7" xr3:uid="{A7544FD9-9EA0-E94D-A74A-80A27CF15CB2}" name="Column7" dataDxfId="26"/>
    <tableColumn id="8" xr3:uid="{BAE85705-83A8-B74B-B088-C220A591FB3F}" name="Column8" dataDxfId="25">
      <calculatedColumnFormula>SUM(Table24[[#This Row],[Column2]]:Table24[[#This Row],[Column7]])</calculatedColumnFormula>
    </tableColumn>
    <tableColumn id="9" xr3:uid="{76E90DE2-F959-D94C-97BA-5E7A78C4986E}" name="Column9" dataDxfId="24">
      <calculatedColumnFormula>Table24[[#This Row],[Column8]]/6</calculatedColumnFormula>
    </tableColumn>
    <tableColumn id="10" xr3:uid="{1BF53FCB-CAF6-CB43-88DD-466D8BD6315D}" name="Column10" dataDxfId="23"/>
    <tableColumn id="11" xr3:uid="{21E5F2A5-EA10-094F-8430-63C9DC6EDCBB}" name="Column11" dataDxfId="22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E2607-07E3-2140-BE30-B200DAB02DEB}" name="Table25" displayName="Table25" ref="A4:K22" totalsRowShown="0" tableBorderDxfId="21">
  <autoFilter ref="A4:K22" xr:uid="{3F8CA53C-E3FC-0343-A0E0-58B14A3D144A}"/>
  <sortState xmlns:xlrd2="http://schemas.microsoft.com/office/spreadsheetml/2017/richdata2" ref="A5:K21">
    <sortCondition ref="J4:J21"/>
  </sortState>
  <tableColumns count="11">
    <tableColumn id="1" xr3:uid="{0B4E6CFC-B72E-AA4A-9AEC-25590F4780F2}" name="Column1"/>
    <tableColumn id="2" xr3:uid="{B8CBC2C7-AE4B-F94B-96F1-2F8645C49EF3}" name="Column2" dataDxfId="20"/>
    <tableColumn id="3" xr3:uid="{6060B73D-AE82-8848-852D-D78D4F153903}" name="Column3" dataDxfId="19"/>
    <tableColumn id="4" xr3:uid="{EF401350-C1AC-CB44-B11F-74BF76FD6408}" name="Column4" dataDxfId="18"/>
    <tableColumn id="5" xr3:uid="{B30E7976-F966-C94C-8BF0-48819FBAC76B}" name="Column5" dataDxfId="17"/>
    <tableColumn id="6" xr3:uid="{F933D8DA-3A3B-CB46-BF53-38B975CA1707}" name="Column6" dataDxfId="16"/>
    <tableColumn id="7" xr3:uid="{BB41A206-42D1-E840-9446-C0AC539CE2EE}" name="Column7" dataDxfId="15"/>
    <tableColumn id="8" xr3:uid="{EEF949E3-5662-E249-B37B-43B2065DA409}" name="Column8" dataDxfId="14">
      <calculatedColumnFormula>SUM(Table25[[#This Row],[Column2]]:Table25[[#This Row],[Column7]])</calculatedColumnFormula>
    </tableColumn>
    <tableColumn id="9" xr3:uid="{28C1EF6A-DD12-6B46-88A7-129795405932}" name="Column9" dataDxfId="13">
      <calculatedColumnFormula>Table25[[#This Row],[Column8]]/6</calculatedColumnFormula>
    </tableColumn>
    <tableColumn id="10" xr3:uid="{610A2A9D-41BC-A042-A223-73AF476A9F02}" name="Column10" dataDxfId="12"/>
    <tableColumn id="11" xr3:uid="{9CFA7DA9-55B7-9844-8654-483826ADE18D}" name="Column11" dataDxfId="11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5FCEA6-AA5C-CA4D-A80B-BDF6C2367246}" name="Table26" displayName="Table26" ref="A4:K21" totalsRowShown="0" tableBorderDxfId="10">
  <autoFilter ref="A4:K21" xr:uid="{3F8CA53C-E3FC-0343-A0E0-58B14A3D144A}"/>
  <tableColumns count="11">
    <tableColumn id="1" xr3:uid="{E0B1F811-E667-C044-B36D-C0DCB0D4BE3F}" name="Column1"/>
    <tableColumn id="2" xr3:uid="{752F480B-469F-F247-9F9D-47CAB7CA1F86}" name="Column2" dataDxfId="9"/>
    <tableColumn id="3" xr3:uid="{6CC36FA7-68ED-C649-A2FE-955FB5D36388}" name="Column3" dataDxfId="8"/>
    <tableColumn id="4" xr3:uid="{8AFFE156-A59F-BB4E-988A-42C385E763DD}" name="Column4" dataDxfId="7"/>
    <tableColumn id="5" xr3:uid="{98E98928-361A-2B42-B2FE-DEADB75F35D7}" name="Column5" dataDxfId="6"/>
    <tableColumn id="6" xr3:uid="{8F61A043-9E29-3040-9CCC-9487AA73CD03}" name="Column6" dataDxfId="5"/>
    <tableColumn id="7" xr3:uid="{1629478C-13F3-F642-80B6-73056EDE3349}" name="Column7" dataDxfId="4"/>
    <tableColumn id="8" xr3:uid="{668F69E3-5319-9F4A-A404-2B356687DAA5}" name="Column8" dataDxfId="3">
      <calculatedColumnFormula>SUM(Table26[[#This Row],[Column2]]:Table26[[#This Row],[Column7]])</calculatedColumnFormula>
    </tableColumn>
    <tableColumn id="9" xr3:uid="{C2CA31FD-0FEF-DF4A-87D4-B4E06DD9C3E8}" name="Column9" dataDxfId="2">
      <calculatedColumnFormula>Table26[[#This Row],[Column8]]/6</calculatedColumnFormula>
    </tableColumn>
    <tableColumn id="10" xr3:uid="{9453CE81-3C63-6741-9770-BB7ECF960EED}" name="Column10" dataDxfId="1"/>
    <tableColumn id="11" xr3:uid="{1B79924B-5437-DC4E-90AE-F7700F6E476A}" name="Column11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zoomScale="150" zoomScaleNormal="150" workbookViewId="0">
      <selection activeCell="F6" sqref="F6"/>
    </sheetView>
  </sheetViews>
  <sheetFormatPr baseColWidth="10" defaultColWidth="8.83203125" defaultRowHeight="15" x14ac:dyDescent="0.2"/>
  <cols>
    <col min="1" max="1" width="20.6640625" style="2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43670</v>
      </c>
      <c r="B2" t="s">
        <v>4</v>
      </c>
      <c r="C2" t="s">
        <v>5</v>
      </c>
      <c r="D2">
        <v>166.83418377739821</v>
      </c>
    </row>
    <row r="3" spans="1:4" x14ac:dyDescent="0.2">
      <c r="A3" s="2">
        <v>43670</v>
      </c>
      <c r="B3" t="s">
        <v>4</v>
      </c>
      <c r="C3" t="s">
        <v>6</v>
      </c>
      <c r="D3">
        <v>212.77139805130449</v>
      </c>
    </row>
    <row r="4" spans="1:4" x14ac:dyDescent="0.2">
      <c r="A4" s="2">
        <v>43670</v>
      </c>
      <c r="B4" t="s">
        <v>4</v>
      </c>
      <c r="C4" t="s">
        <v>7</v>
      </c>
      <c r="D4">
        <v>0</v>
      </c>
    </row>
    <row r="5" spans="1:4" x14ac:dyDescent="0.2">
      <c r="A5" s="2">
        <v>43670</v>
      </c>
      <c r="B5" t="s">
        <v>4</v>
      </c>
      <c r="C5" t="s">
        <v>8</v>
      </c>
      <c r="D5">
        <v>3.7010576093717749</v>
      </c>
    </row>
    <row r="6" spans="1:4" x14ac:dyDescent="0.2">
      <c r="A6" s="2">
        <v>43670</v>
      </c>
      <c r="B6" t="s">
        <v>4</v>
      </c>
      <c r="C6" t="s">
        <v>9</v>
      </c>
      <c r="D6">
        <v>0.1224870801334485</v>
      </c>
    </row>
    <row r="7" spans="1:4" x14ac:dyDescent="0.2">
      <c r="A7" s="2">
        <v>43670</v>
      </c>
      <c r="B7" t="s">
        <v>4</v>
      </c>
      <c r="C7" t="s">
        <v>10</v>
      </c>
      <c r="D7">
        <v>0</v>
      </c>
    </row>
    <row r="8" spans="1:4" x14ac:dyDescent="0.2">
      <c r="A8" s="2">
        <v>43670</v>
      </c>
      <c r="B8" t="s">
        <v>4</v>
      </c>
      <c r="C8" t="s">
        <v>11</v>
      </c>
      <c r="D8">
        <v>11.80097341708453</v>
      </c>
    </row>
    <row r="9" spans="1:4" x14ac:dyDescent="0.2">
      <c r="A9" s="2">
        <v>43670</v>
      </c>
      <c r="B9" t="s">
        <v>4</v>
      </c>
      <c r="C9" t="s">
        <v>12</v>
      </c>
      <c r="D9">
        <v>37.258821084439177</v>
      </c>
    </row>
    <row r="10" spans="1:4" x14ac:dyDescent="0.2">
      <c r="A10" s="2">
        <v>43670</v>
      </c>
      <c r="B10" t="s">
        <v>4</v>
      </c>
      <c r="C10" t="s">
        <v>13</v>
      </c>
      <c r="D10">
        <v>0.71654648607404248</v>
      </c>
    </row>
    <row r="11" spans="1:4" x14ac:dyDescent="0.2">
      <c r="A11" s="2">
        <v>43670</v>
      </c>
      <c r="B11" t="s">
        <v>4</v>
      </c>
      <c r="C11" t="s">
        <v>14</v>
      </c>
      <c r="D11">
        <v>0.65861690450054877</v>
      </c>
    </row>
    <row r="12" spans="1:4" x14ac:dyDescent="0.2">
      <c r="A12" s="2">
        <v>43670</v>
      </c>
      <c r="B12" t="s">
        <v>4</v>
      </c>
      <c r="C12" t="s">
        <v>15</v>
      </c>
      <c r="D12">
        <v>0</v>
      </c>
    </row>
    <row r="13" spans="1:4" x14ac:dyDescent="0.2">
      <c r="A13" s="2">
        <v>43670</v>
      </c>
      <c r="B13" t="s">
        <v>4</v>
      </c>
      <c r="C13" t="s">
        <v>16</v>
      </c>
      <c r="D13">
        <v>8.7815587266739839E-2</v>
      </c>
    </row>
    <row r="14" spans="1:4" x14ac:dyDescent="0.2">
      <c r="A14" s="2">
        <v>43670</v>
      </c>
      <c r="B14" t="s">
        <v>4</v>
      </c>
      <c r="C14" t="s">
        <v>17</v>
      </c>
      <c r="D14">
        <v>83.74864045667708</v>
      </c>
    </row>
    <row r="15" spans="1:4" x14ac:dyDescent="0.2">
      <c r="A15" s="2">
        <v>43670</v>
      </c>
      <c r="B15" t="s">
        <v>4</v>
      </c>
      <c r="C15" t="s">
        <v>18</v>
      </c>
      <c r="D15">
        <v>7.8579286500078574E-2</v>
      </c>
    </row>
    <row r="16" spans="1:4" x14ac:dyDescent="0.2">
      <c r="A16" s="2">
        <v>43670</v>
      </c>
      <c r="B16" t="s">
        <v>4</v>
      </c>
      <c r="C16" t="s">
        <v>19</v>
      </c>
      <c r="D16">
        <v>7.9474579185426109</v>
      </c>
    </row>
    <row r="17" spans="1:4" x14ac:dyDescent="0.2">
      <c r="A17" s="2">
        <v>43670</v>
      </c>
      <c r="B17" t="s">
        <v>4</v>
      </c>
      <c r="C17" t="s">
        <v>20</v>
      </c>
      <c r="D17">
        <v>7.9503692881441186</v>
      </c>
    </row>
    <row r="18" spans="1:4" x14ac:dyDescent="0.2">
      <c r="A18" s="2">
        <v>43670</v>
      </c>
      <c r="B18" t="s">
        <v>4</v>
      </c>
      <c r="C18" t="s">
        <v>21</v>
      </c>
      <c r="D18">
        <v>130.1001344381169</v>
      </c>
    </row>
    <row r="19" spans="1:4" x14ac:dyDescent="0.2">
      <c r="A19" s="2">
        <v>43677</v>
      </c>
      <c r="B19" t="s">
        <v>22</v>
      </c>
      <c r="C19" t="s">
        <v>5</v>
      </c>
      <c r="D19">
        <v>5.1986683846256998</v>
      </c>
    </row>
    <row r="20" spans="1:4" x14ac:dyDescent="0.2">
      <c r="A20" s="2">
        <v>43677</v>
      </c>
      <c r="B20" t="s">
        <v>22</v>
      </c>
      <c r="C20" t="s">
        <v>6</v>
      </c>
      <c r="D20">
        <v>10.40016659900952</v>
      </c>
    </row>
    <row r="21" spans="1:4" x14ac:dyDescent="0.2">
      <c r="A21" s="2">
        <v>43677</v>
      </c>
      <c r="B21" t="s">
        <v>22</v>
      </c>
      <c r="C21" t="s">
        <v>7</v>
      </c>
      <c r="D21">
        <v>0</v>
      </c>
    </row>
    <row r="22" spans="1:4" x14ac:dyDescent="0.2">
      <c r="A22" s="2">
        <v>43677</v>
      </c>
      <c r="B22" t="s">
        <v>22</v>
      </c>
      <c r="C22" t="s">
        <v>8</v>
      </c>
      <c r="D22">
        <v>5.3718162897767243</v>
      </c>
    </row>
    <row r="23" spans="1:4" x14ac:dyDescent="0.2">
      <c r="A23" s="2">
        <v>43677</v>
      </c>
      <c r="B23" t="s">
        <v>22</v>
      </c>
      <c r="C23" t="s">
        <v>9</v>
      </c>
      <c r="D23">
        <v>0</v>
      </c>
    </row>
    <row r="24" spans="1:4" x14ac:dyDescent="0.2">
      <c r="A24" s="2">
        <v>43677</v>
      </c>
      <c r="B24" t="s">
        <v>22</v>
      </c>
      <c r="C24" t="s">
        <v>10</v>
      </c>
      <c r="D24">
        <v>4.4101433296582143E-2</v>
      </c>
    </row>
    <row r="25" spans="1:4" x14ac:dyDescent="0.2">
      <c r="A25" s="2">
        <v>43677</v>
      </c>
      <c r="B25" t="s">
        <v>22</v>
      </c>
      <c r="C25" t="s">
        <v>11</v>
      </c>
      <c r="D25">
        <v>5.2049775167938312</v>
      </c>
    </row>
    <row r="26" spans="1:4" x14ac:dyDescent="0.2">
      <c r="A26" s="2">
        <v>43677</v>
      </c>
      <c r="B26" t="s">
        <v>22</v>
      </c>
      <c r="C26" t="s">
        <v>12</v>
      </c>
      <c r="D26">
        <v>14.48203120616474</v>
      </c>
    </row>
    <row r="27" spans="1:4" x14ac:dyDescent="0.2">
      <c r="A27" s="2">
        <v>43677</v>
      </c>
      <c r="B27" t="s">
        <v>22</v>
      </c>
      <c r="C27" t="s">
        <v>13</v>
      </c>
      <c r="D27">
        <v>1.923078054703889</v>
      </c>
    </row>
    <row r="28" spans="1:4" x14ac:dyDescent="0.2">
      <c r="A28" s="2">
        <v>43677</v>
      </c>
      <c r="B28" t="s">
        <v>22</v>
      </c>
      <c r="C28" t="s">
        <v>14</v>
      </c>
      <c r="D28">
        <v>0.79134256877287734</v>
      </c>
    </row>
    <row r="29" spans="1:4" x14ac:dyDescent="0.2">
      <c r="A29" s="2">
        <v>43677</v>
      </c>
      <c r="B29" t="s">
        <v>22</v>
      </c>
      <c r="C29" t="s">
        <v>15</v>
      </c>
      <c r="D29">
        <v>0</v>
      </c>
    </row>
    <row r="30" spans="1:4" x14ac:dyDescent="0.2">
      <c r="A30" s="2">
        <v>43677</v>
      </c>
      <c r="B30" t="s">
        <v>22</v>
      </c>
      <c r="C30" t="s">
        <v>16</v>
      </c>
      <c r="D30">
        <v>0.48511576626240349</v>
      </c>
    </row>
    <row r="31" spans="1:4" x14ac:dyDescent="0.2">
      <c r="A31" s="2">
        <v>43677</v>
      </c>
      <c r="B31" t="s">
        <v>22</v>
      </c>
      <c r="C31" t="s">
        <v>17</v>
      </c>
      <c r="D31">
        <v>1707.3434229592251</v>
      </c>
    </row>
    <row r="32" spans="1:4" x14ac:dyDescent="0.2">
      <c r="A32" s="2">
        <v>43677</v>
      </c>
      <c r="B32" t="s">
        <v>22</v>
      </c>
      <c r="C32" t="s">
        <v>18</v>
      </c>
      <c r="D32">
        <v>1.657010704557057</v>
      </c>
    </row>
    <row r="33" spans="1:4" x14ac:dyDescent="0.2">
      <c r="A33" s="2">
        <v>43677</v>
      </c>
      <c r="B33" t="s">
        <v>22</v>
      </c>
      <c r="C33" t="s">
        <v>19</v>
      </c>
      <c r="D33">
        <v>26.228671741881591</v>
      </c>
    </row>
    <row r="34" spans="1:4" x14ac:dyDescent="0.2">
      <c r="A34" s="2">
        <v>43677</v>
      </c>
      <c r="B34" t="s">
        <v>22</v>
      </c>
      <c r="C34" t="s">
        <v>20</v>
      </c>
      <c r="D34">
        <v>1.009951921946336</v>
      </c>
    </row>
    <row r="35" spans="1:4" x14ac:dyDescent="0.2">
      <c r="A35" s="2">
        <v>43677</v>
      </c>
      <c r="B35" t="s">
        <v>22</v>
      </c>
      <c r="C35" t="s">
        <v>21</v>
      </c>
      <c r="D35">
        <v>153.05971518402779</v>
      </c>
    </row>
    <row r="36" spans="1:4" x14ac:dyDescent="0.2">
      <c r="A36" s="2">
        <v>43691</v>
      </c>
      <c r="B36" t="s">
        <v>23</v>
      </c>
      <c r="C36" t="s">
        <v>5</v>
      </c>
      <c r="D36">
        <v>3.679149110349067</v>
      </c>
    </row>
    <row r="37" spans="1:4" x14ac:dyDescent="0.2">
      <c r="A37" s="2">
        <v>43691</v>
      </c>
      <c r="B37" t="s">
        <v>23</v>
      </c>
      <c r="C37" t="s">
        <v>6</v>
      </c>
      <c r="D37">
        <v>18.43663639282801</v>
      </c>
    </row>
    <row r="38" spans="1:4" x14ac:dyDescent="0.2">
      <c r="A38" s="2">
        <v>43691</v>
      </c>
      <c r="B38" t="s">
        <v>23</v>
      </c>
      <c r="C38" t="s">
        <v>7</v>
      </c>
      <c r="D38">
        <v>4.1942790034393093E-2</v>
      </c>
    </row>
    <row r="39" spans="1:4" x14ac:dyDescent="0.2">
      <c r="A39" s="2">
        <v>43691</v>
      </c>
      <c r="B39" t="s">
        <v>23</v>
      </c>
      <c r="C39" t="s">
        <v>8</v>
      </c>
      <c r="D39">
        <v>4.430056016632812</v>
      </c>
    </row>
    <row r="40" spans="1:4" x14ac:dyDescent="0.2">
      <c r="A40" s="2">
        <v>43691</v>
      </c>
      <c r="B40" t="s">
        <v>23</v>
      </c>
      <c r="C40" t="s">
        <v>9</v>
      </c>
      <c r="D40">
        <v>4.4101433296582143E-2</v>
      </c>
    </row>
    <row r="41" spans="1:4" x14ac:dyDescent="0.2">
      <c r="A41" s="2">
        <v>43691</v>
      </c>
      <c r="B41" t="s">
        <v>23</v>
      </c>
      <c r="C41" t="s">
        <v>10</v>
      </c>
      <c r="D41">
        <v>0.21896482127472419</v>
      </c>
    </row>
    <row r="42" spans="1:4" x14ac:dyDescent="0.2">
      <c r="A42" s="2">
        <v>43691</v>
      </c>
      <c r="B42" t="s">
        <v>23</v>
      </c>
      <c r="C42" t="s">
        <v>11</v>
      </c>
      <c r="D42">
        <v>4.334587615335237</v>
      </c>
    </row>
    <row r="43" spans="1:4" x14ac:dyDescent="0.2">
      <c r="A43" s="2">
        <v>43691</v>
      </c>
      <c r="B43" t="s">
        <v>23</v>
      </c>
      <c r="C43" t="s">
        <v>12</v>
      </c>
      <c r="D43">
        <v>24.29726774797863</v>
      </c>
    </row>
    <row r="44" spans="1:4" x14ac:dyDescent="0.2">
      <c r="A44" s="2">
        <v>43691</v>
      </c>
      <c r="B44" t="s">
        <v>23</v>
      </c>
      <c r="C44" t="s">
        <v>13</v>
      </c>
      <c r="D44">
        <v>7.0935437233674898</v>
      </c>
    </row>
    <row r="45" spans="1:4" x14ac:dyDescent="0.2">
      <c r="A45" s="2">
        <v>43691</v>
      </c>
      <c r="B45" t="s">
        <v>23</v>
      </c>
      <c r="C45" t="s">
        <v>14</v>
      </c>
      <c r="D45">
        <v>2.7979754824930838</v>
      </c>
    </row>
    <row r="46" spans="1:4" x14ac:dyDescent="0.2">
      <c r="A46" s="2">
        <v>43691</v>
      </c>
      <c r="B46" t="s">
        <v>23</v>
      </c>
      <c r="C46" t="s">
        <v>15</v>
      </c>
      <c r="D46">
        <v>0</v>
      </c>
    </row>
    <row r="47" spans="1:4" x14ac:dyDescent="0.2">
      <c r="A47" s="2">
        <v>43691</v>
      </c>
      <c r="B47" t="s">
        <v>23</v>
      </c>
      <c r="C47" t="s">
        <v>16</v>
      </c>
      <c r="D47">
        <v>0</v>
      </c>
    </row>
    <row r="48" spans="1:4" x14ac:dyDescent="0.2">
      <c r="A48" s="2">
        <v>43691</v>
      </c>
      <c r="B48" t="s">
        <v>23</v>
      </c>
      <c r="C48" t="s">
        <v>17</v>
      </c>
      <c r="D48">
        <v>1155.3685493134981</v>
      </c>
    </row>
    <row r="49" spans="1:4" x14ac:dyDescent="0.2">
      <c r="A49" s="2">
        <v>43691</v>
      </c>
      <c r="B49" t="s">
        <v>23</v>
      </c>
      <c r="C49" t="s">
        <v>18</v>
      </c>
      <c r="D49">
        <v>5.9677223969218947</v>
      </c>
    </row>
    <row r="50" spans="1:4" x14ac:dyDescent="0.2">
      <c r="A50" s="2">
        <v>43691</v>
      </c>
      <c r="B50" t="s">
        <v>23</v>
      </c>
      <c r="C50" t="s">
        <v>19</v>
      </c>
      <c r="D50">
        <v>21.351541222048791</v>
      </c>
    </row>
    <row r="51" spans="1:4" x14ac:dyDescent="0.2">
      <c r="A51" s="2">
        <v>43691</v>
      </c>
      <c r="B51" t="s">
        <v>23</v>
      </c>
      <c r="C51" t="s">
        <v>20</v>
      </c>
      <c r="D51">
        <v>6.5595510139265736</v>
      </c>
    </row>
    <row r="52" spans="1:4" x14ac:dyDescent="0.2">
      <c r="A52" s="2">
        <v>43691</v>
      </c>
      <c r="B52" t="s">
        <v>23</v>
      </c>
      <c r="C52" t="s">
        <v>21</v>
      </c>
      <c r="D52">
        <v>268.34997556631282</v>
      </c>
    </row>
    <row r="53" spans="1:4" x14ac:dyDescent="0.2">
      <c r="A53" s="2">
        <v>43696</v>
      </c>
      <c r="B53" t="s">
        <v>24</v>
      </c>
      <c r="C53" t="s">
        <v>5</v>
      </c>
      <c r="D53">
        <v>175.54099972117069</v>
      </c>
    </row>
    <row r="54" spans="1:4" x14ac:dyDescent="0.2">
      <c r="A54" s="2">
        <v>43696</v>
      </c>
      <c r="B54" t="s">
        <v>24</v>
      </c>
      <c r="C54" t="s">
        <v>6</v>
      </c>
      <c r="D54">
        <v>439.53726927937578</v>
      </c>
    </row>
    <row r="55" spans="1:4" x14ac:dyDescent="0.2">
      <c r="A55" s="2">
        <v>43696</v>
      </c>
      <c r="B55" t="s">
        <v>24</v>
      </c>
      <c r="C55" t="s">
        <v>7</v>
      </c>
      <c r="D55">
        <v>0.12731629166489439</v>
      </c>
    </row>
    <row r="56" spans="1:4" x14ac:dyDescent="0.2">
      <c r="A56" s="2">
        <v>43696</v>
      </c>
      <c r="B56" t="s">
        <v>24</v>
      </c>
      <c r="C56" t="s">
        <v>8</v>
      </c>
      <c r="D56">
        <v>2.2547365535753952</v>
      </c>
    </row>
    <row r="57" spans="1:4" x14ac:dyDescent="0.2">
      <c r="A57" s="2">
        <v>43696</v>
      </c>
      <c r="B57" t="s">
        <v>24</v>
      </c>
      <c r="C57" t="s">
        <v>9</v>
      </c>
      <c r="D57">
        <v>1.102273640234595</v>
      </c>
    </row>
    <row r="58" spans="1:4" x14ac:dyDescent="0.2">
      <c r="A58" s="2">
        <v>43696</v>
      </c>
      <c r="B58" t="s">
        <v>24</v>
      </c>
      <c r="C58" t="s">
        <v>10</v>
      </c>
      <c r="D58">
        <v>0</v>
      </c>
    </row>
    <row r="59" spans="1:4" x14ac:dyDescent="0.2">
      <c r="A59" s="2">
        <v>43696</v>
      </c>
      <c r="B59" t="s">
        <v>24</v>
      </c>
      <c r="C59" t="s">
        <v>11</v>
      </c>
      <c r="D59">
        <v>8.8615100575459564</v>
      </c>
    </row>
    <row r="60" spans="1:4" x14ac:dyDescent="0.2">
      <c r="A60" s="2">
        <v>43696</v>
      </c>
      <c r="B60" t="s">
        <v>24</v>
      </c>
      <c r="C60" t="s">
        <v>12</v>
      </c>
      <c r="D60">
        <v>9.669075310689875</v>
      </c>
    </row>
    <row r="61" spans="1:4" x14ac:dyDescent="0.2">
      <c r="A61" s="2">
        <v>43696</v>
      </c>
      <c r="B61" t="s">
        <v>24</v>
      </c>
      <c r="C61" t="s">
        <v>13</v>
      </c>
      <c r="D61">
        <v>0</v>
      </c>
    </row>
    <row r="62" spans="1:4" x14ac:dyDescent="0.2">
      <c r="A62" s="2">
        <v>43696</v>
      </c>
      <c r="B62" t="s">
        <v>24</v>
      </c>
      <c r="C62" t="s">
        <v>14</v>
      </c>
      <c r="D62">
        <v>0.4357298474945534</v>
      </c>
    </row>
    <row r="63" spans="1:4" x14ac:dyDescent="0.2">
      <c r="A63" s="2">
        <v>43696</v>
      </c>
      <c r="B63" t="s">
        <v>24</v>
      </c>
      <c r="C63" t="s">
        <v>15</v>
      </c>
      <c r="D63">
        <v>1.2193819441490741</v>
      </c>
    </row>
    <row r="64" spans="1:4" x14ac:dyDescent="0.2">
      <c r="A64" s="2">
        <v>43696</v>
      </c>
      <c r="B64" t="s">
        <v>24</v>
      </c>
      <c r="C64" t="s">
        <v>16</v>
      </c>
      <c r="D64">
        <v>1.7799390986409831</v>
      </c>
    </row>
    <row r="65" spans="1:4" x14ac:dyDescent="0.2">
      <c r="A65" s="2">
        <v>43696</v>
      </c>
      <c r="B65" t="s">
        <v>24</v>
      </c>
      <c r="C65" t="s">
        <v>17</v>
      </c>
      <c r="D65">
        <v>1115.250991980183</v>
      </c>
    </row>
    <row r="66" spans="1:4" x14ac:dyDescent="0.2">
      <c r="A66" s="2">
        <v>43696</v>
      </c>
      <c r="B66" t="s">
        <v>24</v>
      </c>
      <c r="C66" t="s">
        <v>18</v>
      </c>
      <c r="D66">
        <v>0.59641113615848851</v>
      </c>
    </row>
    <row r="67" spans="1:4" x14ac:dyDescent="0.2">
      <c r="A67" s="2">
        <v>43696</v>
      </c>
      <c r="B67" t="s">
        <v>24</v>
      </c>
      <c r="C67" t="s">
        <v>19</v>
      </c>
      <c r="D67">
        <v>77.108479448660646</v>
      </c>
    </row>
    <row r="68" spans="1:4" x14ac:dyDescent="0.2">
      <c r="A68" s="2">
        <v>43696</v>
      </c>
      <c r="B68" t="s">
        <v>24</v>
      </c>
      <c r="C68" t="s">
        <v>20</v>
      </c>
      <c r="D68">
        <v>0.2144622611638051</v>
      </c>
    </row>
    <row r="69" spans="1:4" x14ac:dyDescent="0.2">
      <c r="A69" s="2">
        <v>43696</v>
      </c>
      <c r="B69" t="s">
        <v>24</v>
      </c>
      <c r="C69" t="s">
        <v>21</v>
      </c>
      <c r="D69">
        <v>116.6957085718517</v>
      </c>
    </row>
    <row r="70" spans="1:4" x14ac:dyDescent="0.2">
      <c r="A70" s="2">
        <v>43712</v>
      </c>
      <c r="B70" t="s">
        <v>25</v>
      </c>
      <c r="C70" t="s">
        <v>5</v>
      </c>
      <c r="D70">
        <v>15.12757050199038</v>
      </c>
    </row>
    <row r="71" spans="1:4" x14ac:dyDescent="0.2">
      <c r="A71" s="2">
        <v>43712</v>
      </c>
      <c r="B71" t="s">
        <v>25</v>
      </c>
      <c r="C71" t="s">
        <v>6</v>
      </c>
      <c r="D71">
        <v>116.5071707351094</v>
      </c>
    </row>
    <row r="72" spans="1:4" x14ac:dyDescent="0.2">
      <c r="A72" s="2">
        <v>43712</v>
      </c>
      <c r="B72" t="s">
        <v>25</v>
      </c>
      <c r="C72" t="s">
        <v>7</v>
      </c>
      <c r="D72">
        <v>8.7241418267658466E-2</v>
      </c>
    </row>
    <row r="73" spans="1:4" x14ac:dyDescent="0.2">
      <c r="A73" s="2">
        <v>43712</v>
      </c>
      <c r="B73" t="s">
        <v>25</v>
      </c>
      <c r="C73" t="s">
        <v>8</v>
      </c>
      <c r="D73">
        <v>3.5334614980304129</v>
      </c>
    </row>
    <row r="74" spans="1:4" x14ac:dyDescent="0.2">
      <c r="A74" s="2">
        <v>43712</v>
      </c>
      <c r="B74" t="s">
        <v>25</v>
      </c>
      <c r="C74" t="s">
        <v>9</v>
      </c>
      <c r="D74">
        <v>0.30562954752668181</v>
      </c>
    </row>
    <row r="75" spans="1:4" x14ac:dyDescent="0.2">
      <c r="A75" s="2">
        <v>43712</v>
      </c>
      <c r="B75" t="s">
        <v>25</v>
      </c>
      <c r="C75" t="s">
        <v>10</v>
      </c>
      <c r="D75">
        <v>0</v>
      </c>
    </row>
    <row r="76" spans="1:4" x14ac:dyDescent="0.2">
      <c r="A76" s="2">
        <v>43712</v>
      </c>
      <c r="B76" t="s">
        <v>25</v>
      </c>
      <c r="C76" t="s">
        <v>11</v>
      </c>
      <c r="D76">
        <v>6.3234721112134613</v>
      </c>
    </row>
    <row r="77" spans="1:4" x14ac:dyDescent="0.2">
      <c r="A77" s="2">
        <v>43712</v>
      </c>
      <c r="B77" t="s">
        <v>25</v>
      </c>
      <c r="C77" t="s">
        <v>12</v>
      </c>
      <c r="D77">
        <v>11.210845517021189</v>
      </c>
    </row>
    <row r="78" spans="1:4" x14ac:dyDescent="0.2">
      <c r="A78" s="2">
        <v>43712</v>
      </c>
      <c r="B78" t="s">
        <v>25</v>
      </c>
      <c r="C78" t="s">
        <v>13</v>
      </c>
      <c r="D78">
        <v>4.7143595641422831</v>
      </c>
    </row>
    <row r="79" spans="1:4" x14ac:dyDescent="0.2">
      <c r="A79" s="2">
        <v>43712</v>
      </c>
      <c r="B79" t="s">
        <v>25</v>
      </c>
      <c r="C79" t="s">
        <v>14</v>
      </c>
      <c r="D79">
        <v>0</v>
      </c>
    </row>
    <row r="80" spans="1:4" x14ac:dyDescent="0.2">
      <c r="A80" s="2">
        <v>43712</v>
      </c>
      <c r="B80" t="s">
        <v>25</v>
      </c>
      <c r="C80" t="s">
        <v>15</v>
      </c>
      <c r="D80">
        <v>0.82898229677774515</v>
      </c>
    </row>
    <row r="81" spans="1:4" x14ac:dyDescent="0.2">
      <c r="A81" s="2">
        <v>43712</v>
      </c>
      <c r="B81" t="s">
        <v>25</v>
      </c>
      <c r="C81" t="s">
        <v>16</v>
      </c>
      <c r="D81">
        <v>8.7146072908891759E-2</v>
      </c>
    </row>
    <row r="82" spans="1:4" x14ac:dyDescent="0.2">
      <c r="A82" s="2">
        <v>43712</v>
      </c>
      <c r="B82" t="s">
        <v>25</v>
      </c>
      <c r="C82" t="s">
        <v>17</v>
      </c>
      <c r="D82">
        <v>336.00768308749838</v>
      </c>
    </row>
    <row r="83" spans="1:4" x14ac:dyDescent="0.2">
      <c r="A83" s="2">
        <v>43712</v>
      </c>
      <c r="B83" t="s">
        <v>25</v>
      </c>
      <c r="C83" t="s">
        <v>18</v>
      </c>
      <c r="D83">
        <v>0.61011785572100907</v>
      </c>
    </row>
    <row r="84" spans="1:4" x14ac:dyDescent="0.2">
      <c r="A84" s="2">
        <v>43712</v>
      </c>
      <c r="B84" t="s">
        <v>25</v>
      </c>
      <c r="C84" t="s">
        <v>19</v>
      </c>
      <c r="D84">
        <v>44.428406860068797</v>
      </c>
    </row>
    <row r="85" spans="1:4" x14ac:dyDescent="0.2">
      <c r="A85" s="2">
        <v>43712</v>
      </c>
      <c r="B85" t="s">
        <v>25</v>
      </c>
      <c r="C85" t="s">
        <v>20</v>
      </c>
      <c r="D85">
        <v>1.701205373740676</v>
      </c>
    </row>
    <row r="86" spans="1:4" x14ac:dyDescent="0.2">
      <c r="A86" s="2">
        <v>43712</v>
      </c>
      <c r="B86" t="s">
        <v>25</v>
      </c>
      <c r="C86" t="s">
        <v>21</v>
      </c>
      <c r="D86">
        <v>126.49938014323639</v>
      </c>
    </row>
    <row r="87" spans="1:4" x14ac:dyDescent="0.2">
      <c r="A87" s="2">
        <v>43726</v>
      </c>
      <c r="B87" t="s">
        <v>26</v>
      </c>
      <c r="C87" t="s">
        <v>5</v>
      </c>
      <c r="D87">
        <v>92.259257388577737</v>
      </c>
    </row>
    <row r="88" spans="1:4" x14ac:dyDescent="0.2">
      <c r="A88" s="2">
        <v>43726</v>
      </c>
      <c r="B88" t="s">
        <v>26</v>
      </c>
      <c r="C88" t="s">
        <v>6</v>
      </c>
      <c r="D88">
        <v>805.33748789728759</v>
      </c>
    </row>
    <row r="89" spans="1:4" x14ac:dyDescent="0.2">
      <c r="A89" s="2">
        <v>43726</v>
      </c>
      <c r="B89" t="s">
        <v>26</v>
      </c>
      <c r="C89" t="s">
        <v>7</v>
      </c>
      <c r="D89">
        <v>11.815755262749709</v>
      </c>
    </row>
    <row r="90" spans="1:4" x14ac:dyDescent="0.2">
      <c r="A90" s="2">
        <v>43726</v>
      </c>
      <c r="B90" t="s">
        <v>26</v>
      </c>
      <c r="C90" t="s">
        <v>8</v>
      </c>
      <c r="D90">
        <v>211.11013682311429</v>
      </c>
    </row>
    <row r="91" spans="1:4" x14ac:dyDescent="0.2">
      <c r="A91" s="2">
        <v>43726</v>
      </c>
      <c r="B91" t="s">
        <v>26</v>
      </c>
      <c r="C91" t="s">
        <v>9</v>
      </c>
      <c r="D91">
        <v>7.761442404741655</v>
      </c>
    </row>
    <row r="92" spans="1:4" x14ac:dyDescent="0.2">
      <c r="A92" s="2">
        <v>43726</v>
      </c>
      <c r="B92" t="s">
        <v>26</v>
      </c>
      <c r="C92" t="s">
        <v>10</v>
      </c>
      <c r="D92">
        <v>0</v>
      </c>
    </row>
    <row r="93" spans="1:4" x14ac:dyDescent="0.2">
      <c r="A93" s="2">
        <v>43726</v>
      </c>
      <c r="B93" t="s">
        <v>26</v>
      </c>
      <c r="C93" t="s">
        <v>11</v>
      </c>
      <c r="D93">
        <v>82.836846404861859</v>
      </c>
    </row>
    <row r="94" spans="1:4" x14ac:dyDescent="0.2">
      <c r="A94" s="2">
        <v>43726</v>
      </c>
      <c r="B94" t="s">
        <v>26</v>
      </c>
      <c r="C94" t="s">
        <v>12</v>
      </c>
      <c r="D94">
        <v>107.29742250341759</v>
      </c>
    </row>
    <row r="95" spans="1:4" x14ac:dyDescent="0.2">
      <c r="A95" s="2">
        <v>43726</v>
      </c>
      <c r="B95" t="s">
        <v>26</v>
      </c>
      <c r="C95" t="s">
        <v>13</v>
      </c>
      <c r="D95">
        <v>51.845014330450581</v>
      </c>
    </row>
    <row r="96" spans="1:4" x14ac:dyDescent="0.2">
      <c r="A96" s="2">
        <v>43726</v>
      </c>
      <c r="B96" t="s">
        <v>26</v>
      </c>
      <c r="C96" t="s">
        <v>14</v>
      </c>
      <c r="D96">
        <v>9.2896065235261496</v>
      </c>
    </row>
    <row r="97" spans="1:4" x14ac:dyDescent="0.2">
      <c r="A97" s="2">
        <v>43726</v>
      </c>
      <c r="B97" t="s">
        <v>26</v>
      </c>
      <c r="C97" t="s">
        <v>15</v>
      </c>
      <c r="D97">
        <v>3.13706910568501</v>
      </c>
    </row>
    <row r="98" spans="1:4" x14ac:dyDescent="0.2">
      <c r="A98" s="2">
        <v>43726</v>
      </c>
      <c r="B98" t="s">
        <v>26</v>
      </c>
      <c r="C98" t="s">
        <v>16</v>
      </c>
      <c r="D98">
        <v>20.745038311441501</v>
      </c>
    </row>
    <row r="99" spans="1:4" x14ac:dyDescent="0.2">
      <c r="A99" s="2">
        <v>43726</v>
      </c>
      <c r="B99" t="s">
        <v>26</v>
      </c>
      <c r="C99" t="s">
        <v>17</v>
      </c>
      <c r="D99">
        <v>791.57509177074678</v>
      </c>
    </row>
    <row r="100" spans="1:4" x14ac:dyDescent="0.2">
      <c r="A100" s="2">
        <v>43726</v>
      </c>
      <c r="B100" t="s">
        <v>26</v>
      </c>
      <c r="C100" t="s">
        <v>18</v>
      </c>
      <c r="D100">
        <v>22.29416894088877</v>
      </c>
    </row>
    <row r="101" spans="1:4" x14ac:dyDescent="0.2">
      <c r="A101" s="2">
        <v>43726</v>
      </c>
      <c r="B101" t="s">
        <v>26</v>
      </c>
      <c r="C101" t="s">
        <v>19</v>
      </c>
      <c r="D101">
        <v>91.170761001415869</v>
      </c>
    </row>
    <row r="102" spans="1:4" x14ac:dyDescent="0.2">
      <c r="A102" s="2">
        <v>43726</v>
      </c>
      <c r="B102" t="s">
        <v>26</v>
      </c>
      <c r="C102" t="s">
        <v>20</v>
      </c>
      <c r="D102">
        <v>7.9017741151568561</v>
      </c>
    </row>
    <row r="103" spans="1:4" x14ac:dyDescent="0.2">
      <c r="A103" s="2">
        <v>43726</v>
      </c>
      <c r="B103" t="s">
        <v>26</v>
      </c>
      <c r="C103" t="s">
        <v>21</v>
      </c>
      <c r="D103">
        <v>560.88645583342407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8BFA-0939-894F-9C85-C2DDAEB87668}">
  <dimension ref="A1:K22"/>
  <sheetViews>
    <sheetView zoomScale="140" zoomScaleNormal="140" workbookViewId="0"/>
  </sheetViews>
  <sheetFormatPr baseColWidth="10" defaultColWidth="8.83203125" defaultRowHeight="15" x14ac:dyDescent="0.2"/>
  <cols>
    <col min="1" max="9" width="9" customWidth="1"/>
    <col min="10" max="10" width="10.5" customWidth="1"/>
    <col min="11" max="11" width="10" customWidth="1"/>
  </cols>
  <sheetData>
    <row r="1" spans="1:11" s="1" customFormat="1" ht="17" x14ac:dyDescent="0.2">
      <c r="A1" s="1" t="s">
        <v>44</v>
      </c>
      <c r="B1" s="25" t="s">
        <v>27</v>
      </c>
      <c r="C1" s="26"/>
      <c r="D1" s="26"/>
      <c r="E1" s="26"/>
      <c r="F1" s="26"/>
      <c r="G1" s="26"/>
    </row>
    <row r="2" spans="1:11" s="1" customFormat="1" x14ac:dyDescent="0.2"/>
    <row r="3" spans="1:11" s="1" customFormat="1" ht="37" x14ac:dyDescent="0.2">
      <c r="B3" s="3" t="s">
        <v>24</v>
      </c>
      <c r="C3" s="3" t="s">
        <v>4</v>
      </c>
      <c r="D3" s="3" t="s">
        <v>25</v>
      </c>
      <c r="E3" s="3" t="s">
        <v>23</v>
      </c>
      <c r="F3" s="3" t="s">
        <v>22</v>
      </c>
      <c r="G3" s="3" t="s">
        <v>26</v>
      </c>
      <c r="H3" s="3" t="s">
        <v>31</v>
      </c>
      <c r="I3" s="9" t="s">
        <v>32</v>
      </c>
      <c r="J3" s="8" t="s">
        <v>30</v>
      </c>
      <c r="K3" s="5" t="s">
        <v>29</v>
      </c>
    </row>
    <row r="4" spans="1:11" hidden="1" x14ac:dyDescent="0.2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28</v>
      </c>
      <c r="J4" s="4" t="s">
        <v>41</v>
      </c>
      <c r="K4" s="10" t="s">
        <v>42</v>
      </c>
    </row>
    <row r="5" spans="1:11" x14ac:dyDescent="0.2">
      <c r="A5" t="s">
        <v>5</v>
      </c>
      <c r="B5" s="12">
        <v>175.54099972117069</v>
      </c>
      <c r="C5" s="12">
        <v>166.83418377739821</v>
      </c>
      <c r="D5" s="12">
        <v>15.12757050199038</v>
      </c>
      <c r="E5" s="12">
        <v>3.679149110349067</v>
      </c>
      <c r="F5" s="12">
        <v>5.1986683846256998</v>
      </c>
      <c r="G5" s="12">
        <v>92.259257388577737</v>
      </c>
      <c r="H5" s="12">
        <f>SUM(Table2[[#This Row],[Column2]]:Table2[[#This Row],[Column7]])</f>
        <v>458.63982888411175</v>
      </c>
      <c r="I5" s="12">
        <f>Table2[[#This Row],[Column8]]/6</f>
        <v>76.439971480685287</v>
      </c>
      <c r="J5" s="11">
        <v>2.67</v>
      </c>
      <c r="K5" s="11">
        <v>1.67</v>
      </c>
    </row>
    <row r="6" spans="1:11" x14ac:dyDescent="0.2">
      <c r="A6" t="s">
        <v>6</v>
      </c>
      <c r="B6" s="12">
        <v>439.53726927937578</v>
      </c>
      <c r="C6" s="12">
        <v>212.77139805130449</v>
      </c>
      <c r="D6" s="12">
        <v>116.5071707351094</v>
      </c>
      <c r="E6" s="12">
        <v>18.43663639282801</v>
      </c>
      <c r="F6" s="12">
        <v>10.40016659900952</v>
      </c>
      <c r="G6" s="12">
        <v>805.33748789728759</v>
      </c>
      <c r="H6" s="12">
        <f>SUM(Table2[[#This Row],[Column2]]:Table2[[#This Row],[Column7]])</f>
        <v>1602.9901289549148</v>
      </c>
      <c r="I6" s="12">
        <f>Table2[[#This Row],[Column8]]/6</f>
        <v>267.16502149248578</v>
      </c>
      <c r="J6" s="11">
        <v>6.67</v>
      </c>
      <c r="K6" s="11">
        <v>2.33</v>
      </c>
    </row>
    <row r="7" spans="1:11" x14ac:dyDescent="0.2">
      <c r="A7" t="s">
        <v>7</v>
      </c>
      <c r="B7" s="12">
        <v>0.12731629166489439</v>
      </c>
      <c r="C7" s="12">
        <v>0</v>
      </c>
      <c r="D7" s="12">
        <v>8.7241418267658466E-2</v>
      </c>
      <c r="E7" s="12">
        <v>4.1942790034393093E-2</v>
      </c>
      <c r="F7" s="12">
        <v>0</v>
      </c>
      <c r="G7" s="12">
        <v>11.815755262749709</v>
      </c>
      <c r="H7" s="12">
        <f>SUM(Table2[[#This Row],[Column2]]:Table2[[#This Row],[Column7]])</f>
        <v>12.072255762716654</v>
      </c>
      <c r="I7" s="12">
        <f>Table2[[#This Row],[Column8]]/6</f>
        <v>2.0120426271194423</v>
      </c>
      <c r="J7" s="11">
        <v>14</v>
      </c>
      <c r="K7" s="11">
        <v>4.33</v>
      </c>
    </row>
    <row r="8" spans="1:11" x14ac:dyDescent="0.2">
      <c r="A8" t="s">
        <v>8</v>
      </c>
      <c r="B8" s="12">
        <v>2.2547365535753952</v>
      </c>
      <c r="C8" s="12">
        <v>3.7010576093717749</v>
      </c>
      <c r="D8" s="12">
        <v>3.5334614980304129</v>
      </c>
      <c r="E8" s="12">
        <v>4.430056016632812</v>
      </c>
      <c r="F8" s="12">
        <v>5.3718162897767243</v>
      </c>
      <c r="G8" s="12">
        <v>211.11013682311429</v>
      </c>
      <c r="H8" s="12">
        <f>SUM(Table2[[#This Row],[Column2]]:Table2[[#This Row],[Column7]])</f>
        <v>230.40126479050141</v>
      </c>
      <c r="I8" s="12">
        <f>Table2[[#This Row],[Column8]]/6</f>
        <v>38.4002107984169</v>
      </c>
      <c r="J8" s="11">
        <v>13.5</v>
      </c>
      <c r="K8" s="11">
        <v>6.33</v>
      </c>
    </row>
    <row r="9" spans="1:11" x14ac:dyDescent="0.2">
      <c r="A9" t="s">
        <v>9</v>
      </c>
      <c r="B9" s="12">
        <v>1.102273640234595</v>
      </c>
      <c r="C9" s="12">
        <v>0.1224870801334485</v>
      </c>
      <c r="D9" s="12">
        <v>0.30562954752668181</v>
      </c>
      <c r="E9" s="12">
        <v>4.4101433296582143E-2</v>
      </c>
      <c r="F9" s="12">
        <v>0</v>
      </c>
      <c r="G9" s="12">
        <v>7.761442404741655</v>
      </c>
      <c r="H9" s="12">
        <f>SUM(Table2[[#This Row],[Column2]]:Table2[[#This Row],[Column7]])</f>
        <v>9.3359341059329619</v>
      </c>
      <c r="I9" s="12">
        <f>Table2[[#This Row],[Column8]]/6</f>
        <v>1.5559890176554936</v>
      </c>
      <c r="J9" s="11">
        <v>12.83</v>
      </c>
      <c r="K9" s="11">
        <v>6</v>
      </c>
    </row>
    <row r="10" spans="1:11" x14ac:dyDescent="0.2">
      <c r="A10" t="s">
        <v>10</v>
      </c>
      <c r="B10" s="12">
        <v>0</v>
      </c>
      <c r="C10" s="12">
        <v>0</v>
      </c>
      <c r="D10" s="12">
        <v>0</v>
      </c>
      <c r="E10" s="12">
        <v>0.21896482127472419</v>
      </c>
      <c r="F10" s="12">
        <v>4.4101433296582143E-2</v>
      </c>
      <c r="G10" s="12">
        <v>0</v>
      </c>
      <c r="H10" s="12">
        <f>SUM(Table2[[#This Row],[Column2]]:Table2[[#This Row],[Column7]])</f>
        <v>0.26306625457130633</v>
      </c>
      <c r="I10" s="12">
        <f>Table2[[#This Row],[Column8]]/6</f>
        <v>4.3844375761884387E-2</v>
      </c>
      <c r="J10" s="11">
        <v>14</v>
      </c>
      <c r="K10" s="11">
        <v>11</v>
      </c>
    </row>
    <row r="11" spans="1:11" x14ac:dyDescent="0.2">
      <c r="A11" t="s">
        <v>11</v>
      </c>
      <c r="B11" s="12">
        <v>8.8615100575459564</v>
      </c>
      <c r="C11" s="12">
        <v>11.80097341708453</v>
      </c>
      <c r="D11" s="12">
        <v>6.3234721112134613</v>
      </c>
      <c r="E11" s="12">
        <v>4.334587615335237</v>
      </c>
      <c r="F11" s="12">
        <v>5.2049775167938312</v>
      </c>
      <c r="G11" s="12">
        <v>82.836846404861859</v>
      </c>
      <c r="H11" s="12">
        <f>SUM(Table2[[#This Row],[Column2]]:Table2[[#This Row],[Column7]])</f>
        <v>119.36236712283488</v>
      </c>
      <c r="I11" s="12">
        <f>Table2[[#This Row],[Column8]]/6</f>
        <v>19.893727853805814</v>
      </c>
      <c r="J11" s="11">
        <v>1.5</v>
      </c>
      <c r="K11" s="11">
        <v>8.5</v>
      </c>
    </row>
    <row r="12" spans="1:11" x14ac:dyDescent="0.2">
      <c r="A12" t="s">
        <v>12</v>
      </c>
      <c r="B12" s="12">
        <v>9.669075310689875</v>
      </c>
      <c r="C12" s="12">
        <v>37.258821084439177</v>
      </c>
      <c r="D12" s="12">
        <v>11.210845517021189</v>
      </c>
      <c r="E12" s="12">
        <v>24.29726774797863</v>
      </c>
      <c r="F12" s="12">
        <v>14.48203120616474</v>
      </c>
      <c r="G12" s="12">
        <v>107.29742250341759</v>
      </c>
      <c r="H12" s="12">
        <f>SUM(Table2[[#This Row],[Column2]]:Table2[[#This Row],[Column7]])</f>
        <v>204.21546336971119</v>
      </c>
      <c r="I12" s="12">
        <f>Table2[[#This Row],[Column8]]/6</f>
        <v>34.035910561618529</v>
      </c>
      <c r="J12" s="11">
        <v>4.5</v>
      </c>
      <c r="K12" s="11">
        <v>8.67</v>
      </c>
    </row>
    <row r="13" spans="1:11" x14ac:dyDescent="0.2">
      <c r="A13" t="s">
        <v>13</v>
      </c>
      <c r="B13" s="12">
        <v>0</v>
      </c>
      <c r="C13" s="12">
        <v>0.71654648607404248</v>
      </c>
      <c r="D13" s="12">
        <v>4.7143595641422831</v>
      </c>
      <c r="E13" s="12">
        <v>7.0935437233674898</v>
      </c>
      <c r="F13" s="12">
        <v>1.923078054703889</v>
      </c>
      <c r="G13" s="12">
        <v>51.845014330450581</v>
      </c>
      <c r="H13" s="12">
        <f>SUM(Table2[[#This Row],[Column2]]:Table2[[#This Row],[Column7]])</f>
        <v>66.292542158738286</v>
      </c>
      <c r="I13" s="12">
        <f>Table2[[#This Row],[Column8]]/6</f>
        <v>11.04875702645638</v>
      </c>
      <c r="J13" s="11">
        <v>10.83</v>
      </c>
      <c r="K13" s="11">
        <v>11.83</v>
      </c>
    </row>
    <row r="14" spans="1:11" x14ac:dyDescent="0.2">
      <c r="A14" t="s">
        <v>14</v>
      </c>
      <c r="B14" s="12">
        <v>0.4357298474945534</v>
      </c>
      <c r="C14" s="12">
        <v>0.65861690450054877</v>
      </c>
      <c r="D14" s="12">
        <v>0</v>
      </c>
      <c r="E14" s="12">
        <v>2.7979754824930838</v>
      </c>
      <c r="F14" s="12">
        <v>0.79134256877287734</v>
      </c>
      <c r="G14" s="12">
        <v>9.2896065235261496</v>
      </c>
      <c r="H14" s="12">
        <f>SUM(Table2[[#This Row],[Column2]]:Table2[[#This Row],[Column7]])</f>
        <v>13.973271326787213</v>
      </c>
      <c r="I14" s="12">
        <f>Table2[[#This Row],[Column8]]/6</f>
        <v>2.3288785544645356</v>
      </c>
      <c r="J14" s="11">
        <v>14</v>
      </c>
      <c r="K14" s="11">
        <v>11.67</v>
      </c>
    </row>
    <row r="15" spans="1:11" x14ac:dyDescent="0.2">
      <c r="A15" t="s">
        <v>15</v>
      </c>
      <c r="B15" s="12">
        <v>1.2193819441490741</v>
      </c>
      <c r="C15" s="12">
        <v>0</v>
      </c>
      <c r="D15" s="12">
        <v>0.82898229677774515</v>
      </c>
      <c r="E15" s="12">
        <v>0</v>
      </c>
      <c r="F15" s="12">
        <v>0</v>
      </c>
      <c r="G15" s="12">
        <v>3.13706910568501</v>
      </c>
      <c r="H15" s="12">
        <f>SUM(Table2[[#This Row],[Column2]]:Table2[[#This Row],[Column7]])</f>
        <v>5.1854333466118288</v>
      </c>
      <c r="I15" s="12">
        <f>Table2[[#This Row],[Column8]]/6</f>
        <v>0.8642388911019715</v>
      </c>
      <c r="J15" s="11">
        <v>12.5</v>
      </c>
      <c r="K15" s="11">
        <v>12.33</v>
      </c>
    </row>
    <row r="16" spans="1:11" x14ac:dyDescent="0.2">
      <c r="A16" t="s">
        <v>16</v>
      </c>
      <c r="B16" s="12">
        <v>1.7799390986409831</v>
      </c>
      <c r="C16" s="12">
        <v>8.7815587266739839E-2</v>
      </c>
      <c r="D16" s="12">
        <v>8.7146072908891759E-2</v>
      </c>
      <c r="E16" s="12">
        <v>0</v>
      </c>
      <c r="F16" s="12">
        <v>0.48511576626240349</v>
      </c>
      <c r="G16" s="12">
        <v>20.745038311441501</v>
      </c>
      <c r="H16" s="12">
        <f>SUM(Table2[[#This Row],[Column2]]:Table2[[#This Row],[Column7]])</f>
        <v>23.185054836520521</v>
      </c>
      <c r="I16" s="12">
        <f>Table2[[#This Row],[Column8]]/6</f>
        <v>3.8641758060867537</v>
      </c>
      <c r="J16" s="11">
        <v>12.33</v>
      </c>
      <c r="K16" s="11">
        <v>10.83</v>
      </c>
    </row>
    <row r="17" spans="1:11" x14ac:dyDescent="0.2">
      <c r="A17" t="s">
        <v>17</v>
      </c>
      <c r="B17" s="12">
        <v>1115.250991980183</v>
      </c>
      <c r="C17" s="12">
        <v>83.74864045667708</v>
      </c>
      <c r="D17" s="12">
        <v>336.00768308749838</v>
      </c>
      <c r="E17" s="12">
        <v>1155.3685493134981</v>
      </c>
      <c r="F17" s="12">
        <v>1707.3434229592251</v>
      </c>
      <c r="G17" s="12">
        <v>791.57509177074678</v>
      </c>
      <c r="H17" s="12">
        <f>SUM(Table2[[#This Row],[Column2]]:Table2[[#This Row],[Column7]])</f>
        <v>5189.2943795678284</v>
      </c>
      <c r="I17" s="12">
        <f>Table2[[#This Row],[Column8]]/6</f>
        <v>864.88239659463807</v>
      </c>
      <c r="J17" s="11">
        <v>6.17</v>
      </c>
      <c r="K17" s="11">
        <v>10.33</v>
      </c>
    </row>
    <row r="18" spans="1:11" x14ac:dyDescent="0.2">
      <c r="A18" t="s">
        <v>18</v>
      </c>
      <c r="B18" s="12">
        <v>0.59641113615848851</v>
      </c>
      <c r="C18" s="12">
        <v>7.8579286500078574E-2</v>
      </c>
      <c r="D18" s="12">
        <v>0.61011785572100907</v>
      </c>
      <c r="E18" s="12">
        <v>5.9677223969218947</v>
      </c>
      <c r="F18" s="12">
        <v>1.657010704557057</v>
      </c>
      <c r="G18" s="12">
        <v>22.29416894088877</v>
      </c>
      <c r="H18" s="12">
        <f>SUM(Table2[[#This Row],[Column2]]:Table2[[#This Row],[Column7]])</f>
        <v>31.204010320747301</v>
      </c>
      <c r="I18" s="12">
        <f>Table2[[#This Row],[Column8]]/6</f>
        <v>5.2006683867912171</v>
      </c>
      <c r="J18" s="11">
        <v>10.67</v>
      </c>
      <c r="K18" s="11">
        <v>12.83</v>
      </c>
    </row>
    <row r="19" spans="1:11" x14ac:dyDescent="0.2">
      <c r="A19" t="s">
        <v>19</v>
      </c>
      <c r="B19" s="12">
        <v>77.108479448660646</v>
      </c>
      <c r="C19" s="12">
        <v>7.9474579185426109</v>
      </c>
      <c r="D19" s="12">
        <v>44.428406860068797</v>
      </c>
      <c r="E19" s="12">
        <v>21.351541222048791</v>
      </c>
      <c r="F19" s="12">
        <v>26.228671741881591</v>
      </c>
      <c r="G19" s="12">
        <v>91.170761001415869</v>
      </c>
      <c r="H19" s="12">
        <f>SUM(Table2[[#This Row],[Column2]]:Table2[[#This Row],[Column7]])</f>
        <v>268.23531819261831</v>
      </c>
      <c r="I19" s="12">
        <f>Table2[[#This Row],[Column8]]/6</f>
        <v>44.705886365436385</v>
      </c>
      <c r="J19" s="11">
        <v>13.33</v>
      </c>
      <c r="K19" s="11">
        <v>11.67</v>
      </c>
    </row>
    <row r="20" spans="1:11" x14ac:dyDescent="0.2">
      <c r="A20" t="s">
        <v>20</v>
      </c>
      <c r="B20" s="12">
        <v>0.2144622611638051</v>
      </c>
      <c r="C20" s="12">
        <v>7.9503692881441186</v>
      </c>
      <c r="D20" s="12">
        <v>1.701205373740676</v>
      </c>
      <c r="E20" s="12">
        <v>6.5595510139265736</v>
      </c>
      <c r="F20" s="12">
        <v>1.009951921946336</v>
      </c>
      <c r="G20" s="12">
        <v>7.9017741151568561</v>
      </c>
      <c r="H20" s="12">
        <f>SUM(Table2[[#This Row],[Column2]]:Table2[[#This Row],[Column7]])</f>
        <v>25.337313974078363</v>
      </c>
      <c r="I20" s="12">
        <f>Table2[[#This Row],[Column8]]/6</f>
        <v>4.2228856623463935</v>
      </c>
      <c r="J20" s="11">
        <v>12.83</v>
      </c>
      <c r="K20" s="11">
        <v>14</v>
      </c>
    </row>
    <row r="21" spans="1:11" x14ac:dyDescent="0.2">
      <c r="A21" t="s">
        <v>21</v>
      </c>
      <c r="B21" s="12">
        <v>116.6957085718517</v>
      </c>
      <c r="C21" s="12">
        <v>130.1001344381169</v>
      </c>
      <c r="D21" s="12">
        <v>126.49938014323639</v>
      </c>
      <c r="E21" s="12">
        <v>268.34997556631282</v>
      </c>
      <c r="F21" s="12">
        <v>153.05971518402779</v>
      </c>
      <c r="G21" s="12">
        <v>560.88645583342407</v>
      </c>
      <c r="H21" s="12">
        <f>SUM(Table2[[#This Row],[Column2]]:Table2[[#This Row],[Column7]])</f>
        <v>1355.5913697369697</v>
      </c>
      <c r="I21" s="12">
        <f>Table2[[#This Row],[Column8]]/6</f>
        <v>225.93189495616161</v>
      </c>
      <c r="J21" s="13">
        <v>12.17</v>
      </c>
      <c r="K21" s="11">
        <v>12.33</v>
      </c>
    </row>
    <row r="22" spans="1:11" x14ac:dyDescent="0.2">
      <c r="A22" t="s">
        <v>31</v>
      </c>
      <c r="B22" s="12">
        <f t="shared" ref="B22:G22" si="0">SUM(B5:B21)</f>
        <v>1950.3942851425595</v>
      </c>
      <c r="C22" s="12">
        <f t="shared" si="0"/>
        <v>663.77708138555374</v>
      </c>
      <c r="D22" s="12">
        <f t="shared" si="0"/>
        <v>667.97267258325337</v>
      </c>
      <c r="E22" s="12">
        <f t="shared" si="0"/>
        <v>1522.9715646462982</v>
      </c>
      <c r="F22" s="12">
        <f t="shared" si="0"/>
        <v>1933.2000703310439</v>
      </c>
      <c r="G22" s="12">
        <f t="shared" si="0"/>
        <v>2877.2633286174864</v>
      </c>
      <c r="H22" s="12"/>
      <c r="I22" s="12"/>
      <c r="J22" s="24"/>
      <c r="K22" s="24"/>
    </row>
  </sheetData>
  <mergeCells count="1">
    <mergeCell ref="B1:G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7AF4-D2E2-0F4D-887C-76A5544877A8}">
  <dimension ref="A1:L22"/>
  <sheetViews>
    <sheetView zoomScale="140" zoomScaleNormal="140" workbookViewId="0"/>
  </sheetViews>
  <sheetFormatPr baseColWidth="10" defaultColWidth="8.83203125" defaultRowHeight="15" x14ac:dyDescent="0.2"/>
  <cols>
    <col min="1" max="9" width="9" customWidth="1"/>
    <col min="10" max="10" width="10.5" customWidth="1"/>
    <col min="11" max="11" width="10" customWidth="1"/>
  </cols>
  <sheetData>
    <row r="1" spans="1:11" s="1" customFormat="1" ht="17" x14ac:dyDescent="0.2">
      <c r="A1" s="1" t="s">
        <v>44</v>
      </c>
      <c r="B1" s="25" t="s">
        <v>27</v>
      </c>
      <c r="C1" s="26"/>
      <c r="D1" s="26"/>
      <c r="E1" s="26"/>
      <c r="F1" s="26"/>
      <c r="G1" s="26"/>
    </row>
    <row r="2" spans="1:11" s="1" customFormat="1" x14ac:dyDescent="0.2"/>
    <row r="3" spans="1:11" s="1" customFormat="1" ht="38" thickBot="1" x14ac:dyDescent="0.25">
      <c r="B3" s="14" t="s">
        <v>24</v>
      </c>
      <c r="C3" s="14" t="s">
        <v>4</v>
      </c>
      <c r="D3" s="14" t="s">
        <v>25</v>
      </c>
      <c r="E3" s="14" t="s">
        <v>23</v>
      </c>
      <c r="F3" s="14" t="s">
        <v>22</v>
      </c>
      <c r="G3" s="14" t="s">
        <v>26</v>
      </c>
      <c r="H3" s="14" t="s">
        <v>31</v>
      </c>
      <c r="I3" s="15" t="s">
        <v>32</v>
      </c>
      <c r="J3" s="16" t="s">
        <v>30</v>
      </c>
      <c r="K3" s="17" t="s">
        <v>29</v>
      </c>
    </row>
    <row r="4" spans="1:11" hidden="1" x14ac:dyDescent="0.2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28</v>
      </c>
      <c r="J4" s="18" t="s">
        <v>41</v>
      </c>
      <c r="K4" s="19" t="s">
        <v>42</v>
      </c>
    </row>
    <row r="5" spans="1:11" x14ac:dyDescent="0.2">
      <c r="A5" s="20" t="s">
        <v>17</v>
      </c>
      <c r="B5" s="7">
        <v>1115.250991980183</v>
      </c>
      <c r="C5" s="7">
        <v>83.74864045667708</v>
      </c>
      <c r="D5" s="7">
        <v>336.00768308749838</v>
      </c>
      <c r="E5" s="7">
        <v>1155.3685493134981</v>
      </c>
      <c r="F5" s="7">
        <v>1707.3434229592251</v>
      </c>
      <c r="G5" s="7">
        <v>791.57509177074678</v>
      </c>
      <c r="H5" s="7">
        <f>SUM(Table24[[#This Row],[Column2]]:Table24[[#This Row],[Column7]])</f>
        <v>5189.2943795678284</v>
      </c>
      <c r="I5" s="7">
        <f>Table24[[#This Row],[Column8]]/6</f>
        <v>864.88239659463807</v>
      </c>
      <c r="J5" s="6">
        <v>6.17</v>
      </c>
      <c r="K5" s="7">
        <v>10.33</v>
      </c>
    </row>
    <row r="6" spans="1:11" x14ac:dyDescent="0.2">
      <c r="A6" s="20" t="s">
        <v>6</v>
      </c>
      <c r="B6" s="7">
        <v>439.53726927937578</v>
      </c>
      <c r="C6" s="7">
        <v>212.77139805130449</v>
      </c>
      <c r="D6" s="7">
        <v>116.5071707351094</v>
      </c>
      <c r="E6" s="7">
        <v>18.43663639282801</v>
      </c>
      <c r="F6" s="7">
        <v>10.40016659900952</v>
      </c>
      <c r="G6" s="7">
        <v>805.33748789728759</v>
      </c>
      <c r="H6" s="7">
        <f>SUM(Table24[[#This Row],[Column2]]:Table24[[#This Row],[Column7]])</f>
        <v>1602.9901289549148</v>
      </c>
      <c r="I6" s="7">
        <f>Table24[[#This Row],[Column8]]/6</f>
        <v>267.16502149248578</v>
      </c>
      <c r="J6" s="6">
        <v>6.67</v>
      </c>
      <c r="K6" s="21">
        <v>2.33</v>
      </c>
    </row>
    <row r="7" spans="1:11" x14ac:dyDescent="0.2">
      <c r="A7" s="20" t="s">
        <v>21</v>
      </c>
      <c r="B7" s="7">
        <v>116.6957085718517</v>
      </c>
      <c r="C7" s="7">
        <v>130.1001344381169</v>
      </c>
      <c r="D7" s="7">
        <v>126.49938014323639</v>
      </c>
      <c r="E7" s="7">
        <v>268.34997556631282</v>
      </c>
      <c r="F7" s="7">
        <v>153.05971518402779</v>
      </c>
      <c r="G7" s="7">
        <v>560.88645583342407</v>
      </c>
      <c r="H7" s="7">
        <f>SUM(Table24[[#This Row],[Column2]]:Table24[[#This Row],[Column7]])</f>
        <v>1355.5913697369697</v>
      </c>
      <c r="I7" s="7">
        <f>Table24[[#This Row],[Column8]]/6</f>
        <v>225.93189495616161</v>
      </c>
      <c r="J7" s="7">
        <v>12.17</v>
      </c>
      <c r="K7" s="7">
        <v>12.33</v>
      </c>
    </row>
    <row r="8" spans="1:11" x14ac:dyDescent="0.2">
      <c r="A8" s="20" t="s">
        <v>5</v>
      </c>
      <c r="B8" s="7">
        <v>175.54099972117069</v>
      </c>
      <c r="C8" s="7">
        <v>166.83418377739821</v>
      </c>
      <c r="D8" s="7">
        <v>15.12757050199038</v>
      </c>
      <c r="E8" s="7">
        <v>3.679149110349067</v>
      </c>
      <c r="F8" s="7">
        <v>5.1986683846256998</v>
      </c>
      <c r="G8" s="7">
        <v>92.259257388577737</v>
      </c>
      <c r="H8" s="7">
        <f>SUM(Table24[[#This Row],[Column2]]:Table24[[#This Row],[Column7]])</f>
        <v>458.63982888411175</v>
      </c>
      <c r="I8" s="7">
        <f>Table24[[#This Row],[Column8]]/6</f>
        <v>76.439971480685287</v>
      </c>
      <c r="J8" s="6">
        <v>2.67</v>
      </c>
      <c r="K8" s="21">
        <v>1.67</v>
      </c>
    </row>
    <row r="9" spans="1:11" x14ac:dyDescent="0.2">
      <c r="A9" s="20" t="s">
        <v>19</v>
      </c>
      <c r="B9" s="7">
        <v>77.108479448660646</v>
      </c>
      <c r="C9" s="7">
        <v>7.9474579185426109</v>
      </c>
      <c r="D9" s="7">
        <v>44.428406860068797</v>
      </c>
      <c r="E9" s="7">
        <v>21.351541222048791</v>
      </c>
      <c r="F9" s="7">
        <v>26.228671741881591</v>
      </c>
      <c r="G9" s="7">
        <v>91.170761001415869</v>
      </c>
      <c r="H9" s="7">
        <f>SUM(Table24[[#This Row],[Column2]]:Table24[[#This Row],[Column7]])</f>
        <v>268.23531819261831</v>
      </c>
      <c r="I9" s="7">
        <f>Table24[[#This Row],[Column8]]/6</f>
        <v>44.705886365436385</v>
      </c>
      <c r="J9" s="7">
        <v>13.33</v>
      </c>
      <c r="K9" s="7">
        <v>11.67</v>
      </c>
    </row>
    <row r="10" spans="1:11" x14ac:dyDescent="0.2">
      <c r="A10" s="20" t="s">
        <v>8</v>
      </c>
      <c r="B10" s="7">
        <v>2.2547365535753952</v>
      </c>
      <c r="C10" s="7">
        <v>3.7010576093717749</v>
      </c>
      <c r="D10" s="7">
        <v>3.5334614980304129</v>
      </c>
      <c r="E10" s="7">
        <v>4.430056016632812</v>
      </c>
      <c r="F10" s="7">
        <v>5.3718162897767243</v>
      </c>
      <c r="G10" s="7">
        <v>211.11013682311429</v>
      </c>
      <c r="H10" s="7">
        <f>SUM(Table24[[#This Row],[Column2]]:Table24[[#This Row],[Column7]])</f>
        <v>230.40126479050141</v>
      </c>
      <c r="I10" s="7">
        <f>Table24[[#This Row],[Column8]]/6</f>
        <v>38.4002107984169</v>
      </c>
      <c r="J10" s="7">
        <v>13.5</v>
      </c>
      <c r="K10" s="21">
        <v>6.33</v>
      </c>
    </row>
    <row r="11" spans="1:11" x14ac:dyDescent="0.2">
      <c r="A11" s="20" t="s">
        <v>12</v>
      </c>
      <c r="B11" s="7">
        <v>9.669075310689875</v>
      </c>
      <c r="C11" s="7">
        <v>37.258821084439177</v>
      </c>
      <c r="D11" s="7">
        <v>11.210845517021189</v>
      </c>
      <c r="E11" s="7">
        <v>24.29726774797863</v>
      </c>
      <c r="F11" s="7">
        <v>14.48203120616474</v>
      </c>
      <c r="G11" s="7">
        <v>107.29742250341759</v>
      </c>
      <c r="H11" s="7">
        <f>SUM(Table24[[#This Row],[Column2]]:Table24[[#This Row],[Column7]])</f>
        <v>204.21546336971119</v>
      </c>
      <c r="I11" s="7">
        <f>Table24[[#This Row],[Column8]]/6</f>
        <v>34.035910561618529</v>
      </c>
      <c r="J11" s="6">
        <v>4.5</v>
      </c>
      <c r="K11" s="7">
        <v>8.67</v>
      </c>
    </row>
    <row r="12" spans="1:11" x14ac:dyDescent="0.2">
      <c r="A12" s="20" t="s">
        <v>11</v>
      </c>
      <c r="B12" s="7">
        <v>8.8615100575459564</v>
      </c>
      <c r="C12" s="7">
        <v>11.80097341708453</v>
      </c>
      <c r="D12" s="7">
        <v>6.3234721112134613</v>
      </c>
      <c r="E12" s="7">
        <v>4.334587615335237</v>
      </c>
      <c r="F12" s="7">
        <v>5.2049775167938312</v>
      </c>
      <c r="G12" s="7">
        <v>82.836846404861859</v>
      </c>
      <c r="H12" s="7">
        <f>SUM(Table24[[#This Row],[Column2]]:Table24[[#This Row],[Column7]])</f>
        <v>119.36236712283488</v>
      </c>
      <c r="I12" s="7">
        <f>Table24[[#This Row],[Column8]]/6</f>
        <v>19.893727853805814</v>
      </c>
      <c r="J12" s="6">
        <v>1.5</v>
      </c>
      <c r="K12" s="7">
        <v>8.5</v>
      </c>
    </row>
    <row r="13" spans="1:11" x14ac:dyDescent="0.2">
      <c r="A13" s="20" t="s">
        <v>13</v>
      </c>
      <c r="B13" s="7">
        <v>0</v>
      </c>
      <c r="C13" s="7">
        <v>0.71654648607404248</v>
      </c>
      <c r="D13" s="7">
        <v>4.7143595641422831</v>
      </c>
      <c r="E13" s="7">
        <v>7.0935437233674898</v>
      </c>
      <c r="F13" s="7">
        <v>1.923078054703889</v>
      </c>
      <c r="G13" s="7">
        <v>51.845014330450581</v>
      </c>
      <c r="H13" s="7">
        <f>SUM(Table24[[#This Row],[Column2]]:Table24[[#This Row],[Column7]])</f>
        <v>66.292542158738286</v>
      </c>
      <c r="I13" s="7">
        <f>Table24[[#This Row],[Column8]]/6</f>
        <v>11.04875702645638</v>
      </c>
      <c r="J13" s="7">
        <v>10.83</v>
      </c>
      <c r="K13" s="7">
        <v>11.83</v>
      </c>
    </row>
    <row r="14" spans="1:11" x14ac:dyDescent="0.2">
      <c r="A14" s="20" t="s">
        <v>18</v>
      </c>
      <c r="B14" s="7">
        <v>0.59641113615848851</v>
      </c>
      <c r="C14" s="7">
        <v>7.8579286500078574E-2</v>
      </c>
      <c r="D14" s="7">
        <v>0.61011785572100907</v>
      </c>
      <c r="E14" s="7">
        <v>5.9677223969218947</v>
      </c>
      <c r="F14" s="7">
        <v>1.657010704557057</v>
      </c>
      <c r="G14" s="7">
        <v>22.29416894088877</v>
      </c>
      <c r="H14" s="7">
        <f>SUM(Table24[[#This Row],[Column2]]:Table24[[#This Row],[Column7]])</f>
        <v>31.204010320747301</v>
      </c>
      <c r="I14" s="7">
        <f>Table24[[#This Row],[Column8]]/6</f>
        <v>5.2006683867912171</v>
      </c>
      <c r="J14" s="7">
        <v>10.67</v>
      </c>
      <c r="K14" s="7">
        <v>12.83</v>
      </c>
    </row>
    <row r="15" spans="1:11" x14ac:dyDescent="0.2">
      <c r="A15" s="20" t="s">
        <v>20</v>
      </c>
      <c r="B15" s="7">
        <v>0.2144622611638051</v>
      </c>
      <c r="C15" s="7">
        <v>7.9503692881441186</v>
      </c>
      <c r="D15" s="7">
        <v>1.701205373740676</v>
      </c>
      <c r="E15" s="7">
        <v>6.5595510139265736</v>
      </c>
      <c r="F15" s="7">
        <v>1.009951921946336</v>
      </c>
      <c r="G15" s="7">
        <v>7.9017741151568561</v>
      </c>
      <c r="H15" s="7">
        <f>SUM(Table24[[#This Row],[Column2]]:Table24[[#This Row],[Column7]])</f>
        <v>25.337313974078363</v>
      </c>
      <c r="I15" s="7">
        <f>Table24[[#This Row],[Column8]]/6</f>
        <v>4.2228856623463935</v>
      </c>
      <c r="J15" s="7">
        <v>12.83</v>
      </c>
      <c r="K15" s="7">
        <v>14</v>
      </c>
    </row>
    <row r="16" spans="1:11" x14ac:dyDescent="0.2">
      <c r="A16" s="20" t="s">
        <v>16</v>
      </c>
      <c r="B16" s="7">
        <v>1.7799390986409831</v>
      </c>
      <c r="C16" s="7">
        <v>8.7815587266739839E-2</v>
      </c>
      <c r="D16" s="7">
        <v>8.7146072908891759E-2</v>
      </c>
      <c r="E16" s="7">
        <v>0</v>
      </c>
      <c r="F16" s="7">
        <v>0.48511576626240349</v>
      </c>
      <c r="G16" s="7">
        <v>20.745038311441501</v>
      </c>
      <c r="H16" s="7">
        <f>SUM(Table24[[#This Row],[Column2]]:Table24[[#This Row],[Column7]])</f>
        <v>23.185054836520521</v>
      </c>
      <c r="I16" s="7">
        <f>Table24[[#This Row],[Column8]]/6</f>
        <v>3.8641758060867537</v>
      </c>
      <c r="J16" s="7">
        <v>12.33</v>
      </c>
      <c r="K16" s="7">
        <v>10.83</v>
      </c>
    </row>
    <row r="17" spans="1:12" x14ac:dyDescent="0.2">
      <c r="A17" s="20" t="s">
        <v>14</v>
      </c>
      <c r="B17" s="7">
        <v>0.4357298474945534</v>
      </c>
      <c r="C17" s="7">
        <v>0.65861690450054877</v>
      </c>
      <c r="D17" s="7">
        <v>0</v>
      </c>
      <c r="E17" s="7">
        <v>2.7979754824930838</v>
      </c>
      <c r="F17" s="7">
        <v>0.79134256877287734</v>
      </c>
      <c r="G17" s="7">
        <v>9.2896065235261496</v>
      </c>
      <c r="H17" s="7">
        <f>SUM(Table24[[#This Row],[Column2]]:Table24[[#This Row],[Column7]])</f>
        <v>13.973271326787213</v>
      </c>
      <c r="I17" s="7">
        <f>Table24[[#This Row],[Column8]]/6</f>
        <v>2.3288785544645356</v>
      </c>
      <c r="J17" s="7">
        <v>14</v>
      </c>
      <c r="K17" s="7">
        <v>11.67</v>
      </c>
    </row>
    <row r="18" spans="1:12" x14ac:dyDescent="0.2">
      <c r="A18" s="20" t="s">
        <v>7</v>
      </c>
      <c r="B18" s="7">
        <v>0.12731629166489439</v>
      </c>
      <c r="C18" s="7">
        <v>0</v>
      </c>
      <c r="D18" s="7">
        <v>8.7241418267658466E-2</v>
      </c>
      <c r="E18" s="7">
        <v>4.1942790034393093E-2</v>
      </c>
      <c r="F18" s="7">
        <v>0</v>
      </c>
      <c r="G18" s="7">
        <v>11.815755262749709</v>
      </c>
      <c r="H18" s="7">
        <f>SUM(Table24[[#This Row],[Column2]]:Table24[[#This Row],[Column7]])</f>
        <v>12.072255762716654</v>
      </c>
      <c r="I18" s="7">
        <f>Table24[[#This Row],[Column8]]/6</f>
        <v>2.0120426271194423</v>
      </c>
      <c r="J18" s="7">
        <v>14</v>
      </c>
      <c r="K18" s="21">
        <v>4.33</v>
      </c>
    </row>
    <row r="19" spans="1:12" x14ac:dyDescent="0.2">
      <c r="A19" s="20" t="s">
        <v>9</v>
      </c>
      <c r="B19" s="7">
        <v>1.102273640234595</v>
      </c>
      <c r="C19" s="7">
        <v>0.1224870801334485</v>
      </c>
      <c r="D19" s="7">
        <v>0.30562954752668181</v>
      </c>
      <c r="E19" s="7">
        <v>4.4101433296582143E-2</v>
      </c>
      <c r="F19" s="7">
        <v>0</v>
      </c>
      <c r="G19" s="7">
        <v>7.761442404741655</v>
      </c>
      <c r="H19" s="7">
        <f>SUM(Table24[[#This Row],[Column2]]:Table24[[#This Row],[Column7]])</f>
        <v>9.3359341059329619</v>
      </c>
      <c r="I19" s="7">
        <f>Table24[[#This Row],[Column8]]/6</f>
        <v>1.5559890176554936</v>
      </c>
      <c r="J19" s="7">
        <v>12.83</v>
      </c>
      <c r="K19" s="21">
        <v>6</v>
      </c>
    </row>
    <row r="20" spans="1:12" x14ac:dyDescent="0.2">
      <c r="A20" s="20" t="s">
        <v>15</v>
      </c>
      <c r="B20" s="7">
        <v>1.2193819441490741</v>
      </c>
      <c r="C20" s="7">
        <v>0</v>
      </c>
      <c r="D20" s="7">
        <v>0.82898229677774515</v>
      </c>
      <c r="E20" s="7">
        <v>0</v>
      </c>
      <c r="F20" s="7">
        <v>0</v>
      </c>
      <c r="G20" s="7">
        <v>3.13706910568501</v>
      </c>
      <c r="H20" s="7">
        <f>SUM(Table24[[#This Row],[Column2]]:Table24[[#This Row],[Column7]])</f>
        <v>5.1854333466118288</v>
      </c>
      <c r="I20" s="7">
        <f>Table24[[#This Row],[Column8]]/6</f>
        <v>0.8642388911019715</v>
      </c>
      <c r="J20" s="7">
        <v>12.5</v>
      </c>
      <c r="K20" s="7">
        <v>12.33</v>
      </c>
    </row>
    <row r="21" spans="1:12" x14ac:dyDescent="0.2">
      <c r="A21" s="20" t="s">
        <v>10</v>
      </c>
      <c r="B21" s="7">
        <v>0</v>
      </c>
      <c r="C21" s="7">
        <v>0</v>
      </c>
      <c r="D21" s="7">
        <v>0</v>
      </c>
      <c r="E21" s="7">
        <v>0.21896482127472419</v>
      </c>
      <c r="F21" s="7">
        <v>4.4101433296582143E-2</v>
      </c>
      <c r="G21" s="7">
        <v>0</v>
      </c>
      <c r="H21" s="7">
        <f>SUM(Table24[[#This Row],[Column2]]:Table24[[#This Row],[Column7]])</f>
        <v>0.26306625457130633</v>
      </c>
      <c r="I21" s="7">
        <f>Table24[[#This Row],[Column8]]/6</f>
        <v>4.3844375761884387E-2</v>
      </c>
      <c r="J21" s="7">
        <v>14</v>
      </c>
      <c r="K21" s="7">
        <v>11</v>
      </c>
    </row>
    <row r="22" spans="1:12" x14ac:dyDescent="0.2">
      <c r="A22" s="22" t="s">
        <v>31</v>
      </c>
      <c r="B22" s="23">
        <f t="shared" ref="B22:G22" si="0">SUM(B5:B21)</f>
        <v>1950.3942851425591</v>
      </c>
      <c r="C22" s="23">
        <f t="shared" si="0"/>
        <v>663.77708138555363</v>
      </c>
      <c r="D22" s="23">
        <f t="shared" si="0"/>
        <v>667.97267258325337</v>
      </c>
      <c r="E22" s="23">
        <f t="shared" si="0"/>
        <v>1522.9715646462982</v>
      </c>
      <c r="F22" s="23">
        <f t="shared" si="0"/>
        <v>1933.2000703310441</v>
      </c>
      <c r="G22" s="23">
        <f t="shared" si="0"/>
        <v>2877.2633286174869</v>
      </c>
      <c r="H22" s="23"/>
      <c r="I22" s="23"/>
      <c r="J22" s="23"/>
      <c r="K22" s="23"/>
      <c r="L22" t="s">
        <v>43</v>
      </c>
    </row>
  </sheetData>
  <mergeCells count="1">
    <mergeCell ref="B1:G1"/>
  </mergeCells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9080-C6B9-EE4E-9F1C-BF06111FB18B}">
  <dimension ref="A1:L22"/>
  <sheetViews>
    <sheetView zoomScale="140" zoomScaleNormal="140" workbookViewId="0"/>
  </sheetViews>
  <sheetFormatPr baseColWidth="10" defaultColWidth="8.83203125" defaultRowHeight="15" x14ac:dyDescent="0.2"/>
  <cols>
    <col min="1" max="9" width="9" customWidth="1"/>
    <col min="10" max="10" width="10.5" customWidth="1"/>
    <col min="11" max="11" width="10" customWidth="1"/>
  </cols>
  <sheetData>
    <row r="1" spans="1:11" s="1" customFormat="1" ht="17" x14ac:dyDescent="0.2">
      <c r="A1" s="1" t="s">
        <v>44</v>
      </c>
      <c r="B1" s="25" t="s">
        <v>27</v>
      </c>
      <c r="C1" s="26"/>
      <c r="D1" s="26"/>
      <c r="E1" s="26"/>
      <c r="F1" s="26"/>
      <c r="G1" s="26"/>
    </row>
    <row r="2" spans="1:11" s="1" customFormat="1" x14ac:dyDescent="0.2"/>
    <row r="3" spans="1:11" s="1" customFormat="1" ht="37" x14ac:dyDescent="0.2">
      <c r="B3" s="3" t="s">
        <v>24</v>
      </c>
      <c r="C3" s="3" t="s">
        <v>4</v>
      </c>
      <c r="D3" s="3" t="s">
        <v>25</v>
      </c>
      <c r="E3" s="3" t="s">
        <v>23</v>
      </c>
      <c r="F3" s="3" t="s">
        <v>22</v>
      </c>
      <c r="G3" s="3" t="s">
        <v>26</v>
      </c>
      <c r="H3" s="3" t="s">
        <v>31</v>
      </c>
      <c r="I3" s="9" t="s">
        <v>32</v>
      </c>
      <c r="J3" s="8" t="s">
        <v>30</v>
      </c>
      <c r="K3" s="5" t="s">
        <v>29</v>
      </c>
    </row>
    <row r="4" spans="1:11" x14ac:dyDescent="0.2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28</v>
      </c>
      <c r="J4" s="4" t="s">
        <v>41</v>
      </c>
      <c r="K4" s="10" t="s">
        <v>42</v>
      </c>
    </row>
    <row r="5" spans="1:11" x14ac:dyDescent="0.2">
      <c r="A5" t="s">
        <v>11</v>
      </c>
      <c r="B5" s="12">
        <v>8.8615100575459564</v>
      </c>
      <c r="C5" s="12">
        <v>11.80097341708453</v>
      </c>
      <c r="D5" s="12">
        <v>6.3234721112134613</v>
      </c>
      <c r="E5" s="12">
        <v>4.334587615335237</v>
      </c>
      <c r="F5" s="12">
        <v>5.2049775167938312</v>
      </c>
      <c r="G5" s="12">
        <v>82.836846404861859</v>
      </c>
      <c r="H5" s="12">
        <f>SUM(Table25[[#This Row],[Column2]]:Table25[[#This Row],[Column7]])</f>
        <v>119.36236712283488</v>
      </c>
      <c r="I5" s="12">
        <f>Table25[[#This Row],[Column8]]/6</f>
        <v>19.893727853805814</v>
      </c>
      <c r="J5" s="11">
        <v>1.5</v>
      </c>
      <c r="K5" s="11">
        <v>8.5</v>
      </c>
    </row>
    <row r="6" spans="1:11" x14ac:dyDescent="0.2">
      <c r="A6" t="s">
        <v>5</v>
      </c>
      <c r="B6" s="12">
        <v>175.54099972117069</v>
      </c>
      <c r="C6" s="12">
        <v>166.83418377739821</v>
      </c>
      <c r="D6" s="12">
        <v>15.12757050199038</v>
      </c>
      <c r="E6" s="12">
        <v>3.679149110349067</v>
      </c>
      <c r="F6" s="12">
        <v>5.1986683846256998</v>
      </c>
      <c r="G6" s="12">
        <v>92.259257388577737</v>
      </c>
      <c r="H6" s="12">
        <f>SUM(Table25[[#This Row],[Column2]]:Table25[[#This Row],[Column7]])</f>
        <v>458.63982888411175</v>
      </c>
      <c r="I6" s="12">
        <f>Table25[[#This Row],[Column8]]/6</f>
        <v>76.439971480685287</v>
      </c>
      <c r="J6" s="11">
        <v>2.67</v>
      </c>
      <c r="K6" s="11">
        <v>1.67</v>
      </c>
    </row>
    <row r="7" spans="1:11" x14ac:dyDescent="0.2">
      <c r="A7" t="s">
        <v>12</v>
      </c>
      <c r="B7" s="12">
        <v>9.669075310689875</v>
      </c>
      <c r="C7" s="12">
        <v>37.258821084439177</v>
      </c>
      <c r="D7" s="12">
        <v>11.210845517021189</v>
      </c>
      <c r="E7" s="12">
        <v>24.29726774797863</v>
      </c>
      <c r="F7" s="12">
        <v>14.48203120616474</v>
      </c>
      <c r="G7" s="12">
        <v>107.29742250341759</v>
      </c>
      <c r="H7" s="12">
        <f>SUM(Table25[[#This Row],[Column2]]:Table25[[#This Row],[Column7]])</f>
        <v>204.21546336971119</v>
      </c>
      <c r="I7" s="12">
        <f>Table25[[#This Row],[Column8]]/6</f>
        <v>34.035910561618529</v>
      </c>
      <c r="J7" s="11">
        <v>4.5</v>
      </c>
      <c r="K7" s="11">
        <v>8.67</v>
      </c>
    </row>
    <row r="8" spans="1:11" x14ac:dyDescent="0.2">
      <c r="A8" t="s">
        <v>17</v>
      </c>
      <c r="B8" s="12">
        <v>1115.250991980183</v>
      </c>
      <c r="C8" s="12">
        <v>83.74864045667708</v>
      </c>
      <c r="D8" s="12">
        <v>336.00768308749838</v>
      </c>
      <c r="E8" s="12">
        <v>1155.3685493134981</v>
      </c>
      <c r="F8" s="12">
        <v>1707.3434229592251</v>
      </c>
      <c r="G8" s="12">
        <v>791.57509177074678</v>
      </c>
      <c r="H8" s="12">
        <f>SUM(Table25[[#This Row],[Column2]]:Table25[[#This Row],[Column7]])</f>
        <v>5189.2943795678284</v>
      </c>
      <c r="I8" s="12">
        <f>Table25[[#This Row],[Column8]]/6</f>
        <v>864.88239659463807</v>
      </c>
      <c r="J8" s="11">
        <v>6.17</v>
      </c>
      <c r="K8" s="11">
        <v>10.33</v>
      </c>
    </row>
    <row r="9" spans="1:11" x14ac:dyDescent="0.2">
      <c r="A9" t="s">
        <v>6</v>
      </c>
      <c r="B9" s="12">
        <v>439.53726927937578</v>
      </c>
      <c r="C9" s="12">
        <v>212.77139805130449</v>
      </c>
      <c r="D9" s="12">
        <v>116.5071707351094</v>
      </c>
      <c r="E9" s="12">
        <v>18.43663639282801</v>
      </c>
      <c r="F9" s="12">
        <v>10.40016659900952</v>
      </c>
      <c r="G9" s="12">
        <v>805.33748789728759</v>
      </c>
      <c r="H9" s="12">
        <f>SUM(Table25[[#This Row],[Column2]]:Table25[[#This Row],[Column7]])</f>
        <v>1602.9901289549148</v>
      </c>
      <c r="I9" s="12">
        <f>Table25[[#This Row],[Column8]]/6</f>
        <v>267.16502149248578</v>
      </c>
      <c r="J9" s="11">
        <v>6.67</v>
      </c>
      <c r="K9" s="11">
        <v>2.33</v>
      </c>
    </row>
    <row r="10" spans="1:11" x14ac:dyDescent="0.2">
      <c r="A10" t="s">
        <v>18</v>
      </c>
      <c r="B10" s="12">
        <v>0.59641113615848851</v>
      </c>
      <c r="C10" s="12">
        <v>7.8579286500078574E-2</v>
      </c>
      <c r="D10" s="12">
        <v>0.61011785572100907</v>
      </c>
      <c r="E10" s="12">
        <v>5.9677223969218947</v>
      </c>
      <c r="F10" s="12">
        <v>1.657010704557057</v>
      </c>
      <c r="G10" s="12">
        <v>22.29416894088877</v>
      </c>
      <c r="H10" s="12">
        <f>SUM(Table25[[#This Row],[Column2]]:Table25[[#This Row],[Column7]])</f>
        <v>31.204010320747301</v>
      </c>
      <c r="I10" s="12">
        <f>Table25[[#This Row],[Column8]]/6</f>
        <v>5.2006683867912171</v>
      </c>
      <c r="J10" s="11">
        <v>10.67</v>
      </c>
      <c r="K10" s="11">
        <v>12.83</v>
      </c>
    </row>
    <row r="11" spans="1:11" x14ac:dyDescent="0.2">
      <c r="A11" t="s">
        <v>13</v>
      </c>
      <c r="B11" s="12">
        <v>0</v>
      </c>
      <c r="C11" s="12">
        <v>0.71654648607404248</v>
      </c>
      <c r="D11" s="12">
        <v>4.7143595641422831</v>
      </c>
      <c r="E11" s="12">
        <v>7.0935437233674898</v>
      </c>
      <c r="F11" s="12">
        <v>1.923078054703889</v>
      </c>
      <c r="G11" s="12">
        <v>51.845014330450581</v>
      </c>
      <c r="H11" s="12">
        <f>SUM(Table25[[#This Row],[Column2]]:Table25[[#This Row],[Column7]])</f>
        <v>66.292542158738286</v>
      </c>
      <c r="I11" s="12">
        <f>Table25[[#This Row],[Column8]]/6</f>
        <v>11.04875702645638</v>
      </c>
      <c r="J11" s="11">
        <v>10.83</v>
      </c>
      <c r="K11" s="11">
        <v>11.83</v>
      </c>
    </row>
    <row r="12" spans="1:11" x14ac:dyDescent="0.2">
      <c r="A12" t="s">
        <v>21</v>
      </c>
      <c r="B12" s="12">
        <v>116.6957085718517</v>
      </c>
      <c r="C12" s="12">
        <v>130.1001344381169</v>
      </c>
      <c r="D12" s="12">
        <v>126.49938014323639</v>
      </c>
      <c r="E12" s="12">
        <v>268.34997556631282</v>
      </c>
      <c r="F12" s="12">
        <v>153.05971518402779</v>
      </c>
      <c r="G12" s="12">
        <v>560.88645583342407</v>
      </c>
      <c r="H12" s="12">
        <f>SUM(Table25[[#This Row],[Column2]]:Table25[[#This Row],[Column7]])</f>
        <v>1355.5913697369697</v>
      </c>
      <c r="I12" s="12">
        <f>Table25[[#This Row],[Column8]]/6</f>
        <v>225.93189495616161</v>
      </c>
      <c r="J12" s="11">
        <v>12.17</v>
      </c>
      <c r="K12" s="11">
        <v>12.33</v>
      </c>
    </row>
    <row r="13" spans="1:11" x14ac:dyDescent="0.2">
      <c r="A13" t="s">
        <v>16</v>
      </c>
      <c r="B13" s="12">
        <v>1.7799390986409831</v>
      </c>
      <c r="C13" s="12">
        <v>8.7815587266739839E-2</v>
      </c>
      <c r="D13" s="12">
        <v>8.7146072908891759E-2</v>
      </c>
      <c r="E13" s="12">
        <v>0</v>
      </c>
      <c r="F13" s="12">
        <v>0.48511576626240349</v>
      </c>
      <c r="G13" s="12">
        <v>20.745038311441501</v>
      </c>
      <c r="H13" s="12">
        <f>SUM(Table25[[#This Row],[Column2]]:Table25[[#This Row],[Column7]])</f>
        <v>23.185054836520521</v>
      </c>
      <c r="I13" s="12">
        <f>Table25[[#This Row],[Column8]]/6</f>
        <v>3.8641758060867537</v>
      </c>
      <c r="J13" s="11">
        <v>12.33</v>
      </c>
      <c r="K13" s="11">
        <v>10.83</v>
      </c>
    </row>
    <row r="14" spans="1:11" x14ac:dyDescent="0.2">
      <c r="A14" t="s">
        <v>15</v>
      </c>
      <c r="B14" s="12">
        <v>1.2193819441490741</v>
      </c>
      <c r="C14" s="12">
        <v>0</v>
      </c>
      <c r="D14" s="12">
        <v>0.82898229677774515</v>
      </c>
      <c r="E14" s="12">
        <v>0</v>
      </c>
      <c r="F14" s="12">
        <v>0</v>
      </c>
      <c r="G14" s="12">
        <v>3.13706910568501</v>
      </c>
      <c r="H14" s="12">
        <f>SUM(Table25[[#This Row],[Column2]]:Table25[[#This Row],[Column7]])</f>
        <v>5.1854333466118288</v>
      </c>
      <c r="I14" s="12">
        <f>Table25[[#This Row],[Column8]]/6</f>
        <v>0.8642388911019715</v>
      </c>
      <c r="J14" s="11">
        <v>12.5</v>
      </c>
      <c r="K14" s="11">
        <v>12.33</v>
      </c>
    </row>
    <row r="15" spans="1:11" x14ac:dyDescent="0.2">
      <c r="A15" t="s">
        <v>9</v>
      </c>
      <c r="B15" s="12">
        <v>1.102273640234595</v>
      </c>
      <c r="C15" s="12">
        <v>0.1224870801334485</v>
      </c>
      <c r="D15" s="12">
        <v>0.30562954752668181</v>
      </c>
      <c r="E15" s="12">
        <v>4.4101433296582143E-2</v>
      </c>
      <c r="F15" s="12">
        <v>0</v>
      </c>
      <c r="G15" s="12">
        <v>7.761442404741655</v>
      </c>
      <c r="H15" s="12">
        <f>SUM(Table25[[#This Row],[Column2]]:Table25[[#This Row],[Column7]])</f>
        <v>9.3359341059329619</v>
      </c>
      <c r="I15" s="12">
        <f>Table25[[#This Row],[Column8]]/6</f>
        <v>1.5559890176554936</v>
      </c>
      <c r="J15" s="11">
        <v>12.83</v>
      </c>
      <c r="K15" s="11">
        <v>6</v>
      </c>
    </row>
    <row r="16" spans="1:11" x14ac:dyDescent="0.2">
      <c r="A16" t="s">
        <v>20</v>
      </c>
      <c r="B16" s="12">
        <v>0.2144622611638051</v>
      </c>
      <c r="C16" s="12">
        <v>7.9503692881441186</v>
      </c>
      <c r="D16" s="12">
        <v>1.701205373740676</v>
      </c>
      <c r="E16" s="12">
        <v>6.5595510139265736</v>
      </c>
      <c r="F16" s="12">
        <v>1.009951921946336</v>
      </c>
      <c r="G16" s="12">
        <v>7.9017741151568561</v>
      </c>
      <c r="H16" s="12">
        <f>SUM(Table25[[#This Row],[Column2]]:Table25[[#This Row],[Column7]])</f>
        <v>25.337313974078363</v>
      </c>
      <c r="I16" s="12">
        <f>Table25[[#This Row],[Column8]]/6</f>
        <v>4.2228856623463935</v>
      </c>
      <c r="J16" s="11">
        <v>12.83</v>
      </c>
      <c r="K16" s="11">
        <v>14</v>
      </c>
    </row>
    <row r="17" spans="1:12" x14ac:dyDescent="0.2">
      <c r="A17" t="s">
        <v>19</v>
      </c>
      <c r="B17" s="12">
        <v>77.108479448660646</v>
      </c>
      <c r="C17" s="12">
        <v>7.9474579185426109</v>
      </c>
      <c r="D17" s="12">
        <v>44.428406860068797</v>
      </c>
      <c r="E17" s="12">
        <v>21.351541222048791</v>
      </c>
      <c r="F17" s="12">
        <v>26.228671741881591</v>
      </c>
      <c r="G17" s="12">
        <v>91.170761001415869</v>
      </c>
      <c r="H17" s="12">
        <f>SUM(Table25[[#This Row],[Column2]]:Table25[[#This Row],[Column7]])</f>
        <v>268.23531819261831</v>
      </c>
      <c r="I17" s="12">
        <f>Table25[[#This Row],[Column8]]/6</f>
        <v>44.705886365436385</v>
      </c>
      <c r="J17" s="11">
        <v>13.33</v>
      </c>
      <c r="K17" s="11">
        <v>11.67</v>
      </c>
    </row>
    <row r="18" spans="1:12" x14ac:dyDescent="0.2">
      <c r="A18" t="s">
        <v>8</v>
      </c>
      <c r="B18" s="12">
        <v>2.2547365535753952</v>
      </c>
      <c r="C18" s="12">
        <v>3.7010576093717749</v>
      </c>
      <c r="D18" s="12">
        <v>3.5334614980304129</v>
      </c>
      <c r="E18" s="12">
        <v>4.430056016632812</v>
      </c>
      <c r="F18" s="12">
        <v>5.3718162897767243</v>
      </c>
      <c r="G18" s="12">
        <v>211.11013682311429</v>
      </c>
      <c r="H18" s="12">
        <f>SUM(Table25[[#This Row],[Column2]]:Table25[[#This Row],[Column7]])</f>
        <v>230.40126479050141</v>
      </c>
      <c r="I18" s="12">
        <f>Table25[[#This Row],[Column8]]/6</f>
        <v>38.4002107984169</v>
      </c>
      <c r="J18" s="11">
        <v>13.5</v>
      </c>
      <c r="K18" s="11">
        <v>6.33</v>
      </c>
    </row>
    <row r="19" spans="1:12" x14ac:dyDescent="0.2">
      <c r="A19" t="s">
        <v>7</v>
      </c>
      <c r="B19" s="12">
        <v>0.12731629166489439</v>
      </c>
      <c r="C19" s="12">
        <v>0</v>
      </c>
      <c r="D19" s="12">
        <v>8.7241418267658466E-2</v>
      </c>
      <c r="E19" s="12">
        <v>4.1942790034393093E-2</v>
      </c>
      <c r="F19" s="12">
        <v>0</v>
      </c>
      <c r="G19" s="12">
        <v>11.815755262749709</v>
      </c>
      <c r="H19" s="12">
        <f>SUM(Table25[[#This Row],[Column2]]:Table25[[#This Row],[Column7]])</f>
        <v>12.072255762716654</v>
      </c>
      <c r="I19" s="12">
        <f>Table25[[#This Row],[Column8]]/6</f>
        <v>2.0120426271194423</v>
      </c>
      <c r="J19" s="11">
        <v>14</v>
      </c>
      <c r="K19" s="11">
        <v>4.33</v>
      </c>
    </row>
    <row r="20" spans="1:12" x14ac:dyDescent="0.2">
      <c r="A20" t="s">
        <v>10</v>
      </c>
      <c r="B20" s="12">
        <v>0</v>
      </c>
      <c r="C20" s="12">
        <v>0</v>
      </c>
      <c r="D20" s="12">
        <v>0</v>
      </c>
      <c r="E20" s="12">
        <v>0.21896482127472419</v>
      </c>
      <c r="F20" s="12">
        <v>4.4101433296582143E-2</v>
      </c>
      <c r="G20" s="12">
        <v>0</v>
      </c>
      <c r="H20" s="12">
        <f>SUM(Table25[[#This Row],[Column2]]:Table25[[#This Row],[Column7]])</f>
        <v>0.26306625457130633</v>
      </c>
      <c r="I20" s="12">
        <f>Table25[[#This Row],[Column8]]/6</f>
        <v>4.3844375761884387E-2</v>
      </c>
      <c r="J20" s="11">
        <v>14</v>
      </c>
      <c r="K20" s="11">
        <v>11</v>
      </c>
    </row>
    <row r="21" spans="1:12" x14ac:dyDescent="0.2">
      <c r="A21" t="s">
        <v>14</v>
      </c>
      <c r="B21" s="12">
        <v>0.4357298474945534</v>
      </c>
      <c r="C21" s="12">
        <v>0.65861690450054877</v>
      </c>
      <c r="D21" s="12">
        <v>0</v>
      </c>
      <c r="E21" s="12">
        <v>2.7979754824930838</v>
      </c>
      <c r="F21" s="12">
        <v>0.79134256877287734</v>
      </c>
      <c r="G21" s="12">
        <v>9.2896065235261496</v>
      </c>
      <c r="H21" s="12">
        <f>SUM(Table25[[#This Row],[Column2]]:Table25[[#This Row],[Column7]])</f>
        <v>13.973271326787213</v>
      </c>
      <c r="I21" s="12">
        <f>Table25[[#This Row],[Column8]]/6</f>
        <v>2.3288785544645356</v>
      </c>
      <c r="J21" s="13">
        <v>14</v>
      </c>
      <c r="K21" s="11">
        <v>11.67</v>
      </c>
    </row>
    <row r="22" spans="1:12" x14ac:dyDescent="0.2">
      <c r="A22" s="22" t="s">
        <v>31</v>
      </c>
      <c r="B22" s="23">
        <f t="shared" ref="B22:G22" si="0">SUM(B5:B21)</f>
        <v>1950.3942851425591</v>
      </c>
      <c r="C22" s="23">
        <f t="shared" si="0"/>
        <v>663.77708138555374</v>
      </c>
      <c r="D22" s="23">
        <f t="shared" si="0"/>
        <v>667.97267258325337</v>
      </c>
      <c r="E22" s="23">
        <f t="shared" si="0"/>
        <v>1522.9715646462982</v>
      </c>
      <c r="F22" s="23">
        <f t="shared" si="0"/>
        <v>1933.2000703310441</v>
      </c>
      <c r="G22" s="23">
        <f t="shared" si="0"/>
        <v>2877.2633286174864</v>
      </c>
      <c r="H22" s="23"/>
      <c r="I22" s="23"/>
      <c r="J22" s="24"/>
      <c r="K22" s="24"/>
      <c r="L22" t="s">
        <v>43</v>
      </c>
    </row>
  </sheetData>
  <mergeCells count="1">
    <mergeCell ref="B1:G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E3BD-6F31-7F46-AAE8-F9CD47C2B2B9}">
  <dimension ref="A1:K21"/>
  <sheetViews>
    <sheetView zoomScale="140" zoomScaleNormal="140" workbookViewId="0"/>
  </sheetViews>
  <sheetFormatPr baseColWidth="10" defaultColWidth="8.83203125" defaultRowHeight="15" x14ac:dyDescent="0.2"/>
  <cols>
    <col min="1" max="9" width="9" customWidth="1"/>
    <col min="10" max="10" width="10.5" customWidth="1"/>
    <col min="11" max="11" width="10" customWidth="1"/>
  </cols>
  <sheetData>
    <row r="1" spans="1:11" s="1" customFormat="1" ht="17" x14ac:dyDescent="0.2">
      <c r="A1" s="1" t="s">
        <v>44</v>
      </c>
      <c r="B1" s="25" t="s">
        <v>27</v>
      </c>
      <c r="C1" s="26"/>
      <c r="D1" s="26"/>
      <c r="E1" s="26"/>
      <c r="F1" s="26"/>
      <c r="G1" s="26"/>
    </row>
    <row r="2" spans="1:11" s="1" customFormat="1" x14ac:dyDescent="0.2"/>
    <row r="3" spans="1:11" s="1" customFormat="1" ht="37" x14ac:dyDescent="0.2">
      <c r="B3" s="3" t="s">
        <v>24</v>
      </c>
      <c r="C3" s="3" t="s">
        <v>4</v>
      </c>
      <c r="D3" s="3" t="s">
        <v>25</v>
      </c>
      <c r="E3" s="3" t="s">
        <v>23</v>
      </c>
      <c r="F3" s="3" t="s">
        <v>22</v>
      </c>
      <c r="G3" s="3" t="s">
        <v>26</v>
      </c>
      <c r="H3" s="3" t="s">
        <v>31</v>
      </c>
      <c r="I3" s="9" t="s">
        <v>32</v>
      </c>
      <c r="J3" s="8" t="s">
        <v>30</v>
      </c>
      <c r="K3" s="5" t="s">
        <v>29</v>
      </c>
    </row>
    <row r="4" spans="1:11" x14ac:dyDescent="0.2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28</v>
      </c>
      <c r="J4" s="4" t="s">
        <v>41</v>
      </c>
      <c r="K4" s="10" t="s">
        <v>42</v>
      </c>
    </row>
    <row r="5" spans="1:11" x14ac:dyDescent="0.2">
      <c r="A5" t="s">
        <v>5</v>
      </c>
      <c r="B5" s="12">
        <v>175.54099972117069</v>
      </c>
      <c r="C5" s="12">
        <v>166.83418377739821</v>
      </c>
      <c r="D5" s="12">
        <v>15.12757050199038</v>
      </c>
      <c r="E5" s="12">
        <v>3.679149110349067</v>
      </c>
      <c r="F5" s="12">
        <v>5.1986683846256998</v>
      </c>
      <c r="G5" s="12">
        <v>92.259257388577737</v>
      </c>
      <c r="H5" s="12">
        <f>SUM(Table26[[#This Row],[Column2]]:Table26[[#This Row],[Column7]])</f>
        <v>458.63982888411175</v>
      </c>
      <c r="I5" s="12">
        <f>Table26[[#This Row],[Column8]]/6</f>
        <v>76.439971480685287</v>
      </c>
      <c r="J5" s="11">
        <v>2.67</v>
      </c>
      <c r="K5" s="11">
        <v>1.67</v>
      </c>
    </row>
    <row r="6" spans="1:11" x14ac:dyDescent="0.2">
      <c r="A6" t="s">
        <v>6</v>
      </c>
      <c r="B6" s="12">
        <v>439.53726927937578</v>
      </c>
      <c r="C6" s="12">
        <v>212.77139805130449</v>
      </c>
      <c r="D6" s="12">
        <v>116.5071707351094</v>
      </c>
      <c r="E6" s="12">
        <v>18.43663639282801</v>
      </c>
      <c r="F6" s="12">
        <v>10.40016659900952</v>
      </c>
      <c r="G6" s="12">
        <v>805.33748789728759</v>
      </c>
      <c r="H6" s="12">
        <f>SUM(Table26[[#This Row],[Column2]]:Table26[[#This Row],[Column7]])</f>
        <v>1602.9901289549148</v>
      </c>
      <c r="I6" s="12">
        <f>Table26[[#This Row],[Column8]]/6</f>
        <v>267.16502149248578</v>
      </c>
      <c r="J6" s="11">
        <v>6.67</v>
      </c>
      <c r="K6" s="11">
        <v>2.33</v>
      </c>
    </row>
    <row r="7" spans="1:11" x14ac:dyDescent="0.2">
      <c r="A7" t="s">
        <v>7</v>
      </c>
      <c r="B7" s="12">
        <v>0.12731629166489439</v>
      </c>
      <c r="C7" s="12">
        <v>0</v>
      </c>
      <c r="D7" s="12">
        <v>8.7241418267658466E-2</v>
      </c>
      <c r="E7" s="12">
        <v>4.1942790034393093E-2</v>
      </c>
      <c r="F7" s="12">
        <v>0</v>
      </c>
      <c r="G7" s="12">
        <v>11.815755262749709</v>
      </c>
      <c r="H7" s="12">
        <f>SUM(Table26[[#This Row],[Column2]]:Table26[[#This Row],[Column7]])</f>
        <v>12.072255762716654</v>
      </c>
      <c r="I7" s="12">
        <f>Table26[[#This Row],[Column8]]/6</f>
        <v>2.0120426271194423</v>
      </c>
      <c r="J7" s="11">
        <v>14</v>
      </c>
      <c r="K7" s="11">
        <v>4.33</v>
      </c>
    </row>
    <row r="8" spans="1:11" x14ac:dyDescent="0.2">
      <c r="A8" t="s">
        <v>8</v>
      </c>
      <c r="B8" s="12">
        <v>2.2547365535753952</v>
      </c>
      <c r="C8" s="12">
        <v>3.7010576093717749</v>
      </c>
      <c r="D8" s="12">
        <v>3.5334614980304129</v>
      </c>
      <c r="E8" s="12">
        <v>4.430056016632812</v>
      </c>
      <c r="F8" s="12">
        <v>5.3718162897767243</v>
      </c>
      <c r="G8" s="12">
        <v>211.11013682311429</v>
      </c>
      <c r="H8" s="12">
        <f>SUM(Table26[[#This Row],[Column2]]:Table26[[#This Row],[Column7]])</f>
        <v>230.40126479050141</v>
      </c>
      <c r="I8" s="12">
        <f>Table26[[#This Row],[Column8]]/6</f>
        <v>38.4002107984169</v>
      </c>
      <c r="J8" s="11">
        <v>13.5</v>
      </c>
      <c r="K8" s="11">
        <v>6.33</v>
      </c>
    </row>
    <row r="9" spans="1:11" x14ac:dyDescent="0.2">
      <c r="A9" t="s">
        <v>9</v>
      </c>
      <c r="B9" s="12">
        <v>1.102273640234595</v>
      </c>
      <c r="C9" s="12">
        <v>0.1224870801334485</v>
      </c>
      <c r="D9" s="12">
        <v>0.30562954752668181</v>
      </c>
      <c r="E9" s="12">
        <v>4.4101433296582143E-2</v>
      </c>
      <c r="F9" s="12">
        <v>0</v>
      </c>
      <c r="G9" s="12">
        <v>7.761442404741655</v>
      </c>
      <c r="H9" s="12">
        <f>SUM(Table26[[#This Row],[Column2]]:Table26[[#This Row],[Column7]])</f>
        <v>9.3359341059329619</v>
      </c>
      <c r="I9" s="12">
        <f>Table26[[#This Row],[Column8]]/6</f>
        <v>1.5559890176554936</v>
      </c>
      <c r="J9" s="11">
        <v>12.83</v>
      </c>
      <c r="K9" s="11">
        <v>6</v>
      </c>
    </row>
    <row r="10" spans="1:11" x14ac:dyDescent="0.2">
      <c r="A10" t="s">
        <v>10</v>
      </c>
      <c r="B10" s="12">
        <v>0</v>
      </c>
      <c r="C10" s="12">
        <v>0</v>
      </c>
      <c r="D10" s="12">
        <v>0</v>
      </c>
      <c r="E10" s="12">
        <v>0.21896482127472419</v>
      </c>
      <c r="F10" s="12">
        <v>4.4101433296582143E-2</v>
      </c>
      <c r="G10" s="12">
        <v>0</v>
      </c>
      <c r="H10" s="12">
        <f>SUM(Table26[[#This Row],[Column2]]:Table26[[#This Row],[Column7]])</f>
        <v>0.26306625457130633</v>
      </c>
      <c r="I10" s="12">
        <f>Table26[[#This Row],[Column8]]/6</f>
        <v>4.3844375761884387E-2</v>
      </c>
      <c r="J10" s="11">
        <v>14</v>
      </c>
      <c r="K10" s="11">
        <v>11</v>
      </c>
    </row>
    <row r="11" spans="1:11" x14ac:dyDescent="0.2">
      <c r="A11" t="s">
        <v>11</v>
      </c>
      <c r="B11" s="12">
        <v>8.8615100575459564</v>
      </c>
      <c r="C11" s="12">
        <v>11.80097341708453</v>
      </c>
      <c r="D11" s="12">
        <v>6.3234721112134613</v>
      </c>
      <c r="E11" s="12">
        <v>4.334587615335237</v>
      </c>
      <c r="F11" s="12">
        <v>5.2049775167938312</v>
      </c>
      <c r="G11" s="12">
        <v>82.836846404861859</v>
      </c>
      <c r="H11" s="12">
        <f>SUM(Table26[[#This Row],[Column2]]:Table26[[#This Row],[Column7]])</f>
        <v>119.36236712283488</v>
      </c>
      <c r="I11" s="12">
        <f>Table26[[#This Row],[Column8]]/6</f>
        <v>19.893727853805814</v>
      </c>
      <c r="J11" s="11">
        <v>1.5</v>
      </c>
      <c r="K11" s="11">
        <v>8.5</v>
      </c>
    </row>
    <row r="12" spans="1:11" x14ac:dyDescent="0.2">
      <c r="A12" t="s">
        <v>12</v>
      </c>
      <c r="B12" s="12">
        <v>9.669075310689875</v>
      </c>
      <c r="C12" s="12">
        <v>37.258821084439177</v>
      </c>
      <c r="D12" s="12">
        <v>11.210845517021189</v>
      </c>
      <c r="E12" s="12">
        <v>24.29726774797863</v>
      </c>
      <c r="F12" s="12">
        <v>14.48203120616474</v>
      </c>
      <c r="G12" s="12">
        <v>107.29742250341759</v>
      </c>
      <c r="H12" s="12">
        <f>SUM(Table26[[#This Row],[Column2]]:Table26[[#This Row],[Column7]])</f>
        <v>204.21546336971119</v>
      </c>
      <c r="I12" s="12">
        <f>Table26[[#This Row],[Column8]]/6</f>
        <v>34.035910561618529</v>
      </c>
      <c r="J12" s="11">
        <v>4.5</v>
      </c>
      <c r="K12" s="11">
        <v>8.67</v>
      </c>
    </row>
    <row r="13" spans="1:11" x14ac:dyDescent="0.2">
      <c r="A13" t="s">
        <v>13</v>
      </c>
      <c r="B13" s="12">
        <v>0</v>
      </c>
      <c r="C13" s="12">
        <v>0.71654648607404248</v>
      </c>
      <c r="D13" s="12">
        <v>4.7143595641422831</v>
      </c>
      <c r="E13" s="12">
        <v>7.0935437233674898</v>
      </c>
      <c r="F13" s="12">
        <v>1.923078054703889</v>
      </c>
      <c r="G13" s="12">
        <v>51.845014330450581</v>
      </c>
      <c r="H13" s="12">
        <f>SUM(Table26[[#This Row],[Column2]]:Table26[[#This Row],[Column7]])</f>
        <v>66.292542158738286</v>
      </c>
      <c r="I13" s="12">
        <f>Table26[[#This Row],[Column8]]/6</f>
        <v>11.04875702645638</v>
      </c>
      <c r="J13" s="11">
        <v>10.83</v>
      </c>
      <c r="K13" s="11">
        <v>11.83</v>
      </c>
    </row>
    <row r="14" spans="1:11" x14ac:dyDescent="0.2">
      <c r="A14" t="s">
        <v>14</v>
      </c>
      <c r="B14" s="12">
        <v>0.4357298474945534</v>
      </c>
      <c r="C14" s="12">
        <v>0.65861690450054877</v>
      </c>
      <c r="D14" s="12">
        <v>0</v>
      </c>
      <c r="E14" s="12">
        <v>2.7979754824930838</v>
      </c>
      <c r="F14" s="12">
        <v>0.79134256877287734</v>
      </c>
      <c r="G14" s="12">
        <v>9.2896065235261496</v>
      </c>
      <c r="H14" s="12">
        <f>SUM(Table26[[#This Row],[Column2]]:Table26[[#This Row],[Column7]])</f>
        <v>13.973271326787213</v>
      </c>
      <c r="I14" s="12">
        <f>Table26[[#This Row],[Column8]]/6</f>
        <v>2.3288785544645356</v>
      </c>
      <c r="J14" s="11">
        <v>14</v>
      </c>
      <c r="K14" s="11">
        <v>11.67</v>
      </c>
    </row>
    <row r="15" spans="1:11" x14ac:dyDescent="0.2">
      <c r="A15" t="s">
        <v>15</v>
      </c>
      <c r="B15" s="12">
        <v>1.2193819441490741</v>
      </c>
      <c r="C15" s="12">
        <v>0</v>
      </c>
      <c r="D15" s="12">
        <v>0.82898229677774515</v>
      </c>
      <c r="E15" s="12">
        <v>0</v>
      </c>
      <c r="F15" s="12">
        <v>0</v>
      </c>
      <c r="G15" s="12">
        <v>3.13706910568501</v>
      </c>
      <c r="H15" s="12">
        <f>SUM(Table26[[#This Row],[Column2]]:Table26[[#This Row],[Column7]])</f>
        <v>5.1854333466118288</v>
      </c>
      <c r="I15" s="12">
        <f>Table26[[#This Row],[Column8]]/6</f>
        <v>0.8642388911019715</v>
      </c>
      <c r="J15" s="11">
        <v>12.5</v>
      </c>
      <c r="K15" s="11">
        <v>12.33</v>
      </c>
    </row>
    <row r="16" spans="1:11" x14ac:dyDescent="0.2">
      <c r="A16" t="s">
        <v>16</v>
      </c>
      <c r="B16" s="12">
        <v>1.7799390986409831</v>
      </c>
      <c r="C16" s="12">
        <v>8.7815587266739839E-2</v>
      </c>
      <c r="D16" s="12">
        <v>8.7146072908891759E-2</v>
      </c>
      <c r="E16" s="12">
        <v>0</v>
      </c>
      <c r="F16" s="12">
        <v>0.48511576626240349</v>
      </c>
      <c r="G16" s="12">
        <v>20.745038311441501</v>
      </c>
      <c r="H16" s="12">
        <f>SUM(Table26[[#This Row],[Column2]]:Table26[[#This Row],[Column7]])</f>
        <v>23.185054836520521</v>
      </c>
      <c r="I16" s="12">
        <f>Table26[[#This Row],[Column8]]/6</f>
        <v>3.8641758060867537</v>
      </c>
      <c r="J16" s="11">
        <v>12.33</v>
      </c>
      <c r="K16" s="11">
        <v>10.83</v>
      </c>
    </row>
    <row r="17" spans="1:11" x14ac:dyDescent="0.2">
      <c r="A17" t="s">
        <v>17</v>
      </c>
      <c r="B17" s="12">
        <v>1115.250991980183</v>
      </c>
      <c r="C17" s="12">
        <v>83.74864045667708</v>
      </c>
      <c r="D17" s="12">
        <v>336.00768308749838</v>
      </c>
      <c r="E17" s="12">
        <v>1155.3685493134981</v>
      </c>
      <c r="F17" s="12">
        <v>1707.3434229592251</v>
      </c>
      <c r="G17" s="12">
        <v>791.57509177074678</v>
      </c>
      <c r="H17" s="12">
        <f>SUM(Table26[[#This Row],[Column2]]:Table26[[#This Row],[Column7]])</f>
        <v>5189.2943795678284</v>
      </c>
      <c r="I17" s="12">
        <f>Table26[[#This Row],[Column8]]/6</f>
        <v>864.88239659463807</v>
      </c>
      <c r="J17" s="11">
        <v>6.17</v>
      </c>
      <c r="K17" s="11">
        <v>10.33</v>
      </c>
    </row>
    <row r="18" spans="1:11" x14ac:dyDescent="0.2">
      <c r="A18" t="s">
        <v>18</v>
      </c>
      <c r="B18" s="12">
        <v>0.59641113615848851</v>
      </c>
      <c r="C18" s="12">
        <v>7.8579286500078574E-2</v>
      </c>
      <c r="D18" s="12">
        <v>0.61011785572100907</v>
      </c>
      <c r="E18" s="12">
        <v>5.9677223969218947</v>
      </c>
      <c r="F18" s="12">
        <v>1.657010704557057</v>
      </c>
      <c r="G18" s="12">
        <v>22.29416894088877</v>
      </c>
      <c r="H18" s="12">
        <f>SUM(Table26[[#This Row],[Column2]]:Table26[[#This Row],[Column7]])</f>
        <v>31.204010320747301</v>
      </c>
      <c r="I18" s="12">
        <f>Table26[[#This Row],[Column8]]/6</f>
        <v>5.2006683867912171</v>
      </c>
      <c r="J18" s="11">
        <v>10.67</v>
      </c>
      <c r="K18" s="11">
        <v>12.83</v>
      </c>
    </row>
    <row r="19" spans="1:11" x14ac:dyDescent="0.2">
      <c r="A19" t="s">
        <v>19</v>
      </c>
      <c r="B19" s="12">
        <v>77.108479448660646</v>
      </c>
      <c r="C19" s="12">
        <v>7.9474579185426109</v>
      </c>
      <c r="D19" s="12">
        <v>44.428406860068797</v>
      </c>
      <c r="E19" s="12">
        <v>21.351541222048791</v>
      </c>
      <c r="F19" s="12">
        <v>26.228671741881591</v>
      </c>
      <c r="G19" s="12">
        <v>91.170761001415869</v>
      </c>
      <c r="H19" s="12">
        <f>SUM(Table26[[#This Row],[Column2]]:Table26[[#This Row],[Column7]])</f>
        <v>268.23531819261831</v>
      </c>
      <c r="I19" s="12">
        <f>Table26[[#This Row],[Column8]]/6</f>
        <v>44.705886365436385</v>
      </c>
      <c r="J19" s="11">
        <v>13.33</v>
      </c>
      <c r="K19" s="11">
        <v>11.67</v>
      </c>
    </row>
    <row r="20" spans="1:11" x14ac:dyDescent="0.2">
      <c r="A20" t="s">
        <v>20</v>
      </c>
      <c r="B20" s="12">
        <v>0.2144622611638051</v>
      </c>
      <c r="C20" s="12">
        <v>7.9503692881441186</v>
      </c>
      <c r="D20" s="12">
        <v>1.701205373740676</v>
      </c>
      <c r="E20" s="12">
        <v>6.5595510139265736</v>
      </c>
      <c r="F20" s="12">
        <v>1.009951921946336</v>
      </c>
      <c r="G20" s="12">
        <v>7.9017741151568561</v>
      </c>
      <c r="H20" s="12">
        <f>SUM(Table26[[#This Row],[Column2]]:Table26[[#This Row],[Column7]])</f>
        <v>25.337313974078363</v>
      </c>
      <c r="I20" s="12">
        <f>Table26[[#This Row],[Column8]]/6</f>
        <v>4.2228856623463935</v>
      </c>
      <c r="J20" s="11">
        <v>12.83</v>
      </c>
      <c r="K20" s="11">
        <v>14</v>
      </c>
    </row>
    <row r="21" spans="1:11" x14ac:dyDescent="0.2">
      <c r="A21" t="s">
        <v>21</v>
      </c>
      <c r="B21" s="12">
        <v>116.6957085718517</v>
      </c>
      <c r="C21" s="12">
        <v>130.1001344381169</v>
      </c>
      <c r="D21" s="12">
        <v>126.49938014323639</v>
      </c>
      <c r="E21" s="12">
        <v>268.34997556631282</v>
      </c>
      <c r="F21" s="12">
        <v>153.05971518402779</v>
      </c>
      <c r="G21" s="12">
        <v>560.88645583342407</v>
      </c>
      <c r="H21" s="12">
        <f>SUM(Table26[[#This Row],[Column2]]:Table26[[#This Row],[Column7]])</f>
        <v>1355.5913697369697</v>
      </c>
      <c r="I21" s="12">
        <f>Table26[[#This Row],[Column8]]/6</f>
        <v>225.93189495616161</v>
      </c>
      <c r="J21" s="13">
        <v>12.17</v>
      </c>
      <c r="K21" s="11">
        <v>12.33</v>
      </c>
    </row>
  </sheetData>
  <mergeCells count="1">
    <mergeCell ref="B1:G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Alphabetical</vt:lpstr>
      <vt:lpstr>By Mean</vt:lpstr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cp:lastPrinted>2023-05-24T00:12:04Z</cp:lastPrinted>
  <dcterms:created xsi:type="dcterms:W3CDTF">2023-04-25T19:18:00Z</dcterms:created>
  <dcterms:modified xsi:type="dcterms:W3CDTF">2023-06-13T06:36:36Z</dcterms:modified>
</cp:coreProperties>
</file>