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Clearance Rates/"/>
    </mc:Choice>
  </mc:AlternateContent>
  <xr:revisionPtr revIDLastSave="0" documentId="13_ncr:1_{F0187740-2A2E-F74C-8A34-AB2B994DDD73}" xr6:coauthVersionLast="47" xr6:coauthVersionMax="47" xr10:uidLastSave="{00000000-0000-0000-0000-000000000000}"/>
  <bookViews>
    <workbookView xWindow="3380" yWindow="500" windowWidth="21260" windowHeight="15500" activeTab="5" xr2:uid="{00000000-000D-0000-FFFF-FFFF00000000}"/>
  </bookViews>
  <sheets>
    <sheet name="Sheet1" sheetId="1" r:id="rId1"/>
    <sheet name="Alphabetical" sheetId="2" r:id="rId2"/>
    <sheet name="By CR Mn x Events" sheetId="7" r:id="rId3"/>
    <sheet name="By Rank" sheetId="6" r:id="rId4"/>
    <sheet name="By YBP2" sheetId="5" r:id="rId5"/>
    <sheet name="By IR Rank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B23" i="3"/>
  <c r="G22" i="3"/>
  <c r="F22" i="3"/>
  <c r="E22" i="3"/>
  <c r="D22" i="3"/>
  <c r="C22" i="3"/>
  <c r="B22" i="3"/>
  <c r="G22" i="5"/>
  <c r="F22" i="5"/>
  <c r="E22" i="5"/>
  <c r="D22" i="5"/>
  <c r="C22" i="5"/>
  <c r="B22" i="5"/>
  <c r="G22" i="6"/>
  <c r="F22" i="6"/>
  <c r="E22" i="6"/>
  <c r="D22" i="6"/>
  <c r="C22" i="6"/>
  <c r="B22" i="6"/>
  <c r="G22" i="7"/>
  <c r="F22" i="7"/>
  <c r="E22" i="7"/>
  <c r="D22" i="7"/>
  <c r="C22" i="7"/>
  <c r="B22" i="7"/>
  <c r="C22" i="2"/>
  <c r="D22" i="2"/>
  <c r="E22" i="2"/>
  <c r="F22" i="2"/>
  <c r="G22" i="2"/>
  <c r="B22" i="2"/>
  <c r="H19" i="7"/>
  <c r="I19" i="7" s="1"/>
  <c r="H21" i="7"/>
  <c r="I21" i="7" s="1"/>
  <c r="H12" i="7"/>
  <c r="I12" i="7" s="1"/>
  <c r="H9" i="7"/>
  <c r="I9" i="7" s="1"/>
  <c r="H11" i="7"/>
  <c r="I11" i="7" s="1"/>
  <c r="H14" i="7"/>
  <c r="I14" i="7" s="1"/>
  <c r="H15" i="7"/>
  <c r="I15" i="7" s="1"/>
  <c r="H13" i="7"/>
  <c r="I13" i="7" s="1"/>
  <c r="H17" i="7"/>
  <c r="I17" i="7" s="1"/>
  <c r="H7" i="7"/>
  <c r="I7" i="7" s="1"/>
  <c r="H6" i="7"/>
  <c r="I6" i="7" s="1"/>
  <c r="H20" i="7"/>
  <c r="I20" i="7" s="1"/>
  <c r="H10" i="7"/>
  <c r="I10" i="7" s="1"/>
  <c r="H16" i="7"/>
  <c r="I16" i="7" s="1"/>
  <c r="H18" i="7"/>
  <c r="I18" i="7" s="1"/>
  <c r="H8" i="7"/>
  <c r="I8" i="7" s="1"/>
  <c r="H5" i="7"/>
  <c r="I5" i="7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</calcChain>
</file>

<file path=xl/sharedStrings.xml><?xml version="1.0" encoding="utf-8"?>
<sst xmlns="http://schemas.openxmlformats.org/spreadsheetml/2006/main" count="409" uniqueCount="52">
  <si>
    <t>event</t>
  </si>
  <si>
    <t>group_size</t>
  </si>
  <si>
    <t>CrMNmlcd</t>
  </si>
  <si>
    <t>FRmnpgCcd</t>
  </si>
  <si>
    <t>FRmnUgCcd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</si>
  <si>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</si>
  <si>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</si>
  <si>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</si>
  <si>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</si>
  <si>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</si>
  <si>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</si>
  <si>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</si>
  <si>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</si>
  <si>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</si>
  <si>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</si>
  <si>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</si>
  <si>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</si>
  <si>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</si>
  <si>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</si>
  <si>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</si>
  <si>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</si>
  <si>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</si>
  <si>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</si>
  <si>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</si>
  <si>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</si>
  <si>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</si>
  <si>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</si>
  <si>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</si>
  <si>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Mean Clearance Rate, mL d-1</t>
  </si>
  <si>
    <t>Column1</t>
  </si>
  <si>
    <t>Column2</t>
  </si>
  <si>
    <t>Column3</t>
  </si>
  <si>
    <t>Column4</t>
  </si>
  <si>
    <t>Column5</t>
  </si>
  <si>
    <t>Column6</t>
  </si>
  <si>
    <t>Column7</t>
  </si>
  <si>
    <t>Column9</t>
  </si>
  <si>
    <t>Cumulative IR Rank across events</t>
  </si>
  <si>
    <t>Cumulative CR Rank across events</t>
  </si>
  <si>
    <t>Column8</t>
  </si>
  <si>
    <t>Note largest change in rate</t>
  </si>
  <si>
    <t>IR top 5 rank</t>
  </si>
  <si>
    <t>n/a</t>
  </si>
  <si>
    <t>Note: Cumulative rank across events is an index of how that taxa group ranked from 1 to 15 in the sampling event.</t>
  </si>
  <si>
    <t>14 = IR of 0, 15 = negative IR</t>
  </si>
  <si>
    <t>Totals</t>
  </si>
  <si>
    <t>Means</t>
  </si>
  <si>
    <t>Column82</t>
  </si>
  <si>
    <t>Column93</t>
  </si>
  <si>
    <r>
      <t>Mean Clearance Rate, mL d</t>
    </r>
    <r>
      <rPr>
        <b/>
        <vertAlign val="superscript"/>
        <sz val="11"/>
        <color theme="1"/>
        <rFont val="Calibri (Body)"/>
      </rPr>
      <t>-1</t>
    </r>
  </si>
  <si>
    <t>Taxa group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</si>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</sst>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 (Body)"/>
    </font>
    <font>
      <b/>
      <sz val="9"/>
      <color theme="1"/>
      <name val="Calibri (Body)"/>
    </font>
    <font>
      <b/>
      <vertAlign val="superscript"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Font="1" applyAlignment="1">
      <alignment horizontal="center" wrapText="1"/>
    </xf>
    <xf numFmtId="2" fontId="0" fillId="0" borderId="1" xfId="0" applyNumberFormat="1" applyBorder="1"/>
    <xf numFmtId="2" fontId="4" fillId="0" borderId="0" xfId="0" applyNumberFormat="1" applyFont="1"/>
    <xf numFmtId="0" fontId="5" fillId="0" borderId="0" xfId="0" applyFont="1" applyAlignment="1">
      <alignment horizontal="center"/>
    </xf>
    <xf numFmtId="1" fontId="0" fillId="0" borderId="0" xfId="0" applyNumberFormat="1"/>
    <xf numFmtId="0" fontId="0" fillId="0" borderId="6" xfId="0" applyBorder="1"/>
    <xf numFmtId="2" fontId="0" fillId="0" borderId="6" xfId="0" applyNumberFormat="1" applyBorder="1"/>
    <xf numFmtId="2" fontId="0" fillId="2" borderId="6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</cellXfs>
  <cellStyles count="1">
    <cellStyle name="Normal" xfId="0" builtinId="0"/>
  </cellStyles>
  <dxfs count="36"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medium">
          <color auto="1"/>
        </top>
      </border>
    </dxf>
    <dxf>
      <numFmt numFmtId="164" formatCode="0.000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medium">
          <color auto="1"/>
        </top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medium">
          <color auto="1"/>
        </top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top style="medium">
          <color auto="1"/>
        </top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E0829-14E3-FA4D-9B8E-EEE379E12A7E}" name="Table1" displayName="Table1" ref="A4:K22" totalsRowShown="0" tableBorderDxfId="35">
  <autoFilter ref="A4:K22" xr:uid="{AFCE0829-14E3-FA4D-9B8E-EEE379E12A7E}"/>
  <sortState xmlns:xlrd2="http://schemas.microsoft.com/office/spreadsheetml/2017/richdata2" ref="A5:K21">
    <sortCondition ref="A4:A21"/>
  </sortState>
  <tableColumns count="11">
    <tableColumn id="1" xr3:uid="{FC74ED2D-82F4-3249-977F-F1344AD5BD02}" name="Column1"/>
    <tableColumn id="2" xr3:uid="{84F8039E-D202-E041-9074-7303525AD98B}" name="Column2" dataDxfId="34"/>
    <tableColumn id="3" xr3:uid="{03F25490-3939-4C42-AF7A-039AEE52C575}" name="Column3" dataDxfId="33"/>
    <tableColumn id="4" xr3:uid="{5A222A5D-3460-4249-BA96-31001AE76FCC}" name="Column4" dataDxfId="32"/>
    <tableColumn id="5" xr3:uid="{C617E988-E79C-CE40-B3CE-8B6CD4CEE777}" name="Column5" dataDxfId="31"/>
    <tableColumn id="6" xr3:uid="{EB961442-93F3-3C40-BEFD-70B520B24CB8}" name="Column6" dataDxfId="30"/>
    <tableColumn id="7" xr3:uid="{30A09999-C620-1F4D-9E7F-5136F8016248}" name="Column7" dataDxfId="29"/>
    <tableColumn id="8" xr3:uid="{BFB8C7AB-3E8D-534F-8BFF-BAA47EF4483D}" name="Column8" dataDxfId="28">
      <calculatedColumnFormula>SUM(Table1[[#This Row],[Column2]]:Table1[[#This Row],[Column7]])</calculatedColumnFormula>
    </tableColumn>
    <tableColumn id="9" xr3:uid="{4D647FBC-5DCC-3D4F-96B0-73F8978542E0}" name="Column9" dataDxfId="27">
      <calculatedColumnFormula>Table1[[#This Row],[Column8]]/6</calculatedColumnFormula>
    </tableColumn>
    <tableColumn id="10" xr3:uid="{E118D2DA-4B61-C345-BE6D-DFDB11FC7E20}" name="Column82" dataDxfId="26"/>
    <tableColumn id="11" xr3:uid="{55E7352E-4A4C-6C4B-9903-503CD5F65FF1}" name="Column93" dataDxfId="2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5B2C5E-BC67-8147-8F3D-81C9666BE544}" name="Table17" displayName="Table17" ref="A4:K22" totalsRowShown="0" tableBorderDxfId="24">
  <autoFilter ref="A4:K22" xr:uid="{AFCE0829-14E3-FA4D-9B8E-EEE379E12A7E}"/>
  <sortState xmlns:xlrd2="http://schemas.microsoft.com/office/spreadsheetml/2017/richdata2" ref="A5:K21">
    <sortCondition descending="1" ref="I4:I21"/>
  </sortState>
  <tableColumns count="11">
    <tableColumn id="1" xr3:uid="{811E946E-9D51-0C4C-84A8-D3D9DE35A118}" name="Column1" dataDxfId="23"/>
    <tableColumn id="2" xr3:uid="{3963BCFD-578E-9C42-ACED-BD169DC7C194}" name="Column2" dataDxfId="22"/>
    <tableColumn id="3" xr3:uid="{AAE631DA-529D-3F47-9BDE-04C4BB5BF40F}" name="Column3" dataDxfId="21"/>
    <tableColumn id="4" xr3:uid="{FCC0EEA1-21A0-B545-8CF4-0995BB02E1C2}" name="Column4" dataDxfId="20"/>
    <tableColumn id="5" xr3:uid="{43EAF9C1-55F0-3244-A67A-C28BE9769B93}" name="Column5" dataDxfId="19"/>
    <tableColumn id="6" xr3:uid="{4A3182DF-7B64-5049-AA34-3A52F40D9F2F}" name="Column6" dataDxfId="18"/>
    <tableColumn id="7" xr3:uid="{867658B0-D978-1D4C-BB37-17A789DF7CFB}" name="Column7" dataDxfId="17"/>
    <tableColumn id="8" xr3:uid="{3C15D263-97A7-1144-A72F-8A1A14A99C12}" name="Column8" dataDxfId="16">
      <calculatedColumnFormula>SUM(Table17[[#This Row],[Column2]]:Table17[[#This Row],[Column7]])</calculatedColumnFormula>
    </tableColumn>
    <tableColumn id="9" xr3:uid="{C2935B59-525F-2748-8B8F-BABE2A647E1C}" name="Column9" dataDxfId="15">
      <calculatedColumnFormula>Table17[[#This Row],[Column8]]/6</calculatedColumnFormula>
    </tableColumn>
    <tableColumn id="10" xr3:uid="{F0F92D92-37D5-4445-833A-173059AD38EB}" name="Column82" dataDxfId="14"/>
    <tableColumn id="11" xr3:uid="{A67B4C72-9861-0240-B0A5-476FFC8FAA1D}" name="Column93" dataDxfId="1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4B97B-812B-734F-83EA-9CEB3AD0C652}" name="Table16" displayName="Table16" ref="A4:I21" totalsRowShown="0" tableBorderDxfId="12">
  <autoFilter ref="A4:I21" xr:uid="{AFCE0829-14E3-FA4D-9B8E-EEE379E12A7E}"/>
  <sortState xmlns:xlrd2="http://schemas.microsoft.com/office/spreadsheetml/2017/richdata2" ref="A5:I21">
    <sortCondition ref="A4:A21"/>
  </sortState>
  <tableColumns count="9">
    <tableColumn id="1" xr3:uid="{618B7FDB-3B9D-F541-ACBA-B6E7C52AF233}" name="Column1"/>
    <tableColumn id="2" xr3:uid="{21E77BC6-B2C1-7143-906E-E038220A421E}" name="Column2" dataDxfId="11"/>
    <tableColumn id="3" xr3:uid="{AAA0DCD4-94A4-A347-92F3-1C07E5171058}" name="Column3" dataDxfId="10"/>
    <tableColumn id="4" xr3:uid="{82ADF481-EBAC-9241-B1BB-4729131558BC}" name="Column4" dataDxfId="9"/>
    <tableColumn id="5" xr3:uid="{0857620F-0D4F-274B-AA1B-3A4219F5871B}" name="Column5" dataDxfId="8"/>
    <tableColumn id="6" xr3:uid="{B8156081-1633-3E45-9477-11A6B1B2F28A}" name="Column6" dataDxfId="7"/>
    <tableColumn id="7" xr3:uid="{C14DE1AA-E53F-614A-BDB3-4E674840E2A5}" name="Column7" dataDxfId="6"/>
    <tableColumn id="8" xr3:uid="{BA84D015-D5CA-5D4A-BADE-9C5DBAEC3679}" name="Column8" dataDxfId="5"/>
    <tableColumn id="9" xr3:uid="{9E4B6AC6-5C6A-6643-AAE7-265A1EC9C352}" name="Column9" dataDxfId="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4FCC26-E7D0-2F4F-AD0E-094E0D2796D3}" name="Table135" displayName="Table135" ref="A4:H21" totalsRowShown="0" tableBorderDxfId="3">
  <autoFilter ref="A4:H21" xr:uid="{AFCE0829-14E3-FA4D-9B8E-EEE379E12A7E}"/>
  <sortState xmlns:xlrd2="http://schemas.microsoft.com/office/spreadsheetml/2017/richdata2" ref="A5:H21">
    <sortCondition descending="1" ref="G4:G21"/>
  </sortState>
  <tableColumns count="8">
    <tableColumn id="1" xr3:uid="{176AADA4-6DF7-8D42-BC68-22ABC48CE32C}" name="Column1"/>
    <tableColumn id="2" xr3:uid="{74811750-ABC3-6A45-958E-3F3A83AF4155}" name="Column2"/>
    <tableColumn id="3" xr3:uid="{24A99B14-E619-2341-A105-382ADF3914DB}" name="Column3"/>
    <tableColumn id="4" xr3:uid="{1285A17F-245F-9946-A401-36A74685F3E4}" name="Column4"/>
    <tableColumn id="5" xr3:uid="{C82EE209-3C5D-6547-B725-252C44AA4A99}" name="Column5"/>
    <tableColumn id="6" xr3:uid="{D8FB40C8-F3EF-2543-B9ED-47581902EC37}" name="Column6"/>
    <tableColumn id="7" xr3:uid="{9B39A6D9-5BF0-8C44-BC98-5350480C5D0B}" name="Column7"/>
    <tableColumn id="8" xr3:uid="{BA9D08BC-323C-B64E-8DF4-31430F749DB5}" name="Column9" dataDxfId="2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F0C7FC-B1C9-7C4C-BB1D-AEFCC8B16E58}" name="Table13" displayName="Table13" ref="A4:H21" totalsRowShown="0" tableBorderDxfId="1">
  <autoFilter ref="A4:H21" xr:uid="{AFCE0829-14E3-FA4D-9B8E-EEE379E12A7E}"/>
  <sortState xmlns:xlrd2="http://schemas.microsoft.com/office/spreadsheetml/2017/richdata2" ref="A5:H21">
    <sortCondition ref="H4:H21"/>
  </sortState>
  <tableColumns count="8">
    <tableColumn id="1" xr3:uid="{63E30EF9-12C3-FA42-ABB5-401B373C6455}" name="Column1"/>
    <tableColumn id="2" xr3:uid="{FFF41E61-D24A-334E-92C8-51BDFC0F6A30}" name="Column2"/>
    <tableColumn id="3" xr3:uid="{36EF957D-2DD6-7447-89CC-6945644593FF}" name="Column3"/>
    <tableColumn id="4" xr3:uid="{32F90849-35FA-EF41-AF9F-B117B47F7360}" name="Column4"/>
    <tableColumn id="5" xr3:uid="{32067932-554E-5942-AF73-6D3821397EBD}" name="Column5"/>
    <tableColumn id="6" xr3:uid="{35AB3921-90F4-B64E-86AB-CAD4F4EA786F}" name="Column6"/>
    <tableColumn id="7" xr3:uid="{40BF4F30-1A00-2D4B-B9A8-D3AB21DC703C}" name="Column7"/>
    <tableColumn id="8" xr3:uid="{D32503FB-F287-E645-B95F-CDC3936AAF39}" name="Column9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zoomScale="160" zoomScaleNormal="160" workbookViewId="0"/>
  </sheetViews>
  <sheetFormatPr baseColWidth="10" defaultColWidth="8.83203125" defaultRowHeight="15" x14ac:dyDescent="0.2"/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53.324006367500623</v>
      </c>
      <c r="D2">
        <v>1232716.3960854909</v>
      </c>
      <c r="E2">
        <v>1.232716396085491</v>
      </c>
    </row>
    <row r="3" spans="1:5" x14ac:dyDescent="0.2">
      <c r="A3" t="s">
        <v>5</v>
      </c>
      <c r="B3" t="s">
        <v>7</v>
      </c>
      <c r="C3">
        <v>46.630924729988152</v>
      </c>
      <c r="D3">
        <v>342176.01031365158</v>
      </c>
      <c r="E3">
        <v>0.34217601031365158</v>
      </c>
    </row>
    <row r="4" spans="1:5" x14ac:dyDescent="0.2">
      <c r="A4" t="s">
        <v>5</v>
      </c>
      <c r="B4" t="s">
        <v>8</v>
      </c>
      <c r="C4">
        <v>14.25602725676746</v>
      </c>
      <c r="D4">
        <v>2287.959813177501</v>
      </c>
      <c r="E4">
        <v>2.287959813177501E-3</v>
      </c>
    </row>
    <row r="5" spans="1:5" x14ac:dyDescent="0.2">
      <c r="A5" t="s">
        <v>5</v>
      </c>
      <c r="B5" t="s">
        <v>9</v>
      </c>
      <c r="C5">
        <v>0.76850119168697562</v>
      </c>
      <c r="D5">
        <v>11.22147564861438</v>
      </c>
      <c r="E5">
        <v>1.1221475648614381E-5</v>
      </c>
    </row>
    <row r="6" spans="1:5" x14ac:dyDescent="0.2">
      <c r="A6" t="s">
        <v>5</v>
      </c>
      <c r="B6" t="s">
        <v>10</v>
      </c>
      <c r="C6">
        <v>11.756896062646881</v>
      </c>
      <c r="D6">
        <v>1286.7884868972019</v>
      </c>
      <c r="E6">
        <v>1.2867884868972021E-3</v>
      </c>
    </row>
    <row r="7" spans="1:5" x14ac:dyDescent="0.2">
      <c r="A7" t="s">
        <v>5</v>
      </c>
      <c r="B7" t="s">
        <v>11</v>
      </c>
      <c r="C7">
        <v>0</v>
      </c>
      <c r="D7">
        <v>0</v>
      </c>
      <c r="E7">
        <v>0</v>
      </c>
    </row>
    <row r="8" spans="1:5" x14ac:dyDescent="0.2">
      <c r="A8" t="s">
        <v>5</v>
      </c>
      <c r="B8" t="s">
        <v>12</v>
      </c>
      <c r="C8">
        <v>46.383300599618103</v>
      </c>
      <c r="D8">
        <v>69955.205982214888</v>
      </c>
      <c r="E8">
        <v>6.9955205982214885E-2</v>
      </c>
    </row>
    <row r="9" spans="1:5" x14ac:dyDescent="0.2">
      <c r="A9" t="s">
        <v>5</v>
      </c>
      <c r="B9" t="s">
        <v>13</v>
      </c>
      <c r="C9">
        <v>31.89641175614581</v>
      </c>
      <c r="D9">
        <v>11183.20614070625</v>
      </c>
      <c r="E9">
        <v>1.118320614070625E-2</v>
      </c>
    </row>
    <row r="10" spans="1:5" x14ac:dyDescent="0.2">
      <c r="A10" t="s">
        <v>5</v>
      </c>
      <c r="B10" t="s">
        <v>14</v>
      </c>
      <c r="C10">
        <v>9.5670256764352963</v>
      </c>
      <c r="D10">
        <v>0</v>
      </c>
      <c r="E10">
        <v>0</v>
      </c>
    </row>
    <row r="11" spans="1:5" x14ac:dyDescent="0.2">
      <c r="A11" t="s">
        <v>5</v>
      </c>
      <c r="B11" t="s">
        <v>15</v>
      </c>
      <c r="C11">
        <v>0</v>
      </c>
      <c r="D11">
        <v>0</v>
      </c>
      <c r="E11">
        <v>0</v>
      </c>
    </row>
    <row r="12" spans="1:5" x14ac:dyDescent="0.2">
      <c r="A12" t="s">
        <v>5</v>
      </c>
      <c r="B12" t="s">
        <v>16</v>
      </c>
      <c r="C12">
        <v>37.875723014543517</v>
      </c>
      <c r="D12">
        <v>12258.81994975722</v>
      </c>
      <c r="E12">
        <v>1.225881994975722E-2</v>
      </c>
    </row>
    <row r="13" spans="1:5" x14ac:dyDescent="0.2">
      <c r="A13" t="s">
        <v>5</v>
      </c>
      <c r="B13" t="s">
        <v>17</v>
      </c>
      <c r="C13">
        <v>0</v>
      </c>
      <c r="D13">
        <v>0</v>
      </c>
      <c r="E13">
        <v>0</v>
      </c>
    </row>
    <row r="14" spans="1:5" x14ac:dyDescent="0.2">
      <c r="A14" t="s">
        <v>5</v>
      </c>
      <c r="B14" t="s">
        <v>18</v>
      </c>
      <c r="C14">
        <v>13.15441419874557</v>
      </c>
      <c r="D14">
        <v>57933.647685695018</v>
      </c>
      <c r="E14">
        <v>5.7933647685695019E-2</v>
      </c>
    </row>
    <row r="15" spans="1:5" x14ac:dyDescent="0.2">
      <c r="A15" t="s">
        <v>5</v>
      </c>
      <c r="B15" t="s">
        <v>19</v>
      </c>
      <c r="C15">
        <v>4.1943262522692661</v>
      </c>
      <c r="D15">
        <v>365.06662174106242</v>
      </c>
      <c r="E15">
        <v>3.6506662174106238E-4</v>
      </c>
    </row>
    <row r="16" spans="1:5" x14ac:dyDescent="0.2">
      <c r="A16" t="s">
        <v>5</v>
      </c>
      <c r="B16" t="s">
        <v>20</v>
      </c>
      <c r="C16">
        <v>4.4895227255811951</v>
      </c>
      <c r="D16">
        <v>908.79762227142226</v>
      </c>
      <c r="E16">
        <v>9.0879762227142225E-4</v>
      </c>
    </row>
    <row r="17" spans="1:5" x14ac:dyDescent="0.2">
      <c r="A17" t="s">
        <v>5</v>
      </c>
      <c r="B17" t="s">
        <v>21</v>
      </c>
      <c r="C17">
        <v>-2.7995224055736641</v>
      </c>
      <c r="D17">
        <v>-168.86422581402351</v>
      </c>
      <c r="E17">
        <v>-1.688642258140235E-4</v>
      </c>
    </row>
    <row r="18" spans="1:5" x14ac:dyDescent="0.2">
      <c r="A18" t="s">
        <v>5</v>
      </c>
      <c r="B18" t="s">
        <v>22</v>
      </c>
      <c r="C18">
        <v>1.4416091706516649</v>
      </c>
      <c r="D18">
        <v>995.66590535353089</v>
      </c>
      <c r="E18">
        <v>9.9566590535353082E-4</v>
      </c>
    </row>
    <row r="19" spans="1:5" x14ac:dyDescent="0.2">
      <c r="A19" t="s">
        <v>23</v>
      </c>
      <c r="B19" t="s">
        <v>6</v>
      </c>
      <c r="C19">
        <v>48.915412043839993</v>
      </c>
      <c r="D19">
        <v>1195213.4293517601</v>
      </c>
      <c r="E19">
        <v>1.19521342935176</v>
      </c>
    </row>
    <row r="20" spans="1:5" x14ac:dyDescent="0.2">
      <c r="A20" t="s">
        <v>23</v>
      </c>
      <c r="B20" t="s">
        <v>7</v>
      </c>
      <c r="C20">
        <v>26.777779353426411</v>
      </c>
      <c r="D20">
        <v>90824.773413815201</v>
      </c>
      <c r="E20">
        <v>9.0824773413815202E-2</v>
      </c>
    </row>
    <row r="21" spans="1:5" x14ac:dyDescent="0.2">
      <c r="A21" t="s">
        <v>23</v>
      </c>
      <c r="B21" t="s">
        <v>8</v>
      </c>
      <c r="C21">
        <v>-0.1857131837774324</v>
      </c>
      <c r="D21">
        <v>0</v>
      </c>
      <c r="E21">
        <v>0</v>
      </c>
    </row>
    <row r="22" spans="1:5" x14ac:dyDescent="0.2">
      <c r="A22" t="s">
        <v>23</v>
      </c>
      <c r="B22" t="s">
        <v>9</v>
      </c>
      <c r="C22">
        <v>-6.7042823230126718</v>
      </c>
      <c r="D22">
        <v>-288.83545625563698</v>
      </c>
      <c r="E22">
        <v>-2.8883545625563699E-4</v>
      </c>
    </row>
    <row r="23" spans="1:5" x14ac:dyDescent="0.2">
      <c r="A23" t="s">
        <v>23</v>
      </c>
      <c r="B23" t="s">
        <v>10</v>
      </c>
      <c r="C23">
        <v>0</v>
      </c>
      <c r="D23">
        <v>0</v>
      </c>
      <c r="E23">
        <v>0</v>
      </c>
    </row>
    <row r="24" spans="1:5" x14ac:dyDescent="0.2">
      <c r="A24" t="s">
        <v>23</v>
      </c>
      <c r="B24" t="s">
        <v>11</v>
      </c>
      <c r="C24">
        <v>0</v>
      </c>
      <c r="D24">
        <v>0</v>
      </c>
      <c r="E24">
        <v>0</v>
      </c>
    </row>
    <row r="25" spans="1:5" x14ac:dyDescent="0.2">
      <c r="A25" t="s">
        <v>23</v>
      </c>
      <c r="B25" t="s">
        <v>12</v>
      </c>
      <c r="C25">
        <v>44.49461179139638</v>
      </c>
      <c r="D25">
        <v>108533.23037048891</v>
      </c>
      <c r="E25">
        <v>0.1085332303704889</v>
      </c>
    </row>
    <row r="26" spans="1:5" x14ac:dyDescent="0.2">
      <c r="A26" t="s">
        <v>23</v>
      </c>
      <c r="B26" t="s">
        <v>13</v>
      </c>
      <c r="C26">
        <v>43.245667143964837</v>
      </c>
      <c r="D26">
        <v>66134.395776257355</v>
      </c>
      <c r="E26">
        <v>6.6134395776257349E-2</v>
      </c>
    </row>
    <row r="27" spans="1:5" x14ac:dyDescent="0.2">
      <c r="A27" t="s">
        <v>23</v>
      </c>
      <c r="B27" t="s">
        <v>14</v>
      </c>
      <c r="C27">
        <v>-5.5224062084722618</v>
      </c>
      <c r="D27">
        <v>-650.28372407890208</v>
      </c>
      <c r="E27">
        <v>-6.5028372407890207E-4</v>
      </c>
    </row>
    <row r="28" spans="1:5" x14ac:dyDescent="0.2">
      <c r="A28" t="s">
        <v>23</v>
      </c>
      <c r="B28" t="s">
        <v>15</v>
      </c>
      <c r="C28">
        <v>0</v>
      </c>
      <c r="D28">
        <v>0</v>
      </c>
      <c r="E28">
        <v>0</v>
      </c>
    </row>
    <row r="29" spans="1:5" x14ac:dyDescent="0.2">
      <c r="A29" t="s">
        <v>23</v>
      </c>
      <c r="B29" t="s">
        <v>16</v>
      </c>
      <c r="C29">
        <v>0</v>
      </c>
      <c r="D29">
        <v>0</v>
      </c>
      <c r="E29">
        <v>0</v>
      </c>
    </row>
    <row r="30" spans="1:5" x14ac:dyDescent="0.2">
      <c r="A30" t="s">
        <v>23</v>
      </c>
      <c r="B30" t="s">
        <v>17</v>
      </c>
      <c r="C30">
        <v>1.6039964430132261</v>
      </c>
      <c r="D30">
        <v>61.056591595645877</v>
      </c>
      <c r="E30">
        <v>6.1056591595645877E-5</v>
      </c>
    </row>
    <row r="31" spans="1:5" x14ac:dyDescent="0.2">
      <c r="A31" t="s">
        <v>23</v>
      </c>
      <c r="B31" t="s">
        <v>18</v>
      </c>
      <c r="C31">
        <v>10.94570200089389</v>
      </c>
      <c r="D31">
        <v>5238.2505747973828</v>
      </c>
      <c r="E31">
        <v>5.2382505747973832E-3</v>
      </c>
    </row>
    <row r="32" spans="1:5" x14ac:dyDescent="0.2">
      <c r="A32" t="s">
        <v>23</v>
      </c>
      <c r="B32" t="s">
        <v>19</v>
      </c>
      <c r="C32">
        <v>5.8484659428820267</v>
      </c>
      <c r="D32">
        <v>98.527482279524904</v>
      </c>
      <c r="E32">
        <v>9.852748227952491E-5</v>
      </c>
    </row>
    <row r="33" spans="1:5" x14ac:dyDescent="0.2">
      <c r="A33" t="s">
        <v>23</v>
      </c>
      <c r="B33" t="s">
        <v>20</v>
      </c>
      <c r="C33">
        <v>1.224294029874591</v>
      </c>
      <c r="D33">
        <v>24.325244618467011</v>
      </c>
      <c r="E33">
        <v>2.4325244618467011E-5</v>
      </c>
    </row>
    <row r="34" spans="1:5" x14ac:dyDescent="0.2">
      <c r="A34" t="s">
        <v>23</v>
      </c>
      <c r="B34" t="s">
        <v>21</v>
      </c>
      <c r="C34">
        <v>-29.58635197240708</v>
      </c>
      <c r="D34">
        <v>-85378.522419077461</v>
      </c>
      <c r="E34">
        <v>-8.5378522419077466E-2</v>
      </c>
    </row>
    <row r="35" spans="1:5" x14ac:dyDescent="0.2">
      <c r="A35" t="s">
        <v>23</v>
      </c>
      <c r="B35" t="s">
        <v>22</v>
      </c>
      <c r="C35">
        <v>-4.169604078902954</v>
      </c>
      <c r="D35">
        <v>-4561.7546931906354</v>
      </c>
      <c r="E35">
        <v>-4.5617546931906354E-3</v>
      </c>
    </row>
    <row r="36" spans="1:5" x14ac:dyDescent="0.2">
      <c r="A36" t="s">
        <v>24</v>
      </c>
      <c r="B36" t="s">
        <v>6</v>
      </c>
      <c r="C36">
        <v>38.628327351363488</v>
      </c>
      <c r="D36">
        <v>42996.184405916967</v>
      </c>
      <c r="E36">
        <v>4.2996184405916973E-2</v>
      </c>
    </row>
    <row r="37" spans="1:5" x14ac:dyDescent="0.2">
      <c r="A37" t="s">
        <v>24</v>
      </c>
      <c r="B37" t="s">
        <v>7</v>
      </c>
      <c r="C37">
        <v>18.223164680506599</v>
      </c>
      <c r="D37">
        <v>17583.692813696642</v>
      </c>
      <c r="E37">
        <v>1.7583692813696639E-2</v>
      </c>
    </row>
    <row r="38" spans="1:5" x14ac:dyDescent="0.2">
      <c r="A38" t="s">
        <v>24</v>
      </c>
      <c r="B38" t="s">
        <v>8</v>
      </c>
      <c r="C38">
        <v>0</v>
      </c>
      <c r="D38">
        <v>0</v>
      </c>
      <c r="E38">
        <v>0</v>
      </c>
    </row>
    <row r="39" spans="1:5" x14ac:dyDescent="0.2">
      <c r="A39" t="s">
        <v>24</v>
      </c>
      <c r="B39" t="s">
        <v>9</v>
      </c>
      <c r="C39">
        <v>25.10563870735837</v>
      </c>
      <c r="D39">
        <v>717.20378676732014</v>
      </c>
      <c r="E39">
        <v>7.1720378676732015E-4</v>
      </c>
    </row>
    <row r="40" spans="1:5" x14ac:dyDescent="0.2">
      <c r="A40" t="s">
        <v>24</v>
      </c>
      <c r="B40" t="s">
        <v>10</v>
      </c>
      <c r="C40">
        <v>0</v>
      </c>
      <c r="D40">
        <v>0</v>
      </c>
      <c r="E40">
        <v>0</v>
      </c>
    </row>
    <row r="41" spans="1:5" x14ac:dyDescent="0.2">
      <c r="A41" t="s">
        <v>24</v>
      </c>
      <c r="B41" t="s">
        <v>11</v>
      </c>
      <c r="C41">
        <v>0</v>
      </c>
      <c r="D41">
        <v>0</v>
      </c>
      <c r="E41">
        <v>0</v>
      </c>
    </row>
    <row r="42" spans="1:5" x14ac:dyDescent="0.2">
      <c r="A42" t="s">
        <v>24</v>
      </c>
      <c r="B42" t="s">
        <v>12</v>
      </c>
      <c r="C42">
        <v>35.299573879018439</v>
      </c>
      <c r="D42">
        <v>45722.667775062961</v>
      </c>
      <c r="E42">
        <v>4.572266777506296E-2</v>
      </c>
    </row>
    <row r="43" spans="1:5" x14ac:dyDescent="0.2">
      <c r="A43" t="s">
        <v>24</v>
      </c>
      <c r="B43" t="s">
        <v>13</v>
      </c>
      <c r="C43">
        <v>30.394682109555578</v>
      </c>
      <c r="D43">
        <v>15273.21348255072</v>
      </c>
      <c r="E43">
        <v>1.5273213482550721E-2</v>
      </c>
    </row>
    <row r="44" spans="1:5" x14ac:dyDescent="0.2">
      <c r="A44" t="s">
        <v>24</v>
      </c>
      <c r="B44" t="s">
        <v>14</v>
      </c>
      <c r="C44">
        <v>28.24751187136113</v>
      </c>
      <c r="D44">
        <v>23239.636792669709</v>
      </c>
      <c r="E44">
        <v>2.3239636792669709E-2</v>
      </c>
    </row>
    <row r="45" spans="1:5" x14ac:dyDescent="0.2">
      <c r="A45" t="s">
        <v>24</v>
      </c>
      <c r="B45" t="s">
        <v>15</v>
      </c>
      <c r="C45">
        <v>0</v>
      </c>
      <c r="D45">
        <v>0</v>
      </c>
      <c r="E45">
        <v>0</v>
      </c>
    </row>
    <row r="46" spans="1:5" x14ac:dyDescent="0.2">
      <c r="A46" t="s">
        <v>24</v>
      </c>
      <c r="B46" t="s">
        <v>16</v>
      </c>
      <c r="C46">
        <v>0</v>
      </c>
      <c r="D46">
        <v>0</v>
      </c>
      <c r="E46">
        <v>0</v>
      </c>
    </row>
    <row r="47" spans="1:5" x14ac:dyDescent="0.2">
      <c r="A47" t="s">
        <v>24</v>
      </c>
      <c r="B47" t="s">
        <v>17</v>
      </c>
      <c r="C47">
        <v>0</v>
      </c>
      <c r="D47">
        <v>0</v>
      </c>
      <c r="E47">
        <v>0</v>
      </c>
    </row>
    <row r="48" spans="1:5" x14ac:dyDescent="0.2">
      <c r="A48" t="s">
        <v>24</v>
      </c>
      <c r="B48" t="s">
        <v>18</v>
      </c>
      <c r="C48">
        <v>15.088702368469971</v>
      </c>
      <c r="D48">
        <v>41718.021963100888</v>
      </c>
      <c r="E48">
        <v>4.1718021963100878E-2</v>
      </c>
    </row>
    <row r="49" spans="1:5" x14ac:dyDescent="0.2">
      <c r="A49" t="s">
        <v>24</v>
      </c>
      <c r="B49" t="s">
        <v>19</v>
      </c>
      <c r="C49">
        <v>13.864377252347181</v>
      </c>
      <c r="D49">
        <v>531.08842754560658</v>
      </c>
      <c r="E49">
        <v>5.3108842754560654E-4</v>
      </c>
    </row>
    <row r="50" spans="1:5" x14ac:dyDescent="0.2">
      <c r="A50" t="s">
        <v>24</v>
      </c>
      <c r="B50" t="s">
        <v>20</v>
      </c>
      <c r="C50">
        <v>12.224387843904029</v>
      </c>
      <c r="D50">
        <v>2060.0826885646052</v>
      </c>
      <c r="E50">
        <v>2.060082688564605E-3</v>
      </c>
    </row>
    <row r="51" spans="1:5" x14ac:dyDescent="0.2">
      <c r="A51" t="s">
        <v>24</v>
      </c>
      <c r="B51" t="s">
        <v>21</v>
      </c>
      <c r="C51">
        <v>-6.6563506666341699</v>
      </c>
      <c r="D51">
        <v>-3807.74813766236</v>
      </c>
      <c r="E51">
        <v>-3.8077481376623591E-3</v>
      </c>
    </row>
    <row r="52" spans="1:5" x14ac:dyDescent="0.2">
      <c r="A52" t="s">
        <v>24</v>
      </c>
      <c r="B52" t="s">
        <v>22</v>
      </c>
      <c r="C52">
        <v>10.02196262159776</v>
      </c>
      <c r="D52">
        <v>10913.75501918625</v>
      </c>
      <c r="E52">
        <v>1.091375501918625E-2</v>
      </c>
    </row>
    <row r="53" spans="1:5" x14ac:dyDescent="0.2">
      <c r="A53" t="s">
        <v>25</v>
      </c>
      <c r="B53" t="s">
        <v>6</v>
      </c>
      <c r="C53">
        <v>36.824509089056761</v>
      </c>
      <c r="D53">
        <v>8484.1216404242823</v>
      </c>
      <c r="E53">
        <v>8.484121640424282E-3</v>
      </c>
    </row>
    <row r="54" spans="1:5" x14ac:dyDescent="0.2">
      <c r="A54" t="s">
        <v>25</v>
      </c>
      <c r="B54" t="s">
        <v>7</v>
      </c>
      <c r="C54">
        <v>-6.8504476642554621</v>
      </c>
      <c r="D54">
        <v>-1208.3956297413581</v>
      </c>
      <c r="E54">
        <v>-1.2083956297413579E-3</v>
      </c>
    </row>
    <row r="55" spans="1:5" x14ac:dyDescent="0.2">
      <c r="A55" t="s">
        <v>25</v>
      </c>
      <c r="B55" t="s">
        <v>8</v>
      </c>
      <c r="C55">
        <v>0</v>
      </c>
      <c r="D55">
        <v>0</v>
      </c>
      <c r="E55">
        <v>0</v>
      </c>
    </row>
    <row r="56" spans="1:5" x14ac:dyDescent="0.2">
      <c r="A56" t="s">
        <v>25</v>
      </c>
      <c r="B56" t="s">
        <v>9</v>
      </c>
      <c r="C56">
        <v>-12.51706803376636</v>
      </c>
      <c r="D56">
        <v>-227.71472420845109</v>
      </c>
      <c r="E56">
        <v>-2.2771472420845111E-4</v>
      </c>
    </row>
    <row r="57" spans="1:5" x14ac:dyDescent="0.2">
      <c r="A57" t="s">
        <v>25</v>
      </c>
      <c r="B57" t="s">
        <v>10</v>
      </c>
      <c r="C57">
        <v>0</v>
      </c>
      <c r="D57">
        <v>0</v>
      </c>
      <c r="E57">
        <v>0</v>
      </c>
    </row>
    <row r="58" spans="1:5" x14ac:dyDescent="0.2">
      <c r="A58" t="s">
        <v>25</v>
      </c>
      <c r="B58" t="s">
        <v>11</v>
      </c>
      <c r="C58">
        <v>0</v>
      </c>
      <c r="D58">
        <v>0</v>
      </c>
      <c r="E58">
        <v>0</v>
      </c>
    </row>
    <row r="59" spans="1:5" x14ac:dyDescent="0.2">
      <c r="A59" t="s">
        <v>25</v>
      </c>
      <c r="B59" t="s">
        <v>12</v>
      </c>
      <c r="C59">
        <v>45.253306006031238</v>
      </c>
      <c r="D59">
        <v>48279.830770262313</v>
      </c>
      <c r="E59">
        <v>4.8279830770262308E-2</v>
      </c>
    </row>
    <row r="60" spans="1:5" x14ac:dyDescent="0.2">
      <c r="A60" t="s">
        <v>25</v>
      </c>
      <c r="B60" t="s">
        <v>13</v>
      </c>
      <c r="C60">
        <v>23.69755220416123</v>
      </c>
      <c r="D60">
        <v>21541.345398655481</v>
      </c>
      <c r="E60">
        <v>2.154134539865548E-2</v>
      </c>
    </row>
    <row r="61" spans="1:5" x14ac:dyDescent="0.2">
      <c r="A61" t="s">
        <v>25</v>
      </c>
      <c r="B61" t="s">
        <v>14</v>
      </c>
      <c r="C61">
        <v>17.096596468502181</v>
      </c>
      <c r="D61">
        <v>19627.910512735209</v>
      </c>
      <c r="E61">
        <v>1.962791051273521E-2</v>
      </c>
    </row>
    <row r="62" spans="1:5" x14ac:dyDescent="0.2">
      <c r="A62" t="s">
        <v>25</v>
      </c>
      <c r="B62" t="s">
        <v>15</v>
      </c>
      <c r="C62">
        <v>0</v>
      </c>
      <c r="D62">
        <v>0</v>
      </c>
      <c r="E62">
        <v>0</v>
      </c>
    </row>
    <row r="63" spans="1:5" x14ac:dyDescent="0.2">
      <c r="A63" t="s">
        <v>25</v>
      </c>
      <c r="B63" t="s">
        <v>16</v>
      </c>
      <c r="C63">
        <v>0</v>
      </c>
      <c r="D63">
        <v>0</v>
      </c>
      <c r="E63">
        <v>0</v>
      </c>
    </row>
    <row r="64" spans="1:5" x14ac:dyDescent="0.2">
      <c r="A64" t="s">
        <v>25</v>
      </c>
      <c r="B64" t="s">
        <v>17</v>
      </c>
      <c r="C64">
        <v>0</v>
      </c>
      <c r="D64">
        <v>0</v>
      </c>
      <c r="E64">
        <v>0</v>
      </c>
    </row>
    <row r="65" spans="1:5" x14ac:dyDescent="0.2">
      <c r="A65" t="s">
        <v>25</v>
      </c>
      <c r="B65" t="s">
        <v>18</v>
      </c>
      <c r="C65">
        <v>-0.93461216484694931</v>
      </c>
      <c r="D65">
        <v>-6758.4285247371417</v>
      </c>
      <c r="E65">
        <v>-6.7584285247371421E-3</v>
      </c>
    </row>
    <row r="66" spans="1:5" x14ac:dyDescent="0.2">
      <c r="A66" t="s">
        <v>25</v>
      </c>
      <c r="B66" t="s">
        <v>19</v>
      </c>
      <c r="C66">
        <v>28.703724467618621</v>
      </c>
      <c r="D66">
        <v>47750.776094201807</v>
      </c>
      <c r="E66">
        <v>4.7750776094201808E-2</v>
      </c>
    </row>
    <row r="67" spans="1:5" x14ac:dyDescent="0.2">
      <c r="A67" t="s">
        <v>25</v>
      </c>
      <c r="B67" t="s">
        <v>20</v>
      </c>
      <c r="C67">
        <v>3.9791313999281619</v>
      </c>
      <c r="D67">
        <v>554.24226824248512</v>
      </c>
      <c r="E67">
        <v>5.5424226824248512E-4</v>
      </c>
    </row>
    <row r="68" spans="1:5" x14ac:dyDescent="0.2">
      <c r="A68" t="s">
        <v>25</v>
      </c>
      <c r="B68" t="s">
        <v>21</v>
      </c>
      <c r="C68">
        <v>5.5618433463317034</v>
      </c>
      <c r="D68">
        <v>9955.5739346888458</v>
      </c>
      <c r="E68">
        <v>9.955573934688846E-3</v>
      </c>
    </row>
    <row r="69" spans="1:5" x14ac:dyDescent="0.2">
      <c r="A69" t="s">
        <v>25</v>
      </c>
      <c r="B69" t="s">
        <v>22</v>
      </c>
      <c r="C69">
        <v>-3.43186123925009</v>
      </c>
      <c r="D69">
        <v>-5408.0944873790868</v>
      </c>
      <c r="E69">
        <v>-5.4080944873790872E-3</v>
      </c>
    </row>
    <row r="70" spans="1:5" x14ac:dyDescent="0.2">
      <c r="A70" t="s">
        <v>26</v>
      </c>
      <c r="B70" t="s">
        <v>6</v>
      </c>
      <c r="C70">
        <v>20.151365304889278</v>
      </c>
      <c r="D70">
        <v>8493.9511800619275</v>
      </c>
      <c r="E70">
        <v>8.4939511800619268E-3</v>
      </c>
    </row>
    <row r="71" spans="1:5" x14ac:dyDescent="0.2">
      <c r="A71" t="s">
        <v>26</v>
      </c>
      <c r="B71" t="s">
        <v>7</v>
      </c>
      <c r="C71">
        <v>5.6246558158568556</v>
      </c>
      <c r="D71">
        <v>547.3517439630906</v>
      </c>
      <c r="E71">
        <v>5.4735174396309063E-4</v>
      </c>
    </row>
    <row r="72" spans="1:5" x14ac:dyDescent="0.2">
      <c r="A72" t="s">
        <v>26</v>
      </c>
      <c r="B72" t="s">
        <v>8</v>
      </c>
      <c r="C72">
        <v>0</v>
      </c>
      <c r="D72">
        <v>0</v>
      </c>
      <c r="E72">
        <v>0</v>
      </c>
    </row>
    <row r="73" spans="1:5" x14ac:dyDescent="0.2">
      <c r="A73" t="s">
        <v>26</v>
      </c>
      <c r="B73" t="s">
        <v>9</v>
      </c>
      <c r="C73">
        <v>15.385972349994139</v>
      </c>
      <c r="D73">
        <v>306.60696464318539</v>
      </c>
      <c r="E73">
        <v>3.0660696464318538E-4</v>
      </c>
    </row>
    <row r="74" spans="1:5" x14ac:dyDescent="0.2">
      <c r="A74" t="s">
        <v>26</v>
      </c>
      <c r="B74" t="s">
        <v>10</v>
      </c>
      <c r="C74">
        <v>0</v>
      </c>
      <c r="D74">
        <v>0</v>
      </c>
      <c r="E74">
        <v>0</v>
      </c>
    </row>
    <row r="75" spans="1:5" x14ac:dyDescent="0.2">
      <c r="A75" t="s">
        <v>26</v>
      </c>
      <c r="B75" t="s">
        <v>11</v>
      </c>
      <c r="C75">
        <v>0</v>
      </c>
      <c r="D75">
        <v>0</v>
      </c>
      <c r="E75">
        <v>0</v>
      </c>
    </row>
    <row r="76" spans="1:5" x14ac:dyDescent="0.2">
      <c r="A76" t="s">
        <v>26</v>
      </c>
      <c r="B76" t="s">
        <v>12</v>
      </c>
      <c r="C76">
        <v>33.303722178266433</v>
      </c>
      <c r="D76">
        <v>53499.33711606123</v>
      </c>
      <c r="E76">
        <v>5.3499337116061231E-2</v>
      </c>
    </row>
    <row r="77" spans="1:5" x14ac:dyDescent="0.2">
      <c r="A77" t="s">
        <v>26</v>
      </c>
      <c r="B77" t="s">
        <v>13</v>
      </c>
      <c r="C77">
        <v>16.864141223369359</v>
      </c>
      <c r="D77">
        <v>8898.0713765555302</v>
      </c>
      <c r="E77">
        <v>8.8980713765555303E-3</v>
      </c>
    </row>
    <row r="78" spans="1:5" x14ac:dyDescent="0.2">
      <c r="A78" t="s">
        <v>26</v>
      </c>
      <c r="B78" t="s">
        <v>14</v>
      </c>
      <c r="C78">
        <v>0</v>
      </c>
      <c r="D78">
        <v>0</v>
      </c>
      <c r="E78">
        <v>0</v>
      </c>
    </row>
    <row r="79" spans="1:5" x14ac:dyDescent="0.2">
      <c r="A79" t="s">
        <v>26</v>
      </c>
      <c r="B79" t="s">
        <v>15</v>
      </c>
      <c r="C79">
        <v>42.07419865104108</v>
      </c>
      <c r="D79">
        <v>1263.256896141665</v>
      </c>
      <c r="E79">
        <v>1.263256896141666E-3</v>
      </c>
    </row>
    <row r="80" spans="1:5" x14ac:dyDescent="0.2">
      <c r="A80" t="s">
        <v>26</v>
      </c>
      <c r="B80" t="s">
        <v>16</v>
      </c>
      <c r="C80">
        <v>0</v>
      </c>
      <c r="D80">
        <v>0</v>
      </c>
      <c r="E80">
        <v>0</v>
      </c>
    </row>
    <row r="81" spans="1:5" x14ac:dyDescent="0.2">
      <c r="A81" t="s">
        <v>26</v>
      </c>
      <c r="B81" t="s">
        <v>17</v>
      </c>
      <c r="C81">
        <v>0</v>
      </c>
      <c r="D81">
        <v>0</v>
      </c>
      <c r="E81">
        <v>0</v>
      </c>
    </row>
    <row r="82" spans="1:5" x14ac:dyDescent="0.2">
      <c r="A82" t="s">
        <v>26</v>
      </c>
      <c r="B82" t="s">
        <v>18</v>
      </c>
      <c r="C82">
        <v>8.9550439645090165</v>
      </c>
      <c r="D82">
        <v>42805.584381604502</v>
      </c>
      <c r="E82">
        <v>4.2805584381604499E-2</v>
      </c>
    </row>
    <row r="83" spans="1:5" x14ac:dyDescent="0.2">
      <c r="A83" t="s">
        <v>26</v>
      </c>
      <c r="B83" t="s">
        <v>19</v>
      </c>
      <c r="C83">
        <v>25.852517987410611</v>
      </c>
      <c r="D83">
        <v>2880.3189114512288</v>
      </c>
      <c r="E83">
        <v>2.8803189114512289E-3</v>
      </c>
    </row>
    <row r="84" spans="1:5" x14ac:dyDescent="0.2">
      <c r="A84" t="s">
        <v>26</v>
      </c>
      <c r="B84" t="s">
        <v>20</v>
      </c>
      <c r="C84">
        <v>3.2877601524190232</v>
      </c>
      <c r="D84">
        <v>377.76689834189659</v>
      </c>
      <c r="E84">
        <v>3.7776689834189661E-4</v>
      </c>
    </row>
    <row r="85" spans="1:5" x14ac:dyDescent="0.2">
      <c r="A85" t="s">
        <v>26</v>
      </c>
      <c r="B85" t="s">
        <v>21</v>
      </c>
      <c r="C85">
        <v>0.9541741551571441</v>
      </c>
      <c r="D85">
        <v>307.13824320220402</v>
      </c>
      <c r="E85">
        <v>3.0713824320220402E-4</v>
      </c>
    </row>
    <row r="86" spans="1:5" x14ac:dyDescent="0.2">
      <c r="A86" t="s">
        <v>26</v>
      </c>
      <c r="B86" t="s">
        <v>22</v>
      </c>
      <c r="C86">
        <v>3.513357078445968</v>
      </c>
      <c r="D86">
        <v>3598.4011918584661</v>
      </c>
      <c r="E86">
        <v>3.598401191858466E-3</v>
      </c>
    </row>
    <row r="87" spans="1:5" x14ac:dyDescent="0.2">
      <c r="A87" t="s">
        <v>27</v>
      </c>
      <c r="B87" t="s">
        <v>6</v>
      </c>
      <c r="C87">
        <v>61.862732682007334</v>
      </c>
      <c r="D87">
        <v>440105.10436141811</v>
      </c>
      <c r="E87">
        <v>0.44010510436141809</v>
      </c>
    </row>
    <row r="88" spans="1:5" x14ac:dyDescent="0.2">
      <c r="A88" t="s">
        <v>27</v>
      </c>
      <c r="B88" t="s">
        <v>7</v>
      </c>
      <c r="C88">
        <v>53.314181127165362</v>
      </c>
      <c r="D88">
        <v>498765.795938797</v>
      </c>
      <c r="E88">
        <v>0.498765795938797</v>
      </c>
    </row>
    <row r="89" spans="1:5" x14ac:dyDescent="0.2">
      <c r="A89" t="s">
        <v>27</v>
      </c>
      <c r="B89" t="s">
        <v>8</v>
      </c>
      <c r="C89">
        <v>0</v>
      </c>
      <c r="D89">
        <v>0</v>
      </c>
      <c r="E89">
        <v>0</v>
      </c>
    </row>
    <row r="90" spans="1:5" x14ac:dyDescent="0.2">
      <c r="A90" t="s">
        <v>27</v>
      </c>
      <c r="B90" t="s">
        <v>9</v>
      </c>
      <c r="C90">
        <v>4.2685033644706554</v>
      </c>
      <c r="D90">
        <v>10053.71720801031</v>
      </c>
      <c r="E90">
        <v>1.0053717208010311E-2</v>
      </c>
    </row>
    <row r="91" spans="1:5" x14ac:dyDescent="0.2">
      <c r="A91" t="s">
        <v>27</v>
      </c>
      <c r="B91" t="s">
        <v>10</v>
      </c>
      <c r="C91">
        <v>61.835303076529257</v>
      </c>
      <c r="D91">
        <v>69381.707746454282</v>
      </c>
      <c r="E91">
        <v>6.9381707746454288E-2</v>
      </c>
    </row>
    <row r="92" spans="1:5" x14ac:dyDescent="0.2">
      <c r="A92" t="s">
        <v>27</v>
      </c>
      <c r="B92" t="s">
        <v>11</v>
      </c>
      <c r="C92">
        <v>0</v>
      </c>
      <c r="D92">
        <v>0</v>
      </c>
      <c r="E92">
        <v>0</v>
      </c>
    </row>
    <row r="93" spans="1:5" x14ac:dyDescent="0.2">
      <c r="A93" t="s">
        <v>27</v>
      </c>
      <c r="B93" t="s">
        <v>12</v>
      </c>
      <c r="C93">
        <v>49.036625744492213</v>
      </c>
      <c r="D93">
        <v>3753092.6397815701</v>
      </c>
      <c r="E93">
        <v>3.75309263978157</v>
      </c>
    </row>
    <row r="94" spans="1:5" x14ac:dyDescent="0.2">
      <c r="A94" t="s">
        <v>27</v>
      </c>
      <c r="B94" t="s">
        <v>13</v>
      </c>
      <c r="C94">
        <v>43.898651207354789</v>
      </c>
      <c r="D94">
        <v>177707.3115726003</v>
      </c>
      <c r="E94">
        <v>0.17770731157260031</v>
      </c>
    </row>
    <row r="95" spans="1:5" x14ac:dyDescent="0.2">
      <c r="A95" t="s">
        <v>27</v>
      </c>
      <c r="B95" t="s">
        <v>14</v>
      </c>
      <c r="C95">
        <v>-32.522628666170348</v>
      </c>
      <c r="D95">
        <v>-294251.76242480619</v>
      </c>
      <c r="E95">
        <v>-0.29425176242480622</v>
      </c>
    </row>
    <row r="96" spans="1:5" x14ac:dyDescent="0.2">
      <c r="A96" t="s">
        <v>27</v>
      </c>
      <c r="B96" t="s">
        <v>15</v>
      </c>
      <c r="C96">
        <v>0</v>
      </c>
      <c r="D96">
        <v>0</v>
      </c>
      <c r="E96">
        <v>0</v>
      </c>
    </row>
    <row r="97" spans="1:5" x14ac:dyDescent="0.2">
      <c r="A97" t="s">
        <v>27</v>
      </c>
      <c r="B97" t="s">
        <v>16</v>
      </c>
      <c r="C97">
        <v>0</v>
      </c>
      <c r="D97">
        <v>0</v>
      </c>
      <c r="E97">
        <v>0</v>
      </c>
    </row>
    <row r="98" spans="1:5" x14ac:dyDescent="0.2">
      <c r="A98" t="s">
        <v>27</v>
      </c>
      <c r="B98" t="s">
        <v>17</v>
      </c>
      <c r="C98">
        <v>37.515723654376806</v>
      </c>
      <c r="D98">
        <v>252415.91285387229</v>
      </c>
      <c r="E98">
        <v>0.25241591285387233</v>
      </c>
    </row>
    <row r="99" spans="1:5" x14ac:dyDescent="0.2">
      <c r="A99" t="s">
        <v>27</v>
      </c>
      <c r="B99" t="s">
        <v>18</v>
      </c>
      <c r="C99">
        <v>4.985305363606586</v>
      </c>
      <c r="D99">
        <v>46953.609656194822</v>
      </c>
      <c r="E99">
        <v>4.6953609656194821E-2</v>
      </c>
    </row>
    <row r="100" spans="1:5" x14ac:dyDescent="0.2">
      <c r="A100" t="s">
        <v>27</v>
      </c>
      <c r="B100" t="s">
        <v>19</v>
      </c>
      <c r="C100">
        <v>48.283880376842369</v>
      </c>
      <c r="D100">
        <v>97054.927153778961</v>
      </c>
      <c r="E100">
        <v>9.7054927153778961E-2</v>
      </c>
    </row>
    <row r="101" spans="1:5" x14ac:dyDescent="0.2">
      <c r="A101" t="s">
        <v>27</v>
      </c>
      <c r="B101" t="s">
        <v>20</v>
      </c>
      <c r="C101">
        <v>26.801455556055458</v>
      </c>
      <c r="D101">
        <v>20712.664316133661</v>
      </c>
      <c r="E101">
        <v>2.071266431613366E-2</v>
      </c>
    </row>
    <row r="102" spans="1:5" x14ac:dyDescent="0.2">
      <c r="A102" t="s">
        <v>27</v>
      </c>
      <c r="B102" t="s">
        <v>21</v>
      </c>
      <c r="C102">
        <v>1.0557629864195599</v>
      </c>
      <c r="D102">
        <v>3084.479387658394</v>
      </c>
      <c r="E102">
        <v>3.0844793876583939E-3</v>
      </c>
    </row>
    <row r="103" spans="1:5" x14ac:dyDescent="0.2">
      <c r="A103" t="s">
        <v>27</v>
      </c>
      <c r="B103" t="s">
        <v>22</v>
      </c>
      <c r="C103">
        <v>5.8928736668169366</v>
      </c>
      <c r="D103">
        <v>44707.187036301402</v>
      </c>
      <c r="E103">
        <v>4.4707187036301402E-2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FBC1-51FA-9F4E-9213-CA4A6B27F0AC}">
  <dimension ref="A1:K22"/>
  <sheetViews>
    <sheetView zoomScale="160" zoomScaleNormal="160" workbookViewId="0">
      <pane ySplit="3" topLeftCell="A9" activePane="bottomLeft" state="frozen"/>
      <selection pane="bottomLeft"/>
    </sheetView>
  </sheetViews>
  <sheetFormatPr baseColWidth="10" defaultColWidth="8.83203125" defaultRowHeight="15" x14ac:dyDescent="0.2"/>
  <sheetData>
    <row r="1" spans="1:11" s="1" customFormat="1" x14ac:dyDescent="0.2">
      <c r="A1" s="1" t="s">
        <v>50</v>
      </c>
      <c r="B1" s="19" t="s">
        <v>28</v>
      </c>
      <c r="C1" s="20"/>
      <c r="D1" s="20"/>
      <c r="E1" s="20"/>
      <c r="F1" s="20"/>
      <c r="G1" s="20"/>
    </row>
    <row r="2" spans="1:11" s="1" customFormat="1" x14ac:dyDescent="0.2"/>
    <row r="3" spans="1:11" s="1" customFormat="1" ht="37" x14ac:dyDescent="0.2">
      <c r="B3" s="3" t="s">
        <v>5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1" t="s">
        <v>45</v>
      </c>
      <c r="I3" s="1" t="s">
        <v>46</v>
      </c>
      <c r="J3" s="11" t="s">
        <v>38</v>
      </c>
      <c r="K3" s="14" t="s">
        <v>41</v>
      </c>
    </row>
    <row r="4" spans="1:11" hidden="1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39</v>
      </c>
      <c r="I4" t="s">
        <v>36</v>
      </c>
      <c r="J4" t="s">
        <v>47</v>
      </c>
      <c r="K4" t="s">
        <v>48</v>
      </c>
    </row>
    <row r="5" spans="1:11" x14ac:dyDescent="0.2">
      <c r="A5" t="s">
        <v>6</v>
      </c>
      <c r="B5" s="10">
        <v>53.324006367500623</v>
      </c>
      <c r="C5" s="10">
        <v>48.915412043839993</v>
      </c>
      <c r="D5" s="10">
        <v>38.628327351363488</v>
      </c>
      <c r="E5" s="10">
        <v>36.824509089056761</v>
      </c>
      <c r="F5" s="10">
        <v>20.151365304889278</v>
      </c>
      <c r="G5" s="10">
        <v>61.862732682007334</v>
      </c>
      <c r="H5" s="10">
        <f>SUM(Table1[[#This Row],[Column2]]:Table1[[#This Row],[Column7]])</f>
        <v>259.70635283865749</v>
      </c>
      <c r="I5" s="10">
        <f>Table1[[#This Row],[Column8]]/6</f>
        <v>43.284392139776251</v>
      </c>
      <c r="J5" s="10">
        <v>1.67</v>
      </c>
      <c r="K5" s="10">
        <v>2</v>
      </c>
    </row>
    <row r="6" spans="1:11" x14ac:dyDescent="0.2">
      <c r="A6" t="s">
        <v>7</v>
      </c>
      <c r="B6" s="10">
        <v>46.630924729988152</v>
      </c>
      <c r="C6" s="10">
        <v>26.777779353426411</v>
      </c>
      <c r="D6" s="10">
        <v>18.223164680506599</v>
      </c>
      <c r="E6" s="10">
        <v>-6.8504476642554621</v>
      </c>
      <c r="F6" s="10">
        <v>5.6246558158568556</v>
      </c>
      <c r="G6" s="10">
        <v>53.314181127165362</v>
      </c>
      <c r="H6" s="10">
        <f>SUM(Table1[[#This Row],[Column2]]:Table1[[#This Row],[Column7]])</f>
        <v>143.7202580426879</v>
      </c>
      <c r="I6" s="10">
        <f>Table1[[#This Row],[Column8]]/6</f>
        <v>23.953376340447985</v>
      </c>
      <c r="J6" s="10">
        <v>6.33</v>
      </c>
      <c r="K6" s="10">
        <v>5</v>
      </c>
    </row>
    <row r="7" spans="1:11" x14ac:dyDescent="0.2">
      <c r="A7" t="s">
        <v>8</v>
      </c>
      <c r="B7" s="10">
        <v>14.25602725676746</v>
      </c>
      <c r="C7" s="10">
        <v>-0.1857131837774324</v>
      </c>
      <c r="D7" s="10">
        <v>0</v>
      </c>
      <c r="E7" s="10">
        <v>0</v>
      </c>
      <c r="F7" s="10">
        <v>0</v>
      </c>
      <c r="G7" s="10">
        <v>0</v>
      </c>
      <c r="H7" s="10">
        <f>SUM(Table1[[#This Row],[Column2]]:Table1[[#This Row],[Column7]])</f>
        <v>14.070314072990028</v>
      </c>
      <c r="I7" s="10">
        <f>Table1[[#This Row],[Column8]]/6</f>
        <v>2.3450523454983379</v>
      </c>
      <c r="J7" s="10">
        <v>12.83</v>
      </c>
      <c r="K7" s="10"/>
    </row>
    <row r="8" spans="1:11" x14ac:dyDescent="0.2">
      <c r="A8" t="s">
        <v>9</v>
      </c>
      <c r="B8" s="10">
        <v>0.76850119168697562</v>
      </c>
      <c r="C8" s="10">
        <v>-6.7042823230126718</v>
      </c>
      <c r="D8" s="10">
        <v>25.10563870735837</v>
      </c>
      <c r="E8" s="10">
        <v>-12.51706803376636</v>
      </c>
      <c r="F8" s="10">
        <v>15.385972349994139</v>
      </c>
      <c r="G8" s="10">
        <v>4.2685033644706554</v>
      </c>
      <c r="H8" s="10">
        <f>SUM(Table1[[#This Row],[Column2]]:Table1[[#This Row],[Column7]])</f>
        <v>26.307265256731107</v>
      </c>
      <c r="I8" s="10">
        <f>Table1[[#This Row],[Column8]]/6</f>
        <v>4.3845442094551847</v>
      </c>
      <c r="J8" s="10">
        <v>10.83</v>
      </c>
      <c r="K8" s="10"/>
    </row>
    <row r="9" spans="1:11" x14ac:dyDescent="0.2">
      <c r="A9" t="s">
        <v>10</v>
      </c>
      <c r="B9" s="10">
        <v>11.756896062646881</v>
      </c>
      <c r="C9" s="10">
        <v>0</v>
      </c>
      <c r="D9" s="10">
        <v>0</v>
      </c>
      <c r="E9" s="10">
        <v>0</v>
      </c>
      <c r="F9" s="10">
        <v>0</v>
      </c>
      <c r="G9" s="10">
        <v>61.835303076529257</v>
      </c>
      <c r="H9" s="10">
        <f>SUM(Table1[[#This Row],[Column2]]:Table1[[#This Row],[Column7]])</f>
        <v>73.592199139176131</v>
      </c>
      <c r="I9" s="10">
        <f>Table1[[#This Row],[Column8]]/6</f>
        <v>12.265366523196022</v>
      </c>
      <c r="J9" s="10">
        <v>11</v>
      </c>
      <c r="K9" s="10"/>
    </row>
    <row r="10" spans="1:11" x14ac:dyDescent="0.2">
      <c r="A10" t="s">
        <v>11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f>SUM(Table1[[#This Row],[Column2]]:Table1[[#This Row],[Column7]])</f>
        <v>0</v>
      </c>
      <c r="I10" s="10">
        <f>Table1[[#This Row],[Column8]]/6</f>
        <v>0</v>
      </c>
      <c r="J10" s="10">
        <v>14</v>
      </c>
      <c r="K10" s="10"/>
    </row>
    <row r="11" spans="1:11" x14ac:dyDescent="0.2">
      <c r="A11" t="s">
        <v>12</v>
      </c>
      <c r="B11" s="10">
        <v>46.383300599618103</v>
      </c>
      <c r="C11" s="10">
        <v>44.49461179139638</v>
      </c>
      <c r="D11" s="10">
        <v>35.299573879018439</v>
      </c>
      <c r="E11" s="10">
        <v>45.253306006031238</v>
      </c>
      <c r="F11" s="10">
        <v>33.303722178266433</v>
      </c>
      <c r="G11" s="10">
        <v>49.036625744492213</v>
      </c>
      <c r="H11" s="10">
        <f>SUM(Table1[[#This Row],[Column2]]:Table1[[#This Row],[Column7]])</f>
        <v>253.77114019882282</v>
      </c>
      <c r="I11" s="10">
        <f>Table1[[#This Row],[Column8]]/6</f>
        <v>42.295190033137139</v>
      </c>
      <c r="J11" s="10">
        <v>2.33</v>
      </c>
      <c r="K11" s="10">
        <v>1</v>
      </c>
    </row>
    <row r="12" spans="1:11" x14ac:dyDescent="0.2">
      <c r="A12" t="s">
        <v>13</v>
      </c>
      <c r="B12" s="10">
        <v>31.89641175614581</v>
      </c>
      <c r="C12" s="10">
        <v>43.245667143964837</v>
      </c>
      <c r="D12" s="10">
        <v>30.394682109555578</v>
      </c>
      <c r="E12" s="10">
        <v>23.69755220416123</v>
      </c>
      <c r="F12" s="10">
        <v>16.864141223369359</v>
      </c>
      <c r="G12" s="10">
        <v>43.898651207354789</v>
      </c>
      <c r="H12" s="10">
        <f>SUM(Table1[[#This Row],[Column2]]:Table1[[#This Row],[Column7]])</f>
        <v>189.9971056445516</v>
      </c>
      <c r="I12" s="10">
        <f>Table1[[#This Row],[Column8]]/6</f>
        <v>31.666184274091933</v>
      </c>
      <c r="J12" s="10">
        <v>4.33</v>
      </c>
      <c r="K12" s="10">
        <v>3</v>
      </c>
    </row>
    <row r="13" spans="1:11" x14ac:dyDescent="0.2">
      <c r="A13" t="s">
        <v>14</v>
      </c>
      <c r="B13" s="10">
        <v>9.5670256764352963</v>
      </c>
      <c r="C13" s="10">
        <v>-5.5224062084722618</v>
      </c>
      <c r="D13" s="10">
        <v>28.24751187136113</v>
      </c>
      <c r="E13" s="10">
        <v>17.096596468502181</v>
      </c>
      <c r="F13" s="10">
        <v>0</v>
      </c>
      <c r="G13" s="10">
        <v>-32.522628666170348</v>
      </c>
      <c r="H13" s="10">
        <f>SUM(Table1[[#This Row],[Column2]]:Table1[[#This Row],[Column7]])</f>
        <v>16.866099141655994</v>
      </c>
      <c r="I13" s="10">
        <f>Table1[[#This Row],[Column8]]/6</f>
        <v>2.8110165236093323</v>
      </c>
      <c r="J13" s="10">
        <v>10.33</v>
      </c>
      <c r="K13" s="10"/>
    </row>
    <row r="14" spans="1:11" x14ac:dyDescent="0.2">
      <c r="A14" t="s">
        <v>15</v>
      </c>
      <c r="B14" s="10">
        <v>0</v>
      </c>
      <c r="C14" s="10">
        <v>0</v>
      </c>
      <c r="D14" s="10">
        <v>0</v>
      </c>
      <c r="E14" s="10">
        <v>0</v>
      </c>
      <c r="F14" s="10">
        <v>42.07419865104108</v>
      </c>
      <c r="G14" s="10">
        <v>0</v>
      </c>
      <c r="H14" s="10">
        <f>SUM(Table1[[#This Row],[Column2]]:Table1[[#This Row],[Column7]])</f>
        <v>42.07419865104108</v>
      </c>
      <c r="I14" s="10">
        <f>Table1[[#This Row],[Column8]]/6</f>
        <v>7.0123664418401797</v>
      </c>
      <c r="J14" s="10">
        <v>11.83</v>
      </c>
      <c r="K14" s="10"/>
    </row>
    <row r="15" spans="1:11" x14ac:dyDescent="0.2">
      <c r="A15" t="s">
        <v>16</v>
      </c>
      <c r="B15" s="10">
        <v>37.875723014543517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f>SUM(Table1[[#This Row],[Column2]]:Table1[[#This Row],[Column7]])</f>
        <v>37.875723014543517</v>
      </c>
      <c r="I15" s="10">
        <f>Table1[[#This Row],[Column8]]/6</f>
        <v>6.3126205024239193</v>
      </c>
      <c r="J15" s="10">
        <v>12.33</v>
      </c>
      <c r="K15" s="10"/>
    </row>
    <row r="16" spans="1:11" x14ac:dyDescent="0.2">
      <c r="A16" t="s">
        <v>17</v>
      </c>
      <c r="B16" s="10">
        <v>0</v>
      </c>
      <c r="C16" s="10">
        <v>1.6039964430132261</v>
      </c>
      <c r="D16" s="10">
        <v>0</v>
      </c>
      <c r="E16" s="10">
        <v>0</v>
      </c>
      <c r="F16" s="10">
        <v>0</v>
      </c>
      <c r="G16" s="10">
        <v>37.515723654376806</v>
      </c>
      <c r="H16" s="10">
        <f>SUM(Table1[[#This Row],[Column2]]:Table1[[#This Row],[Column7]])</f>
        <v>39.119720097390029</v>
      </c>
      <c r="I16" s="10">
        <f>Table1[[#This Row],[Column8]]/6</f>
        <v>6.5199533495650046</v>
      </c>
      <c r="J16" s="10">
        <v>11.67</v>
      </c>
      <c r="K16" s="10"/>
    </row>
    <row r="17" spans="1:11" x14ac:dyDescent="0.2">
      <c r="A17" t="s">
        <v>18</v>
      </c>
      <c r="B17" s="10">
        <v>13.15441419874557</v>
      </c>
      <c r="C17" s="10">
        <v>10.94570200089389</v>
      </c>
      <c r="D17" s="10">
        <v>15.088702368469971</v>
      </c>
      <c r="E17" s="10">
        <v>-0.93461216484694931</v>
      </c>
      <c r="F17" s="10">
        <v>8.9550439645090165</v>
      </c>
      <c r="G17" s="10">
        <v>4.985305363606586</v>
      </c>
      <c r="H17" s="10">
        <f>SUM(Table1[[#This Row],[Column2]]:Table1[[#This Row],[Column7]])</f>
        <v>52.194555731378081</v>
      </c>
      <c r="I17" s="10">
        <f>Table1[[#This Row],[Column8]]/6</f>
        <v>8.6990926218963462</v>
      </c>
      <c r="J17" s="10">
        <v>8.5</v>
      </c>
      <c r="K17" s="10">
        <v>4</v>
      </c>
    </row>
    <row r="18" spans="1:11" x14ac:dyDescent="0.2">
      <c r="A18" t="s">
        <v>19</v>
      </c>
      <c r="B18" s="10">
        <v>4.1943262522692661</v>
      </c>
      <c r="C18" s="10">
        <v>5.8484659428820267</v>
      </c>
      <c r="D18" s="10">
        <v>13.864377252347181</v>
      </c>
      <c r="E18" s="10">
        <v>28.703724467618621</v>
      </c>
      <c r="F18" s="10">
        <v>25.852517987410611</v>
      </c>
      <c r="G18" s="10">
        <v>48.283880376842369</v>
      </c>
      <c r="H18" s="10">
        <f>SUM(Table1[[#This Row],[Column2]]:Table1[[#This Row],[Column7]])</f>
        <v>126.74729227937007</v>
      </c>
      <c r="I18" s="10">
        <f>Table1[[#This Row],[Column8]]/6</f>
        <v>21.124548713228346</v>
      </c>
      <c r="J18" s="10">
        <v>6</v>
      </c>
      <c r="K18" s="10" t="s">
        <v>42</v>
      </c>
    </row>
    <row r="19" spans="1:11" x14ac:dyDescent="0.2">
      <c r="A19" t="s">
        <v>20</v>
      </c>
      <c r="B19" s="10">
        <v>4.4895227255811951</v>
      </c>
      <c r="C19" s="10">
        <v>1.224294029874591</v>
      </c>
      <c r="D19" s="10">
        <v>12.224387843904029</v>
      </c>
      <c r="E19" s="10">
        <v>3.9791313999281619</v>
      </c>
      <c r="F19" s="10">
        <v>3.2877601524190232</v>
      </c>
      <c r="G19" s="10">
        <v>26.801455556055458</v>
      </c>
      <c r="H19" s="10">
        <f>SUM(Table1[[#This Row],[Column2]]:Table1[[#This Row],[Column7]])</f>
        <v>52.006551707762455</v>
      </c>
      <c r="I19" s="10">
        <f>Table1[[#This Row],[Column8]]/6</f>
        <v>8.6677586179604091</v>
      </c>
      <c r="J19" s="10">
        <v>8.67</v>
      </c>
      <c r="K19" s="10" t="s">
        <v>42</v>
      </c>
    </row>
    <row r="20" spans="1:11" x14ac:dyDescent="0.2">
      <c r="A20" t="s">
        <v>21</v>
      </c>
      <c r="B20" s="10">
        <v>-2.7995224055736641</v>
      </c>
      <c r="C20" s="10">
        <v>-29.58635197240708</v>
      </c>
      <c r="D20" s="10">
        <v>-6.6563506666341699</v>
      </c>
      <c r="E20" s="10">
        <v>5.5618433463317034</v>
      </c>
      <c r="F20" s="10">
        <v>0.9541741551571441</v>
      </c>
      <c r="G20" s="10">
        <v>1.0557629864195599</v>
      </c>
      <c r="H20" s="10">
        <f>SUM(Table1[[#This Row],[Column2]]:Table1[[#This Row],[Column7]])</f>
        <v>-31.470444556706504</v>
      </c>
      <c r="I20" s="10">
        <f>Table1[[#This Row],[Column8]]/6</f>
        <v>-5.2450740927844173</v>
      </c>
      <c r="J20" s="10">
        <v>12.33</v>
      </c>
      <c r="K20" s="10"/>
    </row>
    <row r="21" spans="1:11" x14ac:dyDescent="0.2">
      <c r="A21" t="s">
        <v>22</v>
      </c>
      <c r="B21" s="10">
        <v>1.4416091706516649</v>
      </c>
      <c r="C21" s="10">
        <v>-4.169604078902954</v>
      </c>
      <c r="D21" s="10">
        <v>10.02196262159776</v>
      </c>
      <c r="E21" s="10">
        <v>-3.43186123925009</v>
      </c>
      <c r="F21" s="10">
        <v>3.513357078445968</v>
      </c>
      <c r="G21" s="10">
        <v>5.8928736668169366</v>
      </c>
      <c r="H21" s="10">
        <f>SUM(Table1[[#This Row],[Column2]]:Table1[[#This Row],[Column7]])</f>
        <v>13.268337219359285</v>
      </c>
      <c r="I21" s="10">
        <f>Table1[[#This Row],[Column8]]/6</f>
        <v>2.211389536559881</v>
      </c>
      <c r="J21" s="10">
        <v>11.67</v>
      </c>
      <c r="K21" s="10"/>
    </row>
    <row r="22" spans="1:11" x14ac:dyDescent="0.2">
      <c r="A22" t="s">
        <v>45</v>
      </c>
      <c r="B22" s="10">
        <f>SUM(B5:B21)</f>
        <v>272.93916659700687</v>
      </c>
      <c r="C22" s="10">
        <f t="shared" ref="C22:G22" si="0">SUM(C5:C21)</f>
        <v>136.88757098271896</v>
      </c>
      <c r="D22" s="10">
        <f t="shared" si="0"/>
        <v>220.44197801884835</v>
      </c>
      <c r="E22" s="10">
        <f t="shared" si="0"/>
        <v>137.38267387951103</v>
      </c>
      <c r="F22" s="10">
        <f t="shared" si="0"/>
        <v>175.96690886135895</v>
      </c>
      <c r="G22" s="10">
        <f t="shared" si="0"/>
        <v>366.22837013996696</v>
      </c>
      <c r="H22" s="10"/>
      <c r="I22" s="10"/>
      <c r="J22" s="10"/>
      <c r="K22" s="10"/>
    </row>
  </sheetData>
  <mergeCells count="1">
    <mergeCell ref="B1:G1"/>
  </mergeCells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DA6-0F0A-A440-9B79-67C900A4F1AA}">
  <dimension ref="A1:K22"/>
  <sheetViews>
    <sheetView zoomScale="160" zoomScaleNormal="160" workbookViewId="0">
      <pane ySplit="3" topLeftCell="A6" activePane="bottomLeft" state="frozen"/>
      <selection pane="bottomLeft"/>
    </sheetView>
  </sheetViews>
  <sheetFormatPr baseColWidth="10" defaultColWidth="8.83203125" defaultRowHeight="15" x14ac:dyDescent="0.2"/>
  <sheetData>
    <row r="1" spans="1:11" s="1" customFormat="1" ht="17" x14ac:dyDescent="0.2">
      <c r="A1" s="1" t="s">
        <v>50</v>
      </c>
      <c r="B1" s="19" t="s">
        <v>49</v>
      </c>
      <c r="C1" s="20"/>
      <c r="D1" s="20"/>
      <c r="E1" s="20"/>
      <c r="F1" s="20"/>
      <c r="G1" s="20"/>
    </row>
    <row r="2" spans="1:11" s="1" customFormat="1" x14ac:dyDescent="0.2"/>
    <row r="3" spans="1:11" s="1" customFormat="1" ht="37" x14ac:dyDescent="0.2">
      <c r="B3" s="3" t="s">
        <v>5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1" t="s">
        <v>45</v>
      </c>
      <c r="I3" s="1" t="s">
        <v>46</v>
      </c>
      <c r="J3" s="11" t="s">
        <v>38</v>
      </c>
      <c r="K3" s="14" t="s">
        <v>41</v>
      </c>
    </row>
    <row r="4" spans="1:11" hidden="1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39</v>
      </c>
      <c r="I4" t="s">
        <v>36</v>
      </c>
      <c r="J4" t="s">
        <v>47</v>
      </c>
      <c r="K4" t="s">
        <v>48</v>
      </c>
    </row>
    <row r="5" spans="1:11" x14ac:dyDescent="0.2">
      <c r="A5" s="16" t="s">
        <v>6</v>
      </c>
      <c r="B5" s="17">
        <v>53.324006367500623</v>
      </c>
      <c r="C5" s="17">
        <v>48.915412043839993</v>
      </c>
      <c r="D5" s="17">
        <v>38.628327351363488</v>
      </c>
      <c r="E5" s="17">
        <v>36.824509089056761</v>
      </c>
      <c r="F5" s="17">
        <v>20.151365304889278</v>
      </c>
      <c r="G5" s="17">
        <v>61.862732682007334</v>
      </c>
      <c r="H5" s="17">
        <f>SUM(Table17[[#This Row],[Column2]]:Table17[[#This Row],[Column7]])</f>
        <v>259.70635283865749</v>
      </c>
      <c r="I5" s="17">
        <f>Table17[[#This Row],[Column8]]/6</f>
        <v>43.284392139776251</v>
      </c>
      <c r="J5" s="18">
        <v>1.67</v>
      </c>
      <c r="K5" s="18">
        <v>2</v>
      </c>
    </row>
    <row r="6" spans="1:11" x14ac:dyDescent="0.2">
      <c r="A6" s="16" t="s">
        <v>12</v>
      </c>
      <c r="B6" s="17">
        <v>46.383300599618103</v>
      </c>
      <c r="C6" s="17">
        <v>44.49461179139638</v>
      </c>
      <c r="D6" s="17">
        <v>35.299573879018439</v>
      </c>
      <c r="E6" s="17">
        <v>45.253306006031238</v>
      </c>
      <c r="F6" s="17">
        <v>33.303722178266433</v>
      </c>
      <c r="G6" s="17">
        <v>49.036625744492213</v>
      </c>
      <c r="H6" s="17">
        <f>SUM(Table17[[#This Row],[Column2]]:Table17[[#This Row],[Column7]])</f>
        <v>253.77114019882282</v>
      </c>
      <c r="I6" s="17">
        <f>Table17[[#This Row],[Column8]]/6</f>
        <v>42.295190033137139</v>
      </c>
      <c r="J6" s="18">
        <v>2.33</v>
      </c>
      <c r="K6" s="18">
        <v>1</v>
      </c>
    </row>
    <row r="7" spans="1:11" x14ac:dyDescent="0.2">
      <c r="A7" s="16" t="s">
        <v>13</v>
      </c>
      <c r="B7" s="17">
        <v>31.89641175614581</v>
      </c>
      <c r="C7" s="17">
        <v>43.245667143964837</v>
      </c>
      <c r="D7" s="17">
        <v>30.394682109555578</v>
      </c>
      <c r="E7" s="17">
        <v>23.69755220416123</v>
      </c>
      <c r="F7" s="17">
        <v>16.864141223369359</v>
      </c>
      <c r="G7" s="17">
        <v>43.898651207354789</v>
      </c>
      <c r="H7" s="17">
        <f>SUM(Table17[[#This Row],[Column2]]:Table17[[#This Row],[Column7]])</f>
        <v>189.9971056445516</v>
      </c>
      <c r="I7" s="17">
        <f>Table17[[#This Row],[Column8]]/6</f>
        <v>31.666184274091933</v>
      </c>
      <c r="J7" s="18">
        <v>4.33</v>
      </c>
      <c r="K7" s="18">
        <v>3</v>
      </c>
    </row>
    <row r="8" spans="1:11" x14ac:dyDescent="0.2">
      <c r="A8" s="16" t="s">
        <v>7</v>
      </c>
      <c r="B8" s="17">
        <v>46.630924729988152</v>
      </c>
      <c r="C8" s="17">
        <v>26.777779353426411</v>
      </c>
      <c r="D8" s="17">
        <v>18.223164680506599</v>
      </c>
      <c r="E8" s="17">
        <v>-6.8504476642554621</v>
      </c>
      <c r="F8" s="17">
        <v>5.6246558158568556</v>
      </c>
      <c r="G8" s="17">
        <v>53.314181127165362</v>
      </c>
      <c r="H8" s="17">
        <f>SUM(Table17[[#This Row],[Column2]]:Table17[[#This Row],[Column7]])</f>
        <v>143.7202580426879</v>
      </c>
      <c r="I8" s="17">
        <f>Table17[[#This Row],[Column8]]/6</f>
        <v>23.953376340447985</v>
      </c>
      <c r="J8" s="18">
        <v>6.33</v>
      </c>
      <c r="K8" s="18">
        <v>5</v>
      </c>
    </row>
    <row r="9" spans="1:11" x14ac:dyDescent="0.2">
      <c r="A9" s="16" t="s">
        <v>19</v>
      </c>
      <c r="B9" s="17">
        <v>4.1943262522692661</v>
      </c>
      <c r="C9" s="17">
        <v>5.8484659428820267</v>
      </c>
      <c r="D9" s="17">
        <v>13.864377252347181</v>
      </c>
      <c r="E9" s="17">
        <v>28.703724467618621</v>
      </c>
      <c r="F9" s="17">
        <v>25.852517987410611</v>
      </c>
      <c r="G9" s="17">
        <v>48.283880376842369</v>
      </c>
      <c r="H9" s="17">
        <f>SUM(Table17[[#This Row],[Column2]]:Table17[[#This Row],[Column7]])</f>
        <v>126.74729227937007</v>
      </c>
      <c r="I9" s="17">
        <f>Table17[[#This Row],[Column8]]/6</f>
        <v>21.124548713228346</v>
      </c>
      <c r="J9" s="18">
        <v>6</v>
      </c>
      <c r="K9" s="17" t="s">
        <v>42</v>
      </c>
    </row>
    <row r="10" spans="1:11" x14ac:dyDescent="0.2">
      <c r="A10" s="16" t="s">
        <v>10</v>
      </c>
      <c r="B10" s="17">
        <v>11.756896062646881</v>
      </c>
      <c r="C10" s="17">
        <v>0</v>
      </c>
      <c r="D10" s="17">
        <v>0</v>
      </c>
      <c r="E10" s="17">
        <v>0</v>
      </c>
      <c r="F10" s="17">
        <v>0</v>
      </c>
      <c r="G10" s="17">
        <v>61.835303076529257</v>
      </c>
      <c r="H10" s="17">
        <f>SUM(Table17[[#This Row],[Column2]]:Table17[[#This Row],[Column7]])</f>
        <v>73.592199139176131</v>
      </c>
      <c r="I10" s="17">
        <f>Table17[[#This Row],[Column8]]/6</f>
        <v>12.265366523196022</v>
      </c>
      <c r="J10" s="17">
        <v>11</v>
      </c>
      <c r="K10" s="17" t="s">
        <v>42</v>
      </c>
    </row>
    <row r="11" spans="1:11" x14ac:dyDescent="0.2">
      <c r="A11" s="16" t="s">
        <v>18</v>
      </c>
      <c r="B11" s="17">
        <v>13.15441419874557</v>
      </c>
      <c r="C11" s="17">
        <v>10.94570200089389</v>
      </c>
      <c r="D11" s="17">
        <v>15.088702368469971</v>
      </c>
      <c r="E11" s="17">
        <v>-0.93461216484694931</v>
      </c>
      <c r="F11" s="17">
        <v>8.9550439645090165</v>
      </c>
      <c r="G11" s="17">
        <v>4.985305363606586</v>
      </c>
      <c r="H11" s="17">
        <f>SUM(Table17[[#This Row],[Column2]]:Table17[[#This Row],[Column7]])</f>
        <v>52.194555731378081</v>
      </c>
      <c r="I11" s="17">
        <f>Table17[[#This Row],[Column8]]/6</f>
        <v>8.6990926218963462</v>
      </c>
      <c r="J11" s="18">
        <v>8.5</v>
      </c>
      <c r="K11" s="18">
        <v>4</v>
      </c>
    </row>
    <row r="12" spans="1:11" x14ac:dyDescent="0.2">
      <c r="A12" s="16" t="s">
        <v>20</v>
      </c>
      <c r="B12" s="17">
        <v>4.4895227255811951</v>
      </c>
      <c r="C12" s="17">
        <v>1.224294029874591</v>
      </c>
      <c r="D12" s="17">
        <v>12.224387843904029</v>
      </c>
      <c r="E12" s="17">
        <v>3.9791313999281619</v>
      </c>
      <c r="F12" s="17">
        <v>3.2877601524190232</v>
      </c>
      <c r="G12" s="17">
        <v>26.801455556055458</v>
      </c>
      <c r="H12" s="17">
        <f>SUM(Table17[[#This Row],[Column2]]:Table17[[#This Row],[Column7]])</f>
        <v>52.006551707762455</v>
      </c>
      <c r="I12" s="17">
        <f>Table17[[#This Row],[Column8]]/6</f>
        <v>8.6677586179604091</v>
      </c>
      <c r="J12" s="18">
        <v>8.67</v>
      </c>
      <c r="K12" s="17" t="s">
        <v>42</v>
      </c>
    </row>
    <row r="13" spans="1:11" x14ac:dyDescent="0.2">
      <c r="A13" s="16" t="s">
        <v>15</v>
      </c>
      <c r="B13" s="17">
        <v>0</v>
      </c>
      <c r="C13" s="17">
        <v>0</v>
      </c>
      <c r="D13" s="17">
        <v>0</v>
      </c>
      <c r="E13" s="17">
        <v>0</v>
      </c>
      <c r="F13" s="17">
        <v>42.07419865104108</v>
      </c>
      <c r="G13" s="17">
        <v>0</v>
      </c>
      <c r="H13" s="17">
        <f>SUM(Table17[[#This Row],[Column2]]:Table17[[#This Row],[Column7]])</f>
        <v>42.07419865104108</v>
      </c>
      <c r="I13" s="17">
        <f>Table17[[#This Row],[Column8]]/6</f>
        <v>7.0123664418401797</v>
      </c>
      <c r="J13" s="17">
        <v>11.83</v>
      </c>
      <c r="K13" s="17"/>
    </row>
    <row r="14" spans="1:11" x14ac:dyDescent="0.2">
      <c r="A14" s="16" t="s">
        <v>17</v>
      </c>
      <c r="B14" s="17">
        <v>0</v>
      </c>
      <c r="C14" s="17">
        <v>1.6039964430132261</v>
      </c>
      <c r="D14" s="17">
        <v>0</v>
      </c>
      <c r="E14" s="17">
        <v>0</v>
      </c>
      <c r="F14" s="17">
        <v>0</v>
      </c>
      <c r="G14" s="17">
        <v>37.515723654376806</v>
      </c>
      <c r="H14" s="17">
        <f>SUM(Table17[[#This Row],[Column2]]:Table17[[#This Row],[Column7]])</f>
        <v>39.119720097390029</v>
      </c>
      <c r="I14" s="17">
        <f>Table17[[#This Row],[Column8]]/6</f>
        <v>6.5199533495650046</v>
      </c>
      <c r="J14" s="17">
        <v>11.67</v>
      </c>
      <c r="K14" s="17"/>
    </row>
    <row r="15" spans="1:11" x14ac:dyDescent="0.2">
      <c r="A15" s="16" t="s">
        <v>16</v>
      </c>
      <c r="B15" s="17">
        <v>37.875723014543517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f>SUM(Table17[[#This Row],[Column2]]:Table17[[#This Row],[Column7]])</f>
        <v>37.875723014543517</v>
      </c>
      <c r="I15" s="17">
        <f>Table17[[#This Row],[Column8]]/6</f>
        <v>6.3126205024239193</v>
      </c>
      <c r="J15" s="17">
        <v>12.33</v>
      </c>
      <c r="K15" s="17"/>
    </row>
    <row r="16" spans="1:11" x14ac:dyDescent="0.2">
      <c r="A16" s="16" t="s">
        <v>9</v>
      </c>
      <c r="B16" s="17">
        <v>0.76850119168697562</v>
      </c>
      <c r="C16" s="17">
        <v>-6.7042823230126718</v>
      </c>
      <c r="D16" s="17">
        <v>25.10563870735837</v>
      </c>
      <c r="E16" s="17">
        <v>-12.51706803376636</v>
      </c>
      <c r="F16" s="17">
        <v>15.385972349994139</v>
      </c>
      <c r="G16" s="17">
        <v>4.2685033644706554</v>
      </c>
      <c r="H16" s="17">
        <f>SUM(Table17[[#This Row],[Column2]]:Table17[[#This Row],[Column7]])</f>
        <v>26.307265256731107</v>
      </c>
      <c r="I16" s="17">
        <f>Table17[[#This Row],[Column8]]/6</f>
        <v>4.3845442094551847</v>
      </c>
      <c r="J16" s="17">
        <v>10.83</v>
      </c>
      <c r="K16" s="17"/>
    </row>
    <row r="17" spans="1:11" x14ac:dyDescent="0.2">
      <c r="A17" s="16" t="s">
        <v>14</v>
      </c>
      <c r="B17" s="17">
        <v>9.5670256764352963</v>
      </c>
      <c r="C17" s="17">
        <v>-5.5224062084722618</v>
      </c>
      <c r="D17" s="17">
        <v>28.24751187136113</v>
      </c>
      <c r="E17" s="17">
        <v>17.096596468502181</v>
      </c>
      <c r="F17" s="17">
        <v>0</v>
      </c>
      <c r="G17" s="17">
        <v>-32.522628666170348</v>
      </c>
      <c r="H17" s="17">
        <f>SUM(Table17[[#This Row],[Column2]]:Table17[[#This Row],[Column7]])</f>
        <v>16.866099141655994</v>
      </c>
      <c r="I17" s="17">
        <f>Table17[[#This Row],[Column8]]/6</f>
        <v>2.8110165236093323</v>
      </c>
      <c r="J17" s="17">
        <v>10.33</v>
      </c>
      <c r="K17" s="17"/>
    </row>
    <row r="18" spans="1:11" x14ac:dyDescent="0.2">
      <c r="A18" s="16" t="s">
        <v>8</v>
      </c>
      <c r="B18" s="17">
        <v>14.25602725676746</v>
      </c>
      <c r="C18" s="17">
        <v>-0.1857131837774324</v>
      </c>
      <c r="D18" s="17">
        <v>0</v>
      </c>
      <c r="E18" s="17">
        <v>0</v>
      </c>
      <c r="F18" s="17">
        <v>0</v>
      </c>
      <c r="G18" s="17">
        <v>0</v>
      </c>
      <c r="H18" s="17">
        <f>SUM(Table17[[#This Row],[Column2]]:Table17[[#This Row],[Column7]])</f>
        <v>14.070314072990028</v>
      </c>
      <c r="I18" s="17">
        <f>Table17[[#This Row],[Column8]]/6</f>
        <v>2.3450523454983379</v>
      </c>
      <c r="J18" s="17">
        <v>12.83</v>
      </c>
      <c r="K18" s="17"/>
    </row>
    <row r="19" spans="1:11" x14ac:dyDescent="0.2">
      <c r="A19" s="16" t="s">
        <v>22</v>
      </c>
      <c r="B19" s="17">
        <v>1.4416091706516649</v>
      </c>
      <c r="C19" s="17">
        <v>-4.169604078902954</v>
      </c>
      <c r="D19" s="17">
        <v>10.02196262159776</v>
      </c>
      <c r="E19" s="17">
        <v>-3.43186123925009</v>
      </c>
      <c r="F19" s="17">
        <v>3.513357078445968</v>
      </c>
      <c r="G19" s="17">
        <v>5.8928736668169366</v>
      </c>
      <c r="H19" s="17">
        <f>SUM(Table17[[#This Row],[Column2]]:Table17[[#This Row],[Column7]])</f>
        <v>13.268337219359285</v>
      </c>
      <c r="I19" s="17">
        <f>Table17[[#This Row],[Column8]]/6</f>
        <v>2.211389536559881</v>
      </c>
      <c r="J19" s="17">
        <v>11.67</v>
      </c>
      <c r="K19" s="17"/>
    </row>
    <row r="20" spans="1:11" x14ac:dyDescent="0.2">
      <c r="A20" s="16" t="s">
        <v>11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f>SUM(Table17[[#This Row],[Column2]]:Table17[[#This Row],[Column7]])</f>
        <v>0</v>
      </c>
      <c r="I20" s="17">
        <f>Table17[[#This Row],[Column8]]/6</f>
        <v>0</v>
      </c>
      <c r="J20" s="17">
        <v>14</v>
      </c>
      <c r="K20" s="17"/>
    </row>
    <row r="21" spans="1:11" x14ac:dyDescent="0.2">
      <c r="A21" s="16" t="s">
        <v>21</v>
      </c>
      <c r="B21" s="17">
        <v>-2.7995224055736641</v>
      </c>
      <c r="C21" s="17">
        <v>-29.58635197240708</v>
      </c>
      <c r="D21" s="17">
        <v>-6.6563506666341699</v>
      </c>
      <c r="E21" s="17">
        <v>5.5618433463317034</v>
      </c>
      <c r="F21" s="17">
        <v>0.9541741551571441</v>
      </c>
      <c r="G21" s="17">
        <v>1.0557629864195599</v>
      </c>
      <c r="H21" s="17">
        <f>SUM(Table17[[#This Row],[Column2]]:Table17[[#This Row],[Column7]])</f>
        <v>-31.470444556706504</v>
      </c>
      <c r="I21" s="17">
        <f>Table17[[#This Row],[Column8]]/6</f>
        <v>-5.2450740927844173</v>
      </c>
      <c r="J21" s="17">
        <v>12.33</v>
      </c>
      <c r="K21" s="17"/>
    </row>
    <row r="22" spans="1:11" x14ac:dyDescent="0.2">
      <c r="A22" t="s">
        <v>45</v>
      </c>
      <c r="B22" s="10">
        <f>SUM(B5:B21)</f>
        <v>272.93916659700687</v>
      </c>
      <c r="C22" s="10">
        <f t="shared" ref="C22:G22" si="0">SUM(C5:C21)</f>
        <v>136.88757098271896</v>
      </c>
      <c r="D22" s="10">
        <f t="shared" si="0"/>
        <v>220.44197801884835</v>
      </c>
      <c r="E22" s="10">
        <f t="shared" si="0"/>
        <v>137.382673879511</v>
      </c>
      <c r="F22" s="10">
        <f t="shared" si="0"/>
        <v>175.96690886135892</v>
      </c>
      <c r="G22" s="10">
        <f t="shared" si="0"/>
        <v>366.22837013996696</v>
      </c>
      <c r="H22" s="10"/>
      <c r="I22" s="10"/>
      <c r="J22" s="10"/>
      <c r="K22" s="10"/>
    </row>
  </sheetData>
  <mergeCells count="1">
    <mergeCell ref="B1:G1"/>
  </mergeCells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A23-346B-274C-BD0E-6F0D22390065}">
  <dimension ref="A1:K25"/>
  <sheetViews>
    <sheetView zoomScale="160" zoomScaleNormal="160" workbookViewId="0">
      <pane ySplit="3" topLeftCell="A7" activePane="bottomLeft" state="frozen"/>
      <selection pane="bottomLeft"/>
    </sheetView>
  </sheetViews>
  <sheetFormatPr baseColWidth="10" defaultColWidth="8.83203125" defaultRowHeight="15" x14ac:dyDescent="0.2"/>
  <cols>
    <col min="8" max="8" width="10.1640625" customWidth="1"/>
  </cols>
  <sheetData>
    <row r="1" spans="1:10" s="1" customFormat="1" x14ac:dyDescent="0.2">
      <c r="A1" s="1" t="s">
        <v>50</v>
      </c>
      <c r="B1" s="19" t="s">
        <v>28</v>
      </c>
      <c r="C1" s="20"/>
      <c r="D1" s="20"/>
      <c r="E1" s="20"/>
      <c r="F1" s="20"/>
      <c r="G1" s="20"/>
    </row>
    <row r="2" spans="1:10" s="1" customFormat="1" x14ac:dyDescent="0.2"/>
    <row r="3" spans="1:10" s="1" customFormat="1" ht="37" x14ac:dyDescent="0.2">
      <c r="B3" s="3" t="s">
        <v>5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11" t="s">
        <v>38</v>
      </c>
      <c r="I3" s="14" t="s">
        <v>41</v>
      </c>
    </row>
    <row r="4" spans="1:10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39</v>
      </c>
      <c r="I4" t="s">
        <v>36</v>
      </c>
    </row>
    <row r="5" spans="1:10" x14ac:dyDescent="0.2">
      <c r="A5" t="s">
        <v>6</v>
      </c>
      <c r="B5" s="10">
        <v>53.324006367500623</v>
      </c>
      <c r="C5" s="10">
        <v>48.915412043839993</v>
      </c>
      <c r="D5" s="10">
        <v>38.628327351363488</v>
      </c>
      <c r="E5" s="10">
        <v>36.824509089056761</v>
      </c>
      <c r="F5" s="10">
        <v>20.151365304889278</v>
      </c>
      <c r="G5" s="10">
        <v>61.862732682007334</v>
      </c>
      <c r="H5" s="10">
        <v>1.67</v>
      </c>
      <c r="I5" s="15">
        <v>2</v>
      </c>
      <c r="J5" s="10"/>
    </row>
    <row r="6" spans="1:10" x14ac:dyDescent="0.2">
      <c r="A6" t="s">
        <v>7</v>
      </c>
      <c r="B6" s="10">
        <v>46.630924729988152</v>
      </c>
      <c r="C6" s="10">
        <v>26.777779353426411</v>
      </c>
      <c r="D6" s="10">
        <v>18.223164680506599</v>
      </c>
      <c r="E6" s="10">
        <v>-6.8504476642554621</v>
      </c>
      <c r="F6" s="10">
        <v>5.6246558158568556</v>
      </c>
      <c r="G6" s="10">
        <v>53.314181127165362</v>
      </c>
      <c r="H6" s="10">
        <v>6.33</v>
      </c>
      <c r="I6" s="15">
        <v>5</v>
      </c>
      <c r="J6" s="10"/>
    </row>
    <row r="7" spans="1:10" x14ac:dyDescent="0.2">
      <c r="A7" t="s">
        <v>8</v>
      </c>
      <c r="B7" s="10">
        <v>14.25602725676746</v>
      </c>
      <c r="C7" s="10">
        <v>-0.1857131837774324</v>
      </c>
      <c r="D7" s="10">
        <v>0</v>
      </c>
      <c r="E7" s="10">
        <v>0</v>
      </c>
      <c r="F7" s="10">
        <v>0</v>
      </c>
      <c r="G7" s="10">
        <v>0</v>
      </c>
      <c r="H7" s="10">
        <v>12.83</v>
      </c>
      <c r="I7" s="10"/>
      <c r="J7" s="10"/>
    </row>
    <row r="8" spans="1:10" x14ac:dyDescent="0.2">
      <c r="A8" t="s">
        <v>9</v>
      </c>
      <c r="B8" s="10">
        <v>0.76850119168697562</v>
      </c>
      <c r="C8" s="10">
        <v>-6.7042823230126718</v>
      </c>
      <c r="D8" s="10">
        <v>25.10563870735837</v>
      </c>
      <c r="E8" s="10">
        <v>-12.51706803376636</v>
      </c>
      <c r="F8" s="10">
        <v>15.385972349994139</v>
      </c>
      <c r="G8" s="10">
        <v>4.2685033644706554</v>
      </c>
      <c r="H8" s="10">
        <v>10.83</v>
      </c>
      <c r="I8" s="10"/>
      <c r="J8" s="10"/>
    </row>
    <row r="9" spans="1:10" x14ac:dyDescent="0.2">
      <c r="A9" t="s">
        <v>10</v>
      </c>
      <c r="B9" s="10">
        <v>11.756896062646881</v>
      </c>
      <c r="C9" s="10">
        <v>0</v>
      </c>
      <c r="D9" s="10">
        <v>0</v>
      </c>
      <c r="E9" s="10">
        <v>0</v>
      </c>
      <c r="F9" s="10">
        <v>0</v>
      </c>
      <c r="G9" s="10">
        <v>61.835303076529257</v>
      </c>
      <c r="H9" s="10">
        <v>11</v>
      </c>
      <c r="I9" s="10"/>
      <c r="J9" s="10"/>
    </row>
    <row r="10" spans="1:10" x14ac:dyDescent="0.2">
      <c r="A10" t="s">
        <v>11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14</v>
      </c>
      <c r="I10" s="10"/>
      <c r="J10" s="10"/>
    </row>
    <row r="11" spans="1:10" ht="16" thickBot="1" x14ac:dyDescent="0.25">
      <c r="A11" s="8" t="s">
        <v>12</v>
      </c>
      <c r="B11" s="12">
        <v>46.383300599618103</v>
      </c>
      <c r="C11" s="12">
        <v>44.49461179139638</v>
      </c>
      <c r="D11" s="12">
        <v>35.299573879018439</v>
      </c>
      <c r="E11" s="12">
        <v>45.253306006031238</v>
      </c>
      <c r="F11" s="12">
        <v>33.303722178266433</v>
      </c>
      <c r="G11" s="12">
        <v>49.036625744492213</v>
      </c>
      <c r="H11" s="12">
        <v>2.33</v>
      </c>
      <c r="I11" s="15">
        <v>1</v>
      </c>
      <c r="J11" s="13" t="s">
        <v>40</v>
      </c>
    </row>
    <row r="12" spans="1:10" x14ac:dyDescent="0.2">
      <c r="A12" t="s">
        <v>13</v>
      </c>
      <c r="B12" s="10">
        <v>31.89641175614581</v>
      </c>
      <c r="C12" s="10">
        <v>43.245667143964837</v>
      </c>
      <c r="D12" s="10">
        <v>30.394682109555578</v>
      </c>
      <c r="E12" s="10">
        <v>23.69755220416123</v>
      </c>
      <c r="F12" s="10">
        <v>16.864141223369359</v>
      </c>
      <c r="G12" s="10">
        <v>43.898651207354789</v>
      </c>
      <c r="H12" s="10">
        <v>4.33</v>
      </c>
      <c r="I12" s="15">
        <v>3</v>
      </c>
      <c r="J12" s="10"/>
    </row>
    <row r="13" spans="1:10" x14ac:dyDescent="0.2">
      <c r="A13" t="s">
        <v>14</v>
      </c>
      <c r="B13" s="10">
        <v>9.5670256764352963</v>
      </c>
      <c r="C13" s="10">
        <v>-5.5224062084722618</v>
      </c>
      <c r="D13" s="10">
        <v>28.24751187136113</v>
      </c>
      <c r="E13" s="10">
        <v>17.096596468502181</v>
      </c>
      <c r="F13" s="10">
        <v>0</v>
      </c>
      <c r="G13" s="10">
        <v>-32.522628666170348</v>
      </c>
      <c r="H13" s="10">
        <v>10.33</v>
      </c>
      <c r="I13" s="10"/>
      <c r="J13" s="10"/>
    </row>
    <row r="14" spans="1:10" x14ac:dyDescent="0.2">
      <c r="A14" t="s">
        <v>15</v>
      </c>
      <c r="B14" s="10">
        <v>0</v>
      </c>
      <c r="C14" s="10">
        <v>0</v>
      </c>
      <c r="D14" s="10">
        <v>0</v>
      </c>
      <c r="E14" s="10">
        <v>0</v>
      </c>
      <c r="F14" s="10">
        <v>42.07419865104108</v>
      </c>
      <c r="G14" s="10">
        <v>0</v>
      </c>
      <c r="H14" s="10">
        <v>11.83</v>
      </c>
      <c r="I14" s="10"/>
      <c r="J14" s="10"/>
    </row>
    <row r="15" spans="1:10" x14ac:dyDescent="0.2">
      <c r="A15" t="s">
        <v>16</v>
      </c>
      <c r="B15" s="10">
        <v>37.875723014543517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12.33</v>
      </c>
      <c r="I15" s="10"/>
      <c r="J15" s="10"/>
    </row>
    <row r="16" spans="1:10" x14ac:dyDescent="0.2">
      <c r="A16" t="s">
        <v>17</v>
      </c>
      <c r="B16" s="10">
        <v>0</v>
      </c>
      <c r="C16" s="10">
        <v>1.6039964430132261</v>
      </c>
      <c r="D16" s="10">
        <v>0</v>
      </c>
      <c r="E16" s="10">
        <v>0</v>
      </c>
      <c r="F16" s="10">
        <v>0</v>
      </c>
      <c r="G16" s="10">
        <v>37.515723654376806</v>
      </c>
      <c r="H16" s="10">
        <v>11.67</v>
      </c>
      <c r="I16" s="10"/>
      <c r="J16" s="10"/>
    </row>
    <row r="17" spans="1:11" x14ac:dyDescent="0.2">
      <c r="A17" t="s">
        <v>18</v>
      </c>
      <c r="B17" s="10">
        <v>13.15441419874557</v>
      </c>
      <c r="C17" s="10">
        <v>10.94570200089389</v>
      </c>
      <c r="D17" s="10">
        <v>15.088702368469971</v>
      </c>
      <c r="E17" s="10">
        <v>-0.93461216484694931</v>
      </c>
      <c r="F17" s="10">
        <v>8.9550439645090165</v>
      </c>
      <c r="G17" s="10">
        <v>4.985305363606586</v>
      </c>
      <c r="H17" s="10">
        <v>8.5</v>
      </c>
      <c r="I17" s="15">
        <v>4</v>
      </c>
      <c r="J17" s="10"/>
    </row>
    <row r="18" spans="1:11" x14ac:dyDescent="0.2">
      <c r="A18" t="s">
        <v>19</v>
      </c>
      <c r="B18" s="10">
        <v>4.1943262522692661</v>
      </c>
      <c r="C18" s="10">
        <v>5.8484659428820267</v>
      </c>
      <c r="D18" s="10">
        <v>13.864377252347181</v>
      </c>
      <c r="E18" s="10">
        <v>28.703724467618621</v>
      </c>
      <c r="F18" s="10">
        <v>25.852517987410611</v>
      </c>
      <c r="G18" s="10">
        <v>48.283880376842369</v>
      </c>
      <c r="H18" s="10">
        <v>6</v>
      </c>
      <c r="I18" s="15" t="s">
        <v>42</v>
      </c>
      <c r="J18" s="10"/>
    </row>
    <row r="19" spans="1:11" x14ac:dyDescent="0.2">
      <c r="A19" t="s">
        <v>20</v>
      </c>
      <c r="B19" s="10">
        <v>4.4895227255811951</v>
      </c>
      <c r="C19" s="10">
        <v>1.224294029874591</v>
      </c>
      <c r="D19" s="10">
        <v>12.224387843904029</v>
      </c>
      <c r="E19" s="10">
        <v>3.9791313999281619</v>
      </c>
      <c r="F19" s="10">
        <v>3.2877601524190232</v>
      </c>
      <c r="G19" s="10">
        <v>26.801455556055458</v>
      </c>
      <c r="H19" s="10">
        <v>8.67</v>
      </c>
      <c r="I19" s="15" t="s">
        <v>42</v>
      </c>
      <c r="J19" s="10"/>
    </row>
    <row r="20" spans="1:11" x14ac:dyDescent="0.2">
      <c r="A20" t="s">
        <v>21</v>
      </c>
      <c r="B20" s="10">
        <v>-2.7995224055736641</v>
      </c>
      <c r="C20" s="10">
        <v>-29.58635197240708</v>
      </c>
      <c r="D20" s="10">
        <v>-6.6563506666341699</v>
      </c>
      <c r="E20" s="10">
        <v>5.5618433463317034</v>
      </c>
      <c r="F20" s="10">
        <v>0.9541741551571441</v>
      </c>
      <c r="G20" s="10">
        <v>1.0557629864195599</v>
      </c>
      <c r="H20" s="10">
        <v>12.33</v>
      </c>
      <c r="I20" s="10"/>
      <c r="J20" s="10"/>
    </row>
    <row r="21" spans="1:11" x14ac:dyDescent="0.2">
      <c r="A21" t="s">
        <v>22</v>
      </c>
      <c r="B21" s="10">
        <v>1.4416091706516649</v>
      </c>
      <c r="C21" s="10">
        <v>-4.169604078902954</v>
      </c>
      <c r="D21" s="10">
        <v>10.02196262159776</v>
      </c>
      <c r="E21" s="10">
        <v>-3.43186123925009</v>
      </c>
      <c r="F21" s="10">
        <v>3.513357078445968</v>
      </c>
      <c r="G21" s="10">
        <v>5.8928736668169366</v>
      </c>
      <c r="H21" s="10">
        <v>11.67</v>
      </c>
      <c r="I21" s="10"/>
      <c r="J21" s="10"/>
    </row>
    <row r="22" spans="1:11" x14ac:dyDescent="0.2">
      <c r="A22" t="s">
        <v>45</v>
      </c>
      <c r="B22" s="10">
        <f>SUM(B5:B21)</f>
        <v>272.93916659700687</v>
      </c>
      <c r="C22" s="10">
        <f t="shared" ref="C22:G22" si="0">SUM(C5:C21)</f>
        <v>136.88757098271896</v>
      </c>
      <c r="D22" s="10">
        <f t="shared" si="0"/>
        <v>220.44197801884835</v>
      </c>
      <c r="E22" s="10">
        <f t="shared" si="0"/>
        <v>137.38267387951103</v>
      </c>
      <c r="F22" s="10">
        <f t="shared" si="0"/>
        <v>175.96690886135895</v>
      </c>
      <c r="G22" s="10">
        <f t="shared" si="0"/>
        <v>366.22837013996696</v>
      </c>
      <c r="H22" s="10"/>
      <c r="I22" s="10"/>
      <c r="J22" s="10"/>
      <c r="K22" s="10"/>
    </row>
    <row r="24" spans="1:11" x14ac:dyDescent="0.2">
      <c r="A24" t="s">
        <v>43</v>
      </c>
    </row>
    <row r="25" spans="1:11" x14ac:dyDescent="0.2">
      <c r="A25" t="s">
        <v>44</v>
      </c>
    </row>
  </sheetData>
  <mergeCells count="1">
    <mergeCell ref="B1:G1"/>
  </mergeCells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3775-C39B-EF48-A3A8-860369591DC0}">
  <dimension ref="A1:K22"/>
  <sheetViews>
    <sheetView zoomScale="160" zoomScaleNormal="160" workbookViewId="0">
      <pane ySplit="3" topLeftCell="A5" activePane="bottomLeft" state="frozen"/>
      <selection pane="bottomLeft"/>
    </sheetView>
  </sheetViews>
  <sheetFormatPr baseColWidth="10" defaultColWidth="8.83203125" defaultRowHeight="15" x14ac:dyDescent="0.2"/>
  <cols>
    <col min="8" max="8" width="11.6640625" customWidth="1"/>
  </cols>
  <sheetData>
    <row r="1" spans="1:8" s="1" customFormat="1" x14ac:dyDescent="0.2">
      <c r="A1" s="1" t="s">
        <v>50</v>
      </c>
      <c r="B1" s="19" t="s">
        <v>28</v>
      </c>
      <c r="C1" s="20"/>
      <c r="D1" s="20"/>
      <c r="E1" s="20"/>
      <c r="F1" s="20"/>
      <c r="G1" s="20"/>
    </row>
    <row r="2" spans="1:8" s="1" customFormat="1" x14ac:dyDescent="0.2"/>
    <row r="3" spans="1:8" s="1" customFormat="1" ht="49" thickBot="1" x14ac:dyDescent="0.25">
      <c r="B3" s="3" t="s">
        <v>5</v>
      </c>
      <c r="C3" s="3" t="s">
        <v>23</v>
      </c>
      <c r="D3" s="3" t="s">
        <v>24</v>
      </c>
      <c r="E3" s="3" t="s">
        <v>25</v>
      </c>
      <c r="F3" s="2" t="s">
        <v>26</v>
      </c>
      <c r="G3" s="2" t="s">
        <v>27</v>
      </c>
      <c r="H3" s="7" t="s">
        <v>37</v>
      </c>
    </row>
    <row r="4" spans="1:8" hidden="1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4" t="s">
        <v>36</v>
      </c>
    </row>
    <row r="5" spans="1:8" x14ac:dyDescent="0.2">
      <c r="A5" t="s">
        <v>6</v>
      </c>
      <c r="B5">
        <v>53.324006367500623</v>
      </c>
      <c r="C5">
        <v>48.915412043839993</v>
      </c>
      <c r="D5">
        <v>38.628327351363488</v>
      </c>
      <c r="E5">
        <v>36.824509089056761</v>
      </c>
      <c r="F5">
        <v>20.151365304889278</v>
      </c>
      <c r="G5">
        <v>61.862732682007334</v>
      </c>
      <c r="H5" s="5">
        <v>2.67</v>
      </c>
    </row>
    <row r="6" spans="1:8" x14ac:dyDescent="0.2">
      <c r="A6" t="s">
        <v>10</v>
      </c>
      <c r="B6">
        <v>11.756896062646881</v>
      </c>
      <c r="C6">
        <v>0</v>
      </c>
      <c r="D6">
        <v>0</v>
      </c>
      <c r="E6">
        <v>0</v>
      </c>
      <c r="F6">
        <v>0</v>
      </c>
      <c r="G6">
        <v>61.835303076529257</v>
      </c>
      <c r="H6" s="5">
        <v>12.83</v>
      </c>
    </row>
    <row r="7" spans="1:8" x14ac:dyDescent="0.2">
      <c r="A7" t="s">
        <v>7</v>
      </c>
      <c r="B7">
        <v>46.630924729988152</v>
      </c>
      <c r="C7">
        <v>26.777779353426411</v>
      </c>
      <c r="D7">
        <v>18.223164680506599</v>
      </c>
      <c r="E7">
        <v>-6.8504476642554621</v>
      </c>
      <c r="F7">
        <v>5.6246558158568556</v>
      </c>
      <c r="G7">
        <v>53.314181127165362</v>
      </c>
      <c r="H7" s="5">
        <v>6.67</v>
      </c>
    </row>
    <row r="8" spans="1:8" x14ac:dyDescent="0.2">
      <c r="A8" t="s">
        <v>12</v>
      </c>
      <c r="B8">
        <v>46.383300599618103</v>
      </c>
      <c r="C8">
        <v>44.49461179139638</v>
      </c>
      <c r="D8">
        <v>35.299573879018439</v>
      </c>
      <c r="E8">
        <v>45.253306006031238</v>
      </c>
      <c r="F8">
        <v>33.303722178266433</v>
      </c>
      <c r="G8">
        <v>49.036625744492213</v>
      </c>
      <c r="H8" s="5">
        <v>1.5</v>
      </c>
    </row>
    <row r="9" spans="1:8" x14ac:dyDescent="0.2">
      <c r="A9" t="s">
        <v>19</v>
      </c>
      <c r="B9">
        <v>4.1943262522692661</v>
      </c>
      <c r="C9">
        <v>5.8484659428820267</v>
      </c>
      <c r="D9">
        <v>13.864377252347181</v>
      </c>
      <c r="E9">
        <v>28.703724467618621</v>
      </c>
      <c r="F9">
        <v>25.852517987410611</v>
      </c>
      <c r="G9">
        <v>48.283880376842369</v>
      </c>
      <c r="H9" s="6">
        <v>10.67</v>
      </c>
    </row>
    <row r="10" spans="1:8" x14ac:dyDescent="0.2">
      <c r="A10" t="s">
        <v>13</v>
      </c>
      <c r="B10">
        <v>31.89641175614581</v>
      </c>
      <c r="C10">
        <v>43.245667143964837</v>
      </c>
      <c r="D10">
        <v>30.394682109555578</v>
      </c>
      <c r="E10">
        <v>23.69755220416123</v>
      </c>
      <c r="F10">
        <v>16.864141223369359</v>
      </c>
      <c r="G10">
        <v>43.898651207354789</v>
      </c>
      <c r="H10" s="4">
        <v>4.5</v>
      </c>
    </row>
    <row r="11" spans="1:8" x14ac:dyDescent="0.2">
      <c r="A11" t="s">
        <v>17</v>
      </c>
      <c r="B11">
        <v>0</v>
      </c>
      <c r="C11">
        <v>1.6039964430132261</v>
      </c>
      <c r="D11">
        <v>0</v>
      </c>
      <c r="E11">
        <v>0</v>
      </c>
      <c r="F11">
        <v>0</v>
      </c>
      <c r="G11">
        <v>37.515723654376806</v>
      </c>
      <c r="H11" s="5">
        <v>12.33</v>
      </c>
    </row>
    <row r="12" spans="1:8" x14ac:dyDescent="0.2">
      <c r="A12" t="s">
        <v>20</v>
      </c>
      <c r="B12">
        <v>4.4895227255811951</v>
      </c>
      <c r="C12">
        <v>1.224294029874591</v>
      </c>
      <c r="D12">
        <v>12.224387843904029</v>
      </c>
      <c r="E12">
        <v>3.9791313999281619</v>
      </c>
      <c r="F12">
        <v>3.2877601524190232</v>
      </c>
      <c r="G12">
        <v>26.801455556055458</v>
      </c>
      <c r="H12" s="5">
        <v>13.33</v>
      </c>
    </row>
    <row r="13" spans="1:8" x14ac:dyDescent="0.2">
      <c r="A13" t="s">
        <v>22</v>
      </c>
      <c r="B13">
        <v>1.4416091706516649</v>
      </c>
      <c r="C13">
        <v>-4.169604078902954</v>
      </c>
      <c r="D13">
        <v>10.02196262159776</v>
      </c>
      <c r="E13">
        <v>-3.43186123925009</v>
      </c>
      <c r="F13">
        <v>3.513357078445968</v>
      </c>
      <c r="G13">
        <v>5.8928736668169366</v>
      </c>
      <c r="H13" s="5">
        <v>12.17</v>
      </c>
    </row>
    <row r="14" spans="1:8" x14ac:dyDescent="0.2">
      <c r="A14" t="s">
        <v>18</v>
      </c>
      <c r="B14">
        <v>13.15441419874557</v>
      </c>
      <c r="C14">
        <v>10.94570200089389</v>
      </c>
      <c r="D14">
        <v>15.088702368469971</v>
      </c>
      <c r="E14">
        <v>-0.93461216484694931</v>
      </c>
      <c r="F14">
        <v>8.9550439645090165</v>
      </c>
      <c r="G14">
        <v>4.985305363606586</v>
      </c>
      <c r="H14" s="5">
        <v>6.17</v>
      </c>
    </row>
    <row r="15" spans="1:8" x14ac:dyDescent="0.2">
      <c r="A15" t="s">
        <v>9</v>
      </c>
      <c r="B15">
        <v>0.76850119168697562</v>
      </c>
      <c r="C15">
        <v>-6.7042823230126718</v>
      </c>
      <c r="D15">
        <v>25.10563870735837</v>
      </c>
      <c r="E15">
        <v>-12.51706803376636</v>
      </c>
      <c r="F15">
        <v>15.385972349994139</v>
      </c>
      <c r="G15">
        <v>4.2685033644706554</v>
      </c>
      <c r="H15" s="5">
        <v>13.5</v>
      </c>
    </row>
    <row r="16" spans="1:8" x14ac:dyDescent="0.2">
      <c r="A16" t="s">
        <v>21</v>
      </c>
      <c r="B16">
        <v>-2.7995224055736641</v>
      </c>
      <c r="C16">
        <v>-29.58635197240708</v>
      </c>
      <c r="D16">
        <v>-6.6563506666341699</v>
      </c>
      <c r="E16">
        <v>5.5618433463317034</v>
      </c>
      <c r="F16">
        <v>0.9541741551571441</v>
      </c>
      <c r="G16">
        <v>1.0557629864195599</v>
      </c>
      <c r="H16" s="5">
        <v>12.83</v>
      </c>
    </row>
    <row r="17" spans="1:11" x14ac:dyDescent="0.2">
      <c r="A17" t="s">
        <v>16</v>
      </c>
      <c r="B17">
        <v>37.875723014543517</v>
      </c>
      <c r="C17">
        <v>0</v>
      </c>
      <c r="D17">
        <v>0</v>
      </c>
      <c r="E17">
        <v>0</v>
      </c>
      <c r="F17">
        <v>0</v>
      </c>
      <c r="G17">
        <v>0</v>
      </c>
      <c r="H17" s="5">
        <v>12.5</v>
      </c>
    </row>
    <row r="18" spans="1:11" x14ac:dyDescent="0.2">
      <c r="A18" t="s">
        <v>8</v>
      </c>
      <c r="B18">
        <v>14.25602725676746</v>
      </c>
      <c r="C18">
        <v>-0.1857131837774324</v>
      </c>
      <c r="D18">
        <v>0</v>
      </c>
      <c r="E18">
        <v>0</v>
      </c>
      <c r="F18">
        <v>0</v>
      </c>
      <c r="G18">
        <v>0</v>
      </c>
      <c r="H18" s="5">
        <v>14</v>
      </c>
    </row>
    <row r="19" spans="1:11" x14ac:dyDescent="0.2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5">
        <v>14</v>
      </c>
    </row>
    <row r="20" spans="1:11" x14ac:dyDescent="0.2">
      <c r="A20" t="s">
        <v>15</v>
      </c>
      <c r="B20">
        <v>0</v>
      </c>
      <c r="C20">
        <v>0</v>
      </c>
      <c r="D20">
        <v>0</v>
      </c>
      <c r="E20">
        <v>0</v>
      </c>
      <c r="F20">
        <v>42.07419865104108</v>
      </c>
      <c r="G20">
        <v>0</v>
      </c>
      <c r="H20" s="5">
        <v>14</v>
      </c>
    </row>
    <row r="21" spans="1:11" x14ac:dyDescent="0.2">
      <c r="A21" t="s">
        <v>14</v>
      </c>
      <c r="B21">
        <v>9.5670256764352963</v>
      </c>
      <c r="C21">
        <v>-5.5224062084722618</v>
      </c>
      <c r="D21">
        <v>28.24751187136113</v>
      </c>
      <c r="E21">
        <v>17.096596468502181</v>
      </c>
      <c r="F21">
        <v>0</v>
      </c>
      <c r="G21">
        <v>-32.522628666170348</v>
      </c>
      <c r="H21" s="6">
        <v>10.83</v>
      </c>
    </row>
    <row r="22" spans="1:11" x14ac:dyDescent="0.2">
      <c r="A22" t="s">
        <v>45</v>
      </c>
      <c r="B22" s="10">
        <f>SUM(B5:B21)</f>
        <v>272.93916659700687</v>
      </c>
      <c r="C22" s="10">
        <f t="shared" ref="C22:G22" si="0">SUM(C5:C21)</f>
        <v>136.88757098271896</v>
      </c>
      <c r="D22" s="10">
        <f t="shared" si="0"/>
        <v>220.44197801884835</v>
      </c>
      <c r="E22" s="10">
        <f t="shared" si="0"/>
        <v>137.38267387951103</v>
      </c>
      <c r="F22" s="10">
        <f t="shared" si="0"/>
        <v>175.96690886135892</v>
      </c>
      <c r="G22" s="10">
        <f t="shared" si="0"/>
        <v>366.2283701399669</v>
      </c>
      <c r="H22" s="10"/>
      <c r="I22" s="10"/>
      <c r="J22" s="10"/>
      <c r="K22" s="10"/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A676-031A-2344-A336-678BC9D073B1}">
  <dimension ref="A1:K25"/>
  <sheetViews>
    <sheetView tabSelected="1" zoomScale="160" zoomScaleNormal="160" workbookViewId="0">
      <pane ySplit="3" topLeftCell="A14" activePane="bottomLeft" state="frozen"/>
      <selection pane="bottomLeft" activeCell="J3" sqref="J3"/>
    </sheetView>
  </sheetViews>
  <sheetFormatPr baseColWidth="10" defaultColWidth="8.83203125" defaultRowHeight="15" x14ac:dyDescent="0.2"/>
  <cols>
    <col min="8" max="8" width="11.6640625" customWidth="1"/>
  </cols>
  <sheetData>
    <row r="1" spans="1:8" s="1" customFormat="1" x14ac:dyDescent="0.2">
      <c r="A1" s="1" t="s">
        <v>50</v>
      </c>
      <c r="B1" s="19" t="s">
        <v>28</v>
      </c>
      <c r="C1" s="20"/>
      <c r="D1" s="20"/>
      <c r="E1" s="20"/>
      <c r="F1" s="20"/>
      <c r="G1" s="20"/>
    </row>
    <row r="2" spans="1:8" s="1" customFormat="1" x14ac:dyDescent="0.2"/>
    <row r="3" spans="1:8" s="1" customFormat="1" ht="49" thickBot="1" x14ac:dyDescent="0.25">
      <c r="B3" s="3" t="s">
        <v>5</v>
      </c>
      <c r="C3" s="3" t="s">
        <v>23</v>
      </c>
      <c r="D3" s="3" t="s">
        <v>24</v>
      </c>
      <c r="E3" s="3" t="s">
        <v>25</v>
      </c>
      <c r="F3" s="2" t="s">
        <v>26</v>
      </c>
      <c r="G3" s="2" t="s">
        <v>27</v>
      </c>
      <c r="H3" s="7" t="s">
        <v>37</v>
      </c>
    </row>
    <row r="4" spans="1:8" x14ac:dyDescent="0.2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4" t="s">
        <v>36</v>
      </c>
    </row>
    <row r="5" spans="1:8" x14ac:dyDescent="0.2">
      <c r="A5" t="s">
        <v>12</v>
      </c>
      <c r="B5">
        <v>46.383300599618103</v>
      </c>
      <c r="C5">
        <v>44.49461179139638</v>
      </c>
      <c r="D5">
        <v>35.299573879018439</v>
      </c>
      <c r="E5">
        <v>45.253306006031238</v>
      </c>
      <c r="F5">
        <v>33.303722178266433</v>
      </c>
      <c r="G5">
        <v>49.036625744492213</v>
      </c>
      <c r="H5" s="5">
        <v>1.5</v>
      </c>
    </row>
    <row r="6" spans="1:8" x14ac:dyDescent="0.2">
      <c r="A6" t="s">
        <v>6</v>
      </c>
      <c r="B6">
        <v>53.324006367500623</v>
      </c>
      <c r="C6">
        <v>48.915412043839993</v>
      </c>
      <c r="D6">
        <v>38.628327351363488</v>
      </c>
      <c r="E6">
        <v>36.824509089056761</v>
      </c>
      <c r="F6">
        <v>20.151365304889278</v>
      </c>
      <c r="G6">
        <v>61.862732682007334</v>
      </c>
      <c r="H6" s="5">
        <v>2.67</v>
      </c>
    </row>
    <row r="7" spans="1:8" x14ac:dyDescent="0.2">
      <c r="A7" t="s">
        <v>13</v>
      </c>
      <c r="B7">
        <v>31.89641175614581</v>
      </c>
      <c r="C7">
        <v>43.245667143964837</v>
      </c>
      <c r="D7">
        <v>30.394682109555578</v>
      </c>
      <c r="E7">
        <v>23.69755220416123</v>
      </c>
      <c r="F7">
        <v>16.864141223369359</v>
      </c>
      <c r="G7">
        <v>43.898651207354789</v>
      </c>
      <c r="H7" s="5">
        <v>4.5</v>
      </c>
    </row>
    <row r="8" spans="1:8" x14ac:dyDescent="0.2">
      <c r="A8" t="s">
        <v>18</v>
      </c>
      <c r="B8">
        <v>13.15441419874557</v>
      </c>
      <c r="C8">
        <v>10.94570200089389</v>
      </c>
      <c r="D8">
        <v>15.088702368469971</v>
      </c>
      <c r="E8">
        <v>-0.93461216484694931</v>
      </c>
      <c r="F8">
        <v>8.9550439645090165</v>
      </c>
      <c r="G8">
        <v>4.985305363606586</v>
      </c>
      <c r="H8" s="5">
        <v>6.17</v>
      </c>
    </row>
    <row r="9" spans="1:8" ht="16" thickBot="1" x14ac:dyDescent="0.25">
      <c r="A9" s="8" t="s">
        <v>7</v>
      </c>
      <c r="B9" s="8">
        <v>46.630924729988152</v>
      </c>
      <c r="C9" s="8">
        <v>26.777779353426411</v>
      </c>
      <c r="D9" s="8">
        <v>18.223164680506599</v>
      </c>
      <c r="E9" s="8">
        <v>-6.8504476642554621</v>
      </c>
      <c r="F9" s="8">
        <v>5.6246558158568556</v>
      </c>
      <c r="G9" s="8">
        <v>53.314181127165362</v>
      </c>
      <c r="H9" s="9">
        <v>6.67</v>
      </c>
    </row>
    <row r="10" spans="1:8" x14ac:dyDescent="0.2">
      <c r="A10" t="s">
        <v>19</v>
      </c>
      <c r="B10">
        <v>4.1943262522692661</v>
      </c>
      <c r="C10">
        <v>5.8484659428820267</v>
      </c>
      <c r="D10">
        <v>13.864377252347181</v>
      </c>
      <c r="E10">
        <v>28.703724467618621</v>
      </c>
      <c r="F10">
        <v>25.852517987410611</v>
      </c>
      <c r="G10">
        <v>48.283880376842369</v>
      </c>
      <c r="H10" s="4">
        <v>10.67</v>
      </c>
    </row>
    <row r="11" spans="1:8" x14ac:dyDescent="0.2">
      <c r="A11" t="s">
        <v>14</v>
      </c>
      <c r="B11">
        <v>9.5670256764352963</v>
      </c>
      <c r="C11">
        <v>-5.5224062084722618</v>
      </c>
      <c r="D11">
        <v>28.24751187136113</v>
      </c>
      <c r="E11">
        <v>17.096596468502181</v>
      </c>
      <c r="F11">
        <v>0</v>
      </c>
      <c r="G11">
        <v>-32.522628666170348</v>
      </c>
      <c r="H11" s="5">
        <v>10.83</v>
      </c>
    </row>
    <row r="12" spans="1:8" x14ac:dyDescent="0.2">
      <c r="A12" t="s">
        <v>22</v>
      </c>
      <c r="B12">
        <v>1.4416091706516649</v>
      </c>
      <c r="C12">
        <v>-4.169604078902954</v>
      </c>
      <c r="D12">
        <v>10.02196262159776</v>
      </c>
      <c r="E12">
        <v>-3.43186123925009</v>
      </c>
      <c r="F12">
        <v>3.513357078445968</v>
      </c>
      <c r="G12">
        <v>5.8928736668169366</v>
      </c>
      <c r="H12" s="5">
        <v>12.17</v>
      </c>
    </row>
    <row r="13" spans="1:8" x14ac:dyDescent="0.2">
      <c r="A13" t="s">
        <v>17</v>
      </c>
      <c r="B13">
        <v>0</v>
      </c>
      <c r="C13">
        <v>1.6039964430132261</v>
      </c>
      <c r="D13">
        <v>0</v>
      </c>
      <c r="E13">
        <v>0</v>
      </c>
      <c r="F13">
        <v>0</v>
      </c>
      <c r="G13">
        <v>37.515723654376806</v>
      </c>
      <c r="H13" s="5">
        <v>12.33</v>
      </c>
    </row>
    <row r="14" spans="1:8" x14ac:dyDescent="0.2">
      <c r="A14" t="s">
        <v>16</v>
      </c>
      <c r="B14">
        <v>37.875723014543517</v>
      </c>
      <c r="C14">
        <v>0</v>
      </c>
      <c r="D14">
        <v>0</v>
      </c>
      <c r="E14">
        <v>0</v>
      </c>
      <c r="F14">
        <v>0</v>
      </c>
      <c r="G14">
        <v>0</v>
      </c>
      <c r="H14" s="5">
        <v>12.5</v>
      </c>
    </row>
    <row r="15" spans="1:8" x14ac:dyDescent="0.2">
      <c r="A15" t="s">
        <v>10</v>
      </c>
      <c r="B15">
        <v>11.756896062646881</v>
      </c>
      <c r="C15">
        <v>0</v>
      </c>
      <c r="D15">
        <v>0</v>
      </c>
      <c r="E15">
        <v>0</v>
      </c>
      <c r="F15">
        <v>0</v>
      </c>
      <c r="G15">
        <v>61.835303076529257</v>
      </c>
      <c r="H15" s="5">
        <v>12.83</v>
      </c>
    </row>
    <row r="16" spans="1:8" x14ac:dyDescent="0.2">
      <c r="A16" t="s">
        <v>21</v>
      </c>
      <c r="B16">
        <v>-2.7995224055736641</v>
      </c>
      <c r="C16">
        <v>-29.58635197240708</v>
      </c>
      <c r="D16">
        <v>-6.6563506666341699</v>
      </c>
      <c r="E16">
        <v>5.5618433463317034</v>
      </c>
      <c r="F16">
        <v>0.9541741551571441</v>
      </c>
      <c r="G16">
        <v>1.0557629864195599</v>
      </c>
      <c r="H16" s="5">
        <v>12.83</v>
      </c>
    </row>
    <row r="17" spans="1:11" x14ac:dyDescent="0.2">
      <c r="A17" t="s">
        <v>20</v>
      </c>
      <c r="B17">
        <v>4.4895227255811951</v>
      </c>
      <c r="C17">
        <v>1.224294029874591</v>
      </c>
      <c r="D17">
        <v>12.224387843904029</v>
      </c>
      <c r="E17">
        <v>3.9791313999281619</v>
      </c>
      <c r="F17">
        <v>3.2877601524190232</v>
      </c>
      <c r="G17">
        <v>26.801455556055458</v>
      </c>
      <c r="H17" s="5">
        <v>13.33</v>
      </c>
    </row>
    <row r="18" spans="1:11" x14ac:dyDescent="0.2">
      <c r="A18" t="s">
        <v>9</v>
      </c>
      <c r="B18">
        <v>0.76850119168697562</v>
      </c>
      <c r="C18">
        <v>-6.7042823230126718</v>
      </c>
      <c r="D18">
        <v>25.10563870735837</v>
      </c>
      <c r="E18">
        <v>-12.51706803376636</v>
      </c>
      <c r="F18">
        <v>15.385972349994139</v>
      </c>
      <c r="G18">
        <v>4.2685033644706554</v>
      </c>
      <c r="H18" s="5">
        <v>13.5</v>
      </c>
    </row>
    <row r="19" spans="1:11" x14ac:dyDescent="0.2">
      <c r="A19" t="s">
        <v>8</v>
      </c>
      <c r="B19">
        <v>14.25602725676746</v>
      </c>
      <c r="C19">
        <v>-0.1857131837774324</v>
      </c>
      <c r="D19">
        <v>0</v>
      </c>
      <c r="E19">
        <v>0</v>
      </c>
      <c r="F19">
        <v>0</v>
      </c>
      <c r="G19">
        <v>0</v>
      </c>
      <c r="H19" s="5">
        <v>14</v>
      </c>
    </row>
    <row r="20" spans="1:11" x14ac:dyDescent="0.2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14</v>
      </c>
    </row>
    <row r="21" spans="1:11" x14ac:dyDescent="0.2">
      <c r="A21" t="s">
        <v>15</v>
      </c>
      <c r="B21">
        <v>0</v>
      </c>
      <c r="C21">
        <v>0</v>
      </c>
      <c r="D21">
        <v>0</v>
      </c>
      <c r="E21">
        <v>0</v>
      </c>
      <c r="F21">
        <v>42.07419865104108</v>
      </c>
      <c r="G21">
        <v>0</v>
      </c>
      <c r="H21" s="6">
        <v>14</v>
      </c>
    </row>
    <row r="22" spans="1:11" x14ac:dyDescent="0.2">
      <c r="A22" t="s">
        <v>45</v>
      </c>
      <c r="B22" s="10">
        <f>SUM(B5:B21)</f>
        <v>272.93916659700687</v>
      </c>
      <c r="C22" s="10">
        <f t="shared" ref="C22:G22" si="0">SUM(C5:C21)</f>
        <v>136.88757098271896</v>
      </c>
      <c r="D22" s="10">
        <f t="shared" si="0"/>
        <v>220.44197801884835</v>
      </c>
      <c r="E22" s="10">
        <f t="shared" si="0"/>
        <v>137.38267387951103</v>
      </c>
      <c r="F22" s="10">
        <f t="shared" si="0"/>
        <v>175.96690886135892</v>
      </c>
      <c r="G22" s="10">
        <f t="shared" si="0"/>
        <v>366.2283701399669</v>
      </c>
      <c r="H22" s="10"/>
      <c r="I22" s="10"/>
      <c r="J22" s="10"/>
      <c r="K22" s="10"/>
    </row>
    <row r="23" spans="1:11" x14ac:dyDescent="0.2">
      <c r="A23" t="s">
        <v>51</v>
      </c>
      <c r="B23" s="10">
        <f>B22/17</f>
        <v>16.055245093941579</v>
      </c>
      <c r="C23" s="10">
        <f t="shared" ref="C23:G23" si="1">C22/17</f>
        <v>8.0522100578069971</v>
      </c>
      <c r="D23" s="10">
        <f t="shared" si="1"/>
        <v>12.967175177579314</v>
      </c>
      <c r="E23" s="10">
        <f t="shared" si="1"/>
        <v>8.081333757618296</v>
      </c>
      <c r="F23" s="10">
        <f t="shared" si="1"/>
        <v>10.350994638903465</v>
      </c>
      <c r="G23" s="10">
        <f t="shared" si="1"/>
        <v>21.542845302350994</v>
      </c>
    </row>
    <row r="25" spans="1:11" ht="16" thickBot="1" x14ac:dyDescent="0.25">
      <c r="D25" s="21"/>
    </row>
  </sheetData>
  <mergeCells count="1">
    <mergeCell ref="B1:G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Alphabetical</vt:lpstr>
      <vt:lpstr>By CR Mn x Events</vt:lpstr>
      <vt:lpstr>By Rank</vt:lpstr>
      <vt:lpstr>By YBP2</vt:lpstr>
      <vt:lpstr>By IR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2023-05-23T23:29:56Z</cp:lastPrinted>
  <dcterms:created xsi:type="dcterms:W3CDTF">2023-04-25T17:53:16Z</dcterms:created>
  <dcterms:modified xsi:type="dcterms:W3CDTF">2023-05-30T20:52:00Z</dcterms:modified>
</cp:coreProperties>
</file>