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Groups/"/>
    </mc:Choice>
  </mc:AlternateContent>
  <xr:revisionPtr revIDLastSave="0" documentId="13_ncr:1_{D5989CEE-3CFC-4140-A80C-084499C7EFA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1 (2)" sheetId="2" r:id="rId2"/>
  </sheets>
  <definedNames>
    <definedName name="_xlnm.Print_Area" localSheetId="0">Sheet1!$A$1:$F$35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C26" i="1"/>
  <c r="C13" i="1"/>
  <c r="E13" i="1"/>
  <c r="F13" i="2"/>
  <c r="E37" i="2"/>
  <c r="C37" i="2"/>
  <c r="E32" i="2"/>
  <c r="C32" i="2"/>
  <c r="E24" i="2"/>
  <c r="C24" i="2"/>
  <c r="E17" i="2"/>
  <c r="C17" i="2"/>
  <c r="E16" i="2"/>
  <c r="C16" i="2"/>
  <c r="E11" i="2" a="1"/>
  <c r="E11" i="2" s="1"/>
  <c r="C11" i="2"/>
  <c r="E6" i="2"/>
  <c r="C6" i="2"/>
  <c r="E35" i="1"/>
  <c r="C35" i="1"/>
  <c r="E32" i="1"/>
  <c r="C32" i="1"/>
  <c r="E24" i="1"/>
  <c r="C24" i="1"/>
  <c r="E17" i="1"/>
  <c r="C17" i="1"/>
  <c r="E16" i="1"/>
  <c r="C16" i="1"/>
  <c r="E6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<sst xmlns="http://schemas.openxmlformats.org/spreadsheetml/2006/main" count="88" uniqueCount="47">
  <si>
    <t>grp_typ</t>
  </si>
  <si>
    <t>Mncpm</t>
  </si>
  <si>
    <t>chlorophyte actinastrum</t>
  </si>
  <si>
    <t>chlorophyte colonial</t>
  </si>
  <si>
    <t>chlorophyte other</t>
  </si>
  <si>
    <t>chlorophyte pediastrum</t>
  </si>
  <si>
    <t>chlorophyte scenedesmus</t>
  </si>
  <si>
    <t>ciliate cone</t>
  </si>
  <si>
    <t>ciliate oblong</t>
  </si>
  <si>
    <t>ciliate other</t>
  </si>
  <si>
    <t>ciliate other odd shape</t>
  </si>
  <si>
    <t>ciliate round</t>
  </si>
  <si>
    <t>cyanobacteria aphanizomenon</t>
  </si>
  <si>
    <t>cyanobacteria dolichospermum</t>
  </si>
  <si>
    <t>cyanobacteria other</t>
  </si>
  <si>
    <t>diatom centric</t>
  </si>
  <si>
    <t>diatom chain</t>
  </si>
  <si>
    <t>diatom cylindrotheca pennate</t>
  </si>
  <si>
    <t>diatom egg shaped</t>
  </si>
  <si>
    <t>diatom other</t>
  </si>
  <si>
    <t>diatom pennate</t>
  </si>
  <si>
    <t>diatom pennate fragillaria</t>
  </si>
  <si>
    <t>diatom pennate pleurosigma</t>
  </si>
  <si>
    <t>dinoflagellate peridinium</t>
  </si>
  <si>
    <t>dinoflagellate prorocentrum</t>
  </si>
  <si>
    <t>flagellate colonial</t>
  </si>
  <si>
    <t>flagellate cryptomonas</t>
  </si>
  <si>
    <t>flagellate euglenid</t>
  </si>
  <si>
    <t>flagellate in a cone</t>
  </si>
  <si>
    <t>flagellate other</t>
  </si>
  <si>
    <t>ochrophyte synura</t>
  </si>
  <si>
    <t>tintinnid agglutinated</t>
  </si>
  <si>
    <t>tintinnid hyaline</t>
  </si>
  <si>
    <t>unidentified flagchloro</t>
  </si>
  <si>
    <t>unidentified other</t>
  </si>
  <si>
    <t>unidentified round</t>
  </si>
  <si>
    <t>Mnbpm</t>
  </si>
  <si>
    <t>added to ciliates</t>
  </si>
  <si>
    <t>This number is so big because there was a large tintinnid count in YBP2 initial samples</t>
  </si>
  <si>
    <t>MnCpm Group</t>
  </si>
  <si>
    <t>MnBpm Group, pgC</t>
  </si>
  <si>
    <t xml:space="preserve">TinAgg so big </t>
  </si>
  <si>
    <t xml:space="preserve">b/c there was a </t>
  </si>
  <si>
    <t xml:space="preserve">large count in </t>
  </si>
  <si>
    <t>YBP2 I samples</t>
  </si>
  <si>
    <t>Will likely not</t>
  </si>
  <si>
    <t xml:space="preserve"> include dinos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</si>
</sst>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170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0" fontId="0" fillId="0" borderId="0" xfId="0" applyNumberFormat="1" applyAlignment="1">
      <alignment shrinkToFi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2" borderId="0" xfId="0" applyFont="1" applyFill="1"/>
    <xf numFmtId="170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70" fontId="1" fillId="2" borderId="0" xfId="0" applyNumberFormat="1" applyFont="1" applyFill="1"/>
    <xf numFmtId="0" fontId="1" fillId="3" borderId="0" xfId="0" applyFont="1" applyFill="1"/>
    <xf numFmtId="170" fontId="1" fillId="0" borderId="0" xfId="0" applyNumberFormat="1" applyFont="1" applyAlignment="1">
      <alignment shrinkToFit="1"/>
    </xf>
    <xf numFmtId="170" fontId="1" fillId="3" borderId="0" xfId="0" applyNumberFormat="1" applyFont="1" applyFill="1" applyAlignment="1">
      <alignment shrinkToFit="1"/>
    </xf>
    <xf numFmtId="0" fontId="1" fillId="4" borderId="0" xfId="0" applyFont="1" applyFill="1"/>
    <xf numFmtId="170" fontId="1" fillId="4" borderId="0" xfId="0" applyNumberFormat="1" applyFont="1" applyFill="1"/>
    <xf numFmtId="0" fontId="1" fillId="5" borderId="0" xfId="0" applyFont="1" applyFill="1"/>
    <xf numFmtId="170" fontId="1" fillId="5" borderId="0" xfId="0" applyNumberFormat="1" applyFont="1" applyFill="1"/>
    <xf numFmtId="1" fontId="1" fillId="5" borderId="0" xfId="0" applyNumberFormat="1" applyFont="1" applyFill="1"/>
    <xf numFmtId="0" fontId="1" fillId="6" borderId="0" xfId="0" applyFont="1" applyFill="1"/>
    <xf numFmtId="170" fontId="1" fillId="6" borderId="0" xfId="0" applyNumberFormat="1" applyFont="1" applyFill="1"/>
    <xf numFmtId="0" fontId="1" fillId="7" borderId="0" xfId="0" applyFont="1" applyFill="1"/>
    <xf numFmtId="170" fontId="1" fillId="7" borderId="0" xfId="0" applyNumberFormat="1" applyFont="1" applyFill="1"/>
    <xf numFmtId="1" fontId="1" fillId="7" borderId="0" xfId="0" applyNumberFormat="1" applyFont="1" applyFill="1"/>
    <xf numFmtId="0" fontId="1" fillId="8" borderId="0" xfId="0" applyFont="1" applyFill="1"/>
    <xf numFmtId="170" fontId="1" fillId="8" borderId="0" xfId="0" applyNumberFormat="1" applyFont="1" applyFill="1"/>
    <xf numFmtId="0" fontId="1" fillId="9" borderId="0" xfId="0" applyFont="1" applyFill="1"/>
    <xf numFmtId="170" fontId="1" fillId="9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70" zoomScaleNormal="170" workbookViewId="0">
      <selection activeCell="F10" sqref="F10"/>
    </sheetView>
  </sheetViews>
  <sheetFormatPr baseColWidth="10" defaultColWidth="8.83203125" defaultRowHeight="15" x14ac:dyDescent="0.2"/>
  <cols>
    <col min="1" max="1" width="25.5" bestFit="1" customWidth="1"/>
    <col min="2" max="2" width="12.1640625" bestFit="1" customWidth="1"/>
    <col min="3" max="3" width="13.5" bestFit="1" customWidth="1"/>
    <col min="4" max="4" width="7.33203125" bestFit="1" customWidth="1"/>
    <col min="5" max="5" width="12.6640625" bestFit="1" customWidth="1"/>
    <col min="6" max="6" width="8.83203125" customWidth="1"/>
  </cols>
  <sheetData>
    <row r="1" spans="1:6" s="1" customFormat="1" ht="34" x14ac:dyDescent="0.2">
      <c r="A1" s="15" t="s">
        <v>0</v>
      </c>
      <c r="B1" s="15" t="s">
        <v>1</v>
      </c>
      <c r="C1" s="15" t="s">
        <v>39</v>
      </c>
      <c r="D1" s="15" t="s">
        <v>36</v>
      </c>
      <c r="E1" s="16" t="s">
        <v>40</v>
      </c>
    </row>
    <row r="2" spans="1:6" ht="16" x14ac:dyDescent="0.2">
      <c r="A2" s="17" t="s">
        <v>2</v>
      </c>
      <c r="B2" s="18">
        <v>2.2867196963545862</v>
      </c>
      <c r="C2" s="18"/>
      <c r="D2" s="19">
        <v>16.111511049536141</v>
      </c>
      <c r="E2" s="20"/>
    </row>
    <row r="3" spans="1:6" ht="16" x14ac:dyDescent="0.2">
      <c r="A3" s="17" t="s">
        <v>3</v>
      </c>
      <c r="B3" s="18">
        <v>13.21740549445277</v>
      </c>
      <c r="C3" s="18"/>
      <c r="D3" s="19">
        <v>790.65702075820013</v>
      </c>
      <c r="E3" s="20"/>
    </row>
    <row r="4" spans="1:6" ht="16" x14ac:dyDescent="0.2">
      <c r="A4" s="17" t="s">
        <v>4</v>
      </c>
      <c r="B4" s="18">
        <v>2.6606029866810692</v>
      </c>
      <c r="C4" s="18"/>
      <c r="D4" s="19">
        <v>340.86452734938831</v>
      </c>
      <c r="E4" s="20"/>
    </row>
    <row r="5" spans="1:6" ht="16" x14ac:dyDescent="0.2">
      <c r="A5" s="17" t="s">
        <v>5</v>
      </c>
      <c r="B5" s="18">
        <v>0.35506876611365018</v>
      </c>
      <c r="C5" s="18"/>
      <c r="D5" s="19">
        <v>449.67422179597861</v>
      </c>
      <c r="E5" s="20"/>
    </row>
    <row r="6" spans="1:6" ht="16" x14ac:dyDescent="0.2">
      <c r="A6" s="17" t="s">
        <v>6</v>
      </c>
      <c r="B6" s="18">
        <v>2.876999600175675</v>
      </c>
      <c r="C6" s="21">
        <f>AVERAGE(B2:B6)</f>
        <v>4.2793593087555504</v>
      </c>
      <c r="D6" s="19">
        <v>74.925618193861098</v>
      </c>
      <c r="E6" s="21">
        <f>AVERAGE(D2:D6)</f>
        <v>334.44657982939282</v>
      </c>
    </row>
    <row r="7" spans="1:6" ht="16" x14ac:dyDescent="0.2">
      <c r="A7" s="22" t="s">
        <v>7</v>
      </c>
      <c r="B7" s="18">
        <v>2.4796371073870862</v>
      </c>
      <c r="C7" s="18"/>
      <c r="D7" s="19">
        <v>1204.968147824595</v>
      </c>
      <c r="E7" s="20"/>
    </row>
    <row r="8" spans="1:6" ht="16" x14ac:dyDescent="0.2">
      <c r="A8" s="22" t="s">
        <v>8</v>
      </c>
      <c r="B8" s="18">
        <v>0.14689023002690441</v>
      </c>
      <c r="C8" s="18"/>
      <c r="D8" s="19">
        <v>344.72990119993062</v>
      </c>
      <c r="E8" s="20"/>
    </row>
    <row r="9" spans="1:6" ht="16" x14ac:dyDescent="0.2">
      <c r="A9" s="22" t="s">
        <v>9</v>
      </c>
      <c r="B9" s="18">
        <v>7.1292195984268281E-2</v>
      </c>
      <c r="C9" s="18"/>
      <c r="D9" s="19">
        <v>71.570683030475109</v>
      </c>
      <c r="E9" s="20"/>
    </row>
    <row r="10" spans="1:6" ht="16" x14ac:dyDescent="0.2">
      <c r="A10" s="22" t="s">
        <v>10</v>
      </c>
      <c r="B10" s="18">
        <v>5.4049770403723559E-2</v>
      </c>
      <c r="C10" s="20"/>
      <c r="D10" s="19">
        <v>429.98375712981522</v>
      </c>
      <c r="E10" s="18"/>
    </row>
    <row r="11" spans="1:6" ht="16" x14ac:dyDescent="0.2">
      <c r="A11" s="22" t="s">
        <v>11</v>
      </c>
      <c r="B11" s="18">
        <v>3.8681761168597149</v>
      </c>
      <c r="C11" s="18"/>
      <c r="D11" s="19">
        <v>1216.7125350053011</v>
      </c>
      <c r="E11" s="18"/>
    </row>
    <row r="12" spans="1:6" ht="16" x14ac:dyDescent="0.2">
      <c r="A12" s="22" t="s">
        <v>31</v>
      </c>
      <c r="B12" s="18">
        <v>1.71166008762239</v>
      </c>
      <c r="C12" s="23" t="s">
        <v>37</v>
      </c>
      <c r="D12" s="19">
        <v>5618.3791532918676</v>
      </c>
      <c r="E12" s="23"/>
      <c r="F12" s="14" t="s">
        <v>41</v>
      </c>
    </row>
    <row r="13" spans="1:6" ht="16" x14ac:dyDescent="0.2">
      <c r="A13" s="22" t="s">
        <v>32</v>
      </c>
      <c r="B13" s="18">
        <v>0.29654487290424048</v>
      </c>
      <c r="C13" s="24">
        <f>AVERAGE(B7:B13)</f>
        <v>1.232607197312618</v>
      </c>
      <c r="D13" s="19">
        <v>201.54394735580601</v>
      </c>
      <c r="E13" s="24">
        <f>AVERAGE(D7:D13)</f>
        <v>1298.2697321196842</v>
      </c>
      <c r="F13" s="14" t="s">
        <v>42</v>
      </c>
    </row>
    <row r="14" spans="1:6" ht="16" x14ac:dyDescent="0.2">
      <c r="A14" s="25" t="s">
        <v>12</v>
      </c>
      <c r="B14" s="18">
        <v>2.7375288536399429</v>
      </c>
      <c r="C14" s="18"/>
      <c r="D14" s="19">
        <v>1280.795630432295</v>
      </c>
      <c r="E14" s="20"/>
      <c r="F14" s="14" t="s">
        <v>43</v>
      </c>
    </row>
    <row r="15" spans="1:6" ht="16" x14ac:dyDescent="0.2">
      <c r="A15" s="25" t="s">
        <v>13</v>
      </c>
      <c r="B15" s="18">
        <v>1.0049094086778769</v>
      </c>
      <c r="C15" s="20"/>
      <c r="D15" s="19">
        <v>195.47883843747101</v>
      </c>
      <c r="E15" s="18"/>
      <c r="F15" s="14" t="s">
        <v>44</v>
      </c>
    </row>
    <row r="16" spans="1:6" ht="16" x14ac:dyDescent="0.2">
      <c r="A16" s="25" t="s">
        <v>14</v>
      </c>
      <c r="B16" s="18">
        <v>0.68906850078680104</v>
      </c>
      <c r="C16" s="26">
        <f>AVERAGE(B14:B16)</f>
        <v>1.4771689210348737</v>
      </c>
      <c r="D16" s="19">
        <v>345.93089771762959</v>
      </c>
      <c r="E16" s="26">
        <f>AVERAGE(D14:D16)</f>
        <v>607.4017888624652</v>
      </c>
    </row>
    <row r="17" spans="1:6" ht="16" x14ac:dyDescent="0.2">
      <c r="A17" s="27" t="s">
        <v>15</v>
      </c>
      <c r="B17" s="18">
        <v>22.196645441468061</v>
      </c>
      <c r="C17" s="28">
        <f>B17</f>
        <v>22.196645441468061</v>
      </c>
      <c r="D17" s="19">
        <v>2451.2432874263068</v>
      </c>
      <c r="E17" s="29">
        <f>D17</f>
        <v>2451.2432874263068</v>
      </c>
    </row>
    <row r="18" spans="1:6" ht="16" x14ac:dyDescent="0.2">
      <c r="A18" s="30" t="s">
        <v>16</v>
      </c>
      <c r="B18" s="18">
        <v>0.56406112613225978</v>
      </c>
      <c r="C18" s="18"/>
      <c r="D18" s="19">
        <v>197.9929307274173</v>
      </c>
      <c r="E18" s="20"/>
    </row>
    <row r="19" spans="1:6" ht="16" x14ac:dyDescent="0.2">
      <c r="A19" s="30" t="s">
        <v>17</v>
      </c>
      <c r="B19" s="18">
        <v>1.372276927706952</v>
      </c>
      <c r="C19" s="18"/>
      <c r="D19" s="19">
        <v>223.587568171642</v>
      </c>
      <c r="E19" s="20"/>
    </row>
    <row r="20" spans="1:6" ht="16" x14ac:dyDescent="0.2">
      <c r="A20" s="30" t="s">
        <v>18</v>
      </c>
      <c r="B20" s="18">
        <v>0.18465880617812819</v>
      </c>
      <c r="C20" s="18"/>
      <c r="D20" s="19">
        <v>173.99122567992089</v>
      </c>
      <c r="E20" s="20"/>
    </row>
    <row r="21" spans="1:6" ht="16" x14ac:dyDescent="0.2">
      <c r="A21" s="30" t="s">
        <v>19</v>
      </c>
      <c r="B21" s="18">
        <v>0.24986261912227259</v>
      </c>
      <c r="C21" s="18"/>
      <c r="D21" s="19">
        <v>66.352659620012304</v>
      </c>
      <c r="E21" s="20"/>
    </row>
    <row r="22" spans="1:6" ht="16" x14ac:dyDescent="0.2">
      <c r="A22" s="30" t="s">
        <v>20</v>
      </c>
      <c r="B22" s="18">
        <v>5.0209036522341117</v>
      </c>
      <c r="C22" s="18"/>
      <c r="D22" s="19">
        <v>169.037959217854</v>
      </c>
      <c r="E22" s="20"/>
    </row>
    <row r="23" spans="1:6" ht="16" x14ac:dyDescent="0.2">
      <c r="A23" s="30" t="s">
        <v>21</v>
      </c>
      <c r="B23" s="18">
        <v>0.10850973492005959</v>
      </c>
      <c r="C23" s="18"/>
      <c r="D23" s="19">
        <v>582.1144745302397</v>
      </c>
      <c r="E23" s="20"/>
    </row>
    <row r="24" spans="1:6" ht="16" x14ac:dyDescent="0.2">
      <c r="A24" s="30" t="s">
        <v>22</v>
      </c>
      <c r="B24" s="18">
        <v>0.34525796399313091</v>
      </c>
      <c r="C24" s="31">
        <f>AVERAGE(B18:B24)</f>
        <v>1.1207901186124165</v>
      </c>
      <c r="D24" s="19">
        <v>94.017728219983397</v>
      </c>
      <c r="E24" s="31">
        <f>AVERAGE(D18:D24)</f>
        <v>215.29922088100992</v>
      </c>
    </row>
    <row r="25" spans="1:6" ht="16" x14ac:dyDescent="0.2">
      <c r="A25" s="32" t="s">
        <v>23</v>
      </c>
      <c r="B25" s="18">
        <v>0.39927254993151262</v>
      </c>
      <c r="C25" s="18"/>
      <c r="D25" s="19">
        <v>277.00315220554018</v>
      </c>
      <c r="E25" s="20"/>
      <c r="F25" s="13" t="s">
        <v>45</v>
      </c>
    </row>
    <row r="26" spans="1:6" ht="16" x14ac:dyDescent="0.2">
      <c r="A26" s="32" t="s">
        <v>24</v>
      </c>
      <c r="B26" s="18">
        <v>0.84778922655536715</v>
      </c>
      <c r="C26" s="33">
        <f>AVERAGE(B25:B26)</f>
        <v>0.62353088824343983</v>
      </c>
      <c r="D26" s="19">
        <v>321.72927557748261</v>
      </c>
      <c r="E26" s="34">
        <f>AVERAGE(D25:D26)</f>
        <v>299.36621389151139</v>
      </c>
      <c r="F26" s="14" t="s">
        <v>46</v>
      </c>
    </row>
    <row r="27" spans="1:6" ht="16" x14ac:dyDescent="0.2">
      <c r="A27" s="35" t="s">
        <v>25</v>
      </c>
      <c r="B27" s="18">
        <v>4.3860967466175467E-2</v>
      </c>
      <c r="C27" s="18"/>
      <c r="D27" s="19">
        <v>12.725583370364269</v>
      </c>
      <c r="E27" s="20"/>
    </row>
    <row r="28" spans="1:6" ht="16" x14ac:dyDescent="0.2">
      <c r="A28" s="35" t="s">
        <v>26</v>
      </c>
      <c r="B28" s="18">
        <v>52.527681958738548</v>
      </c>
      <c r="C28" s="18"/>
      <c r="D28" s="19">
        <v>797.51773599536659</v>
      </c>
      <c r="E28" s="20"/>
    </row>
    <row r="29" spans="1:6" ht="16" x14ac:dyDescent="0.2">
      <c r="A29" s="35" t="s">
        <v>27</v>
      </c>
      <c r="B29" s="18">
        <v>0.32980055729033941</v>
      </c>
      <c r="C29" s="18"/>
      <c r="D29" s="19">
        <v>384.82497159914948</v>
      </c>
      <c r="E29" s="20"/>
    </row>
    <row r="30" spans="1:6" ht="16" x14ac:dyDescent="0.2">
      <c r="A30" s="35" t="s">
        <v>28</v>
      </c>
      <c r="B30" s="18">
        <v>4.8382330519037868</v>
      </c>
      <c r="C30" s="18"/>
      <c r="D30" s="19">
        <v>42.790296524914503</v>
      </c>
      <c r="E30" s="20"/>
    </row>
    <row r="31" spans="1:6" ht="16" x14ac:dyDescent="0.2">
      <c r="A31" s="35" t="s">
        <v>29</v>
      </c>
      <c r="B31" s="18">
        <v>31.310203421375181</v>
      </c>
      <c r="C31" s="18"/>
      <c r="D31" s="19">
        <v>589.53057241039551</v>
      </c>
      <c r="E31" s="20"/>
    </row>
    <row r="32" spans="1:6" ht="16" x14ac:dyDescent="0.2">
      <c r="A32" s="35" t="s">
        <v>30</v>
      </c>
      <c r="B32" s="18">
        <v>0.89338721056170034</v>
      </c>
      <c r="C32" s="36">
        <f>AVERAGE(B27:B32)</f>
        <v>14.990527861222622</v>
      </c>
      <c r="D32" s="19">
        <v>1600.832959396967</v>
      </c>
      <c r="E32" s="36">
        <f>AVERAGE(D27:D32)</f>
        <v>571.37035321619294</v>
      </c>
    </row>
    <row r="33" spans="1:5" ht="16" x14ac:dyDescent="0.2">
      <c r="A33" s="37" t="s">
        <v>33</v>
      </c>
      <c r="B33" s="18">
        <v>37.115427017421922</v>
      </c>
      <c r="C33" s="18"/>
      <c r="D33" s="19">
        <v>936.93672388403343</v>
      </c>
      <c r="E33" s="20"/>
    </row>
    <row r="34" spans="1:5" ht="16" x14ac:dyDescent="0.2">
      <c r="A34" s="37" t="s">
        <v>34</v>
      </c>
      <c r="B34" s="18">
        <v>2.3244053460140019</v>
      </c>
      <c r="C34" s="18"/>
      <c r="D34" s="19">
        <v>614.35540252103738</v>
      </c>
      <c r="E34" s="20"/>
    </row>
    <row r="35" spans="1:5" ht="16" x14ac:dyDescent="0.2">
      <c r="A35" s="37" t="s">
        <v>35</v>
      </c>
      <c r="B35" s="18">
        <v>27.94534158991695</v>
      </c>
      <c r="C35" s="38">
        <f>AVERAGE(B33:B35)</f>
        <v>22.461724651117624</v>
      </c>
      <c r="D35" s="19">
        <v>1267.65190067101</v>
      </c>
      <c r="E35" s="38">
        <f>AVERAGE(D33:D35)</f>
        <v>939.64800902536024</v>
      </c>
    </row>
  </sheetData>
  <pageMargins left="0.7" right="0.7" top="0.75" bottom="0.75" header="0.3" footer="0.3"/>
  <pageSetup orientation="portrait" horizontalDpi="0" verticalDpi="0"/>
  <ignoredErrors>
    <ignoredError sqref="C6 E6 C16 E16 E24 C24 C32 C13 E13 E32 E26 C26 C35 E3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B4AA-8666-704A-8B93-CE5C3C9E2CEA}">
  <dimension ref="A1:G37"/>
  <sheetViews>
    <sheetView zoomScale="160" zoomScaleNormal="160" workbookViewId="0">
      <selection activeCell="F13" sqref="F13"/>
    </sheetView>
  </sheetViews>
  <sheetFormatPr baseColWidth="10" defaultColWidth="8.83203125" defaultRowHeight="15" x14ac:dyDescent="0.2"/>
  <cols>
    <col min="1" max="1" width="25.5" bestFit="1" customWidth="1"/>
    <col min="2" max="2" width="12.1640625" bestFit="1" customWidth="1"/>
    <col min="3" max="3" width="10.83203125" customWidth="1"/>
    <col min="4" max="4" width="7.33203125" bestFit="1" customWidth="1"/>
    <col min="5" max="5" width="10.5" customWidth="1"/>
  </cols>
  <sheetData>
    <row r="1" spans="1:6" s="1" customFormat="1" x14ac:dyDescent="0.2">
      <c r="A1" s="1" t="s">
        <v>0</v>
      </c>
      <c r="B1" s="1" t="s">
        <v>1</v>
      </c>
      <c r="D1" s="1" t="s">
        <v>36</v>
      </c>
    </row>
    <row r="2" spans="1:6" x14ac:dyDescent="0.2">
      <c r="A2" s="4" t="s">
        <v>2</v>
      </c>
      <c r="B2" s="2">
        <v>2.2867196963545862</v>
      </c>
      <c r="C2" s="2"/>
      <c r="D2" s="3">
        <v>16.111511049536141</v>
      </c>
    </row>
    <row r="3" spans="1:6" x14ac:dyDescent="0.2">
      <c r="A3" s="4" t="s">
        <v>3</v>
      </c>
      <c r="B3" s="2">
        <v>13.21740549445277</v>
      </c>
      <c r="C3" s="2"/>
      <c r="D3" s="3">
        <v>790.65702075820013</v>
      </c>
    </row>
    <row r="4" spans="1:6" x14ac:dyDescent="0.2">
      <c r="A4" s="4" t="s">
        <v>4</v>
      </c>
      <c r="B4" s="2">
        <v>2.6606029866810692</v>
      </c>
      <c r="C4" s="2"/>
      <c r="D4" s="3">
        <v>340.86452734938831</v>
      </c>
    </row>
    <row r="5" spans="1:6" x14ac:dyDescent="0.2">
      <c r="A5" s="4" t="s">
        <v>5</v>
      </c>
      <c r="B5" s="2">
        <v>0.35506876611365018</v>
      </c>
      <c r="C5" s="2"/>
      <c r="D5" s="3">
        <v>449.67422179597861</v>
      </c>
    </row>
    <row r="6" spans="1:6" x14ac:dyDescent="0.2">
      <c r="A6" s="4" t="s">
        <v>6</v>
      </c>
      <c r="B6" s="2">
        <v>2.876999600175675</v>
      </c>
      <c r="C6" s="2">
        <f>AVERAGE(B2:B6)</f>
        <v>4.2793593087555504</v>
      </c>
      <c r="D6" s="3">
        <v>74.925618193861098</v>
      </c>
      <c r="E6" s="2">
        <f>AVERAGE(D2:D6)</f>
        <v>334.44657982939282</v>
      </c>
    </row>
    <row r="7" spans="1:6" x14ac:dyDescent="0.2">
      <c r="A7" s="5" t="s">
        <v>7</v>
      </c>
      <c r="B7" s="2">
        <v>2.4796371073870862</v>
      </c>
      <c r="C7" s="2"/>
      <c r="D7" s="3">
        <v>1204.968147824595</v>
      </c>
    </row>
    <row r="8" spans="1:6" x14ac:dyDescent="0.2">
      <c r="A8" s="5" t="s">
        <v>8</v>
      </c>
      <c r="B8" s="2">
        <v>0.14689023002690441</v>
      </c>
      <c r="C8" s="2"/>
      <c r="D8" s="3">
        <v>344.72990119993062</v>
      </c>
    </row>
    <row r="9" spans="1:6" x14ac:dyDescent="0.2">
      <c r="A9" s="5" t="s">
        <v>9</v>
      </c>
      <c r="B9" s="2">
        <v>7.1292195984268281E-2</v>
      </c>
      <c r="C9" s="2"/>
      <c r="D9" s="3">
        <v>71.570683030475109</v>
      </c>
    </row>
    <row r="10" spans="1:6" x14ac:dyDescent="0.2">
      <c r="A10" s="5" t="s">
        <v>10</v>
      </c>
      <c r="B10" s="2">
        <v>5.4049770403723559E-2</v>
      </c>
      <c r="D10" s="3">
        <v>429.98375712981522</v>
      </c>
      <c r="E10" s="2"/>
    </row>
    <row r="11" spans="1:6" x14ac:dyDescent="0.2">
      <c r="A11" s="5" t="s">
        <v>11</v>
      </c>
      <c r="B11" s="2">
        <v>3.8681761168597149</v>
      </c>
      <c r="C11" s="2">
        <f>AVERAGE(B7:B11)+AVERAGE(B12:B13)</f>
        <v>2.3281115643956545</v>
      </c>
      <c r="D11" s="3">
        <v>1216.7125350053011</v>
      </c>
      <c r="E11" s="2" cm="1">
        <f t="array" ref="E11">AVERAGE(D7:D11+D12+D13)</f>
        <v>6473.5161054856972</v>
      </c>
    </row>
    <row r="12" spans="1:6" x14ac:dyDescent="0.2">
      <c r="A12" s="7" t="s">
        <v>31</v>
      </c>
      <c r="B12" s="2">
        <v>1.71166008762239</v>
      </c>
      <c r="C12" s="12" t="s">
        <v>37</v>
      </c>
      <c r="D12" s="3">
        <v>5618.3791532918676</v>
      </c>
      <c r="E12" s="12" t="s">
        <v>37</v>
      </c>
    </row>
    <row r="13" spans="1:6" x14ac:dyDescent="0.2">
      <c r="A13" s="7" t="s">
        <v>32</v>
      </c>
      <c r="B13" s="2">
        <v>0.29654487290424048</v>
      </c>
      <c r="C13" s="12" t="s">
        <v>37</v>
      </c>
      <c r="D13" s="3">
        <v>201.54394735580601</v>
      </c>
      <c r="E13" s="12" t="s">
        <v>37</v>
      </c>
      <c r="F13" s="3">
        <f>AVERAGE(D7:D13)</f>
        <v>1298.2697321196842</v>
      </c>
    </row>
    <row r="14" spans="1:6" x14ac:dyDescent="0.2">
      <c r="A14" s="6" t="s">
        <v>12</v>
      </c>
      <c r="B14" s="2">
        <v>2.7375288536399429</v>
      </c>
      <c r="C14" s="2"/>
      <c r="D14" s="3">
        <v>1280.795630432295</v>
      </c>
    </row>
    <row r="15" spans="1:6" x14ac:dyDescent="0.2">
      <c r="A15" s="6" t="s">
        <v>13</v>
      </c>
      <c r="B15" s="2">
        <v>1.0049094086778769</v>
      </c>
      <c r="D15" s="3">
        <v>195.47883843747101</v>
      </c>
      <c r="E15" s="2"/>
    </row>
    <row r="16" spans="1:6" x14ac:dyDescent="0.2">
      <c r="A16" s="6" t="s">
        <v>14</v>
      </c>
      <c r="B16" s="2">
        <v>0.68906850078680104</v>
      </c>
      <c r="C16" s="2">
        <f>AVERAGE(B14:B16)</f>
        <v>1.4771689210348737</v>
      </c>
      <c r="D16" s="3">
        <v>345.93089771762959</v>
      </c>
      <c r="E16" s="2">
        <f>AVERAGE(D14:D16)</f>
        <v>607.4017888624652</v>
      </c>
    </row>
    <row r="17" spans="1:5" x14ac:dyDescent="0.2">
      <c r="A17" s="7" t="s">
        <v>15</v>
      </c>
      <c r="B17" s="2">
        <v>22.196645441468061</v>
      </c>
      <c r="C17" s="2">
        <f>B17</f>
        <v>22.196645441468061</v>
      </c>
      <c r="D17" s="3">
        <v>2451.2432874263068</v>
      </c>
      <c r="E17" s="3">
        <f>D17</f>
        <v>2451.2432874263068</v>
      </c>
    </row>
    <row r="18" spans="1:5" x14ac:dyDescent="0.2">
      <c r="A18" s="8" t="s">
        <v>16</v>
      </c>
      <c r="B18" s="2">
        <v>0.56406112613225978</v>
      </c>
      <c r="C18" s="2"/>
      <c r="D18" s="3">
        <v>197.9929307274173</v>
      </c>
    </row>
    <row r="19" spans="1:5" x14ac:dyDescent="0.2">
      <c r="A19" s="8" t="s">
        <v>17</v>
      </c>
      <c r="B19" s="2">
        <v>1.372276927706952</v>
      </c>
      <c r="C19" s="2"/>
      <c r="D19" s="3">
        <v>223.587568171642</v>
      </c>
    </row>
    <row r="20" spans="1:5" x14ac:dyDescent="0.2">
      <c r="A20" s="8" t="s">
        <v>18</v>
      </c>
      <c r="B20" s="2">
        <v>0.18465880617812819</v>
      </c>
      <c r="C20" s="2"/>
      <c r="D20" s="3">
        <v>173.99122567992089</v>
      </c>
    </row>
    <row r="21" spans="1:5" x14ac:dyDescent="0.2">
      <c r="A21" s="8" t="s">
        <v>19</v>
      </c>
      <c r="B21" s="2">
        <v>0.24986261912227259</v>
      </c>
      <c r="C21" s="2"/>
      <c r="D21" s="3">
        <v>66.352659620012304</v>
      </c>
    </row>
    <row r="22" spans="1:5" x14ac:dyDescent="0.2">
      <c r="A22" s="8" t="s">
        <v>20</v>
      </c>
      <c r="B22" s="2">
        <v>5.0209036522341117</v>
      </c>
      <c r="C22" s="2"/>
      <c r="D22" s="3">
        <v>169.037959217854</v>
      </c>
    </row>
    <row r="23" spans="1:5" x14ac:dyDescent="0.2">
      <c r="A23" s="8" t="s">
        <v>21</v>
      </c>
      <c r="B23" s="2">
        <v>0.10850973492005959</v>
      </c>
      <c r="C23" s="2"/>
      <c r="D23" s="3">
        <v>582.1144745302397</v>
      </c>
    </row>
    <row r="24" spans="1:5" x14ac:dyDescent="0.2">
      <c r="A24" s="8" t="s">
        <v>22</v>
      </c>
      <c r="B24" s="2">
        <v>0.34525796399313091</v>
      </c>
      <c r="C24" s="2">
        <f>AVERAGE(B18:B24)</f>
        <v>1.1207901186124165</v>
      </c>
      <c r="D24" s="3">
        <v>94.017728219983397</v>
      </c>
      <c r="E24" s="2">
        <f>AVERAGE(D18:D24)</f>
        <v>215.29922088100992</v>
      </c>
    </row>
    <row r="25" spans="1:5" x14ac:dyDescent="0.2">
      <c r="A25" s="9" t="s">
        <v>23</v>
      </c>
      <c r="B25" s="2">
        <v>0.39927254993151262</v>
      </c>
      <c r="C25" s="2"/>
      <c r="D25" s="3">
        <v>277.00315220554018</v>
      </c>
    </row>
    <row r="26" spans="1:5" x14ac:dyDescent="0.2">
      <c r="A26" s="9" t="s">
        <v>24</v>
      </c>
      <c r="B26" s="2">
        <v>0.84778922655536715</v>
      </c>
      <c r="C26" s="2"/>
      <c r="D26" s="3">
        <v>321.72927557748261</v>
      </c>
    </row>
    <row r="27" spans="1:5" x14ac:dyDescent="0.2">
      <c r="A27" s="10" t="s">
        <v>25</v>
      </c>
      <c r="B27" s="2">
        <v>4.3860967466175467E-2</v>
      </c>
      <c r="C27" s="2"/>
      <c r="D27" s="3">
        <v>12.725583370364269</v>
      </c>
    </row>
    <row r="28" spans="1:5" x14ac:dyDescent="0.2">
      <c r="A28" s="10" t="s">
        <v>26</v>
      </c>
      <c r="B28" s="2">
        <v>52.527681958738548</v>
      </c>
      <c r="C28" s="2"/>
      <c r="D28" s="3">
        <v>797.51773599536659</v>
      </c>
    </row>
    <row r="29" spans="1:5" x14ac:dyDescent="0.2">
      <c r="A29" s="10" t="s">
        <v>27</v>
      </c>
      <c r="B29" s="2">
        <v>0.32980055729033941</v>
      </c>
      <c r="C29" s="2"/>
      <c r="D29" s="3">
        <v>384.82497159914948</v>
      </c>
    </row>
    <row r="30" spans="1:5" x14ac:dyDescent="0.2">
      <c r="A30" s="10" t="s">
        <v>28</v>
      </c>
      <c r="B30" s="2">
        <v>4.8382330519037868</v>
      </c>
      <c r="C30" s="2"/>
      <c r="D30" s="3">
        <v>42.790296524914503</v>
      </c>
    </row>
    <row r="31" spans="1:5" x14ac:dyDescent="0.2">
      <c r="A31" s="10" t="s">
        <v>29</v>
      </c>
      <c r="B31" s="2">
        <v>31.310203421375181</v>
      </c>
      <c r="C31" s="2"/>
      <c r="D31" s="3">
        <v>589.53057241039551</v>
      </c>
    </row>
    <row r="32" spans="1:5" x14ac:dyDescent="0.2">
      <c r="A32" s="10" t="s">
        <v>30</v>
      </c>
      <c r="B32" s="2">
        <v>0.89338721056170034</v>
      </c>
      <c r="C32" s="2">
        <f>AVERAGE(B27:B32)</f>
        <v>14.990527861222622</v>
      </c>
      <c r="D32" s="3">
        <v>1600.832959396967</v>
      </c>
      <c r="E32" s="2">
        <f>AVERAGE(D27:D32)</f>
        <v>571.37035321619294</v>
      </c>
    </row>
    <row r="33" spans="1:7" x14ac:dyDescent="0.2">
      <c r="G33" t="s">
        <v>38</v>
      </c>
    </row>
    <row r="35" spans="1:7" x14ac:dyDescent="0.2">
      <c r="A35" s="11" t="s">
        <v>33</v>
      </c>
      <c r="B35" s="2">
        <v>37.115427017421922</v>
      </c>
      <c r="C35" s="2"/>
      <c r="D35" s="3">
        <v>936.93672388403343</v>
      </c>
    </row>
    <row r="36" spans="1:7" x14ac:dyDescent="0.2">
      <c r="A36" s="11" t="s">
        <v>34</v>
      </c>
      <c r="B36" s="2">
        <v>2.3244053460140019</v>
      </c>
      <c r="C36" s="2"/>
      <c r="D36" s="3">
        <v>614.35540252103738</v>
      </c>
    </row>
    <row r="37" spans="1:7" x14ac:dyDescent="0.2">
      <c r="A37" s="11" t="s">
        <v>35</v>
      </c>
      <c r="B37" s="2">
        <v>27.94534158991695</v>
      </c>
      <c r="C37" s="2">
        <f>AVERAGE(B35:B37)</f>
        <v>22.461724651117624</v>
      </c>
      <c r="D37" s="3">
        <v>1267.65190067101</v>
      </c>
      <c r="E37" s="2">
        <f>AVERAGE(D35:D37)</f>
        <v>939.64800902536024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2023-02-25T02:55:09Z</cp:lastPrinted>
  <dcterms:created xsi:type="dcterms:W3CDTF">2023-02-24T19:36:53Z</dcterms:created>
  <dcterms:modified xsi:type="dcterms:W3CDTF">2023-02-25T03:24:31Z</dcterms:modified>
</cp:coreProperties>
</file>