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adams/My files/Thesis/Microplankton/MicroplanktonAnalysis/Final Final/"/>
    </mc:Choice>
  </mc:AlternateContent>
  <xr:revisionPtr revIDLastSave="0" documentId="13_ncr:1_{6C394ED3-53EE-EE45-86DC-49665B8F9E2D}" xr6:coauthVersionLast="47" xr6:coauthVersionMax="47" xr10:uidLastSave="{00000000-0000-0000-0000-000000000000}"/>
  <bookViews>
    <workbookView xWindow="-38400" yWindow="0" windowWidth="38400" windowHeight="21600" activeTab="1" xr2:uid="{1B8829EC-12F4-6041-94EA-B81660437509}"/>
  </bookViews>
  <sheets>
    <sheet name="AbCrIr" sheetId="1" r:id="rId1"/>
    <sheet name="AbCrIr with Event Totals" sheetId="7" r:id="rId2"/>
    <sheet name="AbCrIr Order by IR events" sheetId="4" r:id="rId3"/>
    <sheet name="AbCrIr Order by Ab events" sheetId="5" r:id="rId4"/>
    <sheet name="AbCrIr Order by CR events" sheetId="6" r:id="rId5"/>
    <sheet name="CR" sheetId="2" r:id="rId6"/>
    <sheet name="IR" sheetId="3" r:id="rId7"/>
  </sheets>
  <definedNames>
    <definedName name="_xlnm.Print_Area" localSheetId="1">'AbCrIr with Event Totals'!$B$1:$O$44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7" l="1"/>
  <c r="J38" i="7"/>
  <c r="K38" i="7" s="1"/>
  <c r="J39" i="7"/>
  <c r="K39" i="7" s="1"/>
  <c r="J40" i="7"/>
  <c r="K40" i="7" s="1"/>
  <c r="J41" i="7"/>
  <c r="K41" i="7" s="1"/>
  <c r="J42" i="7"/>
  <c r="K42" i="7" s="1"/>
  <c r="J43" i="7"/>
  <c r="K43" i="7" s="1"/>
  <c r="J31" i="7"/>
  <c r="K31" i="7" s="1"/>
  <c r="J32" i="7"/>
  <c r="K32" i="7" s="1"/>
  <c r="J33" i="7"/>
  <c r="K33" i="7" s="1"/>
  <c r="J34" i="7"/>
  <c r="K34" i="7" s="1"/>
  <c r="J35" i="7"/>
  <c r="K35" i="7"/>
  <c r="J36" i="7"/>
  <c r="K36" i="7"/>
  <c r="J24" i="7"/>
  <c r="K24" i="7"/>
  <c r="J25" i="7"/>
  <c r="K25" i="7" s="1"/>
  <c r="J26" i="7"/>
  <c r="K26" i="7" s="1"/>
  <c r="J27" i="7"/>
  <c r="K27" i="7" s="1"/>
  <c r="J28" i="7"/>
  <c r="K28" i="7" s="1"/>
  <c r="J29" i="7"/>
  <c r="K29" i="7"/>
  <c r="J17" i="7"/>
  <c r="K17" i="7" s="1"/>
  <c r="J18" i="7"/>
  <c r="K18" i="7" s="1"/>
  <c r="J19" i="7"/>
  <c r="K19" i="7" s="1"/>
  <c r="J20" i="7"/>
  <c r="K20" i="7"/>
  <c r="J21" i="7"/>
  <c r="K21" i="7" s="1"/>
  <c r="J22" i="7"/>
  <c r="K22" i="7" s="1"/>
  <c r="F9" i="7"/>
  <c r="J12" i="7"/>
  <c r="K12" i="7" s="1"/>
  <c r="J11" i="7"/>
  <c r="K11" i="7" s="1"/>
  <c r="J13" i="7"/>
  <c r="K13" i="7" s="1"/>
  <c r="J14" i="7"/>
  <c r="K14" i="7" s="1"/>
  <c r="J15" i="7"/>
  <c r="K15" i="7" s="1"/>
  <c r="J10" i="7"/>
  <c r="K10" i="7" s="1"/>
  <c r="J4" i="7"/>
  <c r="K4" i="7" s="1"/>
  <c r="J5" i="7"/>
  <c r="K5" i="7" s="1"/>
  <c r="J6" i="7"/>
  <c r="K6" i="7" s="1"/>
  <c r="J7" i="7"/>
  <c r="K7" i="7" s="1"/>
  <c r="J8" i="7"/>
  <c r="K8" i="7" s="1"/>
  <c r="J3" i="7"/>
  <c r="K3" i="7" s="1"/>
  <c r="M16" i="7"/>
  <c r="M9" i="7"/>
  <c r="H39" i="7"/>
  <c r="H40" i="7"/>
  <c r="H41" i="7"/>
  <c r="H42" i="7"/>
  <c r="H43" i="7"/>
  <c r="H38" i="7"/>
  <c r="H32" i="7"/>
  <c r="H33" i="7"/>
  <c r="H34" i="7"/>
  <c r="H35" i="7"/>
  <c r="H36" i="7"/>
  <c r="H31" i="7"/>
  <c r="H25" i="7"/>
  <c r="H26" i="7"/>
  <c r="H27" i="7"/>
  <c r="H28" i="7"/>
  <c r="H29" i="7"/>
  <c r="H24" i="7"/>
  <c r="H18" i="7"/>
  <c r="H19" i="7"/>
  <c r="H20" i="7"/>
  <c r="H21" i="7"/>
  <c r="H22" i="7"/>
  <c r="H17" i="7"/>
  <c r="H12" i="7"/>
  <c r="H11" i="7"/>
  <c r="H13" i="7"/>
  <c r="H14" i="7"/>
  <c r="H15" i="7"/>
  <c r="H10" i="7"/>
  <c r="H4" i="7"/>
  <c r="H5" i="7"/>
  <c r="H6" i="7"/>
  <c r="H7" i="7"/>
  <c r="H8" i="7"/>
  <c r="H3" i="7"/>
  <c r="I9" i="7"/>
  <c r="I16" i="7" s="1"/>
  <c r="E16" i="7"/>
  <c r="E9" i="7"/>
  <c r="E23" i="7" s="1"/>
  <c r="I23" i="7" l="1"/>
  <c r="I30" i="7"/>
  <c r="I37" i="7"/>
  <c r="I44" i="7" s="1"/>
  <c r="J44" i="7" s="1"/>
  <c r="K44" i="7" s="1"/>
  <c r="M44" i="7"/>
  <c r="O44" i="7" s="1"/>
  <c r="N44" i="7" s="1"/>
  <c r="M23" i="7"/>
  <c r="O23" i="7" s="1"/>
  <c r="N23" i="7" s="1"/>
  <c r="M37" i="7"/>
  <c r="O37" i="7" s="1"/>
  <c r="N37" i="7" s="1"/>
  <c r="M30" i="7"/>
  <c r="E30" i="7"/>
  <c r="J30" i="7" s="1"/>
  <c r="K30" i="7" s="1"/>
  <c r="E37" i="7"/>
  <c r="E44" i="7"/>
  <c r="F16" i="7"/>
  <c r="F23" i="7"/>
  <c r="F30" i="7"/>
  <c r="O9" i="7"/>
  <c r="N9" i="7" s="1"/>
  <c r="O16" i="7"/>
  <c r="N16" i="7" s="1"/>
  <c r="J9" i="7"/>
  <c r="K9" i="7" s="1"/>
  <c r="J16" i="7"/>
  <c r="K16" i="7" s="1"/>
  <c r="J23" i="7"/>
  <c r="K23" i="7" s="1"/>
  <c r="J37" i="7"/>
  <c r="K37" i="7" s="1"/>
  <c r="O30" i="7" l="1"/>
  <c r="N30" i="7" s="1"/>
  <c r="F37" i="7"/>
  <c r="F44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Allison Adams</author>
  </authors>
  <commentList>
    <comment ref="E1" authorId="0" shapeId="0" xr:uid="{0CBF6491-8474-DB48-B0E3-8213205793E8}">
      <text>
        <r>
          <rPr>
            <b/>
            <sz val="10"/>
            <color rgb="FF000000"/>
            <rFont val="Tahoma"/>
            <family val="2"/>
          </rPr>
          <t>Allison Adams: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abundance, micrograms of carbon per liter</t>
        </r>
      </text>
    </comment>
    <comment ref="F1" authorId="0" shapeId="0" xr:uid="{24476F65-7A0A-9A43-80FF-F9EDE60F5A2E}">
      <text>
        <r>
          <rPr>
            <b/>
            <sz val="10"/>
            <color rgb="FF000000"/>
            <rFont val="Tahoma"/>
            <family val="2"/>
          </rPr>
          <t>Allison Adams: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abundance, cells per milliliter</t>
        </r>
      </text>
    </comment>
    <comment ref="G1" authorId="0" shapeId="0" xr:uid="{46D0B589-D646-C344-8B0E-08149C1FCE33}">
      <text>
        <r>
          <rPr>
            <b/>
            <sz val="10"/>
            <color rgb="FF000000"/>
            <rFont val="Tahoma"/>
            <family val="2"/>
          </rPr>
          <t>Allison Adams: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clearance rate, milliliters per copepod per day</t>
        </r>
      </text>
    </comment>
    <comment ref="H1" authorId="0" shapeId="0" xr:uid="{799D5ED4-0ABA-804F-8321-A5D2EBD33028}">
      <text>
        <r>
          <rPr>
            <b/>
            <sz val="10"/>
            <color rgb="FF000000"/>
            <rFont val="Tahoma"/>
            <family val="2"/>
          </rPr>
          <t>Allison Adams: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clearance rate, liters per copepod per day</t>
        </r>
      </text>
    </comment>
    <comment ref="I1" authorId="0" shapeId="0" xr:uid="{D8B21D18-4928-B448-81EE-D6BEEC923A76}">
      <text>
        <r>
          <rPr>
            <b/>
            <sz val="10"/>
            <color rgb="FF000000"/>
            <rFont val="Tahoma"/>
            <family val="2"/>
          </rPr>
          <t>Allison Adams: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ingestion rate, micrograms of carbon per copepod per day</t>
        </r>
      </text>
    </comment>
    <comment ref="J1" authorId="0" shapeId="0" xr:uid="{C2F45C49-706F-D240-8BBC-104CB0C9A3CA}">
      <text>
        <r>
          <rPr>
            <b/>
            <sz val="10"/>
            <color rgb="FF000000"/>
            <rFont val="Tahoma"/>
            <family val="2"/>
          </rPr>
          <t>Allison Adams: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clearance rate calculated as ingestion rate divided by abundance, liters per copepod per day</t>
        </r>
      </text>
    </comment>
    <comment ref="K1" authorId="0" shapeId="0" xr:uid="{C719FEB2-CCE2-6142-AB95-10FF517407FE}">
      <text>
        <r>
          <rPr>
            <b/>
            <sz val="10"/>
            <color rgb="FF000000"/>
            <rFont val="Tahoma"/>
            <family val="2"/>
          </rPr>
          <t>Allison Adams: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clearance rate calculated as ingestion rate divided by abundance, milliliters per copepod per day
</t>
        </r>
      </text>
    </comment>
    <comment ref="M1" authorId="0" shapeId="0" xr:uid="{3F3D3893-3F00-A04A-8115-95A23425BA51}">
      <text>
        <r>
          <rPr>
            <b/>
            <sz val="10"/>
            <color rgb="FF000000"/>
            <rFont val="Tahoma"/>
            <family val="2"/>
          </rPr>
          <t>Allison Adams: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ingestion rate total per entire sampling event.
</t>
        </r>
        <r>
          <rPr>
            <sz val="10"/>
            <color rgb="FF000000"/>
            <rFont val="Calibri"/>
            <family val="2"/>
            <scheme val="minor"/>
          </rPr>
          <t xml:space="preserve">+# means only positive numbers were summed
</t>
        </r>
      </text>
    </comment>
    <comment ref="O1" authorId="0" shapeId="0" xr:uid="{31B377AA-DF9D-894A-B1C1-CEE5DDFD62E7}">
      <text>
        <r>
          <rPr>
            <b/>
            <sz val="10"/>
            <color rgb="FF000000"/>
            <rFont val="Tahoma"/>
            <family val="2"/>
          </rPr>
          <t>Allison Adams: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+mn-lt"/>
            <charset val="1"/>
          </rPr>
          <t>clearance rate , liters per copepod per day, total per entire sampling event.</t>
        </r>
        <r>
          <rPr>
            <sz val="9"/>
            <color rgb="FF000000"/>
            <rFont val="+mn-lt"/>
            <charset val="1"/>
          </rPr>
          <t xml:space="preserve">
</t>
        </r>
        <r>
          <rPr>
            <sz val="9"/>
            <color rgb="FF000000"/>
            <rFont val="+mn-lt"/>
            <charset val="1"/>
          </rPr>
          <t>+# means only positive numbers were summed</t>
        </r>
        <r>
          <rPr>
            <sz val="9"/>
            <color rgb="FF000000"/>
            <rFont val="+mn-lt"/>
            <charset val="1"/>
          </rPr>
          <t xml:space="preserve">
</t>
        </r>
        <r>
          <rPr>
            <sz val="9"/>
            <color rgb="FF000000"/>
            <rFont val="+mn-lt"/>
            <charset val="1"/>
          </rPr>
          <t>+# means only positive numbers were summed</t>
        </r>
      </text>
    </comment>
  </commentList>
</comments>
</file>

<file path=xl/sharedStrings.xml><?xml version="1.0" encoding="utf-8"?>
<sst xmlns="http://schemas.openxmlformats.org/spreadsheetml/2006/main" count="563" uniqueCount="46">
  <si>
    <t>Event</t>
  </si>
  <si>
    <t>taxaGroup</t>
  </si>
  <si>
    <t>LSZ2</t>
  </si>
  <si>
    <t>CenDiaLg</t>
  </si>
  <si>
    <t>SJR1</t>
  </si>
  <si>
    <t>SJR2</t>
  </si>
  <si>
    <t>CenDiaSm</t>
  </si>
  <si>
    <t>CilLg</t>
  </si>
  <si>
    <t>CilSm</t>
  </si>
  <si>
    <t>FlagSm</t>
  </si>
  <si>
    <t>Other</t>
  </si>
  <si>
    <t>WLD2</t>
  </si>
  <si>
    <t>YBP1</t>
  </si>
  <si>
    <t>YBP2</t>
  </si>
  <si>
    <t>Abundance BioUgL</t>
  </si>
  <si>
    <t>event</t>
  </si>
  <si>
    <t>CrMNmlcd</t>
  </si>
  <si>
    <r>
      <t>Clearance Rate ml d</t>
    </r>
    <r>
      <rPr>
        <b/>
        <vertAlign val="superscript"/>
        <sz val="11"/>
        <color theme="1"/>
        <rFont val="Calibri (Body)"/>
      </rPr>
      <t>-1</t>
    </r>
  </si>
  <si>
    <t>IRpgCd</t>
  </si>
  <si>
    <t>IRµgCd</t>
  </si>
  <si>
    <r>
      <t>Ingestion Rate µgC d</t>
    </r>
    <r>
      <rPr>
        <b/>
        <vertAlign val="superscript"/>
        <sz val="11"/>
        <color theme="1"/>
        <rFont val="Calibri (Body)"/>
      </rPr>
      <t>-1</t>
    </r>
  </si>
  <si>
    <t>Growth Rate</t>
  </si>
  <si>
    <r>
      <t>CR as IR/Abun  L d</t>
    </r>
    <r>
      <rPr>
        <b/>
        <vertAlign val="superscript"/>
        <sz val="11"/>
        <color theme="1"/>
        <rFont val="Calibri (Body)"/>
      </rPr>
      <t>-1</t>
    </r>
  </si>
  <si>
    <t>IR only + #</t>
  </si>
  <si>
    <r>
      <t>Abun Cells ml</t>
    </r>
    <r>
      <rPr>
        <b/>
        <vertAlign val="superscript"/>
        <sz val="11"/>
        <color theme="1"/>
        <rFont val="Calibri (Body)"/>
      </rPr>
      <t>-1</t>
    </r>
  </si>
  <si>
    <r>
      <t>CR:  IR/Abun  L d</t>
    </r>
    <r>
      <rPr>
        <b/>
        <vertAlign val="superscript"/>
        <sz val="11"/>
        <color theme="1"/>
        <rFont val="Calibri (Body)"/>
      </rPr>
      <t>-1</t>
    </r>
    <r>
      <rPr>
        <b/>
        <sz val="11"/>
        <color theme="1"/>
        <rFont val="Calibri"/>
        <family val="2"/>
        <scheme val="minor"/>
      </rPr>
      <t xml:space="preserve"> only + #</t>
    </r>
  </si>
  <si>
    <r>
      <t>CR ml d</t>
    </r>
    <r>
      <rPr>
        <b/>
        <vertAlign val="superscript"/>
        <sz val="11"/>
        <color theme="1"/>
        <rFont val="Calibri (Body)"/>
      </rPr>
      <t>-1</t>
    </r>
  </si>
  <si>
    <r>
      <t>CR L d</t>
    </r>
    <r>
      <rPr>
        <b/>
        <vertAlign val="superscript"/>
        <sz val="11"/>
        <color theme="1"/>
        <rFont val="Calibri (Body)"/>
      </rPr>
      <t>-1</t>
    </r>
  </si>
  <si>
    <r>
      <t>IR µgC d</t>
    </r>
    <r>
      <rPr>
        <b/>
        <vertAlign val="superscript"/>
        <sz val="11"/>
        <color theme="1"/>
        <rFont val="Calibri (Body)"/>
      </rPr>
      <t>-1</t>
    </r>
  </si>
  <si>
    <r>
      <t>CR:  IR/Abun  mL d</t>
    </r>
    <r>
      <rPr>
        <b/>
        <vertAlign val="superscript"/>
        <sz val="11"/>
        <color theme="1"/>
        <rFont val="Calibri (Body)"/>
      </rPr>
      <t>-1</t>
    </r>
    <r>
      <rPr>
        <b/>
        <sz val="11"/>
        <color theme="1"/>
        <rFont val="Calibri"/>
        <family val="2"/>
        <scheme val="minor"/>
      </rPr>
      <t xml:space="preserve"> only + #</t>
    </r>
  </si>
  <si>
    <r>
      <t xml:space="preserve">NOTE: 11/13 </t>
    </r>
    <r>
      <rPr>
        <sz val="11"/>
        <color theme="1"/>
        <rFont val="Calibri"/>
        <family val="2"/>
        <scheme val="minor"/>
      </rPr>
      <t>Corrected the abundance numbers,not sure why they were tripled.</t>
    </r>
  </si>
  <si>
    <t>Also double checked the CR as IR/abund and it's correct</t>
  </si>
  <si>
    <t>NOTE: 11/14 Double checked LSZ2 CenDiaSm and the CR and µgC per L abundance was correct</t>
  </si>
  <si>
    <t>Now need to figure out why the Cr as IR/Abundance is off</t>
  </si>
  <si>
    <t xml:space="preserve">EUREKA! The problem was that I was using Abundance µg per liter instead of pg per ml; </t>
  </si>
  <si>
    <t>and I was using the numbers in the column, which are the totals, when I should be using the means.</t>
  </si>
  <si>
    <t>Red column needs to be replaced</t>
  </si>
  <si>
    <r>
      <t>Initials Abun mn pgC ml</t>
    </r>
    <r>
      <rPr>
        <b/>
        <vertAlign val="superscript"/>
        <sz val="11"/>
        <color theme="1"/>
        <rFont val="Calibri (Body)"/>
      </rPr>
      <t>-1</t>
    </r>
  </si>
  <si>
    <r>
      <t xml:space="preserve">Initials Abun  mn µg L </t>
    </r>
    <r>
      <rPr>
        <b/>
        <vertAlign val="superscript"/>
        <sz val="11"/>
        <color theme="1"/>
        <rFont val="Calibri (Body)"/>
      </rPr>
      <t>-1</t>
    </r>
  </si>
  <si>
    <t>Now need to correct the initials abundance data--DONE1 11/14/24</t>
  </si>
  <si>
    <t>See next sheet over: AbCrIr with Event Totals</t>
  </si>
  <si>
    <t>When calculating CR as IR/Abund,</t>
  </si>
  <si>
    <t xml:space="preserve">I need to remember that I use the mean abundance, initial samples, </t>
  </si>
  <si>
    <t xml:space="preserve">pg C per ml, and not the total, because the IR is calculated using the </t>
  </si>
  <si>
    <t>mean abundance of the reps, not the total biomass of all reps!!</t>
  </si>
  <si>
    <r>
      <t>CR as IR/Abun ml d</t>
    </r>
    <r>
      <rPr>
        <b/>
        <vertAlign val="superscript"/>
        <sz val="11"/>
        <color theme="1"/>
        <rFont val="Calibri (Body)"/>
      </rPr>
      <t>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</si>
</sst>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 (Body)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9"/>
      <color rgb="FF000000"/>
      <name val="+mn-lt"/>
      <charset val="1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49">
    <border>
      <left/>
      <right/>
      <top/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">
        <color indexed="64"/>
      </left>
      <right style="dashed">
        <color auto="1"/>
      </right>
      <top style="medium">
        <color indexed="64"/>
      </top>
      <bottom style="medium">
        <color indexed="64"/>
      </bottom>
      <diagonal/>
    </border>
    <border>
      <left style="dashed">
        <color auto="1"/>
      </left>
      <right style="dashed">
        <color auto="1"/>
      </right>
      <top style="medium">
        <color indexed="64"/>
      </top>
      <bottom style="medium">
        <color indexed="64"/>
      </bottom>
      <diagonal/>
    </border>
    <border>
      <left style="dashed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indexed="64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 style="medium">
        <color indexed="64"/>
      </top>
      <bottom style="medium">
        <color indexed="64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medium">
        <color indexed="64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ashed">
        <color auto="1"/>
      </bottom>
      <diagonal/>
    </border>
    <border>
      <left/>
      <right/>
      <top style="dashed">
        <color auto="1"/>
      </top>
      <bottom style="medium">
        <color indexed="64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dashed">
        <color indexed="64"/>
      </right>
      <top/>
      <bottom/>
      <diagonal/>
    </border>
    <border>
      <left style="medium">
        <color indexed="64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medium">
        <color indexed="64"/>
      </right>
      <top/>
      <bottom style="dashed">
        <color auto="1"/>
      </bottom>
      <diagonal/>
    </border>
    <border>
      <left style="medium">
        <color indexed="64"/>
      </left>
      <right style="dashed">
        <color auto="1"/>
      </right>
      <top style="dashed">
        <color auto="1"/>
      </top>
      <bottom style="medium">
        <color indexed="64"/>
      </bottom>
      <diagonal/>
    </border>
    <border>
      <left style="dashed">
        <color auto="1"/>
      </left>
      <right style="medium">
        <color indexed="64"/>
      </right>
      <top style="dashed">
        <color auto="1"/>
      </top>
      <bottom style="medium">
        <color indexed="64"/>
      </bottom>
      <diagonal/>
    </border>
    <border>
      <left style="medium">
        <color indexed="64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indexed="64"/>
      </right>
      <top style="dashed">
        <color auto="1"/>
      </top>
      <bottom style="dashed">
        <color auto="1"/>
      </bottom>
      <diagonal/>
    </border>
    <border>
      <left/>
      <right style="dashed">
        <color indexed="64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 style="medium">
        <color indexed="64"/>
      </top>
      <bottom style="dashed">
        <color auto="1"/>
      </bottom>
      <diagonal/>
    </border>
    <border>
      <left/>
      <right style="dashed">
        <color auto="1"/>
      </right>
      <top style="medium">
        <color indexed="64"/>
      </top>
      <bottom style="dashed">
        <color auto="1"/>
      </bottom>
      <diagonal/>
    </border>
    <border>
      <left/>
      <right style="dashed">
        <color auto="1"/>
      </right>
      <top style="medium">
        <color indexed="64"/>
      </top>
      <bottom style="medium">
        <color indexed="64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/>
      <right/>
      <top style="medium">
        <color indexed="64"/>
      </top>
      <bottom/>
      <diagonal/>
    </border>
    <border>
      <left style="dashed">
        <color auto="1"/>
      </left>
      <right/>
      <top style="medium">
        <color indexed="64"/>
      </top>
      <bottom style="dashed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2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2" fontId="0" fillId="0" borderId="2" xfId="0" applyNumberFormat="1" applyBorder="1"/>
    <xf numFmtId="2" fontId="0" fillId="0" borderId="0" xfId="0" applyNumberForma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1" xfId="0" applyBorder="1"/>
    <xf numFmtId="2" fontId="0" fillId="0" borderId="1" xfId="0" applyNumberFormat="1" applyBorder="1"/>
    <xf numFmtId="0" fontId="0" fillId="0" borderId="6" xfId="0" applyBorder="1"/>
    <xf numFmtId="2" fontId="0" fillId="0" borderId="6" xfId="0" applyNumberFormat="1" applyBorder="1"/>
    <xf numFmtId="0" fontId="0" fillId="0" borderId="4" xfId="0" applyBorder="1"/>
    <xf numFmtId="2" fontId="0" fillId="0" borderId="4" xfId="0" applyNumberFormat="1" applyBorder="1"/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2" fontId="0" fillId="0" borderId="11" xfId="0" applyNumberFormat="1" applyBorder="1"/>
    <xf numFmtId="2" fontId="0" fillId="0" borderId="10" xfId="0" applyNumberFormat="1" applyBorder="1"/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2" fontId="0" fillId="0" borderId="13" xfId="0" applyNumberFormat="1" applyBorder="1"/>
    <xf numFmtId="2" fontId="0" fillId="0" borderId="15" xfId="0" applyNumberFormat="1" applyBorder="1"/>
    <xf numFmtId="2" fontId="0" fillId="0" borderId="14" xfId="0" applyNumberFormat="1" applyBorder="1"/>
    <xf numFmtId="2" fontId="0" fillId="0" borderId="12" xfId="0" applyNumberFormat="1" applyBorder="1"/>
    <xf numFmtId="0" fontId="0" fillId="0" borderId="16" xfId="0" applyBorder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17" xfId="0" applyBorder="1"/>
    <xf numFmtId="164" fontId="3" fillId="2" borderId="18" xfId="1" applyNumberFormat="1" applyBorder="1"/>
    <xf numFmtId="0" fontId="0" fillId="0" borderId="21" xfId="0" applyBorder="1"/>
    <xf numFmtId="2" fontId="0" fillId="0" borderId="22" xfId="0" applyNumberFormat="1" applyBorder="1"/>
    <xf numFmtId="0" fontId="0" fillId="0" borderId="19" xfId="0" applyBorder="1"/>
    <xf numFmtId="2" fontId="0" fillId="0" borderId="20" xfId="0" applyNumberFormat="1" applyBorder="1"/>
    <xf numFmtId="0" fontId="0" fillId="0" borderId="3" xfId="0" applyBorder="1"/>
    <xf numFmtId="2" fontId="0" fillId="0" borderId="5" xfId="0" applyNumberFormat="1" applyBorder="1"/>
    <xf numFmtId="164" fontId="0" fillId="0" borderId="22" xfId="0" applyNumberFormat="1" applyBorder="1"/>
    <xf numFmtId="164" fontId="0" fillId="0" borderId="20" xfId="0" applyNumberFormat="1" applyBorder="1"/>
    <xf numFmtId="164" fontId="0" fillId="0" borderId="5" xfId="0" applyNumberFormat="1" applyBorder="1"/>
    <xf numFmtId="164" fontId="5" fillId="4" borderId="18" xfId="3" applyNumberFormat="1" applyBorder="1"/>
    <xf numFmtId="164" fontId="0" fillId="0" borderId="18" xfId="0" applyNumberFormat="1" applyBorder="1"/>
    <xf numFmtId="0" fontId="0" fillId="0" borderId="24" xfId="0" applyBorder="1"/>
    <xf numFmtId="165" fontId="0" fillId="0" borderId="2" xfId="0" applyNumberFormat="1" applyBorder="1"/>
    <xf numFmtId="165" fontId="0" fillId="0" borderId="1" xfId="0" applyNumberFormat="1" applyBorder="1"/>
    <xf numFmtId="165" fontId="0" fillId="0" borderId="6" xfId="0" applyNumberFormat="1" applyBorder="1"/>
    <xf numFmtId="2" fontId="0" fillId="0" borderId="25" xfId="0" applyNumberFormat="1" applyBorder="1"/>
    <xf numFmtId="165" fontId="0" fillId="0" borderId="25" xfId="0" applyNumberFormat="1" applyBorder="1"/>
    <xf numFmtId="2" fontId="0" fillId="0" borderId="26" xfId="0" applyNumberFormat="1" applyBorder="1"/>
    <xf numFmtId="0" fontId="1" fillId="0" borderId="27" xfId="0" applyFont="1" applyBorder="1" applyAlignment="1">
      <alignment horizontal="center" wrapText="1"/>
    </xf>
    <xf numFmtId="0" fontId="1" fillId="0" borderId="23" xfId="0" applyFont="1" applyBorder="1" applyAlignment="1">
      <alignment horizontal="center"/>
    </xf>
    <xf numFmtId="2" fontId="0" fillId="0" borderId="7" xfId="0" applyNumberFormat="1" applyBorder="1"/>
    <xf numFmtId="2" fontId="0" fillId="0" borderId="28" xfId="0" applyNumberFormat="1" applyBorder="1"/>
    <xf numFmtId="2" fontId="0" fillId="0" borderId="23" xfId="0" applyNumberFormat="1" applyBorder="1"/>
    <xf numFmtId="2" fontId="0" fillId="0" borderId="27" xfId="0" applyNumberFormat="1" applyBorder="1"/>
    <xf numFmtId="0" fontId="0" fillId="0" borderId="27" xfId="0" applyBorder="1"/>
    <xf numFmtId="2" fontId="0" fillId="0" borderId="29" xfId="0" applyNumberFormat="1" applyBorder="1"/>
    <xf numFmtId="0" fontId="1" fillId="0" borderId="29" xfId="0" applyFont="1" applyBorder="1" applyAlignment="1">
      <alignment horizontal="center" wrapText="1"/>
    </xf>
    <xf numFmtId="0" fontId="0" fillId="0" borderId="30" xfId="0" applyBorder="1"/>
    <xf numFmtId="2" fontId="0" fillId="5" borderId="4" xfId="0" applyNumberFormat="1" applyFill="1" applyBorder="1"/>
    <xf numFmtId="0" fontId="0" fillId="0" borderId="31" xfId="0" applyBorder="1"/>
    <xf numFmtId="164" fontId="3" fillId="2" borderId="8" xfId="1" applyNumberFormat="1" applyBorder="1"/>
    <xf numFmtId="164" fontId="0" fillId="0" borderId="11" xfId="0" applyNumberFormat="1" applyBorder="1"/>
    <xf numFmtId="164" fontId="0" fillId="0" borderId="10" xfId="0" applyNumberFormat="1" applyBorder="1"/>
    <xf numFmtId="164" fontId="0" fillId="0" borderId="9" xfId="0" applyNumberFormat="1" applyBorder="1"/>
    <xf numFmtId="164" fontId="5" fillId="4" borderId="8" xfId="3" applyNumberFormat="1" applyBorder="1"/>
    <xf numFmtId="0" fontId="0" fillId="0" borderId="32" xfId="0" applyBorder="1"/>
    <xf numFmtId="0" fontId="0" fillId="0" borderId="33" xfId="0" applyBorder="1"/>
    <xf numFmtId="2" fontId="0" fillId="0" borderId="32" xfId="0" applyNumberFormat="1" applyBorder="1"/>
    <xf numFmtId="165" fontId="0" fillId="0" borderId="33" xfId="0" applyNumberFormat="1" applyBorder="1"/>
    <xf numFmtId="0" fontId="0" fillId="0" borderId="34" xfId="0" applyBorder="1"/>
    <xf numFmtId="165" fontId="0" fillId="0" borderId="35" xfId="0" applyNumberFormat="1" applyBorder="1"/>
    <xf numFmtId="2" fontId="0" fillId="0" borderId="36" xfId="0" applyNumberFormat="1" applyBorder="1"/>
    <xf numFmtId="165" fontId="0" fillId="0" borderId="37" xfId="0" applyNumberFormat="1" applyBorder="1"/>
    <xf numFmtId="0" fontId="0" fillId="0" borderId="38" xfId="0" applyBorder="1"/>
    <xf numFmtId="165" fontId="0" fillId="0" borderId="39" xfId="0" applyNumberFormat="1" applyBorder="1"/>
    <xf numFmtId="2" fontId="0" fillId="0" borderId="34" xfId="0" applyNumberFormat="1" applyBorder="1"/>
    <xf numFmtId="2" fontId="0" fillId="0" borderId="38" xfId="0" applyNumberFormat="1" applyBorder="1"/>
    <xf numFmtId="0" fontId="0" fillId="0" borderId="35" xfId="0" applyBorder="1"/>
    <xf numFmtId="0" fontId="1" fillId="0" borderId="41" xfId="0" applyFont="1" applyBorder="1" applyAlignment="1">
      <alignment horizontal="center" wrapText="1"/>
    </xf>
    <xf numFmtId="0" fontId="0" fillId="0" borderId="39" xfId="0" applyBorder="1"/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40" xfId="0" applyFont="1" applyBorder="1" applyAlignment="1">
      <alignment horizontal="center" wrapText="1"/>
    </xf>
    <xf numFmtId="0" fontId="1" fillId="0" borderId="42" xfId="0" applyFont="1" applyBorder="1" applyAlignment="1">
      <alignment horizontal="center" wrapText="1"/>
    </xf>
    <xf numFmtId="0" fontId="0" fillId="0" borderId="44" xfId="0" applyBorder="1"/>
    <xf numFmtId="0" fontId="0" fillId="0" borderId="45" xfId="0" applyBorder="1"/>
    <xf numFmtId="0" fontId="0" fillId="0" borderId="46" xfId="0" applyBorder="1"/>
    <xf numFmtId="2" fontId="0" fillId="0" borderId="43" xfId="0" applyNumberFormat="1" applyBorder="1"/>
    <xf numFmtId="2" fontId="0" fillId="0" borderId="44" xfId="0" applyNumberFormat="1" applyBorder="1"/>
    <xf numFmtId="2" fontId="0" fillId="0" borderId="45" xfId="0" applyNumberFormat="1" applyBorder="1"/>
    <xf numFmtId="2" fontId="0" fillId="0" borderId="46" xfId="0" applyNumberFormat="1" applyBorder="1"/>
    <xf numFmtId="165" fontId="7" fillId="0" borderId="37" xfId="2" applyNumberFormat="1" applyFont="1" applyFill="1" applyBorder="1"/>
    <xf numFmtId="2" fontId="0" fillId="0" borderId="47" xfId="0" applyNumberFormat="1" applyBorder="1"/>
    <xf numFmtId="2" fontId="0" fillId="0" borderId="48" xfId="0" applyNumberFormat="1" applyBorder="1"/>
    <xf numFmtId="0" fontId="1" fillId="0" borderId="43" xfId="0" applyFont="1" applyBorder="1" applyAlignment="1">
      <alignment horizontal="center" wrapText="1"/>
    </xf>
    <xf numFmtId="0" fontId="1" fillId="0" borderId="0" xfId="0" applyFont="1" applyAlignment="1">
      <alignment horizontal="left"/>
    </xf>
    <xf numFmtId="2" fontId="0" fillId="6" borderId="7" xfId="0" applyNumberFormat="1" applyFill="1" applyBorder="1"/>
    <xf numFmtId="2" fontId="0" fillId="6" borderId="28" xfId="0" applyNumberFormat="1" applyFill="1" applyBorder="1"/>
    <xf numFmtId="2" fontId="0" fillId="6" borderId="23" xfId="0" applyNumberFormat="1" applyFill="1" applyBorder="1"/>
    <xf numFmtId="2" fontId="0" fillId="6" borderId="25" xfId="0" applyNumberFormat="1" applyFill="1" applyBorder="1"/>
    <xf numFmtId="2" fontId="0" fillId="6" borderId="13" xfId="0" applyNumberFormat="1" applyFill="1" applyBorder="1"/>
    <xf numFmtId="2" fontId="0" fillId="6" borderId="15" xfId="0" applyNumberFormat="1" applyFill="1" applyBorder="1"/>
    <xf numFmtId="2" fontId="0" fillId="6" borderId="14" xfId="0" applyNumberFormat="1" applyFill="1" applyBorder="1"/>
    <xf numFmtId="0" fontId="0" fillId="7" borderId="0" xfId="0" applyFill="1"/>
    <xf numFmtId="0" fontId="1" fillId="7" borderId="4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2" fontId="0" fillId="7" borderId="1" xfId="0" applyNumberFormat="1" applyFill="1" applyBorder="1"/>
    <xf numFmtId="2" fontId="0" fillId="7" borderId="2" xfId="0" applyNumberFormat="1" applyFill="1" applyBorder="1"/>
    <xf numFmtId="2" fontId="0" fillId="7" borderId="6" xfId="0" applyNumberFormat="1" applyFill="1" applyBorder="1"/>
    <xf numFmtId="2" fontId="0" fillId="7" borderId="4" xfId="0" applyNumberFormat="1" applyFill="1" applyBorder="1"/>
    <xf numFmtId="0" fontId="0" fillId="7" borderId="4" xfId="0" applyFill="1" applyBorder="1"/>
    <xf numFmtId="0" fontId="0" fillId="0" borderId="8" xfId="0" applyBorder="1"/>
    <xf numFmtId="2" fontId="0" fillId="0" borderId="8" xfId="0" applyNumberFormat="1" applyBorder="1"/>
    <xf numFmtId="165" fontId="0" fillId="8" borderId="4" xfId="0" applyNumberFormat="1" applyFill="1" applyBorder="1"/>
    <xf numFmtId="2" fontId="0" fillId="8" borderId="12" xfId="0" applyNumberFormat="1" applyFill="1" applyBorder="1"/>
    <xf numFmtId="2" fontId="6" fillId="8" borderId="12" xfId="0" applyNumberFormat="1" applyFont="1" applyFill="1" applyBorder="1"/>
    <xf numFmtId="0" fontId="1" fillId="8" borderId="4" xfId="0" applyFont="1" applyFill="1" applyBorder="1" applyAlignment="1">
      <alignment horizontal="center" wrapText="1"/>
    </xf>
    <xf numFmtId="0" fontId="1" fillId="8" borderId="12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C8600-2BD4-7841-A982-6F63C9C10D63}">
  <dimension ref="B1:Q44"/>
  <sheetViews>
    <sheetView zoomScale="140" zoomScaleNormal="140" workbookViewId="0">
      <selection activeCell="M17" sqref="M17"/>
    </sheetView>
  </sheetViews>
  <sheetFormatPr baseColWidth="10" defaultColWidth="8.83203125" defaultRowHeight="15"/>
  <cols>
    <col min="1" max="1" width="4.1640625" customWidth="1"/>
    <col min="4" max="4" width="10.1640625" style="108" customWidth="1"/>
    <col min="5" max="5" width="3.5" customWidth="1"/>
    <col min="6" max="6" width="9.6640625" customWidth="1"/>
    <col min="7" max="7" width="3.1640625" customWidth="1"/>
    <col min="8" max="8" width="10.6640625" style="28" customWidth="1"/>
    <col min="9" max="9" width="3.1640625" customWidth="1"/>
    <col min="10" max="10" width="10.6640625" customWidth="1"/>
    <col min="13" max="13" width="16.6640625" customWidth="1"/>
    <col min="16" max="16" width="9.6640625" hidden="1" customWidth="1"/>
    <col min="17" max="17" width="9" bestFit="1" customWidth="1"/>
  </cols>
  <sheetData>
    <row r="1" spans="2:17" s="1" customFormat="1" ht="35" thickBot="1">
      <c r="B1" s="6" t="s">
        <v>0</v>
      </c>
      <c r="C1" s="7" t="s">
        <v>1</v>
      </c>
      <c r="D1" s="109" t="s">
        <v>14</v>
      </c>
      <c r="E1" s="7"/>
      <c r="F1" s="8" t="s">
        <v>17</v>
      </c>
      <c r="G1" s="8"/>
      <c r="H1" s="8" t="s">
        <v>20</v>
      </c>
      <c r="I1" s="21"/>
      <c r="J1" s="9" t="s">
        <v>21</v>
      </c>
    </row>
    <row r="2" spans="2:17" s="1" customFormat="1">
      <c r="B2" s="29"/>
      <c r="C2" s="2"/>
      <c r="D2" s="110"/>
      <c r="E2" s="2"/>
      <c r="F2" s="2"/>
      <c r="G2" s="2"/>
      <c r="H2" s="2"/>
      <c r="I2" s="22"/>
      <c r="J2" s="30"/>
      <c r="M2" s="100" t="s">
        <v>36</v>
      </c>
    </row>
    <row r="3" spans="2:17" s="1" customFormat="1" ht="16" thickBot="1">
      <c r="B3" s="31"/>
      <c r="C3" s="16"/>
      <c r="D3" s="111"/>
      <c r="E3" s="16"/>
      <c r="F3" s="16"/>
      <c r="G3" s="16"/>
      <c r="H3" s="16"/>
      <c r="I3" s="23"/>
      <c r="J3" s="32"/>
      <c r="M3" s="100" t="s">
        <v>40</v>
      </c>
    </row>
    <row r="4" spans="2:17" ht="16">
      <c r="B4" s="33" t="s">
        <v>2</v>
      </c>
      <c r="C4" s="10" t="s">
        <v>3</v>
      </c>
      <c r="D4" s="112">
        <v>69.352425674271629</v>
      </c>
      <c r="E4" s="10"/>
      <c r="F4" s="11">
        <v>53.324006367500623</v>
      </c>
      <c r="G4" s="11"/>
      <c r="H4" s="11">
        <v>1.232716396085491</v>
      </c>
      <c r="I4" s="24"/>
      <c r="J4" s="34">
        <v>0.39500000000000002</v>
      </c>
      <c r="P4" s="5"/>
      <c r="Q4" s="5"/>
    </row>
    <row r="5" spans="2:17">
      <c r="B5" s="35" t="s">
        <v>2</v>
      </c>
      <c r="C5" s="3" t="s">
        <v>6</v>
      </c>
      <c r="D5" s="113">
        <v>22.01388964265594</v>
      </c>
      <c r="E5" s="3"/>
      <c r="F5" s="4">
        <v>46.630924729988152</v>
      </c>
      <c r="G5" s="4"/>
      <c r="H5" s="4">
        <v>0.34217601031365158</v>
      </c>
      <c r="I5" s="25"/>
      <c r="J5" s="36"/>
      <c r="P5" s="5"/>
      <c r="Q5" s="5"/>
    </row>
    <row r="6" spans="2:17">
      <c r="B6" s="35" t="s">
        <v>2</v>
      </c>
      <c r="C6" s="3" t="s">
        <v>7</v>
      </c>
      <c r="D6" s="113">
        <v>4.5245943094522394</v>
      </c>
      <c r="E6" s="3"/>
      <c r="F6" s="4">
        <v>46.383300599618103</v>
      </c>
      <c r="G6" s="4"/>
      <c r="H6" s="4">
        <v>6.9955205982214885E-2</v>
      </c>
      <c r="I6" s="25"/>
      <c r="J6" s="36"/>
      <c r="P6" s="5"/>
      <c r="Q6" s="5"/>
    </row>
    <row r="7" spans="2:17">
      <c r="B7" s="35" t="s">
        <v>2</v>
      </c>
      <c r="C7" s="3" t="s">
        <v>8</v>
      </c>
      <c r="D7" s="113">
        <v>1.051830490483131</v>
      </c>
      <c r="E7" s="3"/>
      <c r="F7" s="4">
        <v>31.89641175614581</v>
      </c>
      <c r="G7" s="4"/>
      <c r="H7" s="4">
        <v>1.118320614070625E-2</v>
      </c>
      <c r="I7" s="25"/>
      <c r="J7" s="36"/>
      <c r="P7" s="5"/>
      <c r="Q7" s="5"/>
    </row>
    <row r="8" spans="2:17">
      <c r="B8" s="35" t="s">
        <v>2</v>
      </c>
      <c r="C8" s="3" t="s">
        <v>9</v>
      </c>
      <c r="D8" s="113">
        <v>13.21236661938614</v>
      </c>
      <c r="E8" s="3"/>
      <c r="F8" s="4">
        <v>13.15441419874557</v>
      </c>
      <c r="G8" s="4"/>
      <c r="H8" s="4">
        <v>5.7933647685695012E-2</v>
      </c>
      <c r="I8" s="25"/>
      <c r="J8" s="36"/>
      <c r="P8" s="5"/>
      <c r="Q8" s="5"/>
    </row>
    <row r="9" spans="2:17" ht="16" thickBot="1">
      <c r="B9" s="37" t="s">
        <v>2</v>
      </c>
      <c r="C9" s="12" t="s">
        <v>10</v>
      </c>
      <c r="D9" s="114">
        <v>5.7637137779501311</v>
      </c>
      <c r="E9" s="12"/>
      <c r="F9" s="13">
        <v>2.8532935488878262</v>
      </c>
      <c r="G9" s="13"/>
      <c r="H9" s="13">
        <v>5.4818557800869966E-3</v>
      </c>
      <c r="I9" s="26"/>
      <c r="J9" s="38"/>
      <c r="P9" s="5"/>
      <c r="Q9" s="5"/>
    </row>
    <row r="10" spans="2:17" ht="16" thickBot="1">
      <c r="B10" s="39"/>
      <c r="C10" s="14"/>
      <c r="D10" s="115"/>
      <c r="E10" s="14"/>
      <c r="F10" s="15"/>
      <c r="G10" s="15"/>
      <c r="H10" s="15"/>
      <c r="I10" s="27"/>
      <c r="J10" s="40"/>
      <c r="K10" s="5"/>
      <c r="L10" s="5"/>
      <c r="P10" s="5"/>
      <c r="Q10" s="5"/>
    </row>
    <row r="11" spans="2:17" ht="16">
      <c r="B11" s="33" t="s">
        <v>4</v>
      </c>
      <c r="C11" s="10" t="s">
        <v>3</v>
      </c>
      <c r="D11" s="112">
        <v>73.302874047992972</v>
      </c>
      <c r="E11" s="10"/>
      <c r="F11" s="11">
        <v>48.915412043839993</v>
      </c>
      <c r="G11" s="11"/>
      <c r="H11" s="11">
        <v>1.19521342935176</v>
      </c>
      <c r="I11" s="24"/>
      <c r="J11" s="34">
        <v>0.40600000000000003</v>
      </c>
      <c r="K11" s="5"/>
      <c r="L11" s="5"/>
      <c r="P11" s="5"/>
      <c r="Q11" s="5"/>
    </row>
    <row r="12" spans="2:17">
      <c r="B12" s="35" t="s">
        <v>4</v>
      </c>
      <c r="C12" s="3" t="s">
        <v>7</v>
      </c>
      <c r="D12" s="113">
        <v>7.3177330468231157</v>
      </c>
      <c r="E12" s="3"/>
      <c r="F12" s="4">
        <v>44.49461179139638</v>
      </c>
      <c r="G12" s="4"/>
      <c r="H12" s="4">
        <v>0.1085332303704889</v>
      </c>
      <c r="I12" s="25"/>
      <c r="J12" s="41"/>
      <c r="K12" s="5"/>
      <c r="L12" s="5"/>
    </row>
    <row r="13" spans="2:17">
      <c r="B13" s="35" t="s">
        <v>4</v>
      </c>
      <c r="C13" s="3" t="s">
        <v>6</v>
      </c>
      <c r="D13" s="113">
        <v>10.175388953848429</v>
      </c>
      <c r="E13" s="3"/>
      <c r="F13" s="4">
        <v>26.777779353426411</v>
      </c>
      <c r="G13" s="4"/>
      <c r="H13" s="4">
        <v>9.0824773413815216E-2</v>
      </c>
      <c r="I13" s="25"/>
      <c r="J13" s="41"/>
      <c r="K13" s="5"/>
      <c r="L13" s="5"/>
    </row>
    <row r="14" spans="2:17">
      <c r="B14" s="35" t="s">
        <v>4</v>
      </c>
      <c r="C14" s="3" t="s">
        <v>8</v>
      </c>
      <c r="D14" s="113">
        <v>4.5878165474540564</v>
      </c>
      <c r="E14" s="3"/>
      <c r="F14" s="4">
        <v>43.245667143964837</v>
      </c>
      <c r="G14" s="4"/>
      <c r="H14" s="4">
        <v>6.6134395776257349E-2</v>
      </c>
      <c r="I14" s="25"/>
      <c r="J14" s="41"/>
      <c r="K14" s="5"/>
      <c r="L14" s="5"/>
    </row>
    <row r="15" spans="2:17">
      <c r="B15" s="35" t="s">
        <v>4</v>
      </c>
      <c r="C15" s="3" t="s">
        <v>9</v>
      </c>
      <c r="D15" s="113">
        <v>1.4357006725661621</v>
      </c>
      <c r="E15" s="3"/>
      <c r="F15" s="4">
        <v>10.94570200089389</v>
      </c>
      <c r="G15" s="4"/>
      <c r="H15" s="4">
        <v>5.2382505747973823E-3</v>
      </c>
      <c r="I15" s="25"/>
      <c r="J15" s="41"/>
      <c r="K15" s="5"/>
      <c r="L15" s="5"/>
    </row>
    <row r="16" spans="2:17" ht="16" thickBot="1">
      <c r="B16" s="37" t="s">
        <v>4</v>
      </c>
      <c r="C16" s="12" t="s">
        <v>10</v>
      </c>
      <c r="D16" s="114">
        <v>12.84271819076282</v>
      </c>
      <c r="E16" s="12"/>
      <c r="F16" s="13">
        <v>-6.121008072853015</v>
      </c>
      <c r="G16" s="13"/>
      <c r="H16" s="13">
        <v>-2.620346057434517E-2</v>
      </c>
      <c r="I16" s="26"/>
      <c r="J16" s="42"/>
      <c r="K16" s="5"/>
      <c r="L16" s="5"/>
    </row>
    <row r="17" spans="2:12" ht="16" thickBot="1">
      <c r="B17" s="39"/>
      <c r="C17" s="14"/>
      <c r="D17" s="115"/>
      <c r="E17" s="14"/>
      <c r="F17" s="15"/>
      <c r="G17" s="15"/>
      <c r="H17" s="15"/>
      <c r="I17" s="27"/>
      <c r="J17" s="43"/>
      <c r="K17" s="5"/>
      <c r="L17" s="5"/>
    </row>
    <row r="18" spans="2:12" ht="16">
      <c r="B18" s="33" t="s">
        <v>5</v>
      </c>
      <c r="C18" s="10" t="s">
        <v>3</v>
      </c>
      <c r="D18" s="112">
        <v>3.3392218110939749</v>
      </c>
      <c r="E18" s="10"/>
      <c r="F18" s="11">
        <v>38.628327351363488</v>
      </c>
      <c r="G18" s="11"/>
      <c r="H18" s="11">
        <v>4.299618440591698E-2</v>
      </c>
      <c r="I18" s="24"/>
      <c r="J18" s="44">
        <v>0.159</v>
      </c>
      <c r="K18" s="5"/>
      <c r="L18" s="5"/>
    </row>
    <row r="19" spans="2:12">
      <c r="B19" s="33" t="s">
        <v>5</v>
      </c>
      <c r="C19" s="10" t="s">
        <v>6</v>
      </c>
      <c r="D19" s="112">
        <v>2.8947265398703208</v>
      </c>
      <c r="E19" s="10"/>
      <c r="F19" s="11">
        <v>18.223164680506599</v>
      </c>
      <c r="G19" s="11"/>
      <c r="H19" s="11">
        <v>1.7583692813696639E-2</v>
      </c>
      <c r="I19" s="24"/>
      <c r="J19" s="45"/>
    </row>
    <row r="20" spans="2:12">
      <c r="B20" s="35" t="s">
        <v>5</v>
      </c>
      <c r="C20" s="3" t="s">
        <v>7</v>
      </c>
      <c r="D20" s="113">
        <v>3.885826038447437</v>
      </c>
      <c r="E20" s="3"/>
      <c r="F20" s="4">
        <v>35.299573879018439</v>
      </c>
      <c r="G20" s="4"/>
      <c r="H20" s="4">
        <v>4.572266777506296E-2</v>
      </c>
      <c r="I20" s="25"/>
      <c r="J20" s="41"/>
    </row>
    <row r="21" spans="2:12">
      <c r="B21" s="35" t="s">
        <v>5</v>
      </c>
      <c r="C21" s="3" t="s">
        <v>8</v>
      </c>
      <c r="D21" s="113">
        <v>1.5074887206419321</v>
      </c>
      <c r="E21" s="3"/>
      <c r="F21" s="4">
        <v>30.394682109555578</v>
      </c>
      <c r="G21" s="4"/>
      <c r="H21" s="4">
        <v>1.5273213482550721E-2</v>
      </c>
      <c r="I21" s="25"/>
      <c r="J21" s="41"/>
    </row>
    <row r="22" spans="2:12">
      <c r="B22" s="35" t="s">
        <v>5</v>
      </c>
      <c r="C22" s="3" t="s">
        <v>9</v>
      </c>
      <c r="D22" s="113">
        <v>8.2945546166269501</v>
      </c>
      <c r="E22" s="3"/>
      <c r="F22" s="4">
        <v>15.088702368469971</v>
      </c>
      <c r="G22" s="4"/>
      <c r="H22" s="4">
        <v>4.1718021963100878E-2</v>
      </c>
      <c r="I22" s="25"/>
      <c r="J22" s="41"/>
    </row>
    <row r="23" spans="2:12" ht="16" thickBot="1">
      <c r="B23" s="37" t="s">
        <v>5</v>
      </c>
      <c r="C23" s="12" t="s">
        <v>10</v>
      </c>
      <c r="D23" s="114">
        <v>9.1047343620872283</v>
      </c>
      <c r="E23" s="12"/>
      <c r="F23" s="13">
        <v>11.899861483203489</v>
      </c>
      <c r="G23" s="13"/>
      <c r="H23" s="13">
        <v>3.6115025916733691E-2</v>
      </c>
      <c r="I23" s="26"/>
      <c r="J23" s="42"/>
    </row>
    <row r="24" spans="2:12" ht="16" thickBot="1">
      <c r="B24" s="39"/>
      <c r="C24" s="14"/>
      <c r="D24" s="115"/>
      <c r="E24" s="14"/>
      <c r="F24" s="15"/>
      <c r="G24" s="15"/>
      <c r="H24" s="15"/>
      <c r="I24" s="27"/>
      <c r="J24" s="43"/>
    </row>
    <row r="25" spans="2:12" ht="16">
      <c r="B25" s="33" t="s">
        <v>11</v>
      </c>
      <c r="C25" s="10" t="s">
        <v>3</v>
      </c>
      <c r="D25" s="112">
        <v>0.69118001979927546</v>
      </c>
      <c r="E25" s="10"/>
      <c r="F25" s="11">
        <v>36.824509089056761</v>
      </c>
      <c r="G25" s="11"/>
      <c r="H25" s="11">
        <v>8.484121640424282E-3</v>
      </c>
      <c r="I25" s="24"/>
      <c r="J25" s="44">
        <v>0.19900000000000001</v>
      </c>
    </row>
    <row r="26" spans="2:12">
      <c r="B26" s="35" t="s">
        <v>11</v>
      </c>
      <c r="C26" s="3" t="s">
        <v>6</v>
      </c>
      <c r="D26" s="113">
        <v>0.52918977954385638</v>
      </c>
      <c r="E26" s="3"/>
      <c r="F26" s="4">
        <v>-6.8504476642554621</v>
      </c>
      <c r="G26" s="4"/>
      <c r="H26" s="4">
        <v>-1.2083956297413579E-3</v>
      </c>
      <c r="I26" s="25"/>
      <c r="J26" s="41"/>
    </row>
    <row r="27" spans="2:12">
      <c r="B27" s="35" t="s">
        <v>11</v>
      </c>
      <c r="C27" s="3" t="s">
        <v>7</v>
      </c>
      <c r="D27" s="113">
        <v>3.200638916667947</v>
      </c>
      <c r="E27" s="3"/>
      <c r="F27" s="4">
        <v>45.253306006031238</v>
      </c>
      <c r="G27" s="4"/>
      <c r="H27" s="4">
        <v>4.8279830770262301E-2</v>
      </c>
      <c r="I27" s="25"/>
      <c r="J27" s="41"/>
    </row>
    <row r="28" spans="2:12">
      <c r="B28" s="35" t="s">
        <v>11</v>
      </c>
      <c r="C28" s="3" t="s">
        <v>8</v>
      </c>
      <c r="D28" s="113">
        <v>2.7270342370896268</v>
      </c>
      <c r="E28" s="3"/>
      <c r="F28" s="4">
        <v>23.69755220416123</v>
      </c>
      <c r="G28" s="4"/>
      <c r="H28" s="4">
        <v>2.154134539865548E-2</v>
      </c>
      <c r="I28" s="25"/>
      <c r="J28" s="41"/>
    </row>
    <row r="29" spans="2:12">
      <c r="B29" s="35" t="s">
        <v>11</v>
      </c>
      <c r="C29" s="3" t="s">
        <v>9</v>
      </c>
      <c r="D29" s="113">
        <v>21.693795926069161</v>
      </c>
      <c r="E29" s="3"/>
      <c r="F29" s="4">
        <v>-0.93461216484694931</v>
      </c>
      <c r="G29" s="4"/>
      <c r="H29" s="4">
        <v>-6.7584285247371412E-3</v>
      </c>
      <c r="I29" s="25"/>
      <c r="J29" s="41"/>
    </row>
    <row r="30" spans="2:12" ht="16" thickBot="1">
      <c r="B30" s="37" t="s">
        <v>11</v>
      </c>
      <c r="C30" s="12" t="s">
        <v>10</v>
      </c>
      <c r="D30" s="114">
        <v>19.499595541858419</v>
      </c>
      <c r="E30" s="12"/>
      <c r="F30" s="13">
        <v>-2.5188175683882719</v>
      </c>
      <c r="G30" s="13"/>
      <c r="H30" s="13">
        <v>-1.6371974609099539E-2</v>
      </c>
      <c r="I30" s="26"/>
      <c r="J30" s="42"/>
    </row>
    <row r="31" spans="2:12" ht="16" thickBot="1">
      <c r="B31" s="39"/>
      <c r="C31" s="14"/>
      <c r="D31" s="116"/>
      <c r="E31" s="14"/>
      <c r="F31" s="15"/>
      <c r="G31" s="15"/>
      <c r="H31" s="15"/>
      <c r="I31" s="27"/>
      <c r="J31" s="43"/>
    </row>
    <row r="32" spans="2:12" ht="16">
      <c r="B32" s="33" t="s">
        <v>12</v>
      </c>
      <c r="C32" s="10" t="s">
        <v>3</v>
      </c>
      <c r="D32" s="112">
        <v>1.264522435807522</v>
      </c>
      <c r="E32" s="10"/>
      <c r="F32" s="11">
        <v>30.227047957333919</v>
      </c>
      <c r="G32" s="11"/>
      <c r="H32" s="11">
        <v>1.274092677009289E-2</v>
      </c>
      <c r="I32" s="24"/>
      <c r="J32" s="44">
        <v>0.20399999999999999</v>
      </c>
    </row>
    <row r="33" spans="2:10">
      <c r="B33" s="35" t="s">
        <v>12</v>
      </c>
      <c r="C33" s="3" t="s">
        <v>6</v>
      </c>
      <c r="D33" s="113">
        <v>0.29193879334981537</v>
      </c>
      <c r="E33" s="3"/>
      <c r="F33" s="4">
        <v>5.6246558158568556</v>
      </c>
      <c r="G33" s="4"/>
      <c r="H33" s="4">
        <v>5.4735174396309063E-4</v>
      </c>
      <c r="I33" s="25"/>
      <c r="J33" s="41"/>
    </row>
    <row r="34" spans="2:10">
      <c r="B34" s="35" t="s">
        <v>12</v>
      </c>
      <c r="C34" s="3" t="s">
        <v>7</v>
      </c>
      <c r="D34" s="113">
        <v>4.8192214218302167</v>
      </c>
      <c r="E34" s="3"/>
      <c r="F34" s="4">
        <v>33.303722178266433</v>
      </c>
      <c r="G34" s="4"/>
      <c r="H34" s="4">
        <v>5.3499337116061217E-2</v>
      </c>
      <c r="I34" s="25"/>
      <c r="J34" s="41"/>
    </row>
    <row r="35" spans="2:10">
      <c r="B35" s="35" t="s">
        <v>12</v>
      </c>
      <c r="C35" s="3" t="s">
        <v>8</v>
      </c>
      <c r="D35" s="113">
        <v>1.582897923831146</v>
      </c>
      <c r="E35" s="3"/>
      <c r="F35" s="4">
        <v>16.864141223369359</v>
      </c>
      <c r="G35" s="4"/>
      <c r="H35" s="4">
        <v>8.8980713765555303E-3</v>
      </c>
      <c r="I35" s="25"/>
      <c r="J35" s="41"/>
    </row>
    <row r="36" spans="2:10">
      <c r="B36" s="35" t="s">
        <v>12</v>
      </c>
      <c r="C36" s="3" t="s">
        <v>9</v>
      </c>
      <c r="D36" s="113">
        <v>14.34015887066103</v>
      </c>
      <c r="E36" s="3"/>
      <c r="F36" s="4">
        <v>8.9550439645090165</v>
      </c>
      <c r="G36" s="4"/>
      <c r="H36" s="4">
        <v>4.2805584381604499E-2</v>
      </c>
      <c r="I36" s="25"/>
      <c r="J36" s="41"/>
    </row>
    <row r="37" spans="2:10" ht="16" thickBot="1">
      <c r="B37" s="37" t="s">
        <v>12</v>
      </c>
      <c r="C37" s="12" t="s">
        <v>10</v>
      </c>
      <c r="D37" s="114">
        <v>6.1368517991945017</v>
      </c>
      <c r="E37" s="12"/>
      <c r="F37" s="13">
        <v>3.9822767067981011</v>
      </c>
      <c r="G37" s="13"/>
      <c r="H37" s="13">
        <v>8.1462139910014279E-3</v>
      </c>
      <c r="I37" s="26"/>
      <c r="J37" s="42"/>
    </row>
    <row r="38" spans="2:10" ht="16" thickBot="1">
      <c r="B38" s="39"/>
      <c r="C38" s="14"/>
      <c r="D38" s="116"/>
      <c r="E38" s="14"/>
      <c r="F38" s="15"/>
      <c r="G38" s="15"/>
      <c r="H38" s="15"/>
      <c r="I38" s="27"/>
      <c r="J38" s="43"/>
    </row>
    <row r="39" spans="2:10" ht="16">
      <c r="B39" s="33" t="s">
        <v>13</v>
      </c>
      <c r="C39" s="10" t="s">
        <v>3</v>
      </c>
      <c r="D39" s="112">
        <v>21.342660691551789</v>
      </c>
      <c r="E39" s="10"/>
      <c r="F39" s="11">
        <v>61.862732682007334</v>
      </c>
      <c r="G39" s="11"/>
      <c r="H39" s="11">
        <v>0.44010510436141809</v>
      </c>
      <c r="I39" s="24"/>
      <c r="J39" s="34">
        <v>0.40899999999999997</v>
      </c>
    </row>
    <row r="40" spans="2:10">
      <c r="B40" s="35" t="s">
        <v>13</v>
      </c>
      <c r="C40" s="3" t="s">
        <v>6</v>
      </c>
      <c r="D40" s="113">
        <v>28.065654506582629</v>
      </c>
      <c r="E40" s="3"/>
      <c r="F40" s="4">
        <v>53.314181127165362</v>
      </c>
      <c r="G40" s="4"/>
      <c r="H40" s="4">
        <v>0.49876579593879711</v>
      </c>
      <c r="I40" s="25"/>
      <c r="J40" s="36"/>
    </row>
    <row r="41" spans="2:10">
      <c r="B41" s="35" t="s">
        <v>13</v>
      </c>
      <c r="C41" s="3" t="s">
        <v>7</v>
      </c>
      <c r="D41" s="113">
        <v>229.60955710965391</v>
      </c>
      <c r="E41" s="3"/>
      <c r="F41" s="4">
        <v>49.036625744492213</v>
      </c>
      <c r="G41" s="4"/>
      <c r="H41" s="4">
        <v>3.75309263978157</v>
      </c>
      <c r="I41" s="25"/>
      <c r="J41" s="36"/>
    </row>
    <row r="42" spans="2:10">
      <c r="B42" s="35" t="s">
        <v>13</v>
      </c>
      <c r="C42" s="3" t="s">
        <v>8</v>
      </c>
      <c r="D42" s="113">
        <v>12.144380751007709</v>
      </c>
      <c r="E42" s="3"/>
      <c r="F42" s="4">
        <v>43.898651207354789</v>
      </c>
      <c r="G42" s="4"/>
      <c r="H42" s="4">
        <v>0.17770731157260031</v>
      </c>
      <c r="I42" s="25"/>
      <c r="J42" s="36"/>
    </row>
    <row r="43" spans="2:10">
      <c r="B43" s="35" t="s">
        <v>13</v>
      </c>
      <c r="C43" s="3" t="s">
        <v>9</v>
      </c>
      <c r="D43" s="113">
        <v>28.255205788774319</v>
      </c>
      <c r="E43" s="3"/>
      <c r="F43" s="4">
        <v>4.985305363606586</v>
      </c>
      <c r="G43" s="4"/>
      <c r="H43" s="4">
        <v>4.6953609656194821E-2</v>
      </c>
      <c r="I43" s="25"/>
      <c r="J43" s="36"/>
    </row>
    <row r="44" spans="2:10" ht="16" thickBot="1">
      <c r="B44" s="37" t="s">
        <v>13</v>
      </c>
      <c r="C44" s="12" t="s">
        <v>10</v>
      </c>
      <c r="D44" s="114">
        <v>108.3345280799885</v>
      </c>
      <c r="E44" s="12"/>
      <c r="F44" s="13">
        <v>8.2478378559433985</v>
      </c>
      <c r="G44" s="13"/>
      <c r="H44" s="13">
        <v>0.2978418739346308</v>
      </c>
      <c r="I44" s="26"/>
      <c r="J44" s="38"/>
    </row>
  </sheetData>
  <sortState xmlns:xlrd2="http://schemas.microsoft.com/office/spreadsheetml/2017/richdata2" ref="B11:H16">
    <sortCondition descending="1" ref="H11:H16"/>
  </sortState>
  <pageMargins left="0.7" right="0.7" top="0.75" bottom="0.75" header="0.3" footer="0.3"/>
  <pageSetup orientation="portrait" horizontalDpi="0" verticalDpi="0"/>
  <headerFooter>
    <oddHeader>&amp;L&amp;"Calibri,Regular"&amp;K000000Final Final/AbCrIr_Table.xlsx&amp;R&amp;"Calibri,Regular"&amp;K000000&amp;D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9CC30-28D8-1941-977C-F1897B84FD0C}">
  <sheetPr>
    <pageSetUpPr fitToPage="1"/>
  </sheetPr>
  <dimension ref="B1:T131"/>
  <sheetViews>
    <sheetView tabSelected="1" zoomScale="140" zoomScaleNormal="140" workbookViewId="0">
      <pane ySplit="1" topLeftCell="A13" activePane="bottomLeft" state="frozen"/>
      <selection pane="bottomLeft" activeCell="S1" sqref="S1"/>
    </sheetView>
  </sheetViews>
  <sheetFormatPr baseColWidth="10" defaultColWidth="8.83203125" defaultRowHeight="15"/>
  <cols>
    <col min="1" max="1" width="4.1640625" customWidth="1"/>
    <col min="5" max="5" width="8.33203125" customWidth="1"/>
    <col min="6" max="6" width="7" style="3" customWidth="1"/>
    <col min="7" max="7" width="7.33203125" customWidth="1"/>
    <col min="8" max="8" width="6" customWidth="1"/>
    <col min="9" max="9" width="7.33203125" style="28" customWidth="1"/>
    <col min="10" max="10" width="7.5" style="46" customWidth="1"/>
    <col min="11" max="11" width="7.5" customWidth="1"/>
    <col min="12" max="12" width="6.33203125" hidden="1" customWidth="1"/>
    <col min="13" max="13" width="6.1640625" customWidth="1"/>
    <col min="14" max="14" width="6.83203125" customWidth="1"/>
    <col min="15" max="15" width="6.6640625" customWidth="1"/>
    <col min="16" max="16" width="10" customWidth="1"/>
    <col min="17" max="17" width="9.6640625" hidden="1" customWidth="1"/>
    <col min="18" max="18" width="10" customWidth="1"/>
  </cols>
  <sheetData>
    <row r="1" spans="2:20" s="1" customFormat="1" ht="85" thickBot="1">
      <c r="B1" s="6" t="s">
        <v>0</v>
      </c>
      <c r="C1" s="7" t="s">
        <v>1</v>
      </c>
      <c r="D1" s="17" t="s">
        <v>37</v>
      </c>
      <c r="E1" s="17" t="s">
        <v>38</v>
      </c>
      <c r="F1" s="61" t="s">
        <v>24</v>
      </c>
      <c r="G1" s="53" t="s">
        <v>26</v>
      </c>
      <c r="H1" s="8" t="s">
        <v>27</v>
      </c>
      <c r="I1" s="124" t="s">
        <v>28</v>
      </c>
      <c r="J1" s="122" t="s">
        <v>22</v>
      </c>
      <c r="K1" s="123" t="s">
        <v>45</v>
      </c>
      <c r="L1" s="17" t="s">
        <v>21</v>
      </c>
      <c r="M1" s="87" t="s">
        <v>23</v>
      </c>
      <c r="N1" s="88" t="s">
        <v>29</v>
      </c>
      <c r="O1" s="83" t="s">
        <v>25</v>
      </c>
    </row>
    <row r="2" spans="2:20" s="1" customFormat="1" ht="16" thickBot="1">
      <c r="B2" s="31"/>
      <c r="C2" s="16"/>
      <c r="D2" s="18"/>
      <c r="E2" s="18"/>
      <c r="F2" s="7"/>
      <c r="G2" s="54"/>
      <c r="H2" s="16"/>
      <c r="I2" s="16"/>
      <c r="J2" s="16"/>
      <c r="K2" s="23"/>
      <c r="L2" s="18"/>
      <c r="M2" s="85"/>
      <c r="N2" s="99"/>
      <c r="O2" s="86"/>
      <c r="R2" s="100" t="s">
        <v>30</v>
      </c>
    </row>
    <row r="3" spans="2:20">
      <c r="B3" s="33" t="s">
        <v>2</v>
      </c>
      <c r="C3" s="10" t="s">
        <v>3</v>
      </c>
      <c r="D3" s="50">
        <v>23117.475224757211</v>
      </c>
      <c r="E3" s="50">
        <v>23.117475224757211</v>
      </c>
      <c r="F3" s="11">
        <v>58.513666573723569</v>
      </c>
      <c r="G3" s="101">
        <v>53.324006367500623</v>
      </c>
      <c r="H3" s="11">
        <f t="shared" ref="H3:H8" si="0">G3/1000</f>
        <v>5.332400636750062E-2</v>
      </c>
      <c r="I3" s="11">
        <v>1.232716396085491</v>
      </c>
      <c r="J3" s="51">
        <f t="shared" ref="J3:J16" si="1">I3/E3</f>
        <v>5.3324006367500607E-2</v>
      </c>
      <c r="K3" s="104">
        <f t="shared" ref="K3:K16" si="2">J3*1000</f>
        <v>53.324006367500608</v>
      </c>
      <c r="L3" s="64"/>
      <c r="M3" s="78"/>
      <c r="N3" s="89"/>
      <c r="O3" s="84"/>
      <c r="Q3" s="5"/>
      <c r="R3" s="5" t="s">
        <v>31</v>
      </c>
    </row>
    <row r="4" spans="2:20">
      <c r="B4" s="35" t="s">
        <v>2</v>
      </c>
      <c r="C4" s="3" t="s">
        <v>6</v>
      </c>
      <c r="D4" s="4">
        <v>7337.9632142186456</v>
      </c>
      <c r="E4" s="4">
        <v>7.3379632142186457</v>
      </c>
      <c r="F4" s="4">
        <v>146.51242309312531</v>
      </c>
      <c r="G4" s="102">
        <v>46.630924729988152</v>
      </c>
      <c r="H4" s="11">
        <f t="shared" si="0"/>
        <v>4.663092472998815E-2</v>
      </c>
      <c r="I4" s="4">
        <v>0.34217601031365158</v>
      </c>
      <c r="J4" s="47">
        <f t="shared" si="1"/>
        <v>4.663092472998815E-2</v>
      </c>
      <c r="K4" s="105">
        <f t="shared" si="2"/>
        <v>46.630924729988152</v>
      </c>
      <c r="L4" s="19"/>
      <c r="M4" s="70"/>
      <c r="N4" s="90"/>
      <c r="O4" s="71"/>
      <c r="Q4" s="5"/>
      <c r="R4" s="5"/>
    </row>
    <row r="5" spans="2:20">
      <c r="B5" s="35" t="s">
        <v>2</v>
      </c>
      <c r="C5" s="3" t="s">
        <v>7</v>
      </c>
      <c r="D5" s="4">
        <v>1508.198103150746</v>
      </c>
      <c r="E5" s="4">
        <v>1.508198103150747</v>
      </c>
      <c r="F5" s="4">
        <v>2.953836685848652</v>
      </c>
      <c r="G5" s="102">
        <v>46.383300599618103</v>
      </c>
      <c r="H5" s="11">
        <f t="shared" si="0"/>
        <v>4.6383300599618101E-2</v>
      </c>
      <c r="I5" s="4">
        <v>6.9955205982214885E-2</v>
      </c>
      <c r="J5" s="47">
        <f t="shared" si="1"/>
        <v>4.6383300599618073E-2</v>
      </c>
      <c r="K5" s="106">
        <f t="shared" si="2"/>
        <v>46.383300599618075</v>
      </c>
      <c r="L5" s="19"/>
      <c r="M5" s="70"/>
      <c r="N5" s="90"/>
      <c r="O5" s="71"/>
      <c r="Q5" s="5"/>
      <c r="R5" s="5" t="s">
        <v>32</v>
      </c>
    </row>
    <row r="6" spans="2:20">
      <c r="B6" s="35" t="s">
        <v>2</v>
      </c>
      <c r="C6" s="3" t="s">
        <v>8</v>
      </c>
      <c r="D6" s="4">
        <v>350.61016349437688</v>
      </c>
      <c r="E6" s="4">
        <v>0.3506101634943769</v>
      </c>
      <c r="F6" s="4">
        <v>3.223025103563292</v>
      </c>
      <c r="G6" s="102">
        <v>31.89641175614581</v>
      </c>
      <c r="H6" s="11">
        <f t="shared" si="0"/>
        <v>3.1896411756145812E-2</v>
      </c>
      <c r="I6" s="4">
        <v>1.118320614070625E-2</v>
      </c>
      <c r="J6" s="47">
        <f t="shared" si="1"/>
        <v>3.1896411756145812E-2</v>
      </c>
      <c r="K6" s="106">
        <f t="shared" si="2"/>
        <v>31.896411756145813</v>
      </c>
      <c r="L6" s="19"/>
      <c r="M6" s="70"/>
      <c r="N6" s="90"/>
      <c r="O6" s="71"/>
      <c r="Q6" s="5"/>
      <c r="R6" s="5" t="s">
        <v>33</v>
      </c>
    </row>
    <row r="7" spans="2:20">
      <c r="B7" s="35" t="s">
        <v>2</v>
      </c>
      <c r="C7" s="3" t="s">
        <v>9</v>
      </c>
      <c r="D7" s="4">
        <v>4404.122206462047</v>
      </c>
      <c r="E7" s="4">
        <v>4.4041222064620467</v>
      </c>
      <c r="F7" s="4">
        <v>371.75033066006091</v>
      </c>
      <c r="G7" s="102">
        <v>13.15441419874557</v>
      </c>
      <c r="H7" s="11">
        <f t="shared" si="0"/>
        <v>1.315441419874557E-2</v>
      </c>
      <c r="I7" s="4">
        <v>5.7933647685695012E-2</v>
      </c>
      <c r="J7" s="47">
        <f t="shared" si="1"/>
        <v>1.315441419874557E-2</v>
      </c>
      <c r="K7" s="106">
        <f t="shared" si="2"/>
        <v>13.15441419874557</v>
      </c>
      <c r="L7" s="19"/>
      <c r="M7" s="70"/>
      <c r="N7" s="90"/>
      <c r="O7" s="71"/>
      <c r="Q7" s="5"/>
      <c r="R7" s="5"/>
    </row>
    <row r="8" spans="2:20" ht="16" thickBot="1">
      <c r="B8" s="37" t="s">
        <v>2</v>
      </c>
      <c r="C8" s="12" t="s">
        <v>10</v>
      </c>
      <c r="D8" s="13">
        <v>1921.237925983377</v>
      </c>
      <c r="E8" s="13">
        <v>1.9212379259833769</v>
      </c>
      <c r="F8" s="60">
        <v>67.178146264531364</v>
      </c>
      <c r="G8" s="103">
        <v>2.8532935488878262</v>
      </c>
      <c r="H8" s="11">
        <f t="shared" si="0"/>
        <v>2.8532935488878261E-3</v>
      </c>
      <c r="I8" s="13">
        <v>5.4818557800869966E-3</v>
      </c>
      <c r="J8" s="49">
        <f t="shared" si="1"/>
        <v>2.8532935488878265E-3</v>
      </c>
      <c r="K8" s="107">
        <f t="shared" si="2"/>
        <v>2.8532935488878266</v>
      </c>
      <c r="L8" s="20"/>
      <c r="M8" s="74"/>
      <c r="N8" s="91"/>
      <c r="O8" s="82"/>
      <c r="Q8" s="5"/>
      <c r="R8" s="5" t="s">
        <v>34</v>
      </c>
    </row>
    <row r="9" spans="2:20" ht="17" thickBot="1">
      <c r="B9" s="39"/>
      <c r="C9" s="14"/>
      <c r="D9" s="118">
        <f>SUM(D3:D8)</f>
        <v>38639.6068380664</v>
      </c>
      <c r="E9" s="118">
        <f>SUM(E3:E8)</f>
        <v>38.639606838066406</v>
      </c>
      <c r="F9" s="15">
        <f>SUM(F3:F8)</f>
        <v>650.13142838085309</v>
      </c>
      <c r="G9" s="58"/>
      <c r="H9" s="15"/>
      <c r="I9" s="63">
        <f>SUM(I3:I8)</f>
        <v>1.7194463219878457</v>
      </c>
      <c r="J9" s="119">
        <f t="shared" si="1"/>
        <v>4.4499581198996739E-2</v>
      </c>
      <c r="K9" s="120">
        <f t="shared" si="2"/>
        <v>44.499581198996736</v>
      </c>
      <c r="L9" s="65">
        <v>0.39500000000000002</v>
      </c>
      <c r="M9" s="76">
        <f>SUMIF(I3:I8, "&gt;0",I3:I8)</f>
        <v>1.7194463219878457</v>
      </c>
      <c r="N9" s="92">
        <f>O9*1000</f>
        <v>44.499581198996736</v>
      </c>
      <c r="O9" s="77">
        <f>M9/E9</f>
        <v>4.4499581198996739E-2</v>
      </c>
      <c r="Q9" s="5"/>
      <c r="R9" s="5" t="s">
        <v>35</v>
      </c>
    </row>
    <row r="10" spans="2:20">
      <c r="B10" s="33" t="s">
        <v>4</v>
      </c>
      <c r="C10" s="10" t="s">
        <v>3</v>
      </c>
      <c r="D10" s="50">
        <v>24434.29134933099</v>
      </c>
      <c r="E10" s="50">
        <v>24.434291349330991</v>
      </c>
      <c r="F10" s="97">
        <v>55.611394592466077</v>
      </c>
      <c r="G10" s="55">
        <v>48.915412043839993</v>
      </c>
      <c r="H10" s="11">
        <f t="shared" ref="H10:H15" si="3">G10/1000</f>
        <v>4.8915412043839993E-2</v>
      </c>
      <c r="I10" s="11">
        <v>1.19521342935176</v>
      </c>
      <c r="J10" s="51">
        <f t="shared" si="1"/>
        <v>4.8915412043839972E-2</v>
      </c>
      <c r="K10" s="52">
        <f t="shared" si="2"/>
        <v>48.915412043839972</v>
      </c>
      <c r="L10" s="64"/>
      <c r="M10" s="81"/>
      <c r="N10" s="93"/>
      <c r="O10" s="79"/>
      <c r="Q10" s="5"/>
      <c r="R10" s="5"/>
    </row>
    <row r="11" spans="2:20">
      <c r="B11" s="35" t="s">
        <v>4</v>
      </c>
      <c r="C11" s="3" t="s">
        <v>6</v>
      </c>
      <c r="D11" s="4">
        <v>3391.7963179494768</v>
      </c>
      <c r="E11" s="4">
        <v>3.3917963179494768</v>
      </c>
      <c r="F11" s="25">
        <v>70.923799350434834</v>
      </c>
      <c r="G11" s="56">
        <v>26.777779353426411</v>
      </c>
      <c r="H11" s="11">
        <f t="shared" si="3"/>
        <v>2.6777779353426411E-2</v>
      </c>
      <c r="I11" s="4">
        <v>9.0824773413815216E-2</v>
      </c>
      <c r="J11" s="48">
        <f t="shared" si="1"/>
        <v>2.6777779353426408E-2</v>
      </c>
      <c r="K11" s="24">
        <f t="shared" si="2"/>
        <v>26.777779353426407</v>
      </c>
      <c r="L11" s="66"/>
      <c r="M11" s="72"/>
      <c r="N11" s="94"/>
      <c r="O11" s="73"/>
      <c r="R11" s="5" t="s">
        <v>41</v>
      </c>
    </row>
    <row r="12" spans="2:20">
      <c r="B12" s="35" t="s">
        <v>4</v>
      </c>
      <c r="C12" s="3" t="s">
        <v>7</v>
      </c>
      <c r="D12" s="4">
        <v>2439.244348941038</v>
      </c>
      <c r="E12" s="4">
        <v>2.4392443489410378</v>
      </c>
      <c r="F12" s="25">
        <v>3.9336578056948439</v>
      </c>
      <c r="G12" s="56">
        <v>44.49461179139638</v>
      </c>
      <c r="H12" s="11">
        <f t="shared" si="3"/>
        <v>4.4494611791396382E-2</v>
      </c>
      <c r="I12" s="4">
        <v>0.1085332303704889</v>
      </c>
      <c r="J12" s="47">
        <f t="shared" si="1"/>
        <v>4.4494611791396382E-2</v>
      </c>
      <c r="K12" s="25">
        <f t="shared" si="2"/>
        <v>44.49461179139638</v>
      </c>
      <c r="L12" s="66"/>
      <c r="M12" s="72"/>
      <c r="N12" s="94"/>
      <c r="O12" s="73"/>
      <c r="R12" s="5" t="s">
        <v>42</v>
      </c>
    </row>
    <row r="13" spans="2:20">
      <c r="B13" s="35" t="s">
        <v>4</v>
      </c>
      <c r="C13" s="3" t="s">
        <v>8</v>
      </c>
      <c r="D13" s="4">
        <v>1529.2721824846849</v>
      </c>
      <c r="E13" s="4">
        <v>1.5292721824846851</v>
      </c>
      <c r="F13" s="25">
        <v>12.419607028146389</v>
      </c>
      <c r="G13" s="56">
        <v>43.245667143964837</v>
      </c>
      <c r="H13" s="11">
        <f t="shared" si="3"/>
        <v>4.3245667143964835E-2</v>
      </c>
      <c r="I13" s="4">
        <v>6.6134395776257349E-2</v>
      </c>
      <c r="J13" s="47">
        <f t="shared" si="1"/>
        <v>4.3245667143964842E-2</v>
      </c>
      <c r="K13" s="25">
        <f t="shared" si="2"/>
        <v>43.245667143964845</v>
      </c>
      <c r="L13" s="66"/>
      <c r="M13" s="72"/>
      <c r="N13" s="94"/>
      <c r="O13" s="73"/>
      <c r="R13" s="5" t="s">
        <v>43</v>
      </c>
    </row>
    <row r="14" spans="2:20">
      <c r="B14" s="35" t="s">
        <v>4</v>
      </c>
      <c r="C14" s="3" t="s">
        <v>9</v>
      </c>
      <c r="D14" s="4">
        <v>478.56689085538738</v>
      </c>
      <c r="E14" s="4">
        <v>0.47856689085538739</v>
      </c>
      <c r="F14" s="25">
        <v>27.91621348555903</v>
      </c>
      <c r="G14" s="56">
        <v>10.94570200089389</v>
      </c>
      <c r="H14" s="11">
        <f t="shared" si="3"/>
        <v>1.0945702000893891E-2</v>
      </c>
      <c r="I14" s="4">
        <v>5.2382505747973823E-3</v>
      </c>
      <c r="J14" s="47">
        <f t="shared" si="1"/>
        <v>1.0945702000893891E-2</v>
      </c>
      <c r="K14" s="25">
        <f t="shared" si="2"/>
        <v>10.94570200089389</v>
      </c>
      <c r="L14" s="66"/>
      <c r="M14" s="72"/>
      <c r="N14" s="94"/>
      <c r="O14" s="73"/>
      <c r="R14" t="s">
        <v>44</v>
      </c>
    </row>
    <row r="15" spans="2:20" ht="16" thickBot="1">
      <c r="B15" s="37" t="s">
        <v>4</v>
      </c>
      <c r="C15" s="12" t="s">
        <v>10</v>
      </c>
      <c r="D15" s="13">
        <v>4280.9060635876076</v>
      </c>
      <c r="E15" s="13">
        <v>4.2809060635876079</v>
      </c>
      <c r="F15" s="98">
        <v>50.454354866216747</v>
      </c>
      <c r="G15" s="57">
        <v>-6.121008072853015</v>
      </c>
      <c r="H15" s="11">
        <f t="shared" si="3"/>
        <v>-6.1210080728530151E-3</v>
      </c>
      <c r="I15" s="13">
        <v>-2.620346057434517E-2</v>
      </c>
      <c r="J15" s="49">
        <f t="shared" si="1"/>
        <v>-6.1210080728530151E-3</v>
      </c>
      <c r="K15" s="26">
        <f t="shared" si="2"/>
        <v>-6.121008072853015</v>
      </c>
      <c r="L15" s="67"/>
      <c r="M15" s="80"/>
      <c r="N15" s="95"/>
      <c r="O15" s="75"/>
    </row>
    <row r="16" spans="2:20" ht="17" thickBot="1">
      <c r="B16" s="39"/>
      <c r="C16" s="14"/>
      <c r="D16" s="117"/>
      <c r="E16" s="118">
        <f>SUM(E10:E15)</f>
        <v>36.554077153149187</v>
      </c>
      <c r="F16" s="15">
        <f>SUM(F10:F15)</f>
        <v>221.25902712851797</v>
      </c>
      <c r="G16" s="58"/>
      <c r="H16" s="15"/>
      <c r="I16" s="63">
        <f>SUM(I10:I15)</f>
        <v>1.4397406189127737</v>
      </c>
      <c r="J16" s="119">
        <f t="shared" si="1"/>
        <v>3.9386594630217271E-2</v>
      </c>
      <c r="K16" s="120">
        <f t="shared" si="2"/>
        <v>39.386594630217274</v>
      </c>
      <c r="L16" s="65">
        <v>0.40600000000000003</v>
      </c>
      <c r="M16" s="76">
        <f>SUMIF(I10:I15, "&gt;0",I10:I15)</f>
        <v>1.4659440794871188</v>
      </c>
      <c r="N16" s="92">
        <f>O16*1000</f>
        <v>40.103435612539478</v>
      </c>
      <c r="O16" s="96">
        <f>M16/E16</f>
        <v>4.0103435612539477E-2</v>
      </c>
      <c r="R16" s="5" t="s">
        <v>39</v>
      </c>
      <c r="T16" s="5"/>
    </row>
    <row r="17" spans="2:15">
      <c r="B17" s="33" t="s">
        <v>5</v>
      </c>
      <c r="C17" s="10" t="s">
        <v>3</v>
      </c>
      <c r="D17" s="50">
        <v>1113.0739370313249</v>
      </c>
      <c r="E17" s="50">
        <v>1.113073937031325</v>
      </c>
      <c r="F17" s="97">
        <v>5.0425235006634619</v>
      </c>
      <c r="G17" s="55">
        <v>38.628327351363488</v>
      </c>
      <c r="H17" s="11">
        <f t="shared" ref="H17:H22" si="4">G17/1000</f>
        <v>3.8628327351363491E-2</v>
      </c>
      <c r="I17" s="11">
        <v>4.299618440591698E-2</v>
      </c>
      <c r="J17" s="48">
        <f t="shared" ref="J17:J22" si="5">I17/E17</f>
        <v>3.8628327351363498E-2</v>
      </c>
      <c r="K17" s="50">
        <f t="shared" ref="K17:K22" si="6">J17*1000</f>
        <v>38.628327351363495</v>
      </c>
      <c r="L17" s="64"/>
      <c r="M17" s="81"/>
      <c r="N17" s="93"/>
      <c r="O17" s="79"/>
    </row>
    <row r="18" spans="2:15">
      <c r="B18" s="33" t="s">
        <v>5</v>
      </c>
      <c r="C18" s="10" t="s">
        <v>6</v>
      </c>
      <c r="D18" s="4">
        <v>964.90884662344035</v>
      </c>
      <c r="E18" s="4">
        <v>0.96490884662344034</v>
      </c>
      <c r="F18" s="25">
        <v>38.835723578369787</v>
      </c>
      <c r="G18" s="55">
        <v>18.223164680506599</v>
      </c>
      <c r="H18" s="11">
        <f t="shared" si="4"/>
        <v>1.8223164680506599E-2</v>
      </c>
      <c r="I18" s="11">
        <v>1.7583692813696639E-2</v>
      </c>
      <c r="J18" s="48">
        <f t="shared" si="5"/>
        <v>1.8223164680506602E-2</v>
      </c>
      <c r="K18" s="24">
        <f t="shared" si="6"/>
        <v>18.223164680506603</v>
      </c>
      <c r="L18" s="68"/>
      <c r="M18" s="70"/>
      <c r="N18" s="90"/>
      <c r="O18" s="73"/>
    </row>
    <row r="19" spans="2:15">
      <c r="B19" s="35" t="s">
        <v>5</v>
      </c>
      <c r="C19" s="3" t="s">
        <v>7</v>
      </c>
      <c r="D19" s="4">
        <v>1295.2753461491459</v>
      </c>
      <c r="E19" s="4">
        <v>1.295275346149146</v>
      </c>
      <c r="F19" s="25">
        <v>2.1078240370711541</v>
      </c>
      <c r="G19" s="56">
        <v>35.299573879018439</v>
      </c>
      <c r="H19" s="11">
        <f t="shared" si="4"/>
        <v>3.5299573879018442E-2</v>
      </c>
      <c r="I19" s="4">
        <v>4.572266777506296E-2</v>
      </c>
      <c r="J19" s="47">
        <f t="shared" si="5"/>
        <v>3.5299573879018442E-2</v>
      </c>
      <c r="K19" s="25">
        <f t="shared" si="6"/>
        <v>35.299573879018439</v>
      </c>
      <c r="L19" s="66"/>
      <c r="M19" s="70"/>
      <c r="N19" s="90"/>
      <c r="O19" s="73"/>
    </row>
    <row r="20" spans="2:15">
      <c r="B20" s="35" t="s">
        <v>5</v>
      </c>
      <c r="C20" s="3" t="s">
        <v>8</v>
      </c>
      <c r="D20" s="4">
        <v>502.49624021397727</v>
      </c>
      <c r="E20" s="4">
        <v>0.50249624021397732</v>
      </c>
      <c r="F20" s="25">
        <v>3.736948505673729</v>
      </c>
      <c r="G20" s="56">
        <v>30.394682109555578</v>
      </c>
      <c r="H20" s="11">
        <f t="shared" si="4"/>
        <v>3.0394682109555579E-2</v>
      </c>
      <c r="I20" s="4">
        <v>1.5273213482550721E-2</v>
      </c>
      <c r="J20" s="47">
        <f t="shared" si="5"/>
        <v>3.0394682109555583E-2</v>
      </c>
      <c r="K20" s="25">
        <f t="shared" si="6"/>
        <v>30.394682109555582</v>
      </c>
      <c r="L20" s="66"/>
      <c r="M20" s="70"/>
      <c r="N20" s="90"/>
      <c r="O20" s="73"/>
    </row>
    <row r="21" spans="2:15">
      <c r="B21" s="35" t="s">
        <v>5</v>
      </c>
      <c r="C21" s="3" t="s">
        <v>9</v>
      </c>
      <c r="D21" s="4">
        <v>2764.85153887565</v>
      </c>
      <c r="E21" s="4">
        <v>2.76485153887565</v>
      </c>
      <c r="F21" s="25">
        <v>112.0025610291661</v>
      </c>
      <c r="G21" s="56">
        <v>15.088702368469971</v>
      </c>
      <c r="H21" s="11">
        <f t="shared" si="4"/>
        <v>1.5088702368469971E-2</v>
      </c>
      <c r="I21" s="4">
        <v>4.1718021963100878E-2</v>
      </c>
      <c r="J21" s="47">
        <f t="shared" si="5"/>
        <v>1.5088702368469976E-2</v>
      </c>
      <c r="K21" s="25">
        <f t="shared" si="6"/>
        <v>15.088702368469976</v>
      </c>
      <c r="L21" s="66"/>
      <c r="M21" s="70"/>
      <c r="N21" s="90"/>
      <c r="O21" s="73"/>
    </row>
    <row r="22" spans="2:15" ht="16" thickBot="1">
      <c r="B22" s="37" t="s">
        <v>5</v>
      </c>
      <c r="C22" s="12" t="s">
        <v>10</v>
      </c>
      <c r="D22" s="13">
        <v>3034.9114540290761</v>
      </c>
      <c r="E22" s="13">
        <v>3.0349114540290758</v>
      </c>
      <c r="F22" s="98">
        <v>60.93197687680685</v>
      </c>
      <c r="G22" s="57">
        <v>11.899861483203489</v>
      </c>
      <c r="H22" s="11">
        <f t="shared" si="4"/>
        <v>1.1899861483203489E-2</v>
      </c>
      <c r="I22" s="13">
        <v>3.6115025916733691E-2</v>
      </c>
      <c r="J22" s="49">
        <f t="shared" si="5"/>
        <v>1.1899861483203487E-2</v>
      </c>
      <c r="K22" s="26">
        <f t="shared" si="6"/>
        <v>11.899861483203487</v>
      </c>
      <c r="L22" s="67"/>
      <c r="M22" s="74"/>
      <c r="N22" s="91"/>
      <c r="O22" s="75"/>
    </row>
    <row r="23" spans="2:15" ht="17" thickBot="1">
      <c r="B23" s="39"/>
      <c r="C23" s="14"/>
      <c r="D23" s="117"/>
      <c r="E23" s="118">
        <f>SUM(E17:E22)</f>
        <v>9.6755173629226157</v>
      </c>
      <c r="F23" s="15">
        <f>SUM(F17:F22)</f>
        <v>222.65755752775109</v>
      </c>
      <c r="G23" s="58"/>
      <c r="H23" s="15"/>
      <c r="I23" s="63">
        <f>SUM(I17:I22)</f>
        <v>0.19940880635706187</v>
      </c>
      <c r="J23" s="119">
        <f>I23/E23</f>
        <v>2.0609627255821269E-2</v>
      </c>
      <c r="K23" s="120">
        <f>J23*1000</f>
        <v>20.60962725582127</v>
      </c>
      <c r="L23" s="69">
        <v>0.159</v>
      </c>
      <c r="M23" s="76">
        <f>SUMIF(I17:I22, "&gt;0",I17:I22)</f>
        <v>0.19940880635706187</v>
      </c>
      <c r="N23" s="92">
        <f>O23*1000</f>
        <v>20.60962725582127</v>
      </c>
      <c r="O23" s="77">
        <f>M23/E23</f>
        <v>2.0609627255821269E-2</v>
      </c>
    </row>
    <row r="24" spans="2:15">
      <c r="B24" s="33" t="s">
        <v>11</v>
      </c>
      <c r="C24" s="10" t="s">
        <v>3</v>
      </c>
      <c r="D24" s="50">
        <v>230.3933399330918</v>
      </c>
      <c r="E24" s="50">
        <v>0.2303933399330918</v>
      </c>
      <c r="F24" s="97">
        <v>1.226383036783022</v>
      </c>
      <c r="G24" s="55">
        <v>36.824509089056761</v>
      </c>
      <c r="H24" s="11">
        <f t="shared" ref="H24:H29" si="7">G24/1000</f>
        <v>3.682450908905676E-2</v>
      </c>
      <c r="I24" s="11">
        <v>8.484121640424282E-3</v>
      </c>
      <c r="J24" s="48">
        <f t="shared" ref="J24:J29" si="8">I24/E24</f>
        <v>3.6824509089056753E-2</v>
      </c>
      <c r="K24" s="50">
        <f t="shared" ref="K24:K29" si="9">J24*1000</f>
        <v>36.824509089056754</v>
      </c>
      <c r="L24" s="64"/>
      <c r="M24" s="78"/>
      <c r="N24" s="89"/>
      <c r="O24" s="79"/>
    </row>
    <row r="25" spans="2:15">
      <c r="B25" s="35" t="s">
        <v>11</v>
      </c>
      <c r="C25" s="3" t="s">
        <v>6</v>
      </c>
      <c r="D25" s="4">
        <v>176.39659318128551</v>
      </c>
      <c r="E25" s="4">
        <v>0.1763965931812855</v>
      </c>
      <c r="F25" s="25">
        <v>6.1455454642760046</v>
      </c>
      <c r="G25" s="56">
        <v>-6.8504476642554621</v>
      </c>
      <c r="H25" s="11">
        <f t="shared" si="7"/>
        <v>-6.8504476642554622E-3</v>
      </c>
      <c r="I25" s="4">
        <v>-1.2083956297413579E-3</v>
      </c>
      <c r="J25" s="47">
        <f t="shared" si="8"/>
        <v>-6.8504476642554605E-3</v>
      </c>
      <c r="K25" s="25">
        <f t="shared" si="9"/>
        <v>-6.8504476642554604</v>
      </c>
      <c r="L25" s="66"/>
      <c r="M25" s="70"/>
      <c r="N25" s="90"/>
      <c r="O25" s="73"/>
    </row>
    <row r="26" spans="2:15">
      <c r="B26" s="35" t="s">
        <v>11</v>
      </c>
      <c r="C26" s="3" t="s">
        <v>7</v>
      </c>
      <c r="D26" s="4">
        <v>1066.8796388893161</v>
      </c>
      <c r="E26" s="4">
        <v>1.066879638889316</v>
      </c>
      <c r="F26" s="25">
        <v>1.4448625384450791</v>
      </c>
      <c r="G26" s="56">
        <v>45.253306006031238</v>
      </c>
      <c r="H26" s="11">
        <f t="shared" si="7"/>
        <v>4.5253306006031238E-2</v>
      </c>
      <c r="I26" s="4">
        <v>4.8279830770262301E-2</v>
      </c>
      <c r="J26" s="47">
        <f t="shared" si="8"/>
        <v>4.5253306006031217E-2</v>
      </c>
      <c r="K26" s="25">
        <f t="shared" si="9"/>
        <v>45.253306006031217</v>
      </c>
      <c r="L26" s="66"/>
      <c r="M26" s="70"/>
      <c r="N26" s="90"/>
      <c r="O26" s="73"/>
    </row>
    <row r="27" spans="2:15">
      <c r="B27" s="35" t="s">
        <v>11</v>
      </c>
      <c r="C27" s="3" t="s">
        <v>8</v>
      </c>
      <c r="D27" s="4">
        <v>909.01141236320905</v>
      </c>
      <c r="E27" s="4">
        <v>0.90901141236320904</v>
      </c>
      <c r="F27" s="25">
        <v>8.0990892493262105</v>
      </c>
      <c r="G27" s="56">
        <v>23.69755220416123</v>
      </c>
      <c r="H27" s="11">
        <f t="shared" si="7"/>
        <v>2.369755220416123E-2</v>
      </c>
      <c r="I27" s="4">
        <v>2.154134539865548E-2</v>
      </c>
      <c r="J27" s="47">
        <f t="shared" si="8"/>
        <v>2.3697552204161233E-2</v>
      </c>
      <c r="K27" s="25">
        <f t="shared" si="9"/>
        <v>23.697552204161234</v>
      </c>
      <c r="L27" s="66"/>
      <c r="M27" s="70"/>
      <c r="N27" s="90"/>
      <c r="O27" s="73"/>
    </row>
    <row r="28" spans="2:15">
      <c r="B28" s="35" t="s">
        <v>11</v>
      </c>
      <c r="C28" s="3" t="s">
        <v>9</v>
      </c>
      <c r="D28" s="4">
        <v>7231.2653086897189</v>
      </c>
      <c r="E28" s="4">
        <v>7.2312653086897187</v>
      </c>
      <c r="F28" s="25">
        <v>385.12284977116599</v>
      </c>
      <c r="G28" s="56">
        <v>-0.93461216484694931</v>
      </c>
      <c r="H28" s="11">
        <f t="shared" si="7"/>
        <v>-9.3461216484694927E-4</v>
      </c>
      <c r="I28" s="4">
        <v>-6.7584285247371412E-3</v>
      </c>
      <c r="J28" s="47">
        <f t="shared" si="8"/>
        <v>-9.3461216484694927E-4</v>
      </c>
      <c r="K28" s="25">
        <f t="shared" si="9"/>
        <v>-0.93461216484694931</v>
      </c>
      <c r="L28" s="66"/>
      <c r="M28" s="70"/>
      <c r="N28" s="90"/>
      <c r="O28" s="73"/>
    </row>
    <row r="29" spans="2:15" ht="16" thickBot="1">
      <c r="B29" s="37" t="s">
        <v>11</v>
      </c>
      <c r="C29" s="12" t="s">
        <v>10</v>
      </c>
      <c r="D29" s="13">
        <v>6499.8651806194721</v>
      </c>
      <c r="E29" s="13">
        <v>6.499865180619472</v>
      </c>
      <c r="F29" s="5">
        <v>105.6184581554364</v>
      </c>
      <c r="G29" s="57">
        <v>-2.5188175683882719</v>
      </c>
      <c r="H29" s="11">
        <f t="shared" si="7"/>
        <v>-2.5188175683882718E-3</v>
      </c>
      <c r="I29" s="13">
        <v>-1.6371974609099539E-2</v>
      </c>
      <c r="J29" s="49">
        <f t="shared" si="8"/>
        <v>-2.5188175683882727E-3</v>
      </c>
      <c r="K29" s="26">
        <f t="shared" si="9"/>
        <v>-2.5188175683882728</v>
      </c>
      <c r="L29" s="67"/>
      <c r="M29" s="74"/>
      <c r="N29" s="91"/>
      <c r="O29" s="75"/>
    </row>
    <row r="30" spans="2:15" ht="17" thickBot="1">
      <c r="B30" s="39"/>
      <c r="C30" s="14"/>
      <c r="D30" s="117"/>
      <c r="E30" s="118">
        <f>SUM(E24:E29)</f>
        <v>16.113811473676094</v>
      </c>
      <c r="F30" s="15">
        <f>SUM(F24:F29)</f>
        <v>507.65718821543271</v>
      </c>
      <c r="G30" s="58"/>
      <c r="H30" s="15"/>
      <c r="I30" s="63">
        <f>SUM(I24:I29)</f>
        <v>5.3966499045764026E-2</v>
      </c>
      <c r="J30" s="119">
        <f>I30/E30</f>
        <v>3.3490834328007983E-3</v>
      </c>
      <c r="K30" s="120">
        <f>J30*1000</f>
        <v>3.3490834328007981</v>
      </c>
      <c r="L30" s="69">
        <v>0.19900000000000001</v>
      </c>
      <c r="M30" s="76">
        <f>SUMIF(I24:I29, "&gt;0",I24:I29)</f>
        <v>7.8305297809342062E-2</v>
      </c>
      <c r="N30" s="92">
        <f>O30*1000</f>
        <v>4.859514332612334</v>
      </c>
      <c r="O30" s="96">
        <f>M30/E30</f>
        <v>4.8595143326123341E-3</v>
      </c>
    </row>
    <row r="31" spans="2:15">
      <c r="B31" s="33" t="s">
        <v>12</v>
      </c>
      <c r="C31" s="10" t="s">
        <v>3</v>
      </c>
      <c r="D31" s="50">
        <v>421.50747860250732</v>
      </c>
      <c r="E31" s="50">
        <v>0.42150747860250731</v>
      </c>
      <c r="F31" s="97">
        <v>1.7328894615418999</v>
      </c>
      <c r="G31" s="55">
        <v>30.227047957333919</v>
      </c>
      <c r="H31" s="11">
        <f t="shared" ref="H31:H36" si="10">G31/1000</f>
        <v>3.022704795733392E-2</v>
      </c>
      <c r="I31" s="11">
        <v>1.274092677009289E-2</v>
      </c>
      <c r="J31" s="48">
        <f t="shared" ref="J31:J36" si="11">I31/E31</f>
        <v>3.022704795733392E-2</v>
      </c>
      <c r="K31" s="50">
        <f t="shared" ref="K31:K36" si="12">J31*1000</f>
        <v>30.227047957333919</v>
      </c>
      <c r="L31" s="64"/>
      <c r="M31" s="78"/>
      <c r="N31" s="89"/>
      <c r="O31" s="79"/>
    </row>
    <row r="32" spans="2:15">
      <c r="B32" s="35" t="s">
        <v>12</v>
      </c>
      <c r="C32" s="3" t="s">
        <v>6</v>
      </c>
      <c r="D32" s="4">
        <v>97.312931116605128</v>
      </c>
      <c r="E32" s="4">
        <v>9.7312931116605134E-2</v>
      </c>
      <c r="F32" s="25">
        <v>3.4667221996698401</v>
      </c>
      <c r="G32" s="56">
        <v>5.6246558158568556</v>
      </c>
      <c r="H32" s="11">
        <f t="shared" si="10"/>
        <v>5.6246558158568553E-3</v>
      </c>
      <c r="I32" s="4">
        <v>5.4735174396309063E-4</v>
      </c>
      <c r="J32" s="47">
        <f t="shared" si="11"/>
        <v>5.6246558158568553E-3</v>
      </c>
      <c r="K32" s="25">
        <f t="shared" si="12"/>
        <v>5.6246558158568556</v>
      </c>
      <c r="L32" s="66"/>
      <c r="M32" s="70"/>
      <c r="N32" s="90"/>
      <c r="O32" s="73"/>
    </row>
    <row r="33" spans="2:16">
      <c r="B33" s="35" t="s">
        <v>12</v>
      </c>
      <c r="C33" s="3" t="s">
        <v>7</v>
      </c>
      <c r="D33" s="4">
        <v>1606.407140610072</v>
      </c>
      <c r="E33" s="4">
        <v>1.6064071406100719</v>
      </c>
      <c r="F33" s="25">
        <v>1.734992505597944</v>
      </c>
      <c r="G33" s="56">
        <v>33.303722178266433</v>
      </c>
      <c r="H33" s="11">
        <f t="shared" si="10"/>
        <v>3.330372217826643E-2</v>
      </c>
      <c r="I33" s="4">
        <v>5.3499337116061217E-2</v>
      </c>
      <c r="J33" s="47">
        <f t="shared" si="11"/>
        <v>3.330372217826643E-2</v>
      </c>
      <c r="K33" s="25">
        <f t="shared" si="12"/>
        <v>33.303722178266433</v>
      </c>
      <c r="L33" s="66"/>
      <c r="M33" s="70"/>
      <c r="N33" s="90"/>
      <c r="O33" s="73"/>
    </row>
    <row r="34" spans="2:16">
      <c r="B34" s="35" t="s">
        <v>12</v>
      </c>
      <c r="C34" s="3" t="s">
        <v>8</v>
      </c>
      <c r="D34" s="4">
        <v>527.63264127704861</v>
      </c>
      <c r="E34" s="4">
        <v>0.52763264127704856</v>
      </c>
      <c r="F34" s="25">
        <v>4.827343735388248</v>
      </c>
      <c r="G34" s="56">
        <v>16.864141223369359</v>
      </c>
      <c r="H34" s="11">
        <f t="shared" si="10"/>
        <v>1.6864141223369357E-2</v>
      </c>
      <c r="I34" s="4">
        <v>8.8980713765555303E-3</v>
      </c>
      <c r="J34" s="47">
        <f t="shared" si="11"/>
        <v>1.6864141223369357E-2</v>
      </c>
      <c r="K34" s="25">
        <f t="shared" si="12"/>
        <v>16.864141223369359</v>
      </c>
      <c r="L34" s="66"/>
      <c r="M34" s="70"/>
      <c r="N34" s="90"/>
      <c r="O34" s="73"/>
    </row>
    <row r="35" spans="2:16">
      <c r="B35" s="35" t="s">
        <v>12</v>
      </c>
      <c r="C35" s="3" t="s">
        <v>9</v>
      </c>
      <c r="D35" s="4">
        <v>4780.0529568870106</v>
      </c>
      <c r="E35" s="4">
        <v>4.7800529568870109</v>
      </c>
      <c r="F35" s="25">
        <v>569.11447431974159</v>
      </c>
      <c r="G35" s="56">
        <v>8.9550439645090165</v>
      </c>
      <c r="H35" s="11">
        <f t="shared" si="10"/>
        <v>8.9550439645090171E-3</v>
      </c>
      <c r="I35" s="4">
        <v>4.2805584381604499E-2</v>
      </c>
      <c r="J35" s="47">
        <f t="shared" si="11"/>
        <v>8.9550439645090154E-3</v>
      </c>
      <c r="K35" s="25">
        <f t="shared" si="12"/>
        <v>8.9550439645090147</v>
      </c>
      <c r="L35" s="66"/>
      <c r="M35" s="70"/>
      <c r="N35" s="90"/>
      <c r="O35" s="73"/>
    </row>
    <row r="36" spans="2:16" ht="16" thickBot="1">
      <c r="B36" s="37" t="s">
        <v>12</v>
      </c>
      <c r="C36" s="12" t="s">
        <v>10</v>
      </c>
      <c r="D36" s="13">
        <v>2045.617266398167</v>
      </c>
      <c r="E36" s="13">
        <v>2.045617266398168</v>
      </c>
      <c r="F36" s="5">
        <v>63.523601221741757</v>
      </c>
      <c r="G36" s="57">
        <v>3.9822767067981011</v>
      </c>
      <c r="H36" s="11">
        <f t="shared" si="10"/>
        <v>3.9822767067981008E-3</v>
      </c>
      <c r="I36" s="13">
        <v>8.1462139910014279E-3</v>
      </c>
      <c r="J36" s="49">
        <f t="shared" si="11"/>
        <v>3.9822767067981E-3</v>
      </c>
      <c r="K36" s="26">
        <f t="shared" si="12"/>
        <v>3.9822767067980998</v>
      </c>
      <c r="L36" s="67"/>
      <c r="M36" s="74"/>
      <c r="N36" s="91"/>
      <c r="O36" s="75"/>
    </row>
    <row r="37" spans="2:16" ht="17" thickBot="1">
      <c r="B37" s="39"/>
      <c r="C37" s="14"/>
      <c r="D37" s="117"/>
      <c r="E37" s="118">
        <f>SUM(E31:E36)</f>
        <v>9.4785304148914111</v>
      </c>
      <c r="F37" s="15">
        <f>SUM(F31:F36)</f>
        <v>644.40002344368122</v>
      </c>
      <c r="G37" s="58"/>
      <c r="H37" s="15"/>
      <c r="I37" s="63">
        <f>SUM(I31:I36)</f>
        <v>0.12663748537927866</v>
      </c>
      <c r="J37" s="119">
        <f>I37/E37</f>
        <v>1.3360455665186517E-2</v>
      </c>
      <c r="K37" s="120">
        <f>J37*1000</f>
        <v>13.360455665186517</v>
      </c>
      <c r="L37" s="69">
        <v>0.20399999999999999</v>
      </c>
      <c r="M37" s="76">
        <f>SUMIF(I31:I36, "&gt;0",I31:I36)</f>
        <v>0.12663748537927866</v>
      </c>
      <c r="N37" s="92">
        <f>O37*1000</f>
        <v>13.360455665186517</v>
      </c>
      <c r="O37" s="77">
        <f>M37/E37</f>
        <v>1.3360455665186517E-2</v>
      </c>
    </row>
    <row r="38" spans="2:16">
      <c r="B38" s="33" t="s">
        <v>13</v>
      </c>
      <c r="C38" s="10" t="s">
        <v>3</v>
      </c>
      <c r="D38" s="50">
        <v>7114.2202305172641</v>
      </c>
      <c r="E38" s="50">
        <v>7.1142202305172644</v>
      </c>
      <c r="F38" s="97">
        <v>30.753085796192579</v>
      </c>
      <c r="G38" s="55">
        <v>61.862732682007334</v>
      </c>
      <c r="H38" s="11">
        <f t="shared" ref="H38:H43" si="13">G38/1000</f>
        <v>6.1862732682007336E-2</v>
      </c>
      <c r="I38" s="11">
        <v>0.44010510436141809</v>
      </c>
      <c r="J38" s="48">
        <f t="shared" ref="J38:J43" si="14">I38/E38</f>
        <v>6.1862732682007329E-2</v>
      </c>
      <c r="K38" s="50">
        <f t="shared" ref="K38:K43" si="15">J38*1000</f>
        <v>61.862732682007326</v>
      </c>
      <c r="L38" s="64"/>
      <c r="M38" s="78"/>
      <c r="N38" s="89"/>
      <c r="O38" s="79"/>
    </row>
    <row r="39" spans="2:16">
      <c r="B39" s="35" t="s">
        <v>13</v>
      </c>
      <c r="C39" s="3" t="s">
        <v>6</v>
      </c>
      <c r="D39" s="4">
        <v>9355.218168860878</v>
      </c>
      <c r="E39" s="4">
        <v>9.355218168860878</v>
      </c>
      <c r="F39" s="25">
        <v>268.44582929909592</v>
      </c>
      <c r="G39" s="56">
        <v>53.314181127165362</v>
      </c>
      <c r="H39" s="11">
        <f t="shared" si="13"/>
        <v>5.3314181127165364E-2</v>
      </c>
      <c r="I39" s="4">
        <v>0.49876579593879711</v>
      </c>
      <c r="J39" s="47">
        <f t="shared" si="14"/>
        <v>5.3314181127165364E-2</v>
      </c>
      <c r="K39" s="25">
        <f t="shared" si="15"/>
        <v>53.314181127165362</v>
      </c>
      <c r="L39" s="19"/>
      <c r="M39" s="70"/>
      <c r="N39" s="90"/>
      <c r="O39" s="73"/>
    </row>
    <row r="40" spans="2:16">
      <c r="B40" s="35" t="s">
        <v>13</v>
      </c>
      <c r="C40" s="3" t="s">
        <v>7</v>
      </c>
      <c r="D40" s="4">
        <v>76536.519036551297</v>
      </c>
      <c r="E40" s="4">
        <v>76.536519036551297</v>
      </c>
      <c r="F40" s="25">
        <v>27.612282134953951</v>
      </c>
      <c r="G40" s="56">
        <v>49.036625744492213</v>
      </c>
      <c r="H40" s="11">
        <f t="shared" si="13"/>
        <v>4.9036625744492211E-2</v>
      </c>
      <c r="I40" s="4">
        <v>3.75309263978157</v>
      </c>
      <c r="J40" s="47">
        <f t="shared" si="14"/>
        <v>4.9036625744492218E-2</v>
      </c>
      <c r="K40" s="25">
        <f t="shared" si="15"/>
        <v>49.03662574449222</v>
      </c>
      <c r="L40" s="19"/>
      <c r="M40" s="70"/>
      <c r="N40" s="90"/>
      <c r="O40" s="73"/>
    </row>
    <row r="41" spans="2:16">
      <c r="B41" s="35" t="s">
        <v>13</v>
      </c>
      <c r="C41" s="3" t="s">
        <v>8</v>
      </c>
      <c r="D41" s="4">
        <v>4048.1269170025698</v>
      </c>
      <c r="E41" s="4">
        <v>4.0481269170025707</v>
      </c>
      <c r="F41" s="25">
        <v>35.7658075011392</v>
      </c>
      <c r="G41" s="56">
        <v>43.898651207354789</v>
      </c>
      <c r="H41" s="11">
        <f t="shared" si="13"/>
        <v>4.389865120735479E-2</v>
      </c>
      <c r="I41" s="4">
        <v>0.17770731157260031</v>
      </c>
      <c r="J41" s="47">
        <f t="shared" si="14"/>
        <v>4.3898651207354783E-2</v>
      </c>
      <c r="K41" s="25">
        <f t="shared" si="15"/>
        <v>43.898651207354781</v>
      </c>
      <c r="L41" s="19"/>
      <c r="M41" s="70"/>
      <c r="N41" s="90"/>
      <c r="O41" s="73"/>
    </row>
    <row r="42" spans="2:16">
      <c r="B42" s="35" t="s">
        <v>13</v>
      </c>
      <c r="C42" s="3" t="s">
        <v>9</v>
      </c>
      <c r="D42" s="4">
        <v>9418.4019295914386</v>
      </c>
      <c r="E42" s="4">
        <v>9.4184019295914396</v>
      </c>
      <c r="F42" s="25">
        <v>263.85836392358232</v>
      </c>
      <c r="G42" s="56">
        <v>4.985305363606586</v>
      </c>
      <c r="H42" s="11">
        <f t="shared" si="13"/>
        <v>4.9853053636065865E-3</v>
      </c>
      <c r="I42" s="4">
        <v>4.6953609656194821E-2</v>
      </c>
      <c r="J42" s="47">
        <f t="shared" si="14"/>
        <v>4.9853053636065856E-3</v>
      </c>
      <c r="K42" s="25">
        <f t="shared" si="15"/>
        <v>4.9853053636065852</v>
      </c>
      <c r="L42" s="19"/>
      <c r="M42" s="70"/>
      <c r="N42" s="90"/>
      <c r="O42" s="73"/>
    </row>
    <row r="43" spans="2:16" ht="16" thickBot="1">
      <c r="B43" s="37" t="s">
        <v>13</v>
      </c>
      <c r="C43" s="12" t="s">
        <v>10</v>
      </c>
      <c r="D43" s="13">
        <v>36111.509359996176</v>
      </c>
      <c r="E43" s="13">
        <v>36.111509359996177</v>
      </c>
      <c r="F43" s="26">
        <v>332.65240755086478</v>
      </c>
      <c r="G43" s="57">
        <v>8.2478378559433985</v>
      </c>
      <c r="H43" s="13">
        <f t="shared" si="13"/>
        <v>8.2478378559433987E-3</v>
      </c>
      <c r="I43" s="13">
        <v>0.2978418739346308</v>
      </c>
      <c r="J43" s="49">
        <f t="shared" si="14"/>
        <v>8.2478378559433969E-3</v>
      </c>
      <c r="K43" s="26">
        <f t="shared" si="15"/>
        <v>8.2478378559433967</v>
      </c>
      <c r="L43" s="20"/>
      <c r="M43" s="74"/>
      <c r="N43" s="91"/>
      <c r="O43" s="75"/>
    </row>
    <row r="44" spans="2:16" ht="17" thickBot="1">
      <c r="B44" s="39"/>
      <c r="C44" s="14"/>
      <c r="D44" s="117"/>
      <c r="E44" s="118">
        <f>SUM(E38:E43)</f>
        <v>142.58399564251965</v>
      </c>
      <c r="F44" s="15">
        <f>SUM(F38:F43)</f>
        <v>959.08777620582873</v>
      </c>
      <c r="G44" s="59"/>
      <c r="H44" s="14"/>
      <c r="I44" s="63">
        <f>SUM(I38:I43)</f>
        <v>5.214466335245211</v>
      </c>
      <c r="J44" s="119">
        <f>I44/E44</f>
        <v>3.6571189576694793E-2</v>
      </c>
      <c r="K44" s="121">
        <f>J44*1000</f>
        <v>36.571189576694792</v>
      </c>
      <c r="L44" s="65">
        <v>0.40899999999999997</v>
      </c>
      <c r="M44" s="76">
        <f>SUMIF(I38:I43, "&gt;0",I38:I43)</f>
        <v>5.214466335245211</v>
      </c>
      <c r="N44" s="92">
        <f>O44*1000</f>
        <v>36.571189576694792</v>
      </c>
      <c r="O44" s="77">
        <f>M44/E44</f>
        <v>3.6571189576694793E-2</v>
      </c>
    </row>
    <row r="45" spans="2:16">
      <c r="F45" s="62"/>
      <c r="I45"/>
      <c r="J45" s="62"/>
    </row>
    <row r="46" spans="2:16">
      <c r="F46"/>
      <c r="I46"/>
      <c r="J46"/>
    </row>
    <row r="47" spans="2:16">
      <c r="F47"/>
      <c r="I47"/>
      <c r="J47"/>
    </row>
    <row r="48" spans="2:16">
      <c r="F48"/>
      <c r="I48"/>
      <c r="J48"/>
      <c r="P48" s="5"/>
    </row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spans="6:10">
      <c r="F129"/>
      <c r="I129"/>
      <c r="J129"/>
    </row>
    <row r="130" spans="6:10">
      <c r="F130" s="10"/>
      <c r="I130"/>
      <c r="J130"/>
    </row>
    <row r="131" spans="6:10">
      <c r="I131"/>
      <c r="J131"/>
    </row>
  </sheetData>
  <sortState xmlns:xlrd2="http://schemas.microsoft.com/office/spreadsheetml/2017/richdata2" ref="B10:O15">
    <sortCondition ref="C10:C15"/>
  </sortState>
  <pageMargins left="0.7" right="0.7" top="0.75" bottom="0.75" header="0.3" footer="0.3"/>
  <pageSetup scale="87" orientation="portrait" horizontalDpi="0" verticalDpi="0"/>
  <headerFooter>
    <oddHeader>&amp;F</oddHead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5B29-D420-FD48-BC6B-4FDB615B3B1D}">
  <dimension ref="B1:Q44"/>
  <sheetViews>
    <sheetView zoomScale="140" zoomScaleNormal="140" workbookViewId="0">
      <selection activeCell="J4" sqref="J4"/>
    </sheetView>
  </sheetViews>
  <sheetFormatPr baseColWidth="10" defaultColWidth="8.83203125" defaultRowHeight="15"/>
  <cols>
    <col min="1" max="1" width="4.1640625" customWidth="1"/>
    <col min="4" max="4" width="10.1640625" customWidth="1"/>
    <col min="5" max="5" width="3.5" customWidth="1"/>
    <col min="6" max="6" width="9.6640625" customWidth="1"/>
    <col min="7" max="7" width="3.1640625" customWidth="1"/>
    <col min="8" max="8" width="10.6640625" style="28" customWidth="1"/>
    <col min="9" max="9" width="3.1640625" customWidth="1"/>
    <col min="10" max="10" width="10.6640625" customWidth="1"/>
    <col min="13" max="13" width="2.83203125" customWidth="1"/>
    <col min="16" max="16" width="9.6640625" hidden="1" customWidth="1"/>
    <col min="17" max="17" width="9" bestFit="1" customWidth="1"/>
  </cols>
  <sheetData>
    <row r="1" spans="2:17" s="1" customFormat="1" ht="35" thickBot="1">
      <c r="B1" s="6" t="s">
        <v>0</v>
      </c>
      <c r="C1" s="7" t="s">
        <v>1</v>
      </c>
      <c r="D1" s="8" t="s">
        <v>14</v>
      </c>
      <c r="E1" s="7"/>
      <c r="F1" s="8" t="s">
        <v>17</v>
      </c>
      <c r="G1" s="8"/>
      <c r="H1" s="8" t="s">
        <v>20</v>
      </c>
      <c r="I1" s="21"/>
      <c r="J1" s="9" t="s">
        <v>21</v>
      </c>
    </row>
    <row r="2" spans="2:17" s="1" customFormat="1">
      <c r="B2" s="29"/>
      <c r="C2" s="2"/>
      <c r="D2" s="2"/>
      <c r="E2" s="2"/>
      <c r="F2" s="2"/>
      <c r="G2" s="2"/>
      <c r="H2" s="2"/>
      <c r="I2" s="22"/>
      <c r="J2" s="30"/>
    </row>
    <row r="3" spans="2:17" s="1" customFormat="1" ht="16" thickBot="1">
      <c r="B3" s="31"/>
      <c r="C3" s="16"/>
      <c r="D3" s="16"/>
      <c r="E3" s="16"/>
      <c r="F3" s="16"/>
      <c r="G3" s="16"/>
      <c r="H3" s="16"/>
      <c r="I3" s="23"/>
      <c r="J3" s="32"/>
    </row>
    <row r="4" spans="2:17" ht="16">
      <c r="B4" s="33" t="s">
        <v>2</v>
      </c>
      <c r="C4" s="10" t="s">
        <v>3</v>
      </c>
      <c r="D4" s="11">
        <v>69.352425674271629</v>
      </c>
      <c r="E4" s="10"/>
      <c r="F4" s="11">
        <v>53.324006367500623</v>
      </c>
      <c r="G4" s="11"/>
      <c r="H4" s="11">
        <v>1.232716396085491</v>
      </c>
      <c r="I4" s="24"/>
      <c r="J4" s="34">
        <v>0.39500000000000002</v>
      </c>
      <c r="P4" s="5"/>
      <c r="Q4" s="5"/>
    </row>
    <row r="5" spans="2:17">
      <c r="B5" s="35" t="s">
        <v>2</v>
      </c>
      <c r="C5" s="3" t="s">
        <v>6</v>
      </c>
      <c r="D5" s="4">
        <v>22.01388964265594</v>
      </c>
      <c r="E5" s="3"/>
      <c r="F5" s="4">
        <v>46.630924729988152</v>
      </c>
      <c r="G5" s="4"/>
      <c r="H5" s="4">
        <v>0.34217601031365158</v>
      </c>
      <c r="I5" s="25"/>
      <c r="J5" s="36"/>
      <c r="P5" s="5"/>
      <c r="Q5" s="5"/>
    </row>
    <row r="6" spans="2:17">
      <c r="B6" s="35" t="s">
        <v>2</v>
      </c>
      <c r="C6" s="3" t="s">
        <v>7</v>
      </c>
      <c r="D6" s="4">
        <v>4.5245943094522394</v>
      </c>
      <c r="E6" s="3"/>
      <c r="F6" s="4">
        <v>46.383300599618103</v>
      </c>
      <c r="G6" s="4"/>
      <c r="H6" s="4">
        <v>6.9955205982214885E-2</v>
      </c>
      <c r="I6" s="25"/>
      <c r="J6" s="36"/>
      <c r="P6" s="5"/>
      <c r="Q6" s="5"/>
    </row>
    <row r="7" spans="2:17">
      <c r="B7" s="35" t="s">
        <v>2</v>
      </c>
      <c r="C7" s="3" t="s">
        <v>9</v>
      </c>
      <c r="D7" s="4">
        <v>13.21236661938614</v>
      </c>
      <c r="E7" s="3"/>
      <c r="F7" s="4">
        <v>13.15441419874557</v>
      </c>
      <c r="G7" s="4"/>
      <c r="H7" s="4">
        <v>5.7933647685695012E-2</v>
      </c>
      <c r="I7" s="25"/>
      <c r="J7" s="36"/>
      <c r="P7" s="5"/>
      <c r="Q7" s="5"/>
    </row>
    <row r="8" spans="2:17">
      <c r="B8" s="35" t="s">
        <v>2</v>
      </c>
      <c r="C8" s="3" t="s">
        <v>8</v>
      </c>
      <c r="D8" s="4">
        <v>1.051830490483131</v>
      </c>
      <c r="E8" s="3"/>
      <c r="F8" s="4">
        <v>31.89641175614581</v>
      </c>
      <c r="G8" s="4"/>
      <c r="H8" s="4">
        <v>1.118320614070625E-2</v>
      </c>
      <c r="I8" s="25"/>
      <c r="J8" s="36"/>
      <c r="P8" s="5"/>
      <c r="Q8" s="5"/>
    </row>
    <row r="9" spans="2:17" ht="16" thickBot="1">
      <c r="B9" s="37" t="s">
        <v>2</v>
      </c>
      <c r="C9" s="12" t="s">
        <v>10</v>
      </c>
      <c r="D9" s="13">
        <v>5.7637137779501311</v>
      </c>
      <c r="E9" s="12"/>
      <c r="F9" s="13">
        <v>2.8532935488878262</v>
      </c>
      <c r="G9" s="13"/>
      <c r="H9" s="13">
        <v>5.4818557800869966E-3</v>
      </c>
      <c r="I9" s="26"/>
      <c r="J9" s="38"/>
      <c r="P9" s="5"/>
      <c r="Q9" s="5"/>
    </row>
    <row r="10" spans="2:17" ht="16" thickBot="1">
      <c r="B10" s="39"/>
      <c r="C10" s="14"/>
      <c r="D10" s="15"/>
      <c r="E10" s="14"/>
      <c r="F10" s="15"/>
      <c r="G10" s="15"/>
      <c r="H10" s="15"/>
      <c r="I10" s="27"/>
      <c r="J10" s="40"/>
      <c r="K10" s="5"/>
      <c r="L10" s="5"/>
      <c r="P10" s="5"/>
      <c r="Q10" s="5"/>
    </row>
    <row r="11" spans="2:17" ht="16">
      <c r="B11" s="33" t="s">
        <v>4</v>
      </c>
      <c r="C11" s="10" t="s">
        <v>3</v>
      </c>
      <c r="D11" s="11">
        <v>73.302874047992972</v>
      </c>
      <c r="E11" s="10"/>
      <c r="F11" s="11">
        <v>48.915412043839993</v>
      </c>
      <c r="G11" s="11"/>
      <c r="H11" s="11">
        <v>1.19521342935176</v>
      </c>
      <c r="I11" s="24"/>
      <c r="J11" s="34">
        <v>0.40600000000000003</v>
      </c>
      <c r="K11" s="5"/>
      <c r="L11" s="5"/>
      <c r="P11" s="5"/>
      <c r="Q11" s="5"/>
    </row>
    <row r="12" spans="2:17">
      <c r="B12" s="35" t="s">
        <v>4</v>
      </c>
      <c r="C12" s="3" t="s">
        <v>7</v>
      </c>
      <c r="D12" s="4">
        <v>7.3177330468231157</v>
      </c>
      <c r="E12" s="3"/>
      <c r="F12" s="4">
        <v>44.49461179139638</v>
      </c>
      <c r="G12" s="4"/>
      <c r="H12" s="4">
        <v>0.1085332303704889</v>
      </c>
      <c r="I12" s="25"/>
      <c r="J12" s="41"/>
      <c r="K12" s="5"/>
      <c r="L12" s="5"/>
    </row>
    <row r="13" spans="2:17">
      <c r="B13" s="35" t="s">
        <v>4</v>
      </c>
      <c r="C13" s="3" t="s">
        <v>6</v>
      </c>
      <c r="D13" s="4">
        <v>10.175388953848429</v>
      </c>
      <c r="E13" s="3"/>
      <c r="F13" s="4">
        <v>26.777779353426411</v>
      </c>
      <c r="G13" s="4"/>
      <c r="H13" s="4">
        <v>9.0824773413815216E-2</v>
      </c>
      <c r="I13" s="25"/>
      <c r="J13" s="41"/>
      <c r="K13" s="5"/>
      <c r="L13" s="5"/>
    </row>
    <row r="14" spans="2:17">
      <c r="B14" s="35" t="s">
        <v>4</v>
      </c>
      <c r="C14" s="3" t="s">
        <v>8</v>
      </c>
      <c r="D14" s="4">
        <v>4.5878165474540564</v>
      </c>
      <c r="E14" s="3"/>
      <c r="F14" s="4">
        <v>43.245667143964837</v>
      </c>
      <c r="G14" s="4"/>
      <c r="H14" s="4">
        <v>6.6134395776257349E-2</v>
      </c>
      <c r="I14" s="25"/>
      <c r="J14" s="41"/>
      <c r="K14" s="5"/>
      <c r="L14" s="5"/>
    </row>
    <row r="15" spans="2:17">
      <c r="B15" s="35" t="s">
        <v>4</v>
      </c>
      <c r="C15" s="3" t="s">
        <v>9</v>
      </c>
      <c r="D15" s="4">
        <v>1.4357006725661621</v>
      </c>
      <c r="E15" s="3"/>
      <c r="F15" s="4">
        <v>10.94570200089389</v>
      </c>
      <c r="G15" s="4"/>
      <c r="H15" s="4">
        <v>5.2382505747973823E-3</v>
      </c>
      <c r="I15" s="25"/>
      <c r="J15" s="41"/>
      <c r="K15" s="5"/>
      <c r="L15" s="5"/>
    </row>
    <row r="16" spans="2:17" ht="16" thickBot="1">
      <c r="B16" s="37" t="s">
        <v>4</v>
      </c>
      <c r="C16" s="12" t="s">
        <v>10</v>
      </c>
      <c r="D16" s="13">
        <v>12.84271819076282</v>
      </c>
      <c r="E16" s="12"/>
      <c r="F16" s="13">
        <v>-6.121008072853015</v>
      </c>
      <c r="G16" s="13"/>
      <c r="H16" s="13">
        <v>-2.620346057434517E-2</v>
      </c>
      <c r="I16" s="26"/>
      <c r="J16" s="42"/>
      <c r="K16" s="5"/>
      <c r="L16" s="5"/>
    </row>
    <row r="17" spans="2:12" ht="16" thickBot="1">
      <c r="B17" s="39"/>
      <c r="C17" s="14"/>
      <c r="D17" s="15"/>
      <c r="E17" s="14"/>
      <c r="F17" s="15"/>
      <c r="G17" s="15"/>
      <c r="H17" s="15"/>
      <c r="I17" s="27"/>
      <c r="J17" s="43"/>
      <c r="K17" s="5"/>
      <c r="L17" s="5"/>
    </row>
    <row r="18" spans="2:12" ht="16">
      <c r="B18" s="33" t="s">
        <v>5</v>
      </c>
      <c r="C18" s="10" t="s">
        <v>7</v>
      </c>
      <c r="D18" s="11">
        <v>3.885826038447437</v>
      </c>
      <c r="E18" s="10"/>
      <c r="F18" s="11">
        <v>35.299573879018439</v>
      </c>
      <c r="G18" s="11"/>
      <c r="H18" s="11">
        <v>4.572266777506296E-2</v>
      </c>
      <c r="I18" s="24"/>
      <c r="J18" s="44">
        <v>0.159</v>
      </c>
      <c r="K18" s="5"/>
      <c r="L18" s="5"/>
    </row>
    <row r="19" spans="2:12">
      <c r="B19" s="33" t="s">
        <v>5</v>
      </c>
      <c r="C19" s="10" t="s">
        <v>3</v>
      </c>
      <c r="D19" s="11">
        <v>3.3392218110939749</v>
      </c>
      <c r="E19" s="10"/>
      <c r="F19" s="11">
        <v>38.628327351363488</v>
      </c>
      <c r="G19" s="11"/>
      <c r="H19" s="11">
        <v>4.299618440591698E-2</v>
      </c>
      <c r="I19" s="24"/>
      <c r="J19" s="45"/>
    </row>
    <row r="20" spans="2:12">
      <c r="B20" s="35" t="s">
        <v>5</v>
      </c>
      <c r="C20" s="3" t="s">
        <v>9</v>
      </c>
      <c r="D20" s="4">
        <v>8.2945546166269501</v>
      </c>
      <c r="E20" s="3"/>
      <c r="F20" s="4">
        <v>15.088702368469971</v>
      </c>
      <c r="G20" s="4"/>
      <c r="H20" s="4">
        <v>4.1718021963100878E-2</v>
      </c>
      <c r="I20" s="25"/>
      <c r="J20" s="41"/>
    </row>
    <row r="21" spans="2:12">
      <c r="B21" s="35" t="s">
        <v>5</v>
      </c>
      <c r="C21" s="3" t="s">
        <v>10</v>
      </c>
      <c r="D21" s="4">
        <v>9.1047343620872283</v>
      </c>
      <c r="E21" s="3"/>
      <c r="F21" s="4">
        <v>11.899861483203489</v>
      </c>
      <c r="G21" s="4"/>
      <c r="H21" s="4">
        <v>3.6115025916733691E-2</v>
      </c>
      <c r="I21" s="25"/>
      <c r="J21" s="41"/>
    </row>
    <row r="22" spans="2:12">
      <c r="B22" s="35" t="s">
        <v>5</v>
      </c>
      <c r="C22" s="3" t="s">
        <v>6</v>
      </c>
      <c r="D22" s="4">
        <v>2.8947265398703208</v>
      </c>
      <c r="E22" s="3"/>
      <c r="F22" s="4">
        <v>18.223164680506599</v>
      </c>
      <c r="G22" s="4"/>
      <c r="H22" s="4">
        <v>1.7583692813696639E-2</v>
      </c>
      <c r="I22" s="25"/>
      <c r="J22" s="41"/>
    </row>
    <row r="23" spans="2:12" ht="16" thickBot="1">
      <c r="B23" s="37" t="s">
        <v>5</v>
      </c>
      <c r="C23" s="12" t="s">
        <v>8</v>
      </c>
      <c r="D23" s="13">
        <v>1.5074887206419321</v>
      </c>
      <c r="E23" s="12"/>
      <c r="F23" s="13">
        <v>30.394682109555578</v>
      </c>
      <c r="G23" s="13"/>
      <c r="H23" s="13">
        <v>1.5273213482550721E-2</v>
      </c>
      <c r="I23" s="26"/>
      <c r="J23" s="42"/>
    </row>
    <row r="24" spans="2:12" ht="16" thickBot="1">
      <c r="B24" s="39"/>
      <c r="C24" s="14"/>
      <c r="D24" s="15"/>
      <c r="E24" s="14"/>
      <c r="F24" s="15"/>
      <c r="G24" s="15"/>
      <c r="H24" s="15"/>
      <c r="I24" s="27"/>
      <c r="J24" s="43"/>
    </row>
    <row r="25" spans="2:12" ht="16">
      <c r="B25" s="33" t="s">
        <v>11</v>
      </c>
      <c r="C25" s="10" t="s">
        <v>7</v>
      </c>
      <c r="D25" s="11">
        <v>3.200638916667947</v>
      </c>
      <c r="E25" s="10"/>
      <c r="F25" s="11">
        <v>45.253306006031238</v>
      </c>
      <c r="G25" s="11"/>
      <c r="H25" s="11">
        <v>4.8279830770262301E-2</v>
      </c>
      <c r="I25" s="24"/>
      <c r="J25" s="44">
        <v>0.19900000000000001</v>
      </c>
    </row>
    <row r="26" spans="2:12">
      <c r="B26" s="35" t="s">
        <v>11</v>
      </c>
      <c r="C26" s="3" t="s">
        <v>8</v>
      </c>
      <c r="D26" s="4">
        <v>2.7270342370896268</v>
      </c>
      <c r="E26" s="3"/>
      <c r="F26" s="4">
        <v>23.69755220416123</v>
      </c>
      <c r="G26" s="4"/>
      <c r="H26" s="4">
        <v>2.154134539865548E-2</v>
      </c>
      <c r="I26" s="25"/>
      <c r="J26" s="41"/>
    </row>
    <row r="27" spans="2:12">
      <c r="B27" s="35" t="s">
        <v>11</v>
      </c>
      <c r="C27" s="3" t="s">
        <v>3</v>
      </c>
      <c r="D27" s="4">
        <v>0.69118001979927546</v>
      </c>
      <c r="E27" s="3"/>
      <c r="F27" s="4">
        <v>36.824509089056761</v>
      </c>
      <c r="G27" s="4"/>
      <c r="H27" s="4">
        <v>8.484121640424282E-3</v>
      </c>
      <c r="I27" s="25"/>
      <c r="J27" s="41"/>
    </row>
    <row r="28" spans="2:12">
      <c r="B28" s="35" t="s">
        <v>11</v>
      </c>
      <c r="C28" s="3" t="s">
        <v>6</v>
      </c>
      <c r="D28" s="4">
        <v>0.52918977954385638</v>
      </c>
      <c r="E28" s="3"/>
      <c r="F28" s="4">
        <v>-6.8504476642554621</v>
      </c>
      <c r="G28" s="4"/>
      <c r="H28" s="4">
        <v>-1.2083956297413579E-3</v>
      </c>
      <c r="I28" s="25"/>
      <c r="J28" s="41"/>
    </row>
    <row r="29" spans="2:12">
      <c r="B29" s="35" t="s">
        <v>11</v>
      </c>
      <c r="C29" s="3" t="s">
        <v>9</v>
      </c>
      <c r="D29" s="4">
        <v>21.693795926069161</v>
      </c>
      <c r="E29" s="3"/>
      <c r="F29" s="4">
        <v>-0.93461216484694931</v>
      </c>
      <c r="G29" s="4"/>
      <c r="H29" s="4">
        <v>-6.7584285247371412E-3</v>
      </c>
      <c r="I29" s="25"/>
      <c r="J29" s="41"/>
    </row>
    <row r="30" spans="2:12" ht="16" thickBot="1">
      <c r="B30" s="37" t="s">
        <v>11</v>
      </c>
      <c r="C30" s="12" t="s">
        <v>10</v>
      </c>
      <c r="D30" s="13">
        <v>19.499595541858419</v>
      </c>
      <c r="E30" s="12"/>
      <c r="F30" s="13">
        <v>-2.5188175683882719</v>
      </c>
      <c r="G30" s="13"/>
      <c r="H30" s="13">
        <v>-1.6371974609099539E-2</v>
      </c>
      <c r="I30" s="26"/>
      <c r="J30" s="42"/>
    </row>
    <row r="31" spans="2:12" ht="16" thickBot="1">
      <c r="B31" s="39"/>
      <c r="C31" s="14"/>
      <c r="D31" s="14"/>
      <c r="E31" s="14"/>
      <c r="F31" s="15"/>
      <c r="G31" s="15"/>
      <c r="H31" s="15"/>
      <c r="I31" s="27"/>
      <c r="J31" s="43"/>
    </row>
    <row r="32" spans="2:12" ht="16">
      <c r="B32" s="33" t="s">
        <v>12</v>
      </c>
      <c r="C32" s="10" t="s">
        <v>7</v>
      </c>
      <c r="D32" s="11">
        <v>4.8192214218302167</v>
      </c>
      <c r="E32" s="10"/>
      <c r="F32" s="11">
        <v>33.303722178266433</v>
      </c>
      <c r="G32" s="11"/>
      <c r="H32" s="11">
        <v>5.3499337116061217E-2</v>
      </c>
      <c r="I32" s="24"/>
      <c r="J32" s="44">
        <v>0.20399999999999999</v>
      </c>
    </row>
    <row r="33" spans="2:10">
      <c r="B33" s="35" t="s">
        <v>12</v>
      </c>
      <c r="C33" s="3" t="s">
        <v>9</v>
      </c>
      <c r="D33" s="4">
        <v>14.34015887066103</v>
      </c>
      <c r="E33" s="3"/>
      <c r="F33" s="4">
        <v>8.9550439645090165</v>
      </c>
      <c r="G33" s="4"/>
      <c r="H33" s="4">
        <v>4.2805584381604499E-2</v>
      </c>
      <c r="I33" s="25"/>
      <c r="J33" s="41"/>
    </row>
    <row r="34" spans="2:10">
      <c r="B34" s="35" t="s">
        <v>12</v>
      </c>
      <c r="C34" s="3" t="s">
        <v>3</v>
      </c>
      <c r="D34" s="4">
        <v>1.264522435807522</v>
      </c>
      <c r="E34" s="3"/>
      <c r="F34" s="4">
        <v>30.227047957333919</v>
      </c>
      <c r="G34" s="4"/>
      <c r="H34" s="4">
        <v>1.274092677009289E-2</v>
      </c>
      <c r="I34" s="25"/>
      <c r="J34" s="41"/>
    </row>
    <row r="35" spans="2:10">
      <c r="B35" s="35" t="s">
        <v>12</v>
      </c>
      <c r="C35" s="3" t="s">
        <v>8</v>
      </c>
      <c r="D35" s="4">
        <v>1.582897923831146</v>
      </c>
      <c r="E35" s="3"/>
      <c r="F35" s="4">
        <v>16.864141223369359</v>
      </c>
      <c r="G35" s="4"/>
      <c r="H35" s="4">
        <v>8.8980713765555303E-3</v>
      </c>
      <c r="I35" s="25"/>
      <c r="J35" s="41"/>
    </row>
    <row r="36" spans="2:10">
      <c r="B36" s="35" t="s">
        <v>12</v>
      </c>
      <c r="C36" s="3" t="s">
        <v>10</v>
      </c>
      <c r="D36" s="4">
        <v>6.1368517991945017</v>
      </c>
      <c r="E36" s="3"/>
      <c r="F36" s="4">
        <v>3.9822767067981011</v>
      </c>
      <c r="G36" s="4"/>
      <c r="H36" s="4">
        <v>8.1462139910014279E-3</v>
      </c>
      <c r="I36" s="25"/>
      <c r="J36" s="41"/>
    </row>
    <row r="37" spans="2:10" ht="16" thickBot="1">
      <c r="B37" s="37" t="s">
        <v>12</v>
      </c>
      <c r="C37" s="12" t="s">
        <v>6</v>
      </c>
      <c r="D37" s="13">
        <v>0.29193879334981537</v>
      </c>
      <c r="E37" s="12"/>
      <c r="F37" s="13">
        <v>5.6246558158568556</v>
      </c>
      <c r="G37" s="13"/>
      <c r="H37" s="13">
        <v>5.4735174396309063E-4</v>
      </c>
      <c r="I37" s="26"/>
      <c r="J37" s="42"/>
    </row>
    <row r="38" spans="2:10" ht="16" thickBot="1">
      <c r="B38" s="39"/>
      <c r="C38" s="14"/>
      <c r="D38" s="14"/>
      <c r="E38" s="14"/>
      <c r="F38" s="15"/>
      <c r="G38" s="15"/>
      <c r="H38" s="15"/>
      <c r="I38" s="27"/>
      <c r="J38" s="43"/>
    </row>
    <row r="39" spans="2:10" ht="16">
      <c r="B39" s="33" t="s">
        <v>13</v>
      </c>
      <c r="C39" s="10" t="s">
        <v>7</v>
      </c>
      <c r="D39" s="11">
        <v>229.60955710965391</v>
      </c>
      <c r="E39" s="10"/>
      <c r="F39" s="11">
        <v>49.036625744492213</v>
      </c>
      <c r="G39" s="11"/>
      <c r="H39" s="11">
        <v>3.75309263978157</v>
      </c>
      <c r="I39" s="24"/>
      <c r="J39" s="34">
        <v>0.40899999999999997</v>
      </c>
    </row>
    <row r="40" spans="2:10">
      <c r="B40" s="35" t="s">
        <v>13</v>
      </c>
      <c r="C40" s="3" t="s">
        <v>6</v>
      </c>
      <c r="D40" s="4">
        <v>28.065654506582629</v>
      </c>
      <c r="E40" s="3"/>
      <c r="F40" s="4">
        <v>53.314181127165362</v>
      </c>
      <c r="G40" s="4"/>
      <c r="H40" s="4">
        <v>0.49876579593879711</v>
      </c>
      <c r="I40" s="25"/>
      <c r="J40" s="36"/>
    </row>
    <row r="41" spans="2:10">
      <c r="B41" s="35" t="s">
        <v>13</v>
      </c>
      <c r="C41" s="3" t="s">
        <v>3</v>
      </c>
      <c r="D41" s="4">
        <v>21.342660691551789</v>
      </c>
      <c r="E41" s="3"/>
      <c r="F41" s="4">
        <v>61.862732682007334</v>
      </c>
      <c r="G41" s="4"/>
      <c r="H41" s="4">
        <v>0.44010510436141809</v>
      </c>
      <c r="I41" s="25"/>
      <c r="J41" s="36"/>
    </row>
    <row r="42" spans="2:10">
      <c r="B42" s="35" t="s">
        <v>13</v>
      </c>
      <c r="C42" s="3" t="s">
        <v>10</v>
      </c>
      <c r="D42" s="4">
        <v>108.3345280799885</v>
      </c>
      <c r="E42" s="3"/>
      <c r="F42" s="4">
        <v>8.2478378559433985</v>
      </c>
      <c r="G42" s="4"/>
      <c r="H42" s="4">
        <v>0.2978418739346308</v>
      </c>
      <c r="I42" s="25"/>
      <c r="J42" s="36"/>
    </row>
    <row r="43" spans="2:10">
      <c r="B43" s="35" t="s">
        <v>13</v>
      </c>
      <c r="C43" s="3" t="s">
        <v>8</v>
      </c>
      <c r="D43" s="4">
        <v>12.144380751007709</v>
      </c>
      <c r="E43" s="3"/>
      <c r="F43" s="4">
        <v>43.898651207354789</v>
      </c>
      <c r="G43" s="4"/>
      <c r="H43" s="4">
        <v>0.17770731157260031</v>
      </c>
      <c r="I43" s="25"/>
      <c r="J43" s="36"/>
    </row>
    <row r="44" spans="2:10" ht="16" thickBot="1">
      <c r="B44" s="37" t="s">
        <v>13</v>
      </c>
      <c r="C44" s="12" t="s">
        <v>9</v>
      </c>
      <c r="D44" s="13">
        <v>28.255205788774319</v>
      </c>
      <c r="E44" s="12"/>
      <c r="F44" s="13">
        <v>4.985305363606586</v>
      </c>
      <c r="G44" s="13"/>
      <c r="H44" s="13">
        <v>4.6953609656194821E-2</v>
      </c>
      <c r="I44" s="26"/>
      <c r="J44" s="38"/>
    </row>
  </sheetData>
  <sortState xmlns:xlrd2="http://schemas.microsoft.com/office/spreadsheetml/2017/richdata2" ref="B39:H44">
    <sortCondition descending="1" ref="H39:H44"/>
  </sortState>
  <pageMargins left="0.7" right="0.7" top="0.75" bottom="0.75" header="0.3" footer="0.3"/>
  <pageSetup orientation="portrait" horizontalDpi="0" verticalDpi="0"/>
  <headerFooter>
    <oddHeader>&amp;L&amp;"Calibri,Regular"&amp;K000000Final Final/AbCrIr_Table.xlsx&amp;C&amp;"Calibri,Regular"&amp;K000000Ordered by IR per event, descending&amp;R&amp;"Calibri,Regular"&amp;K000000&amp;D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47ACD-80AF-4645-98BC-59EDD52A3062}">
  <dimension ref="B1:Q44"/>
  <sheetViews>
    <sheetView topLeftCell="A15" zoomScale="140" zoomScaleNormal="140" workbookViewId="0">
      <selection activeCell="H46" sqref="H46"/>
    </sheetView>
  </sheetViews>
  <sheetFormatPr baseColWidth="10" defaultColWidth="8.83203125" defaultRowHeight="15"/>
  <cols>
    <col min="1" max="1" width="4.1640625" customWidth="1"/>
    <col min="4" max="4" width="10.1640625" customWidth="1"/>
    <col min="5" max="5" width="3.5" customWidth="1"/>
    <col min="6" max="6" width="9.6640625" customWidth="1"/>
    <col min="7" max="7" width="3.1640625" customWidth="1"/>
    <col min="8" max="8" width="10.6640625" style="28" customWidth="1"/>
    <col min="9" max="9" width="3.1640625" customWidth="1"/>
    <col min="10" max="10" width="10.6640625" customWidth="1"/>
    <col min="13" max="13" width="2.83203125" customWidth="1"/>
    <col min="16" max="16" width="9.6640625" hidden="1" customWidth="1"/>
    <col min="17" max="17" width="9" bestFit="1" customWidth="1"/>
  </cols>
  <sheetData>
    <row r="1" spans="2:17" s="1" customFormat="1" ht="35" thickBot="1">
      <c r="B1" s="6" t="s">
        <v>0</v>
      </c>
      <c r="C1" s="7" t="s">
        <v>1</v>
      </c>
      <c r="D1" s="8" t="s">
        <v>14</v>
      </c>
      <c r="E1" s="7"/>
      <c r="F1" s="8" t="s">
        <v>17</v>
      </c>
      <c r="G1" s="8"/>
      <c r="H1" s="8" t="s">
        <v>20</v>
      </c>
      <c r="I1" s="21"/>
      <c r="J1" s="9" t="s">
        <v>21</v>
      </c>
    </row>
    <row r="2" spans="2:17" s="1" customFormat="1">
      <c r="B2" s="29"/>
      <c r="C2" s="2"/>
      <c r="D2" s="2"/>
      <c r="E2" s="2"/>
      <c r="F2" s="2"/>
      <c r="G2" s="2"/>
      <c r="H2" s="2"/>
      <c r="I2" s="22"/>
      <c r="J2" s="30"/>
    </row>
    <row r="3" spans="2:17" s="1" customFormat="1" ht="16" thickBot="1">
      <c r="B3" s="31"/>
      <c r="C3" s="16"/>
      <c r="D3" s="16"/>
      <c r="E3" s="16"/>
      <c r="F3" s="16"/>
      <c r="G3" s="16"/>
      <c r="H3" s="16"/>
      <c r="I3" s="23"/>
      <c r="J3" s="32"/>
    </row>
    <row r="4" spans="2:17" ht="16">
      <c r="B4" s="33" t="s">
        <v>2</v>
      </c>
      <c r="C4" s="10" t="s">
        <v>3</v>
      </c>
      <c r="D4" s="11">
        <v>69.352425674271629</v>
      </c>
      <c r="E4" s="10"/>
      <c r="F4" s="11">
        <v>53.324006367500623</v>
      </c>
      <c r="G4" s="11"/>
      <c r="H4" s="11">
        <v>1.232716396085491</v>
      </c>
      <c r="I4" s="24"/>
      <c r="J4" s="34">
        <v>0.39500000000000002</v>
      </c>
      <c r="P4" s="5"/>
      <c r="Q4" s="5"/>
    </row>
    <row r="5" spans="2:17">
      <c r="B5" s="35" t="s">
        <v>2</v>
      </c>
      <c r="C5" s="3" t="s">
        <v>6</v>
      </c>
      <c r="D5" s="4">
        <v>22.01388964265594</v>
      </c>
      <c r="E5" s="3"/>
      <c r="F5" s="4">
        <v>46.630924729988152</v>
      </c>
      <c r="G5" s="4"/>
      <c r="H5" s="4">
        <v>0.34217601031365158</v>
      </c>
      <c r="I5" s="25"/>
      <c r="J5" s="36"/>
      <c r="P5" s="5"/>
      <c r="Q5" s="5"/>
    </row>
    <row r="6" spans="2:17">
      <c r="B6" s="35" t="s">
        <v>2</v>
      </c>
      <c r="C6" s="3" t="s">
        <v>9</v>
      </c>
      <c r="D6" s="4">
        <v>13.21236661938614</v>
      </c>
      <c r="E6" s="3"/>
      <c r="F6" s="4">
        <v>13.15441419874557</v>
      </c>
      <c r="G6" s="4"/>
      <c r="H6" s="4">
        <v>5.7933647685695012E-2</v>
      </c>
      <c r="I6" s="25"/>
      <c r="J6" s="36"/>
      <c r="P6" s="5"/>
      <c r="Q6" s="5"/>
    </row>
    <row r="7" spans="2:17">
      <c r="B7" s="35" t="s">
        <v>2</v>
      </c>
      <c r="C7" s="3" t="s">
        <v>10</v>
      </c>
      <c r="D7" s="4">
        <v>5.7637137779501311</v>
      </c>
      <c r="E7" s="3"/>
      <c r="F7" s="4">
        <v>2.8532935488878262</v>
      </c>
      <c r="G7" s="4"/>
      <c r="H7" s="4">
        <v>5.4818557800869966E-3</v>
      </c>
      <c r="I7" s="25"/>
      <c r="J7" s="36"/>
      <c r="P7" s="5"/>
      <c r="Q7" s="5"/>
    </row>
    <row r="8" spans="2:17">
      <c r="B8" s="35" t="s">
        <v>2</v>
      </c>
      <c r="C8" s="3" t="s">
        <v>7</v>
      </c>
      <c r="D8" s="4">
        <v>4.5245943094522394</v>
      </c>
      <c r="E8" s="3"/>
      <c r="F8" s="4">
        <v>46.383300599618103</v>
      </c>
      <c r="G8" s="4"/>
      <c r="H8" s="4">
        <v>6.9955205982214885E-2</v>
      </c>
      <c r="I8" s="25"/>
      <c r="J8" s="36"/>
      <c r="P8" s="5"/>
      <c r="Q8" s="5"/>
    </row>
    <row r="9" spans="2:17" ht="16" thickBot="1">
      <c r="B9" s="37" t="s">
        <v>2</v>
      </c>
      <c r="C9" s="12" t="s">
        <v>8</v>
      </c>
      <c r="D9" s="13">
        <v>1.051830490483131</v>
      </c>
      <c r="E9" s="12"/>
      <c r="F9" s="13">
        <v>31.89641175614581</v>
      </c>
      <c r="G9" s="13"/>
      <c r="H9" s="13">
        <v>1.118320614070625E-2</v>
      </c>
      <c r="I9" s="26"/>
      <c r="J9" s="38"/>
      <c r="P9" s="5"/>
      <c r="Q9" s="5"/>
    </row>
    <row r="10" spans="2:17" ht="16" thickBot="1">
      <c r="B10" s="39"/>
      <c r="C10" s="14"/>
      <c r="D10" s="15"/>
      <c r="E10" s="14"/>
      <c r="F10" s="15"/>
      <c r="G10" s="15"/>
      <c r="H10" s="15"/>
      <c r="I10" s="27"/>
      <c r="J10" s="40"/>
      <c r="K10" s="5"/>
      <c r="L10" s="5"/>
      <c r="P10" s="5"/>
      <c r="Q10" s="5"/>
    </row>
    <row r="11" spans="2:17" ht="16">
      <c r="B11" s="33" t="s">
        <v>4</v>
      </c>
      <c r="C11" s="10" t="s">
        <v>3</v>
      </c>
      <c r="D11" s="11">
        <v>73.302874047992972</v>
      </c>
      <c r="E11" s="10"/>
      <c r="F11" s="11">
        <v>48.915412043839993</v>
      </c>
      <c r="G11" s="11"/>
      <c r="H11" s="11">
        <v>1.19521342935176</v>
      </c>
      <c r="I11" s="24"/>
      <c r="J11" s="34">
        <v>0.40600000000000003</v>
      </c>
      <c r="K11" s="5"/>
      <c r="L11" s="5"/>
      <c r="P11" s="5"/>
      <c r="Q11" s="5"/>
    </row>
    <row r="12" spans="2:17">
      <c r="B12" s="35" t="s">
        <v>4</v>
      </c>
      <c r="C12" s="3" t="s">
        <v>10</v>
      </c>
      <c r="D12" s="4">
        <v>12.84271819076282</v>
      </c>
      <c r="E12" s="3"/>
      <c r="F12" s="4">
        <v>-6.121008072853015</v>
      </c>
      <c r="G12" s="4"/>
      <c r="H12" s="4">
        <v>-2.620346057434517E-2</v>
      </c>
      <c r="I12" s="25"/>
      <c r="J12" s="41"/>
      <c r="K12" s="5"/>
      <c r="L12" s="5"/>
    </row>
    <row r="13" spans="2:17">
      <c r="B13" s="35" t="s">
        <v>4</v>
      </c>
      <c r="C13" s="3" t="s">
        <v>6</v>
      </c>
      <c r="D13" s="4">
        <v>10.175388953848429</v>
      </c>
      <c r="E13" s="3"/>
      <c r="F13" s="4">
        <v>26.777779353426411</v>
      </c>
      <c r="G13" s="4"/>
      <c r="H13" s="4">
        <v>9.0824773413815216E-2</v>
      </c>
      <c r="I13" s="25"/>
      <c r="J13" s="41"/>
      <c r="K13" s="5"/>
      <c r="L13" s="5"/>
    </row>
    <row r="14" spans="2:17">
      <c r="B14" s="35" t="s">
        <v>4</v>
      </c>
      <c r="C14" s="3" t="s">
        <v>7</v>
      </c>
      <c r="D14" s="4">
        <v>7.3177330468231157</v>
      </c>
      <c r="E14" s="3"/>
      <c r="F14" s="4">
        <v>44.49461179139638</v>
      </c>
      <c r="G14" s="4"/>
      <c r="H14" s="4">
        <v>0.1085332303704889</v>
      </c>
      <c r="I14" s="25"/>
      <c r="J14" s="41"/>
      <c r="K14" s="5"/>
      <c r="L14" s="5"/>
    </row>
    <row r="15" spans="2:17">
      <c r="B15" s="35" t="s">
        <v>4</v>
      </c>
      <c r="C15" s="3" t="s">
        <v>8</v>
      </c>
      <c r="D15" s="4">
        <v>4.5878165474540564</v>
      </c>
      <c r="E15" s="3"/>
      <c r="F15" s="4">
        <v>43.245667143964837</v>
      </c>
      <c r="G15" s="4"/>
      <c r="H15" s="4">
        <v>6.6134395776257349E-2</v>
      </c>
      <c r="I15" s="25"/>
      <c r="J15" s="41"/>
      <c r="K15" s="5"/>
      <c r="L15" s="5"/>
    </row>
    <row r="16" spans="2:17" ht="16" thickBot="1">
      <c r="B16" s="37" t="s">
        <v>4</v>
      </c>
      <c r="C16" s="12" t="s">
        <v>9</v>
      </c>
      <c r="D16" s="13">
        <v>1.4357006725661621</v>
      </c>
      <c r="E16" s="12"/>
      <c r="F16" s="13">
        <v>10.94570200089389</v>
      </c>
      <c r="G16" s="13"/>
      <c r="H16" s="13">
        <v>5.2382505747973823E-3</v>
      </c>
      <c r="I16" s="26"/>
      <c r="J16" s="42"/>
      <c r="K16" s="5"/>
      <c r="L16" s="5"/>
    </row>
    <row r="17" spans="2:12" ht="16" thickBot="1">
      <c r="B17" s="39"/>
      <c r="C17" s="14"/>
      <c r="D17" s="15"/>
      <c r="E17" s="14"/>
      <c r="F17" s="15"/>
      <c r="G17" s="15"/>
      <c r="H17" s="15"/>
      <c r="I17" s="27"/>
      <c r="J17" s="43"/>
      <c r="K17" s="5"/>
      <c r="L17" s="5"/>
    </row>
    <row r="18" spans="2:12" ht="16">
      <c r="B18" s="33" t="s">
        <v>5</v>
      </c>
      <c r="C18" s="10" t="s">
        <v>10</v>
      </c>
      <c r="D18" s="11">
        <v>9.1047343620872283</v>
      </c>
      <c r="E18" s="10"/>
      <c r="F18" s="11">
        <v>11.899861483203489</v>
      </c>
      <c r="G18" s="11"/>
      <c r="H18" s="11">
        <v>3.6115025916733691E-2</v>
      </c>
      <c r="I18" s="24"/>
      <c r="J18" s="44">
        <v>0.159</v>
      </c>
      <c r="K18" s="5"/>
      <c r="L18" s="5"/>
    </row>
    <row r="19" spans="2:12">
      <c r="B19" s="33" t="s">
        <v>5</v>
      </c>
      <c r="C19" s="10" t="s">
        <v>9</v>
      </c>
      <c r="D19" s="11">
        <v>8.2945546166269501</v>
      </c>
      <c r="E19" s="10"/>
      <c r="F19" s="11">
        <v>15.088702368469971</v>
      </c>
      <c r="G19" s="11"/>
      <c r="H19" s="11">
        <v>4.1718021963100878E-2</v>
      </c>
      <c r="I19" s="24"/>
      <c r="J19" s="45"/>
    </row>
    <row r="20" spans="2:12">
      <c r="B20" s="35" t="s">
        <v>5</v>
      </c>
      <c r="C20" s="3" t="s">
        <v>7</v>
      </c>
      <c r="D20" s="4">
        <v>3.885826038447437</v>
      </c>
      <c r="E20" s="3"/>
      <c r="F20" s="4">
        <v>35.299573879018439</v>
      </c>
      <c r="G20" s="4"/>
      <c r="H20" s="4">
        <v>4.572266777506296E-2</v>
      </c>
      <c r="I20" s="25"/>
      <c r="J20" s="41"/>
    </row>
    <row r="21" spans="2:12">
      <c r="B21" s="35" t="s">
        <v>5</v>
      </c>
      <c r="C21" s="3" t="s">
        <v>3</v>
      </c>
      <c r="D21" s="4">
        <v>3.3392218110939749</v>
      </c>
      <c r="E21" s="3"/>
      <c r="F21" s="4">
        <v>38.628327351363488</v>
      </c>
      <c r="G21" s="4"/>
      <c r="H21" s="4">
        <v>4.299618440591698E-2</v>
      </c>
      <c r="I21" s="25"/>
      <c r="J21" s="41"/>
    </row>
    <row r="22" spans="2:12">
      <c r="B22" s="35" t="s">
        <v>5</v>
      </c>
      <c r="C22" s="3" t="s">
        <v>6</v>
      </c>
      <c r="D22" s="4">
        <v>2.8947265398703208</v>
      </c>
      <c r="E22" s="3"/>
      <c r="F22" s="4">
        <v>18.223164680506599</v>
      </c>
      <c r="G22" s="4"/>
      <c r="H22" s="4">
        <v>1.7583692813696639E-2</v>
      </c>
      <c r="I22" s="25"/>
      <c r="J22" s="41"/>
    </row>
    <row r="23" spans="2:12" ht="16" thickBot="1">
      <c r="B23" s="37" t="s">
        <v>5</v>
      </c>
      <c r="C23" s="12" t="s">
        <v>8</v>
      </c>
      <c r="D23" s="13">
        <v>1.5074887206419321</v>
      </c>
      <c r="E23" s="12"/>
      <c r="F23" s="13">
        <v>30.394682109555578</v>
      </c>
      <c r="G23" s="13"/>
      <c r="H23" s="13">
        <v>1.5273213482550721E-2</v>
      </c>
      <c r="I23" s="26"/>
      <c r="J23" s="42"/>
    </row>
    <row r="24" spans="2:12" ht="16" thickBot="1">
      <c r="B24" s="39"/>
      <c r="C24" s="14"/>
      <c r="D24" s="15"/>
      <c r="E24" s="14"/>
      <c r="F24" s="15"/>
      <c r="G24" s="15"/>
      <c r="H24" s="15"/>
      <c r="I24" s="27"/>
      <c r="J24" s="43"/>
    </row>
    <row r="25" spans="2:12" ht="16">
      <c r="B25" s="33" t="s">
        <v>11</v>
      </c>
      <c r="C25" s="10" t="s">
        <v>9</v>
      </c>
      <c r="D25" s="11">
        <v>21.693795926069161</v>
      </c>
      <c r="E25" s="10"/>
      <c r="F25" s="11">
        <v>-0.93461216484694931</v>
      </c>
      <c r="G25" s="11"/>
      <c r="H25" s="11">
        <v>-6.7584285247371412E-3</v>
      </c>
      <c r="I25" s="24"/>
      <c r="J25" s="44">
        <v>0.19900000000000001</v>
      </c>
    </row>
    <row r="26" spans="2:12">
      <c r="B26" s="35" t="s">
        <v>11</v>
      </c>
      <c r="C26" s="3" t="s">
        <v>10</v>
      </c>
      <c r="D26" s="4">
        <v>19.499595541858419</v>
      </c>
      <c r="E26" s="3"/>
      <c r="F26" s="4">
        <v>-2.5188175683882719</v>
      </c>
      <c r="G26" s="4"/>
      <c r="H26" s="4">
        <v>-1.6371974609099539E-2</v>
      </c>
      <c r="I26" s="25"/>
      <c r="J26" s="41"/>
    </row>
    <row r="27" spans="2:12">
      <c r="B27" s="35" t="s">
        <v>11</v>
      </c>
      <c r="C27" s="3" t="s">
        <v>7</v>
      </c>
      <c r="D27" s="4">
        <v>3.200638916667947</v>
      </c>
      <c r="E27" s="3"/>
      <c r="F27" s="4">
        <v>45.253306006031238</v>
      </c>
      <c r="G27" s="4"/>
      <c r="H27" s="4">
        <v>4.8279830770262301E-2</v>
      </c>
      <c r="I27" s="25"/>
      <c r="J27" s="41"/>
    </row>
    <row r="28" spans="2:12">
      <c r="B28" s="35" t="s">
        <v>11</v>
      </c>
      <c r="C28" s="3" t="s">
        <v>8</v>
      </c>
      <c r="D28" s="4">
        <v>2.7270342370896268</v>
      </c>
      <c r="E28" s="3"/>
      <c r="F28" s="4">
        <v>23.69755220416123</v>
      </c>
      <c r="G28" s="4"/>
      <c r="H28" s="4">
        <v>2.154134539865548E-2</v>
      </c>
      <c r="I28" s="25"/>
      <c r="J28" s="41"/>
    </row>
    <row r="29" spans="2:12">
      <c r="B29" s="35" t="s">
        <v>11</v>
      </c>
      <c r="C29" s="3" t="s">
        <v>3</v>
      </c>
      <c r="D29" s="4">
        <v>0.69118001979927546</v>
      </c>
      <c r="E29" s="3"/>
      <c r="F29" s="4">
        <v>36.824509089056761</v>
      </c>
      <c r="G29" s="4"/>
      <c r="H29" s="4">
        <v>8.484121640424282E-3</v>
      </c>
      <c r="I29" s="25"/>
      <c r="J29" s="41"/>
    </row>
    <row r="30" spans="2:12" ht="16" thickBot="1">
      <c r="B30" s="37" t="s">
        <v>11</v>
      </c>
      <c r="C30" s="12" t="s">
        <v>6</v>
      </c>
      <c r="D30" s="13">
        <v>0.52918977954385638</v>
      </c>
      <c r="E30" s="12"/>
      <c r="F30" s="13">
        <v>-6.8504476642554621</v>
      </c>
      <c r="G30" s="13"/>
      <c r="H30" s="13">
        <v>-1.2083956297413579E-3</v>
      </c>
      <c r="I30" s="26"/>
      <c r="J30" s="42"/>
    </row>
    <row r="31" spans="2:12" ht="16" thickBot="1">
      <c r="B31" s="39"/>
      <c r="C31" s="14"/>
      <c r="D31" s="14"/>
      <c r="E31" s="14"/>
      <c r="F31" s="15"/>
      <c r="G31" s="15"/>
      <c r="H31" s="15"/>
      <c r="I31" s="27"/>
      <c r="J31" s="43"/>
    </row>
    <row r="32" spans="2:12" ht="16">
      <c r="B32" s="33" t="s">
        <v>12</v>
      </c>
      <c r="C32" s="10" t="s">
        <v>9</v>
      </c>
      <c r="D32" s="11">
        <v>14.34015887066103</v>
      </c>
      <c r="E32" s="10"/>
      <c r="F32" s="11">
        <v>8.9550439645090165</v>
      </c>
      <c r="G32" s="11"/>
      <c r="H32" s="11">
        <v>4.2805584381604499E-2</v>
      </c>
      <c r="I32" s="24"/>
      <c r="J32" s="44">
        <v>0.20399999999999999</v>
      </c>
    </row>
    <row r="33" spans="2:10">
      <c r="B33" s="35" t="s">
        <v>12</v>
      </c>
      <c r="C33" s="3" t="s">
        <v>10</v>
      </c>
      <c r="D33" s="4">
        <v>6.1368517991945017</v>
      </c>
      <c r="E33" s="3"/>
      <c r="F33" s="4">
        <v>3.9822767067981011</v>
      </c>
      <c r="G33" s="4"/>
      <c r="H33" s="4">
        <v>8.1462139910014279E-3</v>
      </c>
      <c r="I33" s="25"/>
      <c r="J33" s="41"/>
    </row>
    <row r="34" spans="2:10">
      <c r="B34" s="35" t="s">
        <v>12</v>
      </c>
      <c r="C34" s="3" t="s">
        <v>7</v>
      </c>
      <c r="D34" s="4">
        <v>4.8192214218302167</v>
      </c>
      <c r="E34" s="3"/>
      <c r="F34" s="4">
        <v>33.303722178266433</v>
      </c>
      <c r="G34" s="4"/>
      <c r="H34" s="4">
        <v>5.3499337116061217E-2</v>
      </c>
      <c r="I34" s="25"/>
      <c r="J34" s="41"/>
    </row>
    <row r="35" spans="2:10">
      <c r="B35" s="35" t="s">
        <v>12</v>
      </c>
      <c r="C35" s="3" t="s">
        <v>8</v>
      </c>
      <c r="D35" s="4">
        <v>1.582897923831146</v>
      </c>
      <c r="E35" s="3"/>
      <c r="F35" s="4">
        <v>16.864141223369359</v>
      </c>
      <c r="G35" s="4"/>
      <c r="H35" s="4">
        <v>8.8980713765555303E-3</v>
      </c>
      <c r="I35" s="25"/>
      <c r="J35" s="41"/>
    </row>
    <row r="36" spans="2:10">
      <c r="B36" s="35" t="s">
        <v>12</v>
      </c>
      <c r="C36" s="3" t="s">
        <v>3</v>
      </c>
      <c r="D36" s="4">
        <v>1.264522435807522</v>
      </c>
      <c r="E36" s="3"/>
      <c r="F36" s="4">
        <v>30.227047957333919</v>
      </c>
      <c r="G36" s="4"/>
      <c r="H36" s="4">
        <v>1.274092677009289E-2</v>
      </c>
      <c r="I36" s="25"/>
      <c r="J36" s="41"/>
    </row>
    <row r="37" spans="2:10" ht="16" thickBot="1">
      <c r="B37" s="37" t="s">
        <v>12</v>
      </c>
      <c r="C37" s="12" t="s">
        <v>6</v>
      </c>
      <c r="D37" s="13">
        <v>0.29193879334981537</v>
      </c>
      <c r="E37" s="12"/>
      <c r="F37" s="13">
        <v>5.6246558158568556</v>
      </c>
      <c r="G37" s="13"/>
      <c r="H37" s="13">
        <v>5.4735174396309063E-4</v>
      </c>
      <c r="I37" s="26"/>
      <c r="J37" s="42"/>
    </row>
    <row r="38" spans="2:10" ht="16" thickBot="1">
      <c r="B38" s="39"/>
      <c r="C38" s="14"/>
      <c r="D38" s="14"/>
      <c r="E38" s="14"/>
      <c r="F38" s="15"/>
      <c r="G38" s="15"/>
      <c r="H38" s="15"/>
      <c r="I38" s="27"/>
      <c r="J38" s="43"/>
    </row>
    <row r="39" spans="2:10" ht="16">
      <c r="B39" s="33" t="s">
        <v>13</v>
      </c>
      <c r="C39" s="10" t="s">
        <v>7</v>
      </c>
      <c r="D39" s="11">
        <v>229.60955710965391</v>
      </c>
      <c r="E39" s="10"/>
      <c r="F39" s="11">
        <v>49.036625744492213</v>
      </c>
      <c r="G39" s="11"/>
      <c r="H39" s="11">
        <v>3.75309263978157</v>
      </c>
      <c r="I39" s="24"/>
      <c r="J39" s="34">
        <v>0.40899999999999997</v>
      </c>
    </row>
    <row r="40" spans="2:10">
      <c r="B40" s="35" t="s">
        <v>13</v>
      </c>
      <c r="C40" s="3" t="s">
        <v>10</v>
      </c>
      <c r="D40" s="4">
        <v>108.3345280799885</v>
      </c>
      <c r="E40" s="3"/>
      <c r="F40" s="4">
        <v>8.2478378559433985</v>
      </c>
      <c r="G40" s="4"/>
      <c r="H40" s="4">
        <v>0.2978418739346308</v>
      </c>
      <c r="I40" s="25"/>
      <c r="J40" s="36"/>
    </row>
    <row r="41" spans="2:10">
      <c r="B41" s="35" t="s">
        <v>13</v>
      </c>
      <c r="C41" s="3" t="s">
        <v>9</v>
      </c>
      <c r="D41" s="4">
        <v>28.255205788774319</v>
      </c>
      <c r="E41" s="3"/>
      <c r="F41" s="4">
        <v>4.985305363606586</v>
      </c>
      <c r="G41" s="4"/>
      <c r="H41" s="4">
        <v>4.6953609656194821E-2</v>
      </c>
      <c r="I41" s="25"/>
      <c r="J41" s="36"/>
    </row>
    <row r="42" spans="2:10">
      <c r="B42" s="35" t="s">
        <v>13</v>
      </c>
      <c r="C42" s="3" t="s">
        <v>6</v>
      </c>
      <c r="D42" s="4">
        <v>28.065654506582629</v>
      </c>
      <c r="E42" s="3"/>
      <c r="F42" s="4">
        <v>53.314181127165362</v>
      </c>
      <c r="G42" s="4"/>
      <c r="H42" s="4">
        <v>0.49876579593879711</v>
      </c>
      <c r="I42" s="25"/>
      <c r="J42" s="36"/>
    </row>
    <row r="43" spans="2:10">
      <c r="B43" s="35" t="s">
        <v>13</v>
      </c>
      <c r="C43" s="3" t="s">
        <v>3</v>
      </c>
      <c r="D43" s="4">
        <v>21.342660691551789</v>
      </c>
      <c r="E43" s="3"/>
      <c r="F43" s="4">
        <v>61.862732682007334</v>
      </c>
      <c r="G43" s="4"/>
      <c r="H43" s="4">
        <v>0.44010510436141809</v>
      </c>
      <c r="I43" s="25"/>
      <c r="J43" s="36"/>
    </row>
    <row r="44" spans="2:10" ht="16" thickBot="1">
      <c r="B44" s="37" t="s">
        <v>13</v>
      </c>
      <c r="C44" s="12" t="s">
        <v>8</v>
      </c>
      <c r="D44" s="13">
        <v>12.144380751007709</v>
      </c>
      <c r="E44" s="12"/>
      <c r="F44" s="13">
        <v>43.898651207354789</v>
      </c>
      <c r="G44" s="13"/>
      <c r="H44" s="13">
        <v>0.17770731157260031</v>
      </c>
      <c r="I44" s="26"/>
      <c r="J44" s="38"/>
    </row>
  </sheetData>
  <sortState xmlns:xlrd2="http://schemas.microsoft.com/office/spreadsheetml/2017/richdata2" ref="B39:H44">
    <sortCondition descending="1" ref="D39:D44"/>
  </sortState>
  <pageMargins left="0.7" right="0.7" top="0.75" bottom="0.75" header="0.3" footer="0.3"/>
  <pageSetup orientation="portrait" horizontalDpi="0" verticalDpi="0"/>
  <headerFooter>
    <oddHeader>&amp;L&amp;"Calibri,Regular"&amp;K000000Final Final/AbCrIr_Table.xlsx&amp;C&amp;"Calibri,Regular"&amp;K000000Ordered by Abundance per event, descending&amp;R&amp;"Calibri,Regular"&amp;K000000&amp;D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E074A-A26E-9F46-A1C7-4B2C2391D1A8}">
  <dimension ref="B1:Q44"/>
  <sheetViews>
    <sheetView topLeftCell="A23" zoomScale="138" zoomScaleNormal="138" workbookViewId="0">
      <selection activeCell="B39" sqref="B39:H44"/>
    </sheetView>
  </sheetViews>
  <sheetFormatPr baseColWidth="10" defaultColWidth="8.83203125" defaultRowHeight="15"/>
  <cols>
    <col min="1" max="1" width="4.1640625" customWidth="1"/>
    <col min="4" max="4" width="10.1640625" customWidth="1"/>
    <col min="5" max="5" width="3.5" customWidth="1"/>
    <col min="6" max="6" width="9.6640625" customWidth="1"/>
    <col min="7" max="7" width="3.1640625" customWidth="1"/>
    <col min="8" max="8" width="10.6640625" style="28" customWidth="1"/>
    <col min="9" max="9" width="3.1640625" customWidth="1"/>
    <col min="10" max="10" width="10.6640625" customWidth="1"/>
    <col min="13" max="13" width="2.83203125" customWidth="1"/>
    <col min="16" max="16" width="9.6640625" hidden="1" customWidth="1"/>
    <col min="17" max="17" width="9" bestFit="1" customWidth="1"/>
  </cols>
  <sheetData>
    <row r="1" spans="2:17" s="1" customFormat="1" ht="35" thickBot="1">
      <c r="B1" s="6" t="s">
        <v>0</v>
      </c>
      <c r="C1" s="7" t="s">
        <v>1</v>
      </c>
      <c r="D1" s="8" t="s">
        <v>14</v>
      </c>
      <c r="E1" s="7"/>
      <c r="F1" s="8" t="s">
        <v>17</v>
      </c>
      <c r="G1" s="8"/>
      <c r="H1" s="8" t="s">
        <v>20</v>
      </c>
      <c r="I1" s="21"/>
      <c r="J1" s="9" t="s">
        <v>21</v>
      </c>
    </row>
    <row r="2" spans="2:17" s="1" customFormat="1">
      <c r="B2" s="29"/>
      <c r="C2" s="2"/>
      <c r="D2" s="2"/>
      <c r="E2" s="2"/>
      <c r="F2" s="2"/>
      <c r="G2" s="2"/>
      <c r="H2" s="2"/>
      <c r="I2" s="22"/>
      <c r="J2" s="30"/>
    </row>
    <row r="3" spans="2:17" s="1" customFormat="1" ht="16" thickBot="1">
      <c r="B3" s="31"/>
      <c r="C3" s="16"/>
      <c r="D3" s="16"/>
      <c r="E3" s="16"/>
      <c r="F3" s="16"/>
      <c r="G3" s="16"/>
      <c r="H3" s="16"/>
      <c r="I3" s="23"/>
      <c r="J3" s="32"/>
    </row>
    <row r="4" spans="2:17" ht="16">
      <c r="B4" s="33" t="s">
        <v>2</v>
      </c>
      <c r="C4" s="10" t="s">
        <v>3</v>
      </c>
      <c r="D4" s="11">
        <v>69.352425674271629</v>
      </c>
      <c r="E4" s="10"/>
      <c r="F4" s="11">
        <v>53.324006367500623</v>
      </c>
      <c r="G4" s="11"/>
      <c r="H4" s="11">
        <v>1.232716396085491</v>
      </c>
      <c r="I4" s="24"/>
      <c r="J4" s="34">
        <v>0.39500000000000002</v>
      </c>
      <c r="P4" s="5"/>
      <c r="Q4" s="5"/>
    </row>
    <row r="5" spans="2:17">
      <c r="B5" s="35" t="s">
        <v>2</v>
      </c>
      <c r="C5" s="3" t="s">
        <v>6</v>
      </c>
      <c r="D5" s="4">
        <v>22.01388964265594</v>
      </c>
      <c r="E5" s="3"/>
      <c r="F5" s="4">
        <v>46.630924729988152</v>
      </c>
      <c r="G5" s="4"/>
      <c r="H5" s="4">
        <v>0.34217601031365158</v>
      </c>
      <c r="I5" s="25"/>
      <c r="J5" s="36"/>
      <c r="P5" s="5"/>
      <c r="Q5" s="5"/>
    </row>
    <row r="6" spans="2:17">
      <c r="B6" s="35" t="s">
        <v>2</v>
      </c>
      <c r="C6" s="3" t="s">
        <v>7</v>
      </c>
      <c r="D6" s="4">
        <v>4.5245943094522394</v>
      </c>
      <c r="E6" s="3"/>
      <c r="F6" s="4">
        <v>46.383300599618103</v>
      </c>
      <c r="G6" s="4"/>
      <c r="H6" s="4">
        <v>6.9955205982214885E-2</v>
      </c>
      <c r="I6" s="25"/>
      <c r="J6" s="36"/>
      <c r="P6" s="5"/>
      <c r="Q6" s="5"/>
    </row>
    <row r="7" spans="2:17">
      <c r="B7" s="35" t="s">
        <v>2</v>
      </c>
      <c r="C7" s="3" t="s">
        <v>8</v>
      </c>
      <c r="D7" s="4">
        <v>1.051830490483131</v>
      </c>
      <c r="E7" s="3"/>
      <c r="F7" s="4">
        <v>31.89641175614581</v>
      </c>
      <c r="G7" s="4"/>
      <c r="H7" s="4">
        <v>1.118320614070625E-2</v>
      </c>
      <c r="I7" s="25"/>
      <c r="J7" s="36"/>
      <c r="P7" s="5"/>
      <c r="Q7" s="5"/>
    </row>
    <row r="8" spans="2:17">
      <c r="B8" s="35" t="s">
        <v>2</v>
      </c>
      <c r="C8" s="3" t="s">
        <v>9</v>
      </c>
      <c r="D8" s="4">
        <v>13.21236661938614</v>
      </c>
      <c r="E8" s="3"/>
      <c r="F8" s="4">
        <v>13.15441419874557</v>
      </c>
      <c r="G8" s="4"/>
      <c r="H8" s="4">
        <v>5.7933647685695012E-2</v>
      </c>
      <c r="I8" s="25"/>
      <c r="J8" s="36"/>
      <c r="P8" s="5"/>
      <c r="Q8" s="5"/>
    </row>
    <row r="9" spans="2:17" ht="16" thickBot="1">
      <c r="B9" s="37" t="s">
        <v>2</v>
      </c>
      <c r="C9" s="12" t="s">
        <v>10</v>
      </c>
      <c r="D9" s="13">
        <v>5.7637137779501311</v>
      </c>
      <c r="E9" s="12"/>
      <c r="F9" s="13">
        <v>2.8532935488878262</v>
      </c>
      <c r="G9" s="13"/>
      <c r="H9" s="13">
        <v>5.4818557800869966E-3</v>
      </c>
      <c r="I9" s="26"/>
      <c r="J9" s="38"/>
      <c r="P9" s="5"/>
      <c r="Q9" s="5"/>
    </row>
    <row r="10" spans="2:17" ht="16" thickBot="1">
      <c r="B10" s="39"/>
      <c r="C10" s="14"/>
      <c r="D10" s="15"/>
      <c r="E10" s="14"/>
      <c r="F10" s="15"/>
      <c r="G10" s="15"/>
      <c r="H10" s="15"/>
      <c r="I10" s="27"/>
      <c r="J10" s="40"/>
      <c r="K10" s="5"/>
      <c r="L10" s="5"/>
      <c r="P10" s="5"/>
      <c r="Q10" s="5"/>
    </row>
    <row r="11" spans="2:17" ht="16">
      <c r="B11" s="33" t="s">
        <v>4</v>
      </c>
      <c r="C11" s="10" t="s">
        <v>3</v>
      </c>
      <c r="D11" s="11">
        <v>73.302874047992972</v>
      </c>
      <c r="E11" s="10"/>
      <c r="F11" s="11">
        <v>48.915412043839993</v>
      </c>
      <c r="G11" s="11"/>
      <c r="H11" s="11">
        <v>1.19521342935176</v>
      </c>
      <c r="I11" s="24"/>
      <c r="J11" s="34">
        <v>0.40600000000000003</v>
      </c>
      <c r="K11" s="5"/>
      <c r="L11" s="5"/>
      <c r="P11" s="5"/>
      <c r="Q11" s="5"/>
    </row>
    <row r="12" spans="2:17">
      <c r="B12" s="35" t="s">
        <v>4</v>
      </c>
      <c r="C12" s="3" t="s">
        <v>7</v>
      </c>
      <c r="D12" s="4">
        <v>7.3177330468231157</v>
      </c>
      <c r="E12" s="3"/>
      <c r="F12" s="4">
        <v>44.49461179139638</v>
      </c>
      <c r="G12" s="4"/>
      <c r="H12" s="4">
        <v>0.1085332303704889</v>
      </c>
      <c r="I12" s="25"/>
      <c r="J12" s="41"/>
      <c r="K12" s="5"/>
      <c r="L12" s="5"/>
    </row>
    <row r="13" spans="2:17">
      <c r="B13" s="35" t="s">
        <v>4</v>
      </c>
      <c r="C13" s="3" t="s">
        <v>8</v>
      </c>
      <c r="D13" s="4">
        <v>4.5878165474540564</v>
      </c>
      <c r="E13" s="3"/>
      <c r="F13" s="4">
        <v>43.245667143964837</v>
      </c>
      <c r="G13" s="4"/>
      <c r="H13" s="4">
        <v>6.6134395776257349E-2</v>
      </c>
      <c r="I13" s="25"/>
      <c r="J13" s="41"/>
      <c r="K13" s="5"/>
      <c r="L13" s="5"/>
    </row>
    <row r="14" spans="2:17">
      <c r="B14" s="35" t="s">
        <v>4</v>
      </c>
      <c r="C14" s="3" t="s">
        <v>6</v>
      </c>
      <c r="D14" s="4">
        <v>10.175388953848429</v>
      </c>
      <c r="E14" s="3"/>
      <c r="F14" s="4">
        <v>26.777779353426411</v>
      </c>
      <c r="G14" s="4"/>
      <c r="H14" s="4">
        <v>9.0824773413815216E-2</v>
      </c>
      <c r="I14" s="25"/>
      <c r="J14" s="41"/>
      <c r="K14" s="5"/>
      <c r="L14" s="5"/>
    </row>
    <row r="15" spans="2:17">
      <c r="B15" s="35" t="s">
        <v>4</v>
      </c>
      <c r="C15" s="3" t="s">
        <v>9</v>
      </c>
      <c r="D15" s="4">
        <v>1.4357006725661621</v>
      </c>
      <c r="E15" s="3"/>
      <c r="F15" s="4">
        <v>10.94570200089389</v>
      </c>
      <c r="G15" s="4"/>
      <c r="H15" s="4">
        <v>5.2382505747973823E-3</v>
      </c>
      <c r="I15" s="25"/>
      <c r="J15" s="41"/>
      <c r="K15" s="5"/>
      <c r="L15" s="5"/>
    </row>
    <row r="16" spans="2:17" ht="16" thickBot="1">
      <c r="B16" s="37" t="s">
        <v>4</v>
      </c>
      <c r="C16" s="12" t="s">
        <v>10</v>
      </c>
      <c r="D16" s="13">
        <v>12.84271819076282</v>
      </c>
      <c r="E16" s="12"/>
      <c r="F16" s="13">
        <v>-6.121008072853015</v>
      </c>
      <c r="G16" s="13"/>
      <c r="H16" s="13">
        <v>-2.620346057434517E-2</v>
      </c>
      <c r="I16" s="26"/>
      <c r="J16" s="42"/>
      <c r="K16" s="5"/>
      <c r="L16" s="5"/>
    </row>
    <row r="17" spans="2:12" ht="16" thickBot="1">
      <c r="B17" s="39"/>
      <c r="C17" s="14"/>
      <c r="D17" s="15"/>
      <c r="E17" s="14"/>
      <c r="F17" s="15"/>
      <c r="G17" s="15"/>
      <c r="H17" s="15"/>
      <c r="I17" s="27"/>
      <c r="J17" s="43"/>
      <c r="K17" s="5"/>
      <c r="L17" s="5"/>
    </row>
    <row r="18" spans="2:12" ht="16">
      <c r="B18" s="33" t="s">
        <v>5</v>
      </c>
      <c r="C18" s="10" t="s">
        <v>3</v>
      </c>
      <c r="D18" s="11">
        <v>3.3392218110939749</v>
      </c>
      <c r="E18" s="10"/>
      <c r="F18" s="11">
        <v>38.628327351363488</v>
      </c>
      <c r="G18" s="11"/>
      <c r="H18" s="11">
        <v>4.299618440591698E-2</v>
      </c>
      <c r="I18" s="24"/>
      <c r="J18" s="44">
        <v>0.159</v>
      </c>
      <c r="K18" s="5"/>
      <c r="L18" s="5"/>
    </row>
    <row r="19" spans="2:12">
      <c r="B19" s="33" t="s">
        <v>5</v>
      </c>
      <c r="C19" s="10" t="s">
        <v>7</v>
      </c>
      <c r="D19" s="11">
        <v>3.885826038447437</v>
      </c>
      <c r="E19" s="10"/>
      <c r="F19" s="11">
        <v>35.299573879018439</v>
      </c>
      <c r="G19" s="11"/>
      <c r="H19" s="11">
        <v>4.572266777506296E-2</v>
      </c>
      <c r="I19" s="24"/>
      <c r="J19" s="45"/>
    </row>
    <row r="20" spans="2:12">
      <c r="B20" s="35" t="s">
        <v>5</v>
      </c>
      <c r="C20" s="3" t="s">
        <v>8</v>
      </c>
      <c r="D20" s="4">
        <v>1.5074887206419321</v>
      </c>
      <c r="E20" s="3"/>
      <c r="F20" s="4">
        <v>30.394682109555578</v>
      </c>
      <c r="G20" s="4"/>
      <c r="H20" s="4">
        <v>1.5273213482550721E-2</v>
      </c>
      <c r="I20" s="25"/>
      <c r="J20" s="41"/>
    </row>
    <row r="21" spans="2:12">
      <c r="B21" s="35" t="s">
        <v>5</v>
      </c>
      <c r="C21" s="3" t="s">
        <v>6</v>
      </c>
      <c r="D21" s="4">
        <v>2.8947265398703208</v>
      </c>
      <c r="E21" s="3"/>
      <c r="F21" s="4">
        <v>18.223164680506599</v>
      </c>
      <c r="G21" s="4"/>
      <c r="H21" s="4">
        <v>1.7583692813696639E-2</v>
      </c>
      <c r="I21" s="25"/>
      <c r="J21" s="41"/>
    </row>
    <row r="22" spans="2:12">
      <c r="B22" s="35" t="s">
        <v>5</v>
      </c>
      <c r="C22" s="3" t="s">
        <v>9</v>
      </c>
      <c r="D22" s="4">
        <v>8.2945546166269501</v>
      </c>
      <c r="E22" s="3"/>
      <c r="F22" s="4">
        <v>15.088702368469971</v>
      </c>
      <c r="G22" s="4"/>
      <c r="H22" s="4">
        <v>4.1718021963100878E-2</v>
      </c>
      <c r="I22" s="25"/>
      <c r="J22" s="41"/>
    </row>
    <row r="23" spans="2:12" ht="16" thickBot="1">
      <c r="B23" s="37" t="s">
        <v>5</v>
      </c>
      <c r="C23" s="12" t="s">
        <v>10</v>
      </c>
      <c r="D23" s="13">
        <v>9.1047343620872283</v>
      </c>
      <c r="E23" s="12"/>
      <c r="F23" s="13">
        <v>11.899861483203489</v>
      </c>
      <c r="G23" s="13"/>
      <c r="H23" s="13">
        <v>3.6115025916733691E-2</v>
      </c>
      <c r="I23" s="26"/>
      <c r="J23" s="42"/>
    </row>
    <row r="24" spans="2:12" ht="16" thickBot="1">
      <c r="B24" s="39"/>
      <c r="C24" s="14"/>
      <c r="D24" s="15"/>
      <c r="E24" s="14"/>
      <c r="F24" s="15"/>
      <c r="G24" s="15"/>
      <c r="H24" s="15"/>
      <c r="I24" s="27"/>
      <c r="J24" s="43"/>
    </row>
    <row r="25" spans="2:12" ht="16">
      <c r="B25" s="33" t="s">
        <v>11</v>
      </c>
      <c r="C25" s="10" t="s">
        <v>7</v>
      </c>
      <c r="D25" s="11">
        <v>3.200638916667947</v>
      </c>
      <c r="E25" s="10"/>
      <c r="F25" s="11">
        <v>45.253306006031238</v>
      </c>
      <c r="G25" s="11"/>
      <c r="H25" s="11">
        <v>4.8279830770262301E-2</v>
      </c>
      <c r="I25" s="24"/>
      <c r="J25" s="44">
        <v>0.19900000000000001</v>
      </c>
    </row>
    <row r="26" spans="2:12">
      <c r="B26" s="35" t="s">
        <v>11</v>
      </c>
      <c r="C26" s="3" t="s">
        <v>3</v>
      </c>
      <c r="D26" s="4">
        <v>0.69118001979927546</v>
      </c>
      <c r="E26" s="3"/>
      <c r="F26" s="4">
        <v>36.824509089056761</v>
      </c>
      <c r="G26" s="4"/>
      <c r="H26" s="4">
        <v>8.484121640424282E-3</v>
      </c>
      <c r="I26" s="25"/>
      <c r="J26" s="41"/>
    </row>
    <row r="27" spans="2:12">
      <c r="B27" s="35" t="s">
        <v>11</v>
      </c>
      <c r="C27" s="3" t="s">
        <v>8</v>
      </c>
      <c r="D27" s="4">
        <v>2.7270342370896268</v>
      </c>
      <c r="E27" s="3"/>
      <c r="F27" s="4">
        <v>23.69755220416123</v>
      </c>
      <c r="G27" s="4"/>
      <c r="H27" s="4">
        <v>2.154134539865548E-2</v>
      </c>
      <c r="I27" s="25"/>
      <c r="J27" s="41"/>
    </row>
    <row r="28" spans="2:12">
      <c r="B28" s="35" t="s">
        <v>11</v>
      </c>
      <c r="C28" s="3" t="s">
        <v>9</v>
      </c>
      <c r="D28" s="4">
        <v>21.693795926069161</v>
      </c>
      <c r="E28" s="3"/>
      <c r="F28" s="4">
        <v>-0.93461216484694931</v>
      </c>
      <c r="G28" s="4"/>
      <c r="H28" s="4">
        <v>-6.7584285247371412E-3</v>
      </c>
      <c r="I28" s="25"/>
      <c r="J28" s="41"/>
    </row>
    <row r="29" spans="2:12">
      <c r="B29" s="35" t="s">
        <v>11</v>
      </c>
      <c r="C29" s="3" t="s">
        <v>10</v>
      </c>
      <c r="D29" s="4">
        <v>19.499595541858419</v>
      </c>
      <c r="E29" s="3"/>
      <c r="F29" s="4">
        <v>-2.5188175683882719</v>
      </c>
      <c r="G29" s="4"/>
      <c r="H29" s="4">
        <v>-1.6371974609099539E-2</v>
      </c>
      <c r="I29" s="25"/>
      <c r="J29" s="41"/>
    </row>
    <row r="30" spans="2:12" ht="16" thickBot="1">
      <c r="B30" s="37" t="s">
        <v>11</v>
      </c>
      <c r="C30" s="12" t="s">
        <v>6</v>
      </c>
      <c r="D30" s="13">
        <v>0.52918977954385638</v>
      </c>
      <c r="E30" s="12"/>
      <c r="F30" s="13">
        <v>-6.8504476642554621</v>
      </c>
      <c r="G30" s="13"/>
      <c r="H30" s="13">
        <v>-1.2083956297413579E-3</v>
      </c>
      <c r="I30" s="26"/>
      <c r="J30" s="42"/>
    </row>
    <row r="31" spans="2:12" ht="16" thickBot="1">
      <c r="B31" s="39"/>
      <c r="C31" s="14"/>
      <c r="D31" s="14"/>
      <c r="E31" s="14"/>
      <c r="F31" s="15"/>
      <c r="G31" s="15"/>
      <c r="H31" s="15"/>
      <c r="I31" s="27"/>
      <c r="J31" s="43"/>
    </row>
    <row r="32" spans="2:12" ht="16">
      <c r="B32" s="33" t="s">
        <v>12</v>
      </c>
      <c r="C32" s="10" t="s">
        <v>7</v>
      </c>
      <c r="D32" s="11">
        <v>4.8192214218302167</v>
      </c>
      <c r="E32" s="10"/>
      <c r="F32" s="11">
        <v>33.303722178266433</v>
      </c>
      <c r="G32" s="11"/>
      <c r="H32" s="11">
        <v>5.3499337116061217E-2</v>
      </c>
      <c r="I32" s="24"/>
      <c r="J32" s="44">
        <v>0.20399999999999999</v>
      </c>
    </row>
    <row r="33" spans="2:10">
      <c r="B33" s="35" t="s">
        <v>12</v>
      </c>
      <c r="C33" s="3" t="s">
        <v>3</v>
      </c>
      <c r="D33" s="4">
        <v>1.264522435807522</v>
      </c>
      <c r="E33" s="3"/>
      <c r="F33" s="4">
        <v>30.227047957333919</v>
      </c>
      <c r="G33" s="4"/>
      <c r="H33" s="4">
        <v>1.274092677009289E-2</v>
      </c>
      <c r="I33" s="25"/>
      <c r="J33" s="41"/>
    </row>
    <row r="34" spans="2:10">
      <c r="B34" s="35" t="s">
        <v>12</v>
      </c>
      <c r="C34" s="3" t="s">
        <v>8</v>
      </c>
      <c r="D34" s="4">
        <v>1.582897923831146</v>
      </c>
      <c r="E34" s="3"/>
      <c r="F34" s="4">
        <v>16.864141223369359</v>
      </c>
      <c r="G34" s="4"/>
      <c r="H34" s="4">
        <v>8.8980713765555303E-3</v>
      </c>
      <c r="I34" s="25"/>
      <c r="J34" s="41"/>
    </row>
    <row r="35" spans="2:10">
      <c r="B35" s="35" t="s">
        <v>12</v>
      </c>
      <c r="C35" s="3" t="s">
        <v>9</v>
      </c>
      <c r="D35" s="4">
        <v>14.34015887066103</v>
      </c>
      <c r="E35" s="3"/>
      <c r="F35" s="4">
        <v>8.9550439645090165</v>
      </c>
      <c r="G35" s="4"/>
      <c r="H35" s="4">
        <v>4.2805584381604499E-2</v>
      </c>
      <c r="I35" s="25"/>
      <c r="J35" s="41"/>
    </row>
    <row r="36" spans="2:10">
      <c r="B36" s="35" t="s">
        <v>12</v>
      </c>
      <c r="C36" s="3" t="s">
        <v>6</v>
      </c>
      <c r="D36" s="4">
        <v>0.29193879334981537</v>
      </c>
      <c r="E36" s="3"/>
      <c r="F36" s="4">
        <v>5.6246558158568556</v>
      </c>
      <c r="G36" s="4"/>
      <c r="H36" s="4">
        <v>5.4735174396309063E-4</v>
      </c>
      <c r="I36" s="25"/>
      <c r="J36" s="41"/>
    </row>
    <row r="37" spans="2:10" ht="16" thickBot="1">
      <c r="B37" s="37" t="s">
        <v>12</v>
      </c>
      <c r="C37" s="12" t="s">
        <v>10</v>
      </c>
      <c r="D37" s="13">
        <v>6.1368517991945017</v>
      </c>
      <c r="E37" s="12"/>
      <c r="F37" s="13">
        <v>3.9822767067981011</v>
      </c>
      <c r="G37" s="13"/>
      <c r="H37" s="13">
        <v>8.1462139910014279E-3</v>
      </c>
      <c r="I37" s="26"/>
      <c r="J37" s="42"/>
    </row>
    <row r="38" spans="2:10" ht="16" thickBot="1">
      <c r="B38" s="39"/>
      <c r="C38" s="14"/>
      <c r="D38" s="14"/>
      <c r="E38" s="14"/>
      <c r="F38" s="15"/>
      <c r="G38" s="15"/>
      <c r="H38" s="15"/>
      <c r="I38" s="27"/>
      <c r="J38" s="43"/>
    </row>
    <row r="39" spans="2:10" ht="16">
      <c r="B39" s="33" t="s">
        <v>13</v>
      </c>
      <c r="C39" s="10" t="s">
        <v>3</v>
      </c>
      <c r="D39" s="11">
        <v>21.342660691551789</v>
      </c>
      <c r="E39" s="10"/>
      <c r="F39" s="11">
        <v>61.862732682007334</v>
      </c>
      <c r="G39" s="11"/>
      <c r="H39" s="11">
        <v>0.44010510436141809</v>
      </c>
      <c r="I39" s="24"/>
      <c r="J39" s="34">
        <v>0.40899999999999997</v>
      </c>
    </row>
    <row r="40" spans="2:10">
      <c r="B40" s="35" t="s">
        <v>13</v>
      </c>
      <c r="C40" s="3" t="s">
        <v>6</v>
      </c>
      <c r="D40" s="4">
        <v>28.065654506582629</v>
      </c>
      <c r="E40" s="3"/>
      <c r="F40" s="4">
        <v>53.314181127165362</v>
      </c>
      <c r="G40" s="4"/>
      <c r="H40" s="4">
        <v>0.49876579593879711</v>
      </c>
      <c r="I40" s="25"/>
      <c r="J40" s="36"/>
    </row>
    <row r="41" spans="2:10">
      <c r="B41" s="35" t="s">
        <v>13</v>
      </c>
      <c r="C41" s="3" t="s">
        <v>7</v>
      </c>
      <c r="D41" s="4">
        <v>229.60955710965391</v>
      </c>
      <c r="E41" s="3"/>
      <c r="F41" s="4">
        <v>49.036625744492213</v>
      </c>
      <c r="G41" s="4"/>
      <c r="H41" s="4">
        <v>3.75309263978157</v>
      </c>
      <c r="I41" s="25"/>
      <c r="J41" s="36"/>
    </row>
    <row r="42" spans="2:10">
      <c r="B42" s="35" t="s">
        <v>13</v>
      </c>
      <c r="C42" s="3" t="s">
        <v>8</v>
      </c>
      <c r="D42" s="4">
        <v>12.144380751007709</v>
      </c>
      <c r="E42" s="3"/>
      <c r="F42" s="4">
        <v>43.898651207354789</v>
      </c>
      <c r="G42" s="4"/>
      <c r="H42" s="4">
        <v>0.17770731157260031</v>
      </c>
      <c r="I42" s="25"/>
      <c r="J42" s="36"/>
    </row>
    <row r="43" spans="2:10">
      <c r="B43" s="35" t="s">
        <v>13</v>
      </c>
      <c r="C43" s="3" t="s">
        <v>10</v>
      </c>
      <c r="D43" s="4">
        <v>108.3345280799885</v>
      </c>
      <c r="E43" s="3"/>
      <c r="F43" s="4">
        <v>8.2478378559433985</v>
      </c>
      <c r="G43" s="4"/>
      <c r="H43" s="4">
        <v>0.2978418739346308</v>
      </c>
      <c r="I43" s="25"/>
      <c r="J43" s="36"/>
    </row>
    <row r="44" spans="2:10" ht="16" thickBot="1">
      <c r="B44" s="37" t="s">
        <v>13</v>
      </c>
      <c r="C44" s="12" t="s">
        <v>9</v>
      </c>
      <c r="D44" s="13">
        <v>28.255205788774319</v>
      </c>
      <c r="E44" s="12"/>
      <c r="F44" s="13">
        <v>4.985305363606586</v>
      </c>
      <c r="G44" s="13"/>
      <c r="H44" s="13">
        <v>4.6953609656194821E-2</v>
      </c>
      <c r="I44" s="26"/>
      <c r="J44" s="38"/>
    </row>
  </sheetData>
  <sortState xmlns:xlrd2="http://schemas.microsoft.com/office/spreadsheetml/2017/richdata2" ref="B39:H44">
    <sortCondition descending="1" ref="F39:F44"/>
  </sortState>
  <pageMargins left="0.7" right="0.7" top="0.75" bottom="0.75" header="0.3" footer="0.3"/>
  <pageSetup orientation="portrait" horizontalDpi="0" verticalDpi="0"/>
  <headerFooter>
    <oddHeader>&amp;L&amp;"Calibri,Regular"&amp;K000000Final Final/AbCrIr_Table.xlsx&amp;C&amp;"Calibri,Regular"&amp;K000000Ordered by CR per event, descending&amp;R&amp;"Calibri,Regular"&amp;K000000&amp;D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63323-36E9-4442-838B-0F31F866493C}">
  <dimension ref="A1:C44"/>
  <sheetViews>
    <sheetView zoomScale="140" zoomScaleNormal="140" workbookViewId="0">
      <selection sqref="A1:A1048576"/>
    </sheetView>
  </sheetViews>
  <sheetFormatPr baseColWidth="10" defaultColWidth="8.83203125" defaultRowHeight="15"/>
  <sheetData>
    <row r="1" spans="1:3" s="1" customFormat="1">
      <c r="A1" s="1" t="s">
        <v>15</v>
      </c>
      <c r="B1" s="1" t="s">
        <v>1</v>
      </c>
      <c r="C1" s="1" t="s">
        <v>16</v>
      </c>
    </row>
    <row r="2" spans="1:3" s="1" customFormat="1"/>
    <row r="3" spans="1:3" s="1" customFormat="1"/>
    <row r="4" spans="1:3">
      <c r="A4" t="s">
        <v>2</v>
      </c>
      <c r="B4" t="s">
        <v>3</v>
      </c>
      <c r="C4" s="5">
        <v>53.324006367500623</v>
      </c>
    </row>
    <row r="5" spans="1:3">
      <c r="A5" t="s">
        <v>2</v>
      </c>
      <c r="B5" t="s">
        <v>6</v>
      </c>
      <c r="C5" s="5">
        <v>46.630924729988152</v>
      </c>
    </row>
    <row r="6" spans="1:3">
      <c r="A6" t="s">
        <v>2</v>
      </c>
      <c r="B6" t="s">
        <v>7</v>
      </c>
      <c r="C6" s="5">
        <v>46.383300599618103</v>
      </c>
    </row>
    <row r="7" spans="1:3">
      <c r="A7" t="s">
        <v>2</v>
      </c>
      <c r="B7" t="s">
        <v>8</v>
      </c>
      <c r="C7" s="5">
        <v>31.89641175614581</v>
      </c>
    </row>
    <row r="8" spans="1:3">
      <c r="A8" t="s">
        <v>2</v>
      </c>
      <c r="B8" t="s">
        <v>9</v>
      </c>
      <c r="C8" s="5">
        <v>13.15441419874557</v>
      </c>
    </row>
    <row r="9" spans="1:3">
      <c r="A9" t="s">
        <v>2</v>
      </c>
      <c r="B9" t="s">
        <v>10</v>
      </c>
      <c r="C9" s="5">
        <v>2.8532935488878262</v>
      </c>
    </row>
    <row r="10" spans="1:3">
      <c r="C10" s="5"/>
    </row>
    <row r="11" spans="1:3">
      <c r="A11" t="s">
        <v>4</v>
      </c>
      <c r="B11" t="s">
        <v>3</v>
      </c>
      <c r="C11" s="5">
        <v>48.915412043839993</v>
      </c>
    </row>
    <row r="12" spans="1:3">
      <c r="A12" t="s">
        <v>4</v>
      </c>
      <c r="B12" t="s">
        <v>6</v>
      </c>
      <c r="C12" s="5">
        <v>26.777779353426411</v>
      </c>
    </row>
    <row r="13" spans="1:3">
      <c r="A13" t="s">
        <v>4</v>
      </c>
      <c r="B13" t="s">
        <v>7</v>
      </c>
      <c r="C13" s="5">
        <v>44.49461179139638</v>
      </c>
    </row>
    <row r="14" spans="1:3">
      <c r="A14" t="s">
        <v>4</v>
      </c>
      <c r="B14" t="s">
        <v>8</v>
      </c>
      <c r="C14" s="5">
        <v>43.245667143964837</v>
      </c>
    </row>
    <row r="15" spans="1:3">
      <c r="A15" t="s">
        <v>4</v>
      </c>
      <c r="B15" t="s">
        <v>9</v>
      </c>
      <c r="C15" s="5">
        <v>10.94570200089389</v>
      </c>
    </row>
    <row r="16" spans="1:3">
      <c r="A16" t="s">
        <v>4</v>
      </c>
      <c r="B16" t="s">
        <v>10</v>
      </c>
      <c r="C16" s="5">
        <v>-6.121008072853015</v>
      </c>
    </row>
    <row r="17" spans="1:3">
      <c r="C17" s="5"/>
    </row>
    <row r="18" spans="1:3">
      <c r="A18" t="s">
        <v>5</v>
      </c>
      <c r="B18" t="s">
        <v>3</v>
      </c>
      <c r="C18" s="5">
        <v>38.628327351363488</v>
      </c>
    </row>
    <row r="19" spans="1:3">
      <c r="A19" t="s">
        <v>5</v>
      </c>
      <c r="B19" t="s">
        <v>6</v>
      </c>
      <c r="C19" s="5">
        <v>18.223164680506599</v>
      </c>
    </row>
    <row r="20" spans="1:3">
      <c r="A20" t="s">
        <v>5</v>
      </c>
      <c r="B20" t="s">
        <v>7</v>
      </c>
      <c r="C20" s="5">
        <v>35.299573879018439</v>
      </c>
    </row>
    <row r="21" spans="1:3">
      <c r="A21" t="s">
        <v>5</v>
      </c>
      <c r="B21" t="s">
        <v>8</v>
      </c>
      <c r="C21" s="5">
        <v>30.394682109555578</v>
      </c>
    </row>
    <row r="22" spans="1:3">
      <c r="A22" t="s">
        <v>5</v>
      </c>
      <c r="B22" t="s">
        <v>9</v>
      </c>
      <c r="C22" s="5">
        <v>15.088702368469971</v>
      </c>
    </row>
    <row r="23" spans="1:3">
      <c r="A23" t="s">
        <v>5</v>
      </c>
      <c r="B23" t="s">
        <v>10</v>
      </c>
      <c r="C23" s="5">
        <v>11.899861483203489</v>
      </c>
    </row>
    <row r="24" spans="1:3">
      <c r="C24" s="5"/>
    </row>
    <row r="25" spans="1:3">
      <c r="A25" t="s">
        <v>11</v>
      </c>
      <c r="B25" t="s">
        <v>3</v>
      </c>
      <c r="C25" s="5">
        <v>36.824509089056761</v>
      </c>
    </row>
    <row r="26" spans="1:3">
      <c r="A26" t="s">
        <v>11</v>
      </c>
      <c r="B26" t="s">
        <v>6</v>
      </c>
      <c r="C26" s="5">
        <v>-6.8504476642554621</v>
      </c>
    </row>
    <row r="27" spans="1:3">
      <c r="A27" t="s">
        <v>11</v>
      </c>
      <c r="B27" t="s">
        <v>7</v>
      </c>
      <c r="C27" s="5">
        <v>45.253306006031238</v>
      </c>
    </row>
    <row r="28" spans="1:3">
      <c r="A28" t="s">
        <v>11</v>
      </c>
      <c r="B28" t="s">
        <v>8</v>
      </c>
      <c r="C28" s="5">
        <v>23.69755220416123</v>
      </c>
    </row>
    <row r="29" spans="1:3">
      <c r="A29" t="s">
        <v>11</v>
      </c>
      <c r="B29" t="s">
        <v>9</v>
      </c>
      <c r="C29" s="5">
        <v>-0.93461216484694931</v>
      </c>
    </row>
    <row r="30" spans="1:3">
      <c r="A30" t="s">
        <v>11</v>
      </c>
      <c r="B30" t="s">
        <v>10</v>
      </c>
      <c r="C30" s="5">
        <v>-2.5188175683882719</v>
      </c>
    </row>
    <row r="31" spans="1:3">
      <c r="C31" s="5"/>
    </row>
    <row r="32" spans="1:3">
      <c r="A32" t="s">
        <v>12</v>
      </c>
      <c r="B32" t="s">
        <v>3</v>
      </c>
      <c r="C32" s="5">
        <v>30.227047957333919</v>
      </c>
    </row>
    <row r="33" spans="1:3">
      <c r="A33" t="s">
        <v>12</v>
      </c>
      <c r="B33" t="s">
        <v>6</v>
      </c>
      <c r="C33" s="5">
        <v>5.6246558158568556</v>
      </c>
    </row>
    <row r="34" spans="1:3">
      <c r="A34" t="s">
        <v>12</v>
      </c>
      <c r="B34" t="s">
        <v>7</v>
      </c>
      <c r="C34" s="5">
        <v>33.303722178266433</v>
      </c>
    </row>
    <row r="35" spans="1:3">
      <c r="A35" t="s">
        <v>12</v>
      </c>
      <c r="B35" t="s">
        <v>8</v>
      </c>
      <c r="C35" s="5">
        <v>16.864141223369359</v>
      </c>
    </row>
    <row r="36" spans="1:3">
      <c r="A36" t="s">
        <v>12</v>
      </c>
      <c r="B36" t="s">
        <v>9</v>
      </c>
      <c r="C36" s="5">
        <v>8.9550439645090165</v>
      </c>
    </row>
    <row r="37" spans="1:3">
      <c r="A37" t="s">
        <v>12</v>
      </c>
      <c r="B37" t="s">
        <v>10</v>
      </c>
      <c r="C37" s="5">
        <v>3.9822767067981011</v>
      </c>
    </row>
    <row r="38" spans="1:3">
      <c r="C38" s="5"/>
    </row>
    <row r="39" spans="1:3">
      <c r="A39" t="s">
        <v>13</v>
      </c>
      <c r="B39" t="s">
        <v>3</v>
      </c>
      <c r="C39" s="5">
        <v>61.862732682007334</v>
      </c>
    </row>
    <row r="40" spans="1:3">
      <c r="A40" t="s">
        <v>13</v>
      </c>
      <c r="B40" t="s">
        <v>6</v>
      </c>
      <c r="C40" s="5">
        <v>53.314181127165362</v>
      </c>
    </row>
    <row r="41" spans="1:3">
      <c r="A41" t="s">
        <v>13</v>
      </c>
      <c r="B41" t="s">
        <v>7</v>
      </c>
      <c r="C41" s="5">
        <v>49.036625744492213</v>
      </c>
    </row>
    <row r="42" spans="1:3">
      <c r="A42" t="s">
        <v>13</v>
      </c>
      <c r="B42" t="s">
        <v>8</v>
      </c>
      <c r="C42" s="5">
        <v>43.898651207354789</v>
      </c>
    </row>
    <row r="43" spans="1:3">
      <c r="A43" t="s">
        <v>13</v>
      </c>
      <c r="B43" t="s">
        <v>9</v>
      </c>
      <c r="C43" s="5">
        <v>4.985305363606586</v>
      </c>
    </row>
    <row r="44" spans="1:3">
      <c r="A44" t="s">
        <v>13</v>
      </c>
      <c r="B44" t="s">
        <v>10</v>
      </c>
      <c r="C44" s="5">
        <v>8.2478378559433985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C95F8-307B-2141-88EB-7C340A5B769F}">
  <dimension ref="A1:E44"/>
  <sheetViews>
    <sheetView zoomScale="140" zoomScaleNormal="140" workbookViewId="0">
      <selection activeCell="E6" sqref="E1:E1048576"/>
    </sheetView>
  </sheetViews>
  <sheetFormatPr baseColWidth="10" defaultColWidth="8.83203125" defaultRowHeight="15"/>
  <sheetData>
    <row r="1" spans="1:5" s="1" customFormat="1">
      <c r="A1" s="1" t="s">
        <v>15</v>
      </c>
      <c r="B1" s="1" t="s">
        <v>1</v>
      </c>
      <c r="C1" s="1" t="s">
        <v>16</v>
      </c>
      <c r="D1" s="1" t="s">
        <v>18</v>
      </c>
      <c r="E1" s="1" t="s">
        <v>19</v>
      </c>
    </row>
    <row r="2" spans="1:5" s="1" customFormat="1"/>
    <row r="3" spans="1:5" s="1" customFormat="1"/>
    <row r="4" spans="1:5">
      <c r="A4" t="s">
        <v>2</v>
      </c>
      <c r="B4" t="s">
        <v>3</v>
      </c>
      <c r="C4">
        <v>53.324006367500623</v>
      </c>
      <c r="D4">
        <v>1232716.3960854909</v>
      </c>
      <c r="E4">
        <v>1.232716396085491</v>
      </c>
    </row>
    <row r="5" spans="1:5">
      <c r="A5" t="s">
        <v>2</v>
      </c>
      <c r="B5" t="s">
        <v>6</v>
      </c>
      <c r="C5">
        <v>46.630924729988152</v>
      </c>
      <c r="D5">
        <v>342176.01031365158</v>
      </c>
      <c r="E5">
        <v>0.34217601031365158</v>
      </c>
    </row>
    <row r="6" spans="1:5">
      <c r="A6" t="s">
        <v>2</v>
      </c>
      <c r="B6" t="s">
        <v>7</v>
      </c>
      <c r="C6">
        <v>46.383300599618103</v>
      </c>
      <c r="D6">
        <v>69955.205982214888</v>
      </c>
      <c r="E6">
        <v>6.9955205982214885E-2</v>
      </c>
    </row>
    <row r="7" spans="1:5">
      <c r="A7" t="s">
        <v>2</v>
      </c>
      <c r="B7" t="s">
        <v>8</v>
      </c>
      <c r="C7">
        <v>31.89641175614581</v>
      </c>
      <c r="D7">
        <v>11183.20614070625</v>
      </c>
      <c r="E7">
        <v>1.118320614070625E-2</v>
      </c>
    </row>
    <row r="8" spans="1:5">
      <c r="A8" t="s">
        <v>2</v>
      </c>
      <c r="B8" t="s">
        <v>9</v>
      </c>
      <c r="C8">
        <v>13.15441419874557</v>
      </c>
      <c r="D8">
        <v>57933.64768569501</v>
      </c>
      <c r="E8">
        <v>5.7933647685695012E-2</v>
      </c>
    </row>
    <row r="9" spans="1:5">
      <c r="A9" t="s">
        <v>2</v>
      </c>
      <c r="B9" t="s">
        <v>10</v>
      </c>
      <c r="C9">
        <v>2.8532935488878262</v>
      </c>
      <c r="D9">
        <v>5481.8557800869967</v>
      </c>
      <c r="E9">
        <v>5.4818557800869966E-3</v>
      </c>
    </row>
    <row r="11" spans="1:5">
      <c r="A11" t="s">
        <v>4</v>
      </c>
      <c r="B11" t="s">
        <v>3</v>
      </c>
      <c r="C11">
        <v>48.915412043839993</v>
      </c>
      <c r="D11">
        <v>1195213.4293517601</v>
      </c>
      <c r="E11">
        <v>1.19521342935176</v>
      </c>
    </row>
    <row r="12" spans="1:5">
      <c r="A12" t="s">
        <v>4</v>
      </c>
      <c r="B12" t="s">
        <v>6</v>
      </c>
      <c r="C12">
        <v>26.777779353426411</v>
      </c>
      <c r="D12">
        <v>90824.773413815215</v>
      </c>
      <c r="E12">
        <v>9.0824773413815216E-2</v>
      </c>
    </row>
    <row r="13" spans="1:5">
      <c r="A13" t="s">
        <v>4</v>
      </c>
      <c r="B13" t="s">
        <v>7</v>
      </c>
      <c r="C13">
        <v>44.49461179139638</v>
      </c>
      <c r="D13">
        <v>108533.23037048891</v>
      </c>
      <c r="E13">
        <v>0.1085332303704889</v>
      </c>
    </row>
    <row r="14" spans="1:5">
      <c r="A14" t="s">
        <v>4</v>
      </c>
      <c r="B14" t="s">
        <v>8</v>
      </c>
      <c r="C14">
        <v>43.245667143964837</v>
      </c>
      <c r="D14">
        <v>66134.395776257355</v>
      </c>
      <c r="E14">
        <v>6.6134395776257349E-2</v>
      </c>
    </row>
    <row r="15" spans="1:5">
      <c r="A15" t="s">
        <v>4</v>
      </c>
      <c r="B15" t="s">
        <v>9</v>
      </c>
      <c r="C15">
        <v>10.94570200089389</v>
      </c>
      <c r="D15">
        <v>5238.2505747973828</v>
      </c>
      <c r="E15">
        <v>5.2382505747973823E-3</v>
      </c>
    </row>
    <row r="16" spans="1:5">
      <c r="A16" t="s">
        <v>4</v>
      </c>
      <c r="B16" t="s">
        <v>10</v>
      </c>
      <c r="C16">
        <v>-6.121008072853015</v>
      </c>
      <c r="D16">
        <v>-26203.460574345168</v>
      </c>
      <c r="E16">
        <v>-2.620346057434517E-2</v>
      </c>
    </row>
    <row r="18" spans="1:5">
      <c r="A18" t="s">
        <v>5</v>
      </c>
      <c r="B18" t="s">
        <v>3</v>
      </c>
      <c r="C18">
        <v>38.628327351363488</v>
      </c>
      <c r="D18">
        <v>42996.184405916982</v>
      </c>
      <c r="E18">
        <v>4.299618440591698E-2</v>
      </c>
    </row>
    <row r="19" spans="1:5">
      <c r="A19" t="s">
        <v>5</v>
      </c>
      <c r="B19" t="s">
        <v>6</v>
      </c>
      <c r="C19">
        <v>18.223164680506599</v>
      </c>
      <c r="D19">
        <v>17583.692813696642</v>
      </c>
      <c r="E19">
        <v>1.7583692813696639E-2</v>
      </c>
    </row>
    <row r="20" spans="1:5">
      <c r="A20" t="s">
        <v>5</v>
      </c>
      <c r="B20" t="s">
        <v>7</v>
      </c>
      <c r="C20">
        <v>35.299573879018439</v>
      </c>
      <c r="D20">
        <v>45722.667775062961</v>
      </c>
      <c r="E20">
        <v>4.572266777506296E-2</v>
      </c>
    </row>
    <row r="21" spans="1:5">
      <c r="A21" t="s">
        <v>5</v>
      </c>
      <c r="B21" t="s">
        <v>8</v>
      </c>
      <c r="C21">
        <v>30.394682109555578</v>
      </c>
      <c r="D21">
        <v>15273.21348255072</v>
      </c>
      <c r="E21">
        <v>1.5273213482550721E-2</v>
      </c>
    </row>
    <row r="22" spans="1:5">
      <c r="A22" t="s">
        <v>5</v>
      </c>
      <c r="B22" t="s">
        <v>9</v>
      </c>
      <c r="C22">
        <v>15.088702368469971</v>
      </c>
      <c r="D22">
        <v>41718.02196310088</v>
      </c>
      <c r="E22">
        <v>4.1718021963100878E-2</v>
      </c>
    </row>
    <row r="23" spans="1:5">
      <c r="A23" t="s">
        <v>5</v>
      </c>
      <c r="B23" t="s">
        <v>10</v>
      </c>
      <c r="C23">
        <v>11.899861483203489</v>
      </c>
      <c r="D23">
        <v>36115.025916733692</v>
      </c>
      <c r="E23">
        <v>3.6115025916733691E-2</v>
      </c>
    </row>
    <row r="25" spans="1:5">
      <c r="A25" t="s">
        <v>11</v>
      </c>
      <c r="B25" t="s">
        <v>3</v>
      </c>
      <c r="C25">
        <v>36.824509089056761</v>
      </c>
      <c r="D25">
        <v>8484.1216404242823</v>
      </c>
      <c r="E25">
        <v>8.484121640424282E-3</v>
      </c>
    </row>
    <row r="26" spans="1:5">
      <c r="A26" t="s">
        <v>11</v>
      </c>
      <c r="B26" t="s">
        <v>6</v>
      </c>
      <c r="C26">
        <v>-6.8504476642554621</v>
      </c>
      <c r="D26">
        <v>-1208.3956297413581</v>
      </c>
      <c r="E26">
        <v>-1.2083956297413579E-3</v>
      </c>
    </row>
    <row r="27" spans="1:5">
      <c r="A27" t="s">
        <v>11</v>
      </c>
      <c r="B27" t="s">
        <v>7</v>
      </c>
      <c r="C27">
        <v>45.253306006031238</v>
      </c>
      <c r="D27">
        <v>48279.830770262313</v>
      </c>
      <c r="E27">
        <v>4.8279830770262301E-2</v>
      </c>
    </row>
    <row r="28" spans="1:5">
      <c r="A28" t="s">
        <v>11</v>
      </c>
      <c r="B28" t="s">
        <v>8</v>
      </c>
      <c r="C28">
        <v>23.69755220416123</v>
      </c>
      <c r="D28">
        <v>21541.345398655481</v>
      </c>
      <c r="E28">
        <v>2.154134539865548E-2</v>
      </c>
    </row>
    <row r="29" spans="1:5">
      <c r="A29" t="s">
        <v>11</v>
      </c>
      <c r="B29" t="s">
        <v>9</v>
      </c>
      <c r="C29">
        <v>-0.93461216484694931</v>
      </c>
      <c r="D29">
        <v>-6758.4285247371417</v>
      </c>
      <c r="E29">
        <v>-6.7584285247371412E-3</v>
      </c>
    </row>
    <row r="30" spans="1:5">
      <c r="A30" t="s">
        <v>11</v>
      </c>
      <c r="B30" t="s">
        <v>10</v>
      </c>
      <c r="C30">
        <v>-2.5188175683882719</v>
      </c>
      <c r="D30">
        <v>-16371.97460909954</v>
      </c>
      <c r="E30">
        <v>-1.6371974609099539E-2</v>
      </c>
    </row>
    <row r="32" spans="1:5">
      <c r="A32" t="s">
        <v>12</v>
      </c>
      <c r="B32" t="s">
        <v>3</v>
      </c>
      <c r="C32">
        <v>30.227047957333919</v>
      </c>
      <c r="D32">
        <v>12740.92677009289</v>
      </c>
      <c r="E32">
        <v>1.274092677009289E-2</v>
      </c>
    </row>
    <row r="33" spans="1:5">
      <c r="A33" t="s">
        <v>12</v>
      </c>
      <c r="B33" t="s">
        <v>6</v>
      </c>
      <c r="C33">
        <v>5.6246558158568556</v>
      </c>
      <c r="D33">
        <v>547.35174396309071</v>
      </c>
      <c r="E33">
        <v>5.4735174396309063E-4</v>
      </c>
    </row>
    <row r="34" spans="1:5">
      <c r="A34" t="s">
        <v>12</v>
      </c>
      <c r="B34" t="s">
        <v>7</v>
      </c>
      <c r="C34">
        <v>33.303722178266433</v>
      </c>
      <c r="D34">
        <v>53499.33711606123</v>
      </c>
      <c r="E34">
        <v>5.3499337116061217E-2</v>
      </c>
    </row>
    <row r="35" spans="1:5">
      <c r="A35" t="s">
        <v>12</v>
      </c>
      <c r="B35" t="s">
        <v>8</v>
      </c>
      <c r="C35">
        <v>16.864141223369359</v>
      </c>
      <c r="D35">
        <v>8898.0713765555302</v>
      </c>
      <c r="E35">
        <v>8.8980713765555303E-3</v>
      </c>
    </row>
    <row r="36" spans="1:5">
      <c r="A36" t="s">
        <v>12</v>
      </c>
      <c r="B36" t="s">
        <v>9</v>
      </c>
      <c r="C36">
        <v>8.9550439645090165</v>
      </c>
      <c r="D36">
        <v>42805.584381604502</v>
      </c>
      <c r="E36">
        <v>4.2805584381604499E-2</v>
      </c>
    </row>
    <row r="37" spans="1:5">
      <c r="A37" t="s">
        <v>12</v>
      </c>
      <c r="B37" t="s">
        <v>10</v>
      </c>
      <c r="C37">
        <v>3.9822767067981011</v>
      </c>
      <c r="D37">
        <v>8146.2139910014284</v>
      </c>
      <c r="E37">
        <v>8.1462139910014279E-3</v>
      </c>
    </row>
    <row r="39" spans="1:5">
      <c r="A39" t="s">
        <v>13</v>
      </c>
      <c r="B39" t="s">
        <v>3</v>
      </c>
      <c r="C39">
        <v>61.862732682007334</v>
      </c>
      <c r="D39">
        <v>440105.10436141811</v>
      </c>
      <c r="E39">
        <v>0.44010510436141809</v>
      </c>
    </row>
    <row r="40" spans="1:5">
      <c r="A40" t="s">
        <v>13</v>
      </c>
      <c r="B40" t="s">
        <v>6</v>
      </c>
      <c r="C40">
        <v>53.314181127165362</v>
      </c>
      <c r="D40">
        <v>498765.79593879712</v>
      </c>
      <c r="E40">
        <v>0.49876579593879711</v>
      </c>
    </row>
    <row r="41" spans="1:5">
      <c r="A41" t="s">
        <v>13</v>
      </c>
      <c r="B41" t="s">
        <v>7</v>
      </c>
      <c r="C41">
        <v>49.036625744492213</v>
      </c>
      <c r="D41">
        <v>3753092.6397815701</v>
      </c>
      <c r="E41">
        <v>3.75309263978157</v>
      </c>
    </row>
    <row r="42" spans="1:5">
      <c r="A42" t="s">
        <v>13</v>
      </c>
      <c r="B42" t="s">
        <v>8</v>
      </c>
      <c r="C42">
        <v>43.898651207354789</v>
      </c>
      <c r="D42">
        <v>177707.3115726003</v>
      </c>
      <c r="E42">
        <v>0.17770731157260031</v>
      </c>
    </row>
    <row r="43" spans="1:5">
      <c r="A43" t="s">
        <v>13</v>
      </c>
      <c r="B43" t="s">
        <v>9</v>
      </c>
      <c r="C43">
        <v>4.985305363606586</v>
      </c>
      <c r="D43">
        <v>46953.609656194822</v>
      </c>
      <c r="E43">
        <v>4.6953609656194821E-2</v>
      </c>
    </row>
    <row r="44" spans="1:5">
      <c r="A44" t="s">
        <v>13</v>
      </c>
      <c r="B44" t="s">
        <v>10</v>
      </c>
      <c r="C44">
        <v>8.2478378559433985</v>
      </c>
      <c r="D44">
        <v>297841.87393463083</v>
      </c>
      <c r="E44">
        <v>0.2978418739346308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AbCrIr</vt:lpstr>
      <vt:lpstr>AbCrIr with Event Totals</vt:lpstr>
      <vt:lpstr>AbCrIr Order by IR events</vt:lpstr>
      <vt:lpstr>AbCrIr Order by Ab events</vt:lpstr>
      <vt:lpstr>AbCrIr Order by CR events</vt:lpstr>
      <vt:lpstr>CR</vt:lpstr>
      <vt:lpstr>IR</vt:lpstr>
      <vt:lpstr>'AbCrIr with Event Totals'!Print_Area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Allison Adams</dc:creator>
  <cp:keywords/>
  <dc:description/>
  <cp:lastModifiedBy>Allison Adams</cp:lastModifiedBy>
  <cp:lastPrinted>2023-11-16T20:49:19Z</cp:lastPrinted>
  <dcterms:created xsi:type="dcterms:W3CDTF">2023-08-21T20:49:53Z</dcterms:created>
  <dcterms:modified xsi:type="dcterms:W3CDTF">2023-11-17T02:00:21Z</dcterms:modified>
  <cp:category/>
</cp:coreProperties>
</file>