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j98\Desktop\Semester 8\ITM102\"/>
    </mc:Choice>
  </mc:AlternateContent>
  <xr:revisionPtr revIDLastSave="0" documentId="13_ncr:1_{A9143AB0-FCD4-4ABD-B67C-6F81827428F5}" xr6:coauthVersionLast="45" xr6:coauthVersionMax="45" xr10:uidLastSave="{00000000-0000-0000-0000-000000000000}"/>
  <bookViews>
    <workbookView xWindow="5724" yWindow="408" windowWidth="17280" windowHeight="8964" activeTab="1" xr2:uid="{00000000-000D-0000-FFFF-FFFF00000000}"/>
  </bookViews>
  <sheets>
    <sheet name="Revenue Chart" sheetId="3" r:id="rId1"/>
    <sheet name="General Fund Reven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7" i="2"/>
  <c r="C17" i="2"/>
  <c r="D17" i="2"/>
  <c r="E16" i="2" l="1"/>
  <c r="E15" i="2"/>
  <c r="E14" i="2"/>
  <c r="E13" i="2"/>
  <c r="E12" i="2"/>
  <c r="E11" i="2"/>
  <c r="E10" i="2"/>
  <c r="E9" i="2"/>
  <c r="E8" i="2"/>
  <c r="E7" i="2"/>
  <c r="E6" i="2"/>
  <c r="E5" i="2"/>
  <c r="E17" i="2" l="1"/>
  <c r="F7" i="2" l="1"/>
  <c r="F15" i="2"/>
  <c r="F8" i="2"/>
  <c r="F16" i="2"/>
  <c r="F9" i="2"/>
  <c r="F10" i="2"/>
  <c r="F12" i="2"/>
  <c r="F11" i="2"/>
  <c r="F13" i="2"/>
  <c r="F6" i="2"/>
  <c r="F14" i="2"/>
  <c r="F5" i="2"/>
</calcChain>
</file>

<file path=xl/sharedStrings.xml><?xml version="1.0" encoding="utf-8"?>
<sst xmlns="http://schemas.openxmlformats.org/spreadsheetml/2006/main" count="22" uniqueCount="22">
  <si>
    <t>Revenue</t>
  </si>
  <si>
    <t>January</t>
  </si>
  <si>
    <t>February</t>
  </si>
  <si>
    <t>March</t>
  </si>
  <si>
    <t>1st Quarter</t>
  </si>
  <si>
    <t>Percent of Revenue</t>
  </si>
  <si>
    <t>Property Taxes</t>
  </si>
  <si>
    <t>VLF Swap</t>
  </si>
  <si>
    <t>Sales Taxes</t>
  </si>
  <si>
    <t>Other Taxes</t>
  </si>
  <si>
    <t>Vehicle Fees</t>
  </si>
  <si>
    <t>Fines</t>
  </si>
  <si>
    <t>Interest</t>
  </si>
  <si>
    <t>Franchise Fees</t>
  </si>
  <si>
    <t>Development Fees</t>
  </si>
  <si>
    <t>Reimbursements</t>
  </si>
  <si>
    <t>Other Revenue</t>
  </si>
  <si>
    <t>Transfers</t>
  </si>
  <si>
    <t>Total Monthly Revenue</t>
  </si>
  <si>
    <t>Average Monthly Revenue</t>
  </si>
  <si>
    <t>Maximum Monthly Revenue</t>
  </si>
  <si>
    <t>335039.45+B14B2:B13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</si>
</sst>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_(&quot;$&quot;* #,##0_);_(&quot;$&quot;* \(#,##0\);_(&quot;$&quot;* &quot;-&quot;??_);_(@_)"/>
    <numFmt numFmtId="169" formatCode="_(* #,##0_);_(* \(#,##0\);_(* &quot;-&quot;??_);_(@_)"/>
    <numFmt numFmtId="170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w Cen MT"/>
      <family val="2"/>
    </font>
    <font>
      <sz val="12"/>
      <color theme="1"/>
      <name val="Tw Cen MT"/>
      <family val="2"/>
    </font>
    <font>
      <sz val="11"/>
      <color theme="1"/>
      <name val="Tw Cen MT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" applyNumberFormat="0" applyFill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165" fontId="5" fillId="0" borderId="0" xfId="3" applyFont="1"/>
    <xf numFmtId="0" fontId="3" fillId="2" borderId="0" xfId="2" applyFont="1" applyAlignment="1">
      <alignment horizontal="center" vertical="top" wrapText="1"/>
    </xf>
    <xf numFmtId="167" fontId="5" fillId="0" borderId="0" xfId="1" applyNumberFormat="1" applyFont="1"/>
    <xf numFmtId="169" fontId="5" fillId="0" borderId="0" xfId="3" applyNumberFormat="1" applyFont="1"/>
    <xf numFmtId="167" fontId="6" fillId="0" borderId="1" xfId="5" applyNumberFormat="1"/>
    <xf numFmtId="170" fontId="5" fillId="0" borderId="0" xfId="4" applyNumberFormat="1" applyFont="1" applyAlignment="1">
      <alignment horizontal="center"/>
    </xf>
    <xf numFmtId="167" fontId="5" fillId="0" borderId="0" xfId="0" applyNumberFormat="1" applyFont="1"/>
  </cellXfs>
  <cellStyles count="6">
    <cellStyle name="Accent1" xfId="2" builtinId="29"/>
    <cellStyle name="Comma" xfId="3" builtinId="3"/>
    <cellStyle name="Currency" xfId="1" builtinId="4"/>
    <cellStyle name="Normal" xfId="0" builtinId="0"/>
    <cellStyle name="Percent" xfId="4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'General Fund Revenue'!$F$4</c:f>
              <c:strCache>
                <c:ptCount val="1"/>
                <c:pt idx="0">
                  <c:v>Percent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3-455E-AC66-9977DD05B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3-455E-AC66-9977DD05B1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3-455E-AC66-9977DD05B1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3-455E-AC66-9977DD05B1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3-455E-AC66-9977DD05B1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3-455E-AC66-9977DD05B1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F3-455E-AC66-9977DD05B1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F3-455E-AC66-9977DD05B1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F3-455E-AC66-9977DD05B1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F3-455E-AC66-9977DD05B1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F3-455E-AC66-9977DD05B1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F3-455E-AC66-9977DD05B1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'General Fund Revenue'!$A$5:$A$16</c:f>
              <c:strCache>
                <c:ptCount val="12"/>
                <c:pt idx="0">
                  <c:v>Property Taxes</c:v>
                </c:pt>
                <c:pt idx="1">
                  <c:v>VLF Swap</c:v>
                </c:pt>
                <c:pt idx="2">
                  <c:v>Sales Taxes</c:v>
                </c:pt>
                <c:pt idx="3">
                  <c:v>Other Taxes</c:v>
                </c:pt>
                <c:pt idx="4">
                  <c:v>Vehicle Fees</c:v>
                </c:pt>
                <c:pt idx="5">
                  <c:v>Fines</c:v>
                </c:pt>
                <c:pt idx="6">
                  <c:v>Interest</c:v>
                </c:pt>
                <c:pt idx="7">
                  <c:v>Franchise Fees</c:v>
                </c:pt>
                <c:pt idx="8">
                  <c:v>Development Fees</c:v>
                </c:pt>
                <c:pt idx="9">
                  <c:v>Reimbursements</c:v>
                </c:pt>
                <c:pt idx="10">
                  <c:v>Other Revenue</c:v>
                </c:pt>
                <c:pt idx="11">
                  <c:v>Transfers</c:v>
                </c:pt>
              </c:strCache>
            </c:strRef>
          </c:cat>
          <c:val>
            <c:numRef>
              <c:f>'General Fund Revenue'!$F$5:$F$16</c:f>
              <c:numCache>
                <c:formatCode>0.0%</c:formatCode>
                <c:ptCount val="12"/>
                <c:pt idx="0">
                  <c:v>9.9899187518249222E-2</c:v>
                </c:pt>
                <c:pt idx="1">
                  <c:v>0.13731093726648638</c:v>
                </c:pt>
                <c:pt idx="2">
                  <c:v>0.14446805958324535</c:v>
                </c:pt>
                <c:pt idx="3">
                  <c:v>4.5082084999002028E-2</c:v>
                </c:pt>
                <c:pt idx="4">
                  <c:v>4.778191440636189E-2</c:v>
                </c:pt>
                <c:pt idx="5">
                  <c:v>6.1265189921273888E-2</c:v>
                </c:pt>
                <c:pt idx="6">
                  <c:v>6.4342330428526884E-2</c:v>
                </c:pt>
                <c:pt idx="7">
                  <c:v>3.1581521456945247E-2</c:v>
                </c:pt>
                <c:pt idx="8">
                  <c:v>9.96309757026409E-2</c:v>
                </c:pt>
                <c:pt idx="9">
                  <c:v>4.1088300248969305E-2</c:v>
                </c:pt>
                <c:pt idx="10">
                  <c:v>0.12779941170118234</c:v>
                </c:pt>
                <c:pt idx="11">
                  <c:v>9.9750086767116455E-2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F3-455E-AC66-9977DD05B1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General Fund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Fund Revenue'!$B$4</c:f>
              <c:strCache>
                <c:ptCount val="1"/>
                <c:pt idx="0">
                  <c:v>January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'General Fund Revenue'!$A$5:$A$16</c:f>
              <c:strCache>
                <c:ptCount val="12"/>
                <c:pt idx="0">
                  <c:v>Property Taxes</c:v>
                </c:pt>
                <c:pt idx="1">
                  <c:v>VLF Swap</c:v>
                </c:pt>
                <c:pt idx="2">
                  <c:v>Sales Taxes</c:v>
                </c:pt>
                <c:pt idx="3">
                  <c:v>Other Taxes</c:v>
                </c:pt>
                <c:pt idx="4">
                  <c:v>Vehicle Fees</c:v>
                </c:pt>
                <c:pt idx="5">
                  <c:v>Fines</c:v>
                </c:pt>
                <c:pt idx="6">
                  <c:v>Interest</c:v>
                </c:pt>
                <c:pt idx="7">
                  <c:v>Franchise Fees</c:v>
                </c:pt>
                <c:pt idx="8">
                  <c:v>Development Fees</c:v>
                </c:pt>
                <c:pt idx="9">
                  <c:v>Reimbursements</c:v>
                </c:pt>
                <c:pt idx="10">
                  <c:v>Other Revenue</c:v>
                </c:pt>
                <c:pt idx="11">
                  <c:v>Transfers</c:v>
                </c:pt>
              </c:strCache>
            </c:strRef>
          </c:cat>
          <c:val>
            <c:numRef>
              <c:f>'General Fund Revenue'!$B$5:$B$16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0</c:v>
                </c:pt>
                <c:pt idx="1">
                  <c:v>383562.76</c:v>
                </c:pt>
                <c:pt idx="2" formatCode="_(* #,##0.00_);_(* \(#,##0.00\);_(* &quot;-&quot;??_);_(@_)">
                  <c:v>408211.13</c:v>
                </c:pt>
                <c:pt idx="3" formatCode="_(* #,##0.00_);_(* \(#,##0.00\);_(* &quot;-&quot;??_);_(@_)">
                  <c:v>118206.45</c:v>
                </c:pt>
                <c:pt idx="4" formatCode="_(* #,##0.00_);_(* \(#,##0.00\);_(* &quot;-&quot;??_);_(@_)">
                  <c:v>128226.78</c:v>
                </c:pt>
                <c:pt idx="5" formatCode="_(* #,##0.00_);_(* \(#,##0.00\);_(* &quot;-&quot;??_);_(@_)">
                  <c:v>163580.34</c:v>
                </c:pt>
                <c:pt idx="6" formatCode="_(* #,##0.00_);_(* \(#,##0.00\);_(* &quot;-&quot;??_);_(@_)">
                  <c:v>168707.67</c:v>
                </c:pt>
                <c:pt idx="7" formatCode="_(* #,##0.00_);_(* \(#,##0.00\);_(* &quot;-&quot;??_);_(@_)">
                  <c:v>80454.91</c:v>
                </c:pt>
                <c:pt idx="8" formatCode="_(* #,##0.00_);_(* \(#,##0.00\);_(* &quot;-&quot;??_);_(@_)">
                  <c:v>261235.24</c:v>
                </c:pt>
                <c:pt idx="9" formatCode="_(* #,##0.00_);_(* \(#,##0.00\);_(* &quot;-&quot;??_);_(@_)">
                  <c:v>107734.57</c:v>
                </c:pt>
                <c:pt idx="10" formatCode="_(* #,##0.00_);_(* \(#,##0.00\);_(* &quot;-&quot;??_);_(@_)">
                  <c:v>310093.81</c:v>
                </c:pt>
                <c:pt idx="11" formatCode="_(* #,##0.00_);_(* \(#,##0.00\);_(* &quot;-&quot;??_);_(@_)">
                  <c:v>261547.13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A-4BD6-A63C-83E1770502C0}"/>
            </c:ext>
          </c:extLst>
        </c:ser>
        <c:ser>
          <c:idx val="1"/>
          <c:order val="1"/>
          <c:tx>
            <c:strRef>
              <c:f>'General Fund Revenue'!$C$4</c:f>
              <c:strCache>
                <c:ptCount val="1"/>
                <c:pt idx="0">
                  <c:v>February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'General Fund Revenue'!$A$5:$A$16</c:f>
              <c:strCache>
                <c:ptCount val="12"/>
                <c:pt idx="0">
                  <c:v>Property Taxes</c:v>
                </c:pt>
                <c:pt idx="1">
                  <c:v>VLF Swap</c:v>
                </c:pt>
                <c:pt idx="2">
                  <c:v>Sales Taxes</c:v>
                </c:pt>
                <c:pt idx="3">
                  <c:v>Other Taxes</c:v>
                </c:pt>
                <c:pt idx="4">
                  <c:v>Vehicle Fees</c:v>
                </c:pt>
                <c:pt idx="5">
                  <c:v>Fines</c:v>
                </c:pt>
                <c:pt idx="6">
                  <c:v>Interest</c:v>
                </c:pt>
                <c:pt idx="7">
                  <c:v>Franchise Fees</c:v>
                </c:pt>
                <c:pt idx="8">
                  <c:v>Development Fees</c:v>
                </c:pt>
                <c:pt idx="9">
                  <c:v>Reimbursements</c:v>
                </c:pt>
                <c:pt idx="10">
                  <c:v>Other Revenue</c:v>
                </c:pt>
                <c:pt idx="11">
                  <c:v>Transfers</c:v>
                </c:pt>
              </c:strCache>
            </c:strRef>
          </c:cat>
          <c:val>
            <c:numRef>
              <c:f>'General Fund Revenue'!$C$5:$C$16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395490.46</c:v>
                </c:pt>
                <c:pt idx="1">
                  <c:v>321420.78999999998</c:v>
                </c:pt>
                <c:pt idx="2" formatCode="_(* #,##0.00_);_(* \(#,##0.00\);_(* &quot;-&quot;??_);_(@_)">
                  <c:v>462010.31</c:v>
                </c:pt>
                <c:pt idx="3" formatCode="_(* #,##0.00_);_(* \(#,##0.00\);_(* &quot;-&quot;??_);_(@_)">
                  <c:v>107460.64</c:v>
                </c:pt>
                <c:pt idx="4" formatCode="_(* #,##0.00_);_(* \(#,##0.00\);_(* &quot;-&quot;??_);_(@_)">
                  <c:v>125660.97</c:v>
                </c:pt>
                <c:pt idx="5" formatCode="_(* #,##0.00_);_(* \(#,##0.00\);_(* &quot;-&quot;??_);_(@_)">
                  <c:v>157800.22</c:v>
                </c:pt>
                <c:pt idx="6" formatCode="_(* #,##0.00_);_(* \(#,##0.00\);_(* &quot;-&quot;??_);_(@_)">
                  <c:v>153370.54</c:v>
                </c:pt>
                <c:pt idx="7" formatCode="_(* #,##0.00_);_(* \(#,##0.00\);_(* &quot;-&quot;??_);_(@_)">
                  <c:v>85867.65</c:v>
                </c:pt>
                <c:pt idx="8" formatCode="_(* #,##0.00_);_(* \(#,##0.00\);_(* &quot;-&quot;??_);_(@_)">
                  <c:v>237486.34</c:v>
                </c:pt>
                <c:pt idx="9" formatCode="_(* #,##0.00_);_(* \(#,##0.00\);_(* &quot;-&quot;??_);_(@_)">
                  <c:v>97940.67</c:v>
                </c:pt>
                <c:pt idx="10" formatCode="_(* #,##0.00_);_(* \(#,##0.00\);_(* &quot;-&quot;??_);_(@_)">
                  <c:v>354630.51</c:v>
                </c:pt>
                <c:pt idx="11" formatCode="_(* #,##0.00_);_(* \(#,##0.00\);_(* &quot;-&quot;??_);_(@_)">
                  <c:v>237770.97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A-4BD6-A63C-83E1770502C0}"/>
            </c:ext>
          </c:extLst>
        </c:ser>
        <c:ser>
          <c:idx val="2"/>
          <c:order val="2"/>
          <c:tx>
            <c:strRef>
              <c:f>'General Fund Revenue'!$D$4</c:f>
              <c:strCache>
                <c:ptCount val="1"/>
                <c:pt idx="0">
                  <c:v>March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'General Fund Revenue'!$A$5:$A$16</c:f>
              <c:strCache>
                <c:ptCount val="12"/>
                <c:pt idx="0">
                  <c:v>Property Taxes</c:v>
                </c:pt>
                <c:pt idx="1">
                  <c:v>VLF Swap</c:v>
                </c:pt>
                <c:pt idx="2">
                  <c:v>Sales Taxes</c:v>
                </c:pt>
                <c:pt idx="3">
                  <c:v>Other Taxes</c:v>
                </c:pt>
                <c:pt idx="4">
                  <c:v>Vehicle Fees</c:v>
                </c:pt>
                <c:pt idx="5">
                  <c:v>Fines</c:v>
                </c:pt>
                <c:pt idx="6">
                  <c:v>Interest</c:v>
                </c:pt>
                <c:pt idx="7">
                  <c:v>Franchise Fees</c:v>
                </c:pt>
                <c:pt idx="8">
                  <c:v>Development Fees</c:v>
                </c:pt>
                <c:pt idx="9">
                  <c:v>Reimbursements</c:v>
                </c:pt>
                <c:pt idx="10">
                  <c:v>Other Revenue</c:v>
                </c:pt>
                <c:pt idx="11">
                  <c:v>Transfers</c:v>
                </c:pt>
              </c:strCache>
            </c:strRef>
          </c:cat>
          <c:val>
            <c:numRef>
              <c:f>'General Fund Revenue'!$D$5:$D$16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414137.79</c:v>
                </c:pt>
                <c:pt idx="1">
                  <c:v>407846.46</c:v>
                </c:pt>
                <c:pt idx="2" formatCode="_(* #,##0.00_);_(* \(#,##0.00\);_(* &quot;-&quot;??_);_(@_)">
                  <c:v>300613.13</c:v>
                </c:pt>
                <c:pt idx="3" formatCode="_(* #,##0.00_);_(* \(#,##0.00\);_(* &quot;-&quot;??_);_(@_)">
                  <c:v>139698.54</c:v>
                </c:pt>
                <c:pt idx="4" formatCode="_(* #,##0.00_);_(* \(#,##0.00\);_(* &quot;-&quot;??_);_(@_)">
                  <c:v>133358.51999999999</c:v>
                </c:pt>
                <c:pt idx="5" formatCode="_(* #,##0.00_);_(* \(#,##0.00\);_(* &quot;-&quot;??_);_(@_)">
                  <c:v>175140.28</c:v>
                </c:pt>
                <c:pt idx="6" formatCode="_(* #,##0.00_);_(* \(#,##0.00\);_(* &quot;-&quot;??_);_(@_)">
                  <c:v>199381.17</c:v>
                </c:pt>
                <c:pt idx="7" formatCode="_(* #,##0.00_);_(* \(#,##0.00\);_(* &quot;-&quot;??_);_(@_)">
                  <c:v>89628.39</c:v>
                </c:pt>
                <c:pt idx="8" formatCode="_(* #,##0.00_);_(* \(#,##0.00\);_(* &quot;-&quot;??_);_(@_)">
                  <c:v>308732.96000000002</c:v>
                </c:pt>
                <c:pt idx="9" formatCode="_(* #,##0.00_);_(* \(#,##0.00\);_(* &quot;-&quot;??_);_(@_)">
                  <c:v>127322.95</c:v>
                </c:pt>
                <c:pt idx="10" formatCode="_(* #,##0.00_);_(* \(#,##0.00\);_(* &quot;-&quot;??_);_(@_)">
                  <c:v>371019.98</c:v>
                </c:pt>
                <c:pt idx="11" formatCode="_(* #,##0.00_);_(* \(#,##0.00\);_(* &quot;-&quot;??_);_(@_)">
                  <c:v>309101.77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A-4BD6-A63C-83E17705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957329856"/>
        <c:axId val="2062545328"/>
      </c:barChart>
      <c:catAx>
        <c:axId val="19573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45328"/>
        <c:crosses val="autoZero"/>
        <c:auto val="1"/>
        <c:lblAlgn val="ctr"/>
        <c:lblOffset val="100"/>
        <c:noMultiLvlLbl val="0"/>
      </c:catAx>
      <c:valAx>
        <c:axId val="206254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0A0260-2613-4F10-A0A9-EEFE797DD89E}">
  <sheetPr/>
  <sheetViews>
    <sheetView zoomScale="52" workbookViewId="0" zoomToFit="1"/>
  </sheetViews>
  <pageMargins left="0.70866141732283472" right="0.70866141732283472" top="0.74803149606299213" bottom="0.74803149606299213" header="0.31496062992125984" footer="0.31496062992125984"/>
  <pageSetup orientation="landscape" r:id="rId1"/>
  <headerFooter>
    <oddFooter>&amp;LLast_First_exl02_SRRevenue&amp;R&amp;A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1115" cy="62718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FEB70-0EA4-470C-A7F0-B9B917C865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</xdr:rowOff>
    </xdr:from>
    <xdr:to>
      <xdr:col>6</xdr:col>
      <xdr:colOff>7620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E325-4C1D-4CF2-B925-F2210404F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678680" cy="65588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B9D0159-63F2-46AE-AA56-B25EB35D9EB8}"/>
            </a:ext>
          </a:extLst>
        </xdr:cNvPr>
        <xdr:cNvSpPr/>
      </xdr:nvSpPr>
      <xdr:spPr>
        <a:xfrm>
          <a:off x="0" y="0"/>
          <a:ext cx="4678680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Aspen Falls Revenue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F20"/>
  <sheetViews>
    <sheetView tabSelected="1" zoomScaleNormal="100" workbookViewId="0"/>
  </sheetViews>
  <sheetFormatPr defaultRowHeight="14.4" x14ac:dyDescent="0.3"/>
  <cols>
    <col min="1" max="1" width="25.44140625" bestFit="1" customWidth="1"/>
    <col min="2" max="6" width="10.6640625" customWidth="1"/>
  </cols>
  <sheetData>
    <row r="4" spans="1:6" ht="31.2" x14ac:dyDescent="0.3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ht="15.6" x14ac:dyDescent="0.3">
      <c r="A5" s="1" t="s">
        <v>6</v>
      </c>
      <c r="B5" s="5" t="s">
        <v>21</v>
      </c>
      <c r="C5" s="5">
        <v>395490.46</v>
      </c>
      <c r="D5" s="5">
        <v>414137.79</v>
      </c>
      <c r="E5" s="5">
        <f>SUM(B5:D5)</f>
        <v>809628.25</v>
      </c>
      <c r="F5" s="8">
        <f>E5/$E$17</f>
        <v>9.9899187518249222E-2</v>
      </c>
    </row>
    <row r="6" spans="1:6" ht="15.6" x14ac:dyDescent="0.3">
      <c r="A6" s="1" t="s">
        <v>7</v>
      </c>
      <c r="B6" s="6">
        <v>383562.76</v>
      </c>
      <c r="C6" s="6">
        <v>321420.78999999998</v>
      </c>
      <c r="D6" s="6">
        <v>407846.46</v>
      </c>
      <c r="E6" s="6">
        <f t="shared" ref="E6:E16" si="0">SUM(B6:D6)</f>
        <v>1112830.01</v>
      </c>
      <c r="F6" s="8">
        <f t="shared" ref="F6:F16" si="1">E6/$E$17</f>
        <v>0.13731093726648638</v>
      </c>
    </row>
    <row r="7" spans="1:6" ht="15.6" x14ac:dyDescent="0.3">
      <c r="A7" s="1" t="s">
        <v>8</v>
      </c>
      <c r="B7" s="3">
        <v>408211.13</v>
      </c>
      <c r="C7" s="3">
        <v>462010.31</v>
      </c>
      <c r="D7" s="3">
        <v>300613.13</v>
      </c>
      <c r="E7" s="3">
        <f t="shared" si="0"/>
        <v>1170834.5699999998</v>
      </c>
      <c r="F7" s="8">
        <f t="shared" si="1"/>
        <v>0.14446805958324535</v>
      </c>
    </row>
    <row r="8" spans="1:6" ht="15.6" x14ac:dyDescent="0.3">
      <c r="A8" s="1" t="s">
        <v>9</v>
      </c>
      <c r="B8" s="3">
        <v>118206.45</v>
      </c>
      <c r="C8" s="3">
        <v>107460.64</v>
      </c>
      <c r="D8" s="3">
        <v>139698.54</v>
      </c>
      <c r="E8" s="3">
        <f t="shared" si="0"/>
        <v>365365.63</v>
      </c>
      <c r="F8" s="8">
        <f t="shared" si="1"/>
        <v>4.5082084999002028E-2</v>
      </c>
    </row>
    <row r="9" spans="1:6" ht="15.6" x14ac:dyDescent="0.3">
      <c r="A9" s="1" t="s">
        <v>10</v>
      </c>
      <c r="B9" s="3">
        <v>128226.78</v>
      </c>
      <c r="C9" s="3">
        <v>125660.97</v>
      </c>
      <c r="D9" s="3">
        <v>133358.51999999999</v>
      </c>
      <c r="E9" s="3">
        <f t="shared" si="0"/>
        <v>387246.27</v>
      </c>
      <c r="F9" s="8">
        <f t="shared" si="1"/>
        <v>4.778191440636189E-2</v>
      </c>
    </row>
    <row r="10" spans="1:6" ht="15.6" x14ac:dyDescent="0.3">
      <c r="A10" s="1" t="s">
        <v>11</v>
      </c>
      <c r="B10" s="3">
        <v>163580.34</v>
      </c>
      <c r="C10" s="3">
        <v>157800.22</v>
      </c>
      <c r="D10" s="3">
        <v>175140.28</v>
      </c>
      <c r="E10" s="3">
        <f t="shared" si="0"/>
        <v>496520.83999999997</v>
      </c>
      <c r="F10" s="8">
        <f t="shared" si="1"/>
        <v>6.1265189921273888E-2</v>
      </c>
    </row>
    <row r="11" spans="1:6" ht="15.6" x14ac:dyDescent="0.3">
      <c r="A11" s="1" t="s">
        <v>12</v>
      </c>
      <c r="B11" s="3">
        <v>168707.67</v>
      </c>
      <c r="C11" s="3">
        <v>153370.54</v>
      </c>
      <c r="D11" s="3">
        <v>199381.17</v>
      </c>
      <c r="E11" s="3">
        <f t="shared" si="0"/>
        <v>521459.38</v>
      </c>
      <c r="F11" s="8">
        <f t="shared" si="1"/>
        <v>6.4342330428526884E-2</v>
      </c>
    </row>
    <row r="12" spans="1:6" ht="15.6" x14ac:dyDescent="0.3">
      <c r="A12" s="1" t="s">
        <v>13</v>
      </c>
      <c r="B12" s="3">
        <v>80454.91</v>
      </c>
      <c r="C12" s="3">
        <v>85867.65</v>
      </c>
      <c r="D12" s="3">
        <v>89628.39</v>
      </c>
      <c r="E12" s="3">
        <f t="shared" si="0"/>
        <v>255950.95</v>
      </c>
      <c r="F12" s="8">
        <f t="shared" si="1"/>
        <v>3.1581521456945247E-2</v>
      </c>
    </row>
    <row r="13" spans="1:6" ht="15.6" x14ac:dyDescent="0.3">
      <c r="A13" s="1" t="s">
        <v>14</v>
      </c>
      <c r="B13" s="3">
        <v>261235.24</v>
      </c>
      <c r="C13" s="3">
        <v>237486.34</v>
      </c>
      <c r="D13" s="3">
        <v>308732.96000000002</v>
      </c>
      <c r="E13" s="3">
        <f t="shared" si="0"/>
        <v>807454.54</v>
      </c>
      <c r="F13" s="8">
        <f t="shared" si="1"/>
        <v>9.96309757026409E-2</v>
      </c>
    </row>
    <row r="14" spans="1:6" ht="15.6" x14ac:dyDescent="0.3">
      <c r="A14" s="1" t="s">
        <v>15</v>
      </c>
      <c r="B14" s="3">
        <v>107734.57</v>
      </c>
      <c r="C14" s="3">
        <v>97940.67</v>
      </c>
      <c r="D14" s="3">
        <v>127322.95</v>
      </c>
      <c r="E14" s="3">
        <f t="shared" si="0"/>
        <v>332998.19</v>
      </c>
      <c r="F14" s="8">
        <f t="shared" si="1"/>
        <v>4.1088300248969305E-2</v>
      </c>
    </row>
    <row r="15" spans="1:6" ht="15.6" x14ac:dyDescent="0.3">
      <c r="A15" s="1" t="s">
        <v>16</v>
      </c>
      <c r="B15" s="3">
        <v>310093.81</v>
      </c>
      <c r="C15" s="3">
        <v>354630.51</v>
      </c>
      <c r="D15" s="3">
        <v>371019.98</v>
      </c>
      <c r="E15" s="3">
        <f t="shared" si="0"/>
        <v>1035744.3</v>
      </c>
      <c r="F15" s="8">
        <f t="shared" si="1"/>
        <v>0.12779941170118234</v>
      </c>
    </row>
    <row r="16" spans="1:6" ht="15.6" x14ac:dyDescent="0.3">
      <c r="A16" s="1" t="s">
        <v>17</v>
      </c>
      <c r="B16" s="3">
        <v>261547.13</v>
      </c>
      <c r="C16" s="3">
        <v>237770.97</v>
      </c>
      <c r="D16" s="3">
        <v>309101.77</v>
      </c>
      <c r="E16" s="3">
        <f t="shared" si="0"/>
        <v>808419.87</v>
      </c>
      <c r="F16" s="8">
        <f t="shared" si="1"/>
        <v>9.9750086767116455E-2</v>
      </c>
    </row>
    <row r="17" spans="1:6" ht="16.2" thickBot="1" x14ac:dyDescent="0.35">
      <c r="A17" s="1" t="s">
        <v>18</v>
      </c>
      <c r="B17" s="7">
        <f t="shared" ref="B17:E17" si="2">SUM(B5:B16)</f>
        <v>2391560.7899999996</v>
      </c>
      <c r="C17" s="7">
        <f t="shared" si="2"/>
        <v>2736910.07</v>
      </c>
      <c r="D17" s="7">
        <f t="shared" si="2"/>
        <v>2975981.94</v>
      </c>
      <c r="E17" s="7">
        <f t="shared" si="2"/>
        <v>8104452.8000000007</v>
      </c>
      <c r="F17" s="2"/>
    </row>
    <row r="18" spans="1:6" ht="15" thickTop="1" x14ac:dyDescent="0.3">
      <c r="A18" s="2"/>
      <c r="B18" s="2"/>
      <c r="C18" s="2"/>
      <c r="D18" s="2"/>
      <c r="E18" s="2"/>
      <c r="F18" s="2"/>
    </row>
    <row r="19" spans="1:6" ht="15.6" x14ac:dyDescent="0.3">
      <c r="A19" s="1" t="s">
        <v>19</v>
      </c>
      <c r="B19" s="9">
        <f>AVERAGE(B5:B16)</f>
        <v>217414.61727272722</v>
      </c>
      <c r="C19" s="2"/>
      <c r="D19" s="2"/>
      <c r="E19" s="2"/>
      <c r="F19" s="2"/>
    </row>
    <row r="20" spans="1:6" ht="15.6" x14ac:dyDescent="0.3">
      <c r="A20" s="1" t="s">
        <v>20</v>
      </c>
      <c r="B20" s="9">
        <f>MAX(B5:B16)</f>
        <v>408211.13</v>
      </c>
      <c r="C20" s="2"/>
      <c r="D20" s="2"/>
      <c r="E20" s="2"/>
      <c r="F20" s="2"/>
    </row>
  </sheetData>
  <pageMargins left="0.7" right="0.7" top="0.75" bottom="0.75" header="0.3" footer="0.3"/>
  <pageSetup fitToHeight="0" orientation="portrait" r:id="rId1"/>
  <headerFooter>
    <oddFooter>&amp;RLast_First_exl02_SRRevenue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General Fund Revenue</vt:lpstr>
      <vt:lpstr>Revenue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Ajay Herod</cp:lastModifiedBy>
  <dcterms:created xsi:type="dcterms:W3CDTF">2015-06-24T21:26:53Z</dcterms:created>
  <dcterms:modified xsi:type="dcterms:W3CDTF">2020-02-14T14:21:07Z</dcterms:modified>
</cp:coreProperties>
</file>