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j98\Desktop\Semester 8\ITM102\Excel\"/>
    </mc:Choice>
  </mc:AlternateContent>
  <xr:revisionPtr revIDLastSave="0" documentId="8_{8FC9AC5D-C3FB-4F12-92AC-33883740FAA4}" xr6:coauthVersionLast="45" xr6:coauthVersionMax="45" xr10:uidLastSave="{00000000-0000-0000-0000-000000000000}"/>
  <bookViews>
    <workbookView xWindow="2304" yWindow="2304" windowWidth="17040" windowHeight="8388" xr2:uid="{00000000-000D-0000-FFFF-FFFF00000000}"/>
  </bookViews>
  <sheets>
    <sheet name=" Data" sheetId="1" r:id="rId1"/>
    <sheet name="Yearly Usage" sheetId="2" r:id="rId2"/>
    <sheet name="Monthly Usage" sheetId="3" r:id="rId3"/>
    <sheet name="Invoice" sheetId="4" r:id="rId4"/>
  </sheets>
  <externalReferences>
    <externalReference r:id="rId5"/>
    <externalReference r:id="rId6"/>
  </externalReferences>
  <definedNames>
    <definedName name="MileageRate">#REF!</definedName>
    <definedName name="WeekEnding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5" i="1" l="1"/>
  <c r="J25" i="1"/>
  <c r="I25" i="1"/>
  <c r="G25" i="1"/>
  <c r="J24" i="1"/>
  <c r="I24" i="1"/>
  <c r="K24" i="1" s="1"/>
  <c r="G24" i="1"/>
  <c r="K23" i="1"/>
  <c r="J23" i="1"/>
  <c r="I23" i="1"/>
  <c r="G23" i="1"/>
  <c r="J22" i="1"/>
  <c r="I22" i="1"/>
  <c r="K22" i="1" s="1"/>
  <c r="G22" i="1"/>
  <c r="K21" i="1"/>
  <c r="J21" i="1"/>
  <c r="I21" i="1"/>
  <c r="G21" i="1"/>
  <c r="J20" i="1"/>
  <c r="I20" i="1"/>
  <c r="K20" i="1" s="1"/>
  <c r="G20" i="1"/>
  <c r="K19" i="1"/>
  <c r="J19" i="1"/>
  <c r="I19" i="1"/>
  <c r="G19" i="1"/>
  <c r="J18" i="1"/>
  <c r="I18" i="1"/>
  <c r="K18" i="1" s="1"/>
  <c r="G18" i="1"/>
  <c r="K17" i="1"/>
  <c r="J17" i="1"/>
  <c r="I17" i="1"/>
  <c r="G17" i="1"/>
  <c r="J16" i="1"/>
  <c r="I16" i="1"/>
  <c r="K16" i="1" s="1"/>
  <c r="G16" i="1"/>
  <c r="K15" i="1"/>
  <c r="J15" i="1"/>
  <c r="I15" i="1"/>
  <c r="G15" i="1"/>
  <c r="J14" i="1"/>
  <c r="I14" i="1"/>
  <c r="K14" i="1" s="1"/>
  <c r="G14" i="1"/>
  <c r="K13" i="1"/>
  <c r="J13" i="1"/>
  <c r="I13" i="1"/>
  <c r="G13" i="1"/>
  <c r="J12" i="1"/>
  <c r="I12" i="1"/>
  <c r="K12" i="1" s="1"/>
  <c r="G12" i="1"/>
  <c r="K11" i="1"/>
  <c r="J11" i="1"/>
  <c r="I11" i="1"/>
  <c r="G11" i="1"/>
  <c r="J10" i="1"/>
  <c r="I10" i="1"/>
  <c r="K10" i="1" s="1"/>
  <c r="G10" i="1"/>
  <c r="K9" i="1"/>
  <c r="J9" i="1"/>
  <c r="I9" i="1"/>
  <c r="G9" i="1"/>
  <c r="J8" i="1"/>
  <c r="I8" i="1"/>
  <c r="K8" i="1" s="1"/>
  <c r="G8" i="1"/>
  <c r="K7" i="1"/>
  <c r="J7" i="1"/>
  <c r="I7" i="1"/>
  <c r="G7" i="1"/>
  <c r="J6" i="1"/>
  <c r="I6" i="1"/>
  <c r="K6" i="1" s="1"/>
  <c r="G6" i="1"/>
  <c r="K5" i="1"/>
  <c r="J5" i="1"/>
  <c r="I5" i="1"/>
  <c r="G5" i="1"/>
  <c r="J4" i="1"/>
  <c r="I4" i="1"/>
  <c r="K4" i="1" s="1"/>
  <c r="G4" i="1"/>
  <c r="K3" i="1"/>
  <c r="J3" i="1"/>
  <c r="I3" i="1"/>
  <c r="G3" i="1"/>
  <c r="J2" i="1"/>
  <c r="I2" i="1"/>
  <c r="K2" i="1" s="1"/>
  <c r="G2" i="1"/>
  <c r="E11" i="3" l="1"/>
  <c r="D11" i="3"/>
  <c r="C11" i="3"/>
  <c r="B11" i="3"/>
  <c r="G10" i="3"/>
  <c r="F10" i="3"/>
  <c r="G9" i="3"/>
  <c r="F9" i="3"/>
  <c r="G8" i="3"/>
  <c r="F8" i="3"/>
  <c r="G7" i="3"/>
  <c r="F7" i="3"/>
  <c r="G6" i="3"/>
  <c r="F6" i="3"/>
  <c r="G5" i="3"/>
  <c r="G11" i="3" s="1"/>
  <c r="F5" i="3"/>
  <c r="F11" i="3" s="1"/>
  <c r="C19" i="2"/>
  <c r="B19" i="2"/>
  <c r="D18" i="2"/>
  <c r="D17" i="2"/>
  <c r="D16" i="2"/>
  <c r="D15" i="2"/>
  <c r="D19" i="2" s="1"/>
  <c r="C9" i="2"/>
  <c r="B9" i="2"/>
  <c r="D8" i="2"/>
  <c r="D7" i="2"/>
  <c r="D6" i="2"/>
  <c r="D5" i="2"/>
  <c r="D9" i="2" l="1"/>
</calcChain>
</file>

<file path=xl/sharedStrings.xml><?xml version="1.0" encoding="utf-8"?>
<sst xmlns="http://schemas.openxmlformats.org/spreadsheetml/2006/main" count="73" uniqueCount="31">
  <si>
    <t>Aspen Falls Electricity</t>
  </si>
  <si>
    <t>Yearly Usage</t>
  </si>
  <si>
    <t>Year</t>
  </si>
  <si>
    <t>Usage</t>
  </si>
  <si>
    <t>Total Usage</t>
  </si>
  <si>
    <t>Total</t>
  </si>
  <si>
    <t>Yearly Fees</t>
  </si>
  <si>
    <t>Fees</t>
  </si>
  <si>
    <t>Total Fees</t>
  </si>
  <si>
    <t>Monthly Usage</t>
  </si>
  <si>
    <t>Month</t>
  </si>
  <si>
    <t>January</t>
  </si>
  <si>
    <t>February</t>
  </si>
  <si>
    <t>March</t>
  </si>
  <si>
    <t>April</t>
  </si>
  <si>
    <t>May</t>
  </si>
  <si>
    <t>June</t>
  </si>
  <si>
    <t>Year 1</t>
  </si>
  <si>
    <t>Year 2</t>
  </si>
  <si>
    <t>Smith</t>
  </si>
  <si>
    <t>Contoso</t>
  </si>
  <si>
    <t>Jonathon Haas</t>
  </si>
  <si>
    <t>Stephanie Bourne</t>
  </si>
  <si>
    <t xml:space="preserve"> $-   </t>
  </si>
  <si>
    <t>CycleDate</t>
  </si>
  <si>
    <t>Rate</t>
  </si>
  <si>
    <t>ElectricityUsage</t>
  </si>
  <si>
    <t>UsageFee</t>
  </si>
  <si>
    <t>PaidDate</t>
  </si>
  <si>
    <t>AmountPaid</t>
  </si>
  <si>
    <t>1/31/2013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</si>
</sst>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(&quot;$&quot;* #,##0_);_(&quot;$&quot;* \(#,##0\);_(&quot;$&quot;* &quot;-&quot;??_);_(@_)"/>
    <numFmt numFmtId="168" formatCode="[$-409]m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4" fontId="1" fillId="0" borderId="0" applyFont="0" applyFill="0" applyBorder="0" applyAlignment="0">
      <alignment wrapText="1"/>
    </xf>
  </cellStyleXfs>
  <cellXfs count="31">
    <xf numFmtId="0" fontId="0" fillId="0" borderId="0" xfId="0"/>
    <xf numFmtId="0" fontId="2" fillId="3" borderId="0" xfId="0" applyFont="1" applyFill="1" applyBorder="1" applyAlignment="1"/>
    <xf numFmtId="0" fontId="2" fillId="3" borderId="0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66" fontId="0" fillId="0" borderId="0" xfId="1" applyNumberFormat="1" applyFont="1"/>
    <xf numFmtId="0" fontId="2" fillId="2" borderId="0" xfId="0" applyFont="1" applyFill="1"/>
    <xf numFmtId="166" fontId="0" fillId="2" borderId="2" xfId="1" applyNumberFormat="1" applyFont="1" applyFill="1" applyBorder="1"/>
    <xf numFmtId="0" fontId="4" fillId="4" borderId="1" xfId="0" applyFont="1" applyFill="1" applyBorder="1" applyAlignment="1">
      <alignment horizontal="center" wrapText="1"/>
    </xf>
    <xf numFmtId="167" fontId="0" fillId="0" borderId="0" xfId="2" applyNumberFormat="1" applyFont="1"/>
    <xf numFmtId="167" fontId="0" fillId="2" borderId="2" xfId="2" applyNumberFormat="1" applyFont="1" applyFill="1" applyBorder="1"/>
    <xf numFmtId="0" fontId="2" fillId="0" borderId="1" xfId="0" applyFont="1" applyBorder="1" applyAlignment="1"/>
    <xf numFmtId="0" fontId="4" fillId="4" borderId="3" xfId="0" applyFont="1" applyFill="1" applyBorder="1" applyAlignment="1">
      <alignment horizontal="center"/>
    </xf>
    <xf numFmtId="168" fontId="0" fillId="0" borderId="0" xfId="0" applyNumberFormat="1"/>
    <xf numFmtId="0" fontId="0" fillId="0" borderId="0" xfId="0" applyFont="1" applyFill="1" applyBorder="1"/>
    <xf numFmtId="167" fontId="0" fillId="0" borderId="0" xfId="0" applyNumberFormat="1"/>
    <xf numFmtId="167" fontId="0" fillId="0" borderId="0" xfId="2" applyNumberFormat="1" applyFont="1" applyFill="1" applyBorder="1"/>
    <xf numFmtId="166" fontId="0" fillId="0" borderId="0" xfId="1" applyNumberFormat="1" applyFont="1" applyFill="1" applyBorder="1"/>
    <xf numFmtId="0" fontId="0" fillId="2" borderId="0" xfId="0" applyFont="1" applyFill="1" applyBorder="1"/>
    <xf numFmtId="167" fontId="1" fillId="2" borderId="2" xfId="2" applyNumberFormat="1" applyFont="1" applyFill="1" applyBorder="1"/>
    <xf numFmtId="166" fontId="1" fillId="2" borderId="2" xfId="1" applyNumberFormat="1" applyFont="1" applyFill="1" applyBorder="1"/>
    <xf numFmtId="0" fontId="0" fillId="4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0" xfId="0" applyNumberFormat="1"/>
    <xf numFmtId="8" fontId="0" fillId="0" borderId="0" xfId="0" applyNumberFormat="1"/>
    <xf numFmtId="0" fontId="5" fillId="5" borderId="4" xfId="0" applyFont="1" applyFill="1" applyBorder="1"/>
    <xf numFmtId="0" fontId="6" fillId="0" borderId="0" xfId="0" applyFont="1"/>
    <xf numFmtId="0" fontId="6" fillId="6" borderId="4" xfId="0" applyFont="1" applyFill="1" applyBorder="1"/>
    <xf numFmtId="14" fontId="6" fillId="6" borderId="4" xfId="0" applyNumberFormat="1" applyFont="1" applyFill="1" applyBorder="1"/>
    <xf numFmtId="0" fontId="6" fillId="0" borderId="4" xfId="0" applyFont="1" applyBorder="1"/>
    <xf numFmtId="14" fontId="6" fillId="0" borderId="4" xfId="0" applyNumberFormat="1" applyFont="1" applyBorder="1"/>
  </cellXfs>
  <cellStyles count="4">
    <cellStyle name="Comma" xfId="1" builtinId="3"/>
    <cellStyle name="Currency" xfId="2" builtinId="4"/>
    <cellStyle name="Date" xfId="3" xr:uid="{29B8AAC6-9950-44F8-AA32-45F474777C92}"/>
    <cellStyle name="Normal" xfId="0" builtinId="0"/>
  </cellStyles>
  <dxfs count="3"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'Yearly Usage'!$B$3</c:f>
              <c:strCache>
                <c:ptCount val="1"/>
                <c:pt idx="0">
                  <c:v>93464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'Yearly Usage'!$B$5:$B$8</c:f>
              <c:numCache>
                <c:formatCode>_(* #,##0_);_(* \(#,##0\);_(* "-"??_);_(@_)</c:formatCode>
                <c:ptCount val="4"/>
                <c:pt idx="0">
                  <c:v>498768</c:v>
                </c:pt>
                <c:pt idx="1">
                  <c:v>536446</c:v>
                </c:pt>
                <c:pt idx="2">
                  <c:v>571618</c:v>
                </c:pt>
                <c:pt idx="3">
                  <c:v>623098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A-4F1E-9F50-AE0F4BDAAD80}"/>
            </c:ext>
          </c:extLst>
        </c:ser>
        <c:ser>
          <c:idx val="1"/>
          <c:order val="1"/>
          <c:tx>
            <c:strRef>
              <c:f>'Yearly Usage'!$C$3</c:f>
              <c:strCache>
                <c:ptCount val="1"/>
                <c:pt idx="0">
                  <c:v>93465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'Yearly Usage'!$C$5:$C$8</c:f>
              <c:numCache>
                <c:formatCode>_(* #,##0_);_(* \(#,##0\);_(* "-"??_);_(@_)</c:formatCode>
                <c:ptCount val="4"/>
                <c:pt idx="0">
                  <c:v>501564</c:v>
                </c:pt>
                <c:pt idx="1">
                  <c:v>566789</c:v>
                </c:pt>
                <c:pt idx="2">
                  <c:v>594567</c:v>
                </c:pt>
                <c:pt idx="3">
                  <c:v>657087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EA-4F1E-9F50-AE0F4BDAA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656944"/>
        <c:axId val="404657336"/>
      </c:barChart>
      <c:catAx>
        <c:axId val="40465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57336"/>
        <c:crosses val="autoZero"/>
        <c:auto val="1"/>
        <c:lblAlgn val="ctr"/>
        <c:lblOffset val="100"/>
        <c:noMultiLvlLbl val="0"/>
      </c:catAx>
      <c:valAx>
        <c:axId val="40465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5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Fees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'[1]Yearly Usage'!$B$14</c:f>
              <c:strCache>
                <c:ptCount val="1"/>
                <c:pt idx="0">
                  <c:v>Fees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'Yearly Usage'!$A$15:$A$18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'[1]Yearly Usage'!$B$15:$B$18</c:f>
              <c:numCache>
                <c:formatCode>General</c:formatCode>
                <c:ptCount val="4"/>
                <c:pt idx="0">
                  <c:v>38789.449999999997</c:v>
                </c:pt>
                <c:pt idx="1">
                  <c:v>40939.040000000001</c:v>
                </c:pt>
                <c:pt idx="2">
                  <c:v>43833.81</c:v>
                </c:pt>
                <c:pt idx="3">
                  <c:v>46345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8-498D-9C5C-B4F358BF60BA}"/>
            </c:ext>
          </c:extLst>
        </c:ser>
        <c:ser>
          <c:idx val="2"/>
          <c:order val="1"/>
          <c:tx>
            <c:strRef>
              <c:f>'[1]Yearly Usage'!$C$14</c:f>
              <c:strCache>
                <c:ptCount val="1"/>
                <c:pt idx="0">
                  <c:v>Fees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'Yearly Usage'!$A$15:$A$18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'[1]Yearly Usage'!$C$15:$C$18</c:f>
              <c:numCache>
                <c:formatCode>General</c:formatCode>
                <c:ptCount val="4"/>
                <c:pt idx="0">
                  <c:v>39878.67</c:v>
                </c:pt>
                <c:pt idx="1">
                  <c:v>41234.300000000003</c:v>
                </c:pt>
                <c:pt idx="2">
                  <c:v>44345.78</c:v>
                </c:pt>
                <c:pt idx="3">
                  <c:v>47980.6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28-498D-9C5C-B4F358BF6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3853336"/>
        <c:axId val="404764584"/>
      </c:barChart>
      <c:lineChart>
        <c:grouping val="standard"/>
        <c:varyColors val="0"/>
        <c:ser>
          <c:idx val="3"/>
          <c:order val="2"/>
          <c:tx>
            <c:strRef>
              <c:f>'[1]Yearly Usage'!$D$14</c:f>
              <c:strCache>
                <c:ptCount val="1"/>
                <c:pt idx="0">
                  <c:v>Total Fees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'Yearly Usage'!$A$15:$A$18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'[1]Yearly Usage'!$D$15:$D$18</c:f>
              <c:numCache>
                <c:formatCode>General</c:formatCode>
                <c:ptCount val="4"/>
                <c:pt idx="0">
                  <c:v>78668.12</c:v>
                </c:pt>
                <c:pt idx="1">
                  <c:v>82173.34</c:v>
                </c:pt>
                <c:pt idx="2">
                  <c:v>88179.59</c:v>
                </c:pt>
                <c:pt idx="3">
                  <c:v>94325.6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28-498D-9C5C-B4F358BF6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738911"/>
        <c:axId val="866680495"/>
      </c:lineChart>
      <c:catAx>
        <c:axId val="60385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64584"/>
        <c:crosses val="autoZero"/>
        <c:auto val="1"/>
        <c:lblAlgn val="ctr"/>
        <c:lblOffset val="100"/>
        <c:noMultiLvlLbl val="0"/>
      </c:catAx>
      <c:valAx>
        <c:axId val="40476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853336"/>
        <c:crosses val="autoZero"/>
        <c:crossBetween val="between"/>
      </c:valAx>
      <c:valAx>
        <c:axId val="8666804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38911"/>
        <c:crosses val="max"/>
        <c:crossBetween val="between"/>
      </c:valAx>
      <c:catAx>
        <c:axId val="7267389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668049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Usage'!$B$3:$C$3</c:f>
              <c:strCache>
                <c:ptCount val="1"/>
                <c:pt idx="0">
                  <c:v>Year 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strRef>
              <c:f>'Monthly Usage'!$A$5:$A$10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'Monthly Usage'!$C$5:$C$10</c:f>
              <c:numCache>
                <c:formatCode>_(* #,##0_);_(* \(#,##0\);_(* "-"??_);_(@_)</c:formatCode>
                <c:ptCount val="6"/>
                <c:pt idx="0">
                  <c:v>77734</c:v>
                </c:pt>
                <c:pt idx="1">
                  <c:v>75722</c:v>
                </c:pt>
                <c:pt idx="2">
                  <c:v>87840</c:v>
                </c:pt>
                <c:pt idx="3">
                  <c:v>82134</c:v>
                </c:pt>
                <c:pt idx="4">
                  <c:v>80602</c:v>
                </c:pt>
                <c:pt idx="5">
                  <c:v>91382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A8-4E5B-8458-5D16C2A838E9}"/>
            </c:ext>
          </c:extLst>
        </c:ser>
        <c:ser>
          <c:idx val="1"/>
          <c:order val="1"/>
          <c:tx>
            <c:strRef>
              <c:f>'Monthly Usage'!$D$3:$E$3</c:f>
              <c:strCache>
                <c:ptCount val="1"/>
                <c:pt idx="0">
                  <c:v>Year 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'Monthly Usage'!$A$5:$A$10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'Monthly Usage'!$E$5:$E$10</c:f>
              <c:numCache>
                <c:formatCode>_(* #,##0_);_(* \(#,##0\);_(* "-"??_);_(@_)</c:formatCode>
                <c:ptCount val="6"/>
                <c:pt idx="0">
                  <c:v>119626</c:v>
                </c:pt>
                <c:pt idx="1">
                  <c:v>123662</c:v>
                </c:pt>
                <c:pt idx="2">
                  <c:v>102840</c:v>
                </c:pt>
                <c:pt idx="3">
                  <c:v>90056</c:v>
                </c:pt>
                <c:pt idx="4">
                  <c:v>99560</c:v>
                </c:pt>
                <c:pt idx="5">
                  <c:v>80170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A8-4E5B-8458-5D16C2A83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150112"/>
        <c:axId val="406149720"/>
      </c:barChart>
      <c:catAx>
        <c:axId val="40615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49720"/>
        <c:crosses val="autoZero"/>
        <c:auto val="1"/>
        <c:lblAlgn val="ctr"/>
        <c:lblOffset val="100"/>
        <c:noMultiLvlLbl val="0"/>
      </c:catAx>
      <c:valAx>
        <c:axId val="40614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5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219074</xdr:rowOff>
    </xdr:from>
    <xdr:to>
      <xdr:col>12</xdr:col>
      <xdr:colOff>600075</xdr:colOff>
      <xdr:row>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11</xdr:row>
      <xdr:rowOff>0</xdr:rowOff>
    </xdr:from>
    <xdr:to>
      <xdr:col>12</xdr:col>
      <xdr:colOff>600075</xdr:colOff>
      <xdr:row>23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13</xdr:row>
      <xdr:rowOff>9525</xdr:rowOff>
    </xdr:from>
    <xdr:to>
      <xdr:col>6</xdr:col>
      <xdr:colOff>762000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0.8461</cdr:x>
      <cdr:y>0.00308</cdr:y>
    </cdr:from>
    <cdr:to>
      <cdr:x>1</cdr:x>
      <cdr:y>0.49538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4C37668-331E-4E29-8807-216DE2C287C4}"/>
            </a:ext>
          </a:extLst>
        </cdr:cNvPr>
        <cdr:cNvSpPr txBox="1"/>
      </cdr:nvSpPr>
      <cdr:spPr>
        <a:xfrm xmlns:a="http://schemas.openxmlformats.org/drawingml/2006/main">
          <a:off x="5934075" y="571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  <cdr:relSizeAnchor xmlns:cdr="http://schemas.openxmlformats.org/drawingml/2006/chartDrawing">
    <cdr:from>
      <cdr:x>0.73838</cdr:x>
      <cdr:y>0</cdr:y>
    </cdr:from>
    <cdr:to>
      <cdr:x>0.9782</cdr:x>
      <cdr:y>0.25846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4726BEB-F642-42F7-9541-6B54D5D8706C}"/>
            </a:ext>
          </a:extLst>
        </cdr:cNvPr>
        <cdr:cNvSpPr txBox="1"/>
      </cdr:nvSpPr>
      <cdr:spPr>
        <a:xfrm xmlns:a="http://schemas.openxmlformats.org/drawingml/2006/main">
          <a:off x="4387215" y="-17145"/>
          <a:ext cx="1424940" cy="48006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CA" sz="1000"/>
            <a:t>Usage increased in Year 2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gochaney/Documents/Excel%20Chapter%208/Last_First_exl08_SRElectricityXm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Invoices%20tracker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Data"/>
      <sheetName val="Yearly Usage"/>
      <sheetName val="Monthly Usage"/>
      <sheetName val="Invoice"/>
    </sheetNames>
    <sheetDataSet>
      <sheetData sheetId="0" refreshError="1"/>
      <sheetData sheetId="1">
        <row r="14">
          <cell r="A14" t="str">
            <v>Year</v>
          </cell>
          <cell r="B14" t="str">
            <v>Fees</v>
          </cell>
          <cell r="C14" t="str">
            <v>Fees</v>
          </cell>
          <cell r="D14" t="str">
            <v>Total Fees</v>
          </cell>
        </row>
        <row r="15">
          <cell r="B15">
            <v>38789.449999999997</v>
          </cell>
          <cell r="C15">
            <v>39878.67</v>
          </cell>
          <cell r="D15">
            <v>78668.12</v>
          </cell>
        </row>
        <row r="16">
          <cell r="B16">
            <v>40939.040000000001</v>
          </cell>
          <cell r="C16">
            <v>41234.300000000003</v>
          </cell>
          <cell r="D16">
            <v>82173.34</v>
          </cell>
        </row>
        <row r="17">
          <cell r="B17">
            <v>43833.81</v>
          </cell>
          <cell r="C17">
            <v>44345.78</v>
          </cell>
          <cell r="D17">
            <v>88179.59</v>
          </cell>
        </row>
        <row r="18">
          <cell r="B18">
            <v>46345</v>
          </cell>
          <cell r="C18">
            <v>47980.6</v>
          </cell>
          <cell r="D18">
            <v>94325.6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 Tracker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workbookViewId="0">
      <selection activeCell="M20" sqref="M20"/>
    </sheetView>
  </sheetViews>
  <sheetFormatPr defaultRowHeight="14.4" x14ac:dyDescent="0.3"/>
  <cols>
    <col min="1" max="4" width="9.109375" customWidth="1"/>
    <col min="5" max="5" width="10.33203125" bestFit="1" customWidth="1"/>
    <col min="6" max="13" width="9.109375" customWidth="1"/>
  </cols>
  <sheetData>
    <row r="1" spans="1:11" x14ac:dyDescent="0.3">
      <c r="A1" s="25" t="s">
        <v>24</v>
      </c>
      <c r="B1" s="25" t="s">
        <v>25</v>
      </c>
      <c r="C1" s="25" t="s">
        <v>26</v>
      </c>
      <c r="D1" s="25" t="s">
        <v>27</v>
      </c>
      <c r="E1" s="25" t="s">
        <v>28</v>
      </c>
      <c r="F1" s="25" t="s">
        <v>29</v>
      </c>
      <c r="G1" s="26"/>
      <c r="H1" s="26"/>
      <c r="I1" s="26"/>
      <c r="J1" s="26"/>
      <c r="K1" s="26"/>
    </row>
    <row r="2" spans="1:11" x14ac:dyDescent="0.3">
      <c r="A2" s="27" t="s">
        <v>30</v>
      </c>
      <c r="B2" s="27">
        <v>7.6329998999999996E-2</v>
      </c>
      <c r="C2" s="27">
        <v>439</v>
      </c>
      <c r="D2" s="27">
        <v>33.51</v>
      </c>
      <c r="E2" s="28">
        <v>41339</v>
      </c>
      <c r="F2" s="27">
        <v>33.51</v>
      </c>
      <c r="G2" s="26" t="str">
        <f>TRIM(A2)</f>
        <v>1/31/2013</v>
      </c>
      <c r="H2" s="26"/>
      <c r="I2" s="26" t="str">
        <f>LEFT(A2,4)</f>
        <v>1/31</v>
      </c>
      <c r="J2" s="26" t="str">
        <f>RIGHT(F2,4)</f>
        <v>3.51</v>
      </c>
      <c r="K2" s="26" t="str">
        <f>_xlfn.CONCAT(I2,J2)</f>
        <v>1/313.51</v>
      </c>
    </row>
    <row r="3" spans="1:11" x14ac:dyDescent="0.3">
      <c r="A3" s="29" t="s">
        <v>30</v>
      </c>
      <c r="B3" s="29">
        <v>7.6329998999999996E-2</v>
      </c>
      <c r="C3" s="29">
        <v>1164</v>
      </c>
      <c r="D3" s="29">
        <v>88.85</v>
      </c>
      <c r="E3" s="30">
        <v>41343</v>
      </c>
      <c r="F3" s="29">
        <v>88.85</v>
      </c>
      <c r="G3" s="26" t="str">
        <f t="shared" ref="G3:G25" si="0">TRIM(A3)</f>
        <v>1/31/2013</v>
      </c>
      <c r="H3" s="26"/>
      <c r="I3" s="26" t="str">
        <f t="shared" ref="I3:I25" si="1">LEFT(A3,4)</f>
        <v>1/31</v>
      </c>
      <c r="J3" s="26" t="str">
        <f t="shared" ref="J3:J25" si="2">RIGHT(F3,4)</f>
        <v>8.85</v>
      </c>
      <c r="K3" s="26" t="str">
        <f t="shared" ref="K3:K25" si="3">_xlfn.CONCAT(I3,J3)</f>
        <v>1/318.85</v>
      </c>
    </row>
    <row r="4" spans="1:11" x14ac:dyDescent="0.3">
      <c r="A4" s="27" t="s">
        <v>30</v>
      </c>
      <c r="B4" s="27">
        <v>7.6329998999999996E-2</v>
      </c>
      <c r="C4" s="27">
        <v>1410</v>
      </c>
      <c r="D4" s="27">
        <v>107.63</v>
      </c>
      <c r="E4" s="28">
        <v>41338</v>
      </c>
      <c r="F4" s="27">
        <v>107.63</v>
      </c>
      <c r="G4" s="26" t="str">
        <f t="shared" si="0"/>
        <v>1/31/2013</v>
      </c>
      <c r="H4" s="26"/>
      <c r="I4" s="26" t="str">
        <f t="shared" si="1"/>
        <v>1/31</v>
      </c>
      <c r="J4" s="26" t="str">
        <f t="shared" si="2"/>
        <v>7.63</v>
      </c>
      <c r="K4" s="26" t="str">
        <f t="shared" si="3"/>
        <v>1/317.63</v>
      </c>
    </row>
    <row r="5" spans="1:11" x14ac:dyDescent="0.3">
      <c r="A5" s="29" t="s">
        <v>30</v>
      </c>
      <c r="B5" s="29">
        <v>7.6329998999999996E-2</v>
      </c>
      <c r="C5" s="29">
        <v>254</v>
      </c>
      <c r="D5" s="29">
        <v>19.39</v>
      </c>
      <c r="E5" s="30">
        <v>41327</v>
      </c>
      <c r="F5" s="29">
        <v>19.39</v>
      </c>
      <c r="G5" s="26" t="str">
        <f t="shared" si="0"/>
        <v>1/31/2013</v>
      </c>
      <c r="H5" s="26"/>
      <c r="I5" s="26" t="str">
        <f t="shared" si="1"/>
        <v>1/31</v>
      </c>
      <c r="J5" s="26" t="str">
        <f t="shared" si="2"/>
        <v>9.39</v>
      </c>
      <c r="K5" s="26" t="str">
        <f t="shared" si="3"/>
        <v>1/319.39</v>
      </c>
    </row>
    <row r="6" spans="1:11" x14ac:dyDescent="0.3">
      <c r="A6" s="27" t="s">
        <v>30</v>
      </c>
      <c r="B6" s="27">
        <v>7.6329998999999996E-2</v>
      </c>
      <c r="C6" s="27">
        <v>1391</v>
      </c>
      <c r="D6" s="27">
        <v>106.18</v>
      </c>
      <c r="E6" s="28">
        <v>41307</v>
      </c>
      <c r="F6" s="27">
        <v>106.18</v>
      </c>
      <c r="G6" s="26" t="str">
        <f t="shared" si="0"/>
        <v>1/31/2013</v>
      </c>
      <c r="H6" s="26"/>
      <c r="I6" s="26" t="str">
        <f t="shared" si="1"/>
        <v>1/31</v>
      </c>
      <c r="J6" s="26" t="str">
        <f t="shared" si="2"/>
        <v>6.18</v>
      </c>
      <c r="K6" s="26" t="str">
        <f t="shared" si="3"/>
        <v>1/316.18</v>
      </c>
    </row>
    <row r="7" spans="1:11" x14ac:dyDescent="0.3">
      <c r="A7" s="29" t="s">
        <v>30</v>
      </c>
      <c r="B7" s="29">
        <v>7.6329998999999996E-2</v>
      </c>
      <c r="C7" s="29">
        <v>37</v>
      </c>
      <c r="D7" s="29">
        <v>2.82</v>
      </c>
      <c r="E7" s="30">
        <v>41327</v>
      </c>
      <c r="F7" s="29">
        <v>2.82</v>
      </c>
      <c r="G7" s="26" t="str">
        <f t="shared" si="0"/>
        <v>1/31/2013</v>
      </c>
      <c r="H7" s="26"/>
      <c r="I7" s="26" t="str">
        <f t="shared" si="1"/>
        <v>1/31</v>
      </c>
      <c r="J7" s="26" t="str">
        <f t="shared" si="2"/>
        <v>2.82</v>
      </c>
      <c r="K7" s="26" t="str">
        <f t="shared" si="3"/>
        <v>1/312.82</v>
      </c>
    </row>
    <row r="8" spans="1:11" x14ac:dyDescent="0.3">
      <c r="A8" s="27" t="s">
        <v>30</v>
      </c>
      <c r="B8" s="27">
        <v>7.6329998999999996E-2</v>
      </c>
      <c r="C8" s="27">
        <v>636</v>
      </c>
      <c r="D8" s="27">
        <v>48.55</v>
      </c>
      <c r="E8" s="28">
        <v>41342</v>
      </c>
      <c r="F8" s="27">
        <v>48.55</v>
      </c>
      <c r="G8" s="26" t="str">
        <f t="shared" si="0"/>
        <v>1/31/2013</v>
      </c>
      <c r="H8" s="26"/>
      <c r="I8" s="26" t="str">
        <f t="shared" si="1"/>
        <v>1/31</v>
      </c>
      <c r="J8" s="26" t="str">
        <f t="shared" si="2"/>
        <v>8.55</v>
      </c>
      <c r="K8" s="26" t="str">
        <f t="shared" si="3"/>
        <v>1/318.55</v>
      </c>
    </row>
    <row r="9" spans="1:11" x14ac:dyDescent="0.3">
      <c r="A9" s="29" t="s">
        <v>30</v>
      </c>
      <c r="B9" s="29">
        <v>7.6329998999999996E-2</v>
      </c>
      <c r="C9" s="29">
        <v>456</v>
      </c>
      <c r="D9" s="29">
        <v>34.81</v>
      </c>
      <c r="E9" s="30">
        <v>41321</v>
      </c>
      <c r="F9" s="29">
        <v>34.81</v>
      </c>
      <c r="G9" s="26" t="str">
        <f t="shared" si="0"/>
        <v>1/31/2013</v>
      </c>
      <c r="H9" s="26"/>
      <c r="I9" s="26" t="str">
        <f t="shared" si="1"/>
        <v>1/31</v>
      </c>
      <c r="J9" s="26" t="str">
        <f t="shared" si="2"/>
        <v>4.81</v>
      </c>
      <c r="K9" s="26" t="str">
        <f t="shared" si="3"/>
        <v>1/314.81</v>
      </c>
    </row>
    <row r="10" spans="1:11" x14ac:dyDescent="0.3">
      <c r="A10" s="27" t="s">
        <v>30</v>
      </c>
      <c r="B10" s="27">
        <v>7.6329998999999996E-2</v>
      </c>
      <c r="C10" s="27">
        <v>1363</v>
      </c>
      <c r="D10" s="27">
        <v>104.04</v>
      </c>
      <c r="E10" s="28">
        <v>41327</v>
      </c>
      <c r="F10" s="27">
        <v>104.04</v>
      </c>
      <c r="G10" s="26" t="str">
        <f t="shared" si="0"/>
        <v>1/31/2013</v>
      </c>
      <c r="H10" s="26"/>
      <c r="I10" s="26" t="str">
        <f t="shared" si="1"/>
        <v>1/31</v>
      </c>
      <c r="J10" s="26" t="str">
        <f t="shared" si="2"/>
        <v>4.04</v>
      </c>
      <c r="K10" s="26" t="str">
        <f t="shared" si="3"/>
        <v>1/314.04</v>
      </c>
    </row>
    <row r="11" spans="1:11" x14ac:dyDescent="0.3">
      <c r="A11" s="29" t="s">
        <v>30</v>
      </c>
      <c r="B11" s="29">
        <v>7.6329998999999996E-2</v>
      </c>
      <c r="C11" s="29">
        <v>1033</v>
      </c>
      <c r="D11" s="29">
        <v>78.849999999999994</v>
      </c>
      <c r="E11" s="30">
        <v>41326</v>
      </c>
      <c r="F11" s="29">
        <v>78.849999999999994</v>
      </c>
      <c r="G11" s="26" t="str">
        <f t="shared" si="0"/>
        <v>1/31/2013</v>
      </c>
      <c r="H11" s="26"/>
      <c r="I11" s="26" t="str">
        <f t="shared" si="1"/>
        <v>1/31</v>
      </c>
      <c r="J11" s="26" t="str">
        <f t="shared" si="2"/>
        <v>8.85</v>
      </c>
      <c r="K11" s="26" t="str">
        <f t="shared" si="3"/>
        <v>1/318.85</v>
      </c>
    </row>
    <row r="12" spans="1:11" x14ac:dyDescent="0.3">
      <c r="A12" s="27" t="s">
        <v>30</v>
      </c>
      <c r="B12" s="27">
        <v>7.6329998999999996E-2</v>
      </c>
      <c r="C12" s="27">
        <v>1236</v>
      </c>
      <c r="D12" s="27">
        <v>94.34</v>
      </c>
      <c r="E12" s="28">
        <v>41321</v>
      </c>
      <c r="F12" s="27">
        <v>94.34</v>
      </c>
      <c r="G12" s="26" t="str">
        <f t="shared" si="0"/>
        <v>1/31/2013</v>
      </c>
      <c r="H12" s="26"/>
      <c r="I12" s="26" t="str">
        <f t="shared" si="1"/>
        <v>1/31</v>
      </c>
      <c r="J12" s="26" t="str">
        <f t="shared" si="2"/>
        <v>4.34</v>
      </c>
      <c r="K12" s="26" t="str">
        <f t="shared" si="3"/>
        <v>1/314.34</v>
      </c>
    </row>
    <row r="13" spans="1:11" x14ac:dyDescent="0.3">
      <c r="A13" s="29" t="s">
        <v>30</v>
      </c>
      <c r="B13" s="29">
        <v>7.6329998999999996E-2</v>
      </c>
      <c r="C13" s="29">
        <v>228</v>
      </c>
      <c r="D13" s="29">
        <v>17.399999999999999</v>
      </c>
      <c r="E13" s="30">
        <v>41344</v>
      </c>
      <c r="F13" s="29">
        <v>17.399999999999999</v>
      </c>
      <c r="G13" s="26" t="str">
        <f t="shared" si="0"/>
        <v>1/31/2013</v>
      </c>
      <c r="H13" s="26"/>
      <c r="I13" s="26" t="str">
        <f t="shared" si="1"/>
        <v>1/31</v>
      </c>
      <c r="J13" s="26" t="str">
        <f t="shared" si="2"/>
        <v>17.4</v>
      </c>
      <c r="K13" s="26" t="str">
        <f t="shared" si="3"/>
        <v>1/3117.4</v>
      </c>
    </row>
    <row r="14" spans="1:11" x14ac:dyDescent="0.3">
      <c r="A14" s="27" t="s">
        <v>30</v>
      </c>
      <c r="B14" s="27">
        <v>7.6329998999999996E-2</v>
      </c>
      <c r="C14" s="27">
        <v>785</v>
      </c>
      <c r="D14" s="27">
        <v>59.92</v>
      </c>
      <c r="E14" s="28">
        <v>41313</v>
      </c>
      <c r="F14" s="27">
        <v>59.92</v>
      </c>
      <c r="G14" s="26" t="str">
        <f t="shared" si="0"/>
        <v>1/31/2013</v>
      </c>
      <c r="H14" s="26"/>
      <c r="I14" s="26" t="str">
        <f t="shared" si="1"/>
        <v>1/31</v>
      </c>
      <c r="J14" s="26" t="str">
        <f t="shared" si="2"/>
        <v>9.92</v>
      </c>
      <c r="K14" s="26" t="str">
        <f t="shared" si="3"/>
        <v>1/319.92</v>
      </c>
    </row>
    <row r="15" spans="1:11" x14ac:dyDescent="0.3">
      <c r="A15" s="29" t="s">
        <v>30</v>
      </c>
      <c r="B15" s="29">
        <v>7.6329998999999996E-2</v>
      </c>
      <c r="C15" s="29">
        <v>169</v>
      </c>
      <c r="D15" s="29">
        <v>12.9</v>
      </c>
      <c r="E15" s="30">
        <v>41340</v>
      </c>
      <c r="F15" s="29">
        <v>12.9</v>
      </c>
      <c r="G15" s="26" t="str">
        <f t="shared" si="0"/>
        <v>1/31/2013</v>
      </c>
      <c r="H15" s="26"/>
      <c r="I15" s="26" t="str">
        <f t="shared" si="1"/>
        <v>1/31</v>
      </c>
      <c r="J15" s="26" t="str">
        <f t="shared" si="2"/>
        <v>12.9</v>
      </c>
      <c r="K15" s="26" t="str">
        <f t="shared" si="3"/>
        <v>1/3112.9</v>
      </c>
    </row>
    <row r="16" spans="1:11" x14ac:dyDescent="0.3">
      <c r="A16" s="27" t="s">
        <v>30</v>
      </c>
      <c r="B16" s="27">
        <v>7.6329998999999996E-2</v>
      </c>
      <c r="C16" s="27">
        <v>1285</v>
      </c>
      <c r="D16" s="27">
        <v>98.08</v>
      </c>
      <c r="E16" s="28">
        <v>41338</v>
      </c>
      <c r="F16" s="27">
        <v>98.08</v>
      </c>
      <c r="G16" s="26" t="str">
        <f t="shared" si="0"/>
        <v>1/31/2013</v>
      </c>
      <c r="H16" s="26"/>
      <c r="I16" s="26" t="str">
        <f t="shared" si="1"/>
        <v>1/31</v>
      </c>
      <c r="J16" s="26" t="str">
        <f t="shared" si="2"/>
        <v>8.08</v>
      </c>
      <c r="K16" s="26" t="str">
        <f t="shared" si="3"/>
        <v>1/318.08</v>
      </c>
    </row>
    <row r="17" spans="1:11" x14ac:dyDescent="0.3">
      <c r="A17" s="29" t="s">
        <v>30</v>
      </c>
      <c r="B17" s="29">
        <v>7.6329998999999996E-2</v>
      </c>
      <c r="C17" s="29">
        <v>1123</v>
      </c>
      <c r="D17" s="29">
        <v>85.72</v>
      </c>
      <c r="E17" s="30">
        <v>41309</v>
      </c>
      <c r="F17" s="29">
        <v>85.72</v>
      </c>
      <c r="G17" s="26" t="str">
        <f t="shared" si="0"/>
        <v>1/31/2013</v>
      </c>
      <c r="H17" s="26"/>
      <c r="I17" s="26" t="str">
        <f t="shared" si="1"/>
        <v>1/31</v>
      </c>
      <c r="J17" s="26" t="str">
        <f t="shared" si="2"/>
        <v>5.72</v>
      </c>
      <c r="K17" s="26" t="str">
        <f t="shared" si="3"/>
        <v>1/315.72</v>
      </c>
    </row>
    <row r="18" spans="1:11" x14ac:dyDescent="0.3">
      <c r="A18" s="27" t="s">
        <v>30</v>
      </c>
      <c r="B18" s="27">
        <v>7.6329998999999996E-2</v>
      </c>
      <c r="C18" s="27">
        <v>997</v>
      </c>
      <c r="D18" s="27">
        <v>76.099999999999994</v>
      </c>
      <c r="E18" s="28">
        <v>41322</v>
      </c>
      <c r="F18" s="27">
        <v>76.099999999999994</v>
      </c>
      <c r="G18" s="26" t="str">
        <f t="shared" si="0"/>
        <v>1/31/2013</v>
      </c>
      <c r="H18" s="26"/>
      <c r="I18" s="26" t="str">
        <f t="shared" si="1"/>
        <v>1/31</v>
      </c>
      <c r="J18" s="26" t="str">
        <f t="shared" si="2"/>
        <v>76.1</v>
      </c>
      <c r="K18" s="26" t="str">
        <f t="shared" si="3"/>
        <v>1/3176.1</v>
      </c>
    </row>
    <row r="19" spans="1:11" x14ac:dyDescent="0.3">
      <c r="A19" s="29" t="s">
        <v>30</v>
      </c>
      <c r="B19" s="29">
        <v>7.6329998999999996E-2</v>
      </c>
      <c r="C19" s="29">
        <v>880</v>
      </c>
      <c r="D19" s="29">
        <v>67.17</v>
      </c>
      <c r="E19" s="30">
        <v>41315</v>
      </c>
      <c r="F19" s="29">
        <v>67.17</v>
      </c>
      <c r="G19" s="26" t="str">
        <f t="shared" si="0"/>
        <v>1/31/2013</v>
      </c>
      <c r="H19" s="26"/>
      <c r="I19" s="26" t="str">
        <f t="shared" si="1"/>
        <v>1/31</v>
      </c>
      <c r="J19" s="26" t="str">
        <f t="shared" si="2"/>
        <v>7.17</v>
      </c>
      <c r="K19" s="26" t="str">
        <f t="shared" si="3"/>
        <v>1/317.17</v>
      </c>
    </row>
    <row r="20" spans="1:11" x14ac:dyDescent="0.3">
      <c r="A20" s="27" t="s">
        <v>30</v>
      </c>
      <c r="B20" s="27">
        <v>7.6329998999999996E-2</v>
      </c>
      <c r="C20" s="27">
        <v>78</v>
      </c>
      <c r="D20" s="27">
        <v>5.95</v>
      </c>
      <c r="E20" s="28">
        <v>41332</v>
      </c>
      <c r="F20" s="27">
        <v>5.95</v>
      </c>
      <c r="G20" s="26" t="str">
        <f t="shared" si="0"/>
        <v>1/31/2013</v>
      </c>
      <c r="H20" s="26"/>
      <c r="I20" s="26" t="str">
        <f t="shared" si="1"/>
        <v>1/31</v>
      </c>
      <c r="J20" s="26" t="str">
        <f t="shared" si="2"/>
        <v>5.95</v>
      </c>
      <c r="K20" s="26" t="str">
        <f t="shared" si="3"/>
        <v>1/315.95</v>
      </c>
    </row>
    <row r="21" spans="1:11" x14ac:dyDescent="0.3">
      <c r="A21" s="29" t="s">
        <v>30</v>
      </c>
      <c r="B21" s="29">
        <v>7.6329998999999996E-2</v>
      </c>
      <c r="C21" s="29">
        <v>411</v>
      </c>
      <c r="D21" s="29">
        <v>31.37</v>
      </c>
      <c r="E21" s="30">
        <v>41331</v>
      </c>
      <c r="F21" s="29">
        <v>31.37</v>
      </c>
      <c r="G21" s="26" t="str">
        <f t="shared" si="0"/>
        <v>1/31/2013</v>
      </c>
      <c r="H21" s="26"/>
      <c r="I21" s="26" t="str">
        <f t="shared" si="1"/>
        <v>1/31</v>
      </c>
      <c r="J21" s="26" t="str">
        <f t="shared" si="2"/>
        <v>1.37</v>
      </c>
      <c r="K21" s="26" t="str">
        <f t="shared" si="3"/>
        <v>1/311.37</v>
      </c>
    </row>
    <row r="22" spans="1:11" x14ac:dyDescent="0.3">
      <c r="A22" s="27" t="s">
        <v>30</v>
      </c>
      <c r="B22" s="27">
        <v>7.6329998999999996E-2</v>
      </c>
      <c r="C22" s="27">
        <v>96</v>
      </c>
      <c r="D22" s="27">
        <v>7.33</v>
      </c>
      <c r="E22" s="28">
        <v>41340</v>
      </c>
      <c r="F22" s="27">
        <v>7.33</v>
      </c>
      <c r="G22" s="26" t="str">
        <f t="shared" si="0"/>
        <v>1/31/2013</v>
      </c>
      <c r="H22" s="26"/>
      <c r="I22" s="26" t="str">
        <f t="shared" si="1"/>
        <v>1/31</v>
      </c>
      <c r="J22" s="26" t="str">
        <f t="shared" si="2"/>
        <v>7.33</v>
      </c>
      <c r="K22" s="26" t="str">
        <f t="shared" si="3"/>
        <v>1/317.33</v>
      </c>
    </row>
    <row r="23" spans="1:11" x14ac:dyDescent="0.3">
      <c r="A23" s="29" t="s">
        <v>30</v>
      </c>
      <c r="B23" s="29">
        <v>7.6329998999999996E-2</v>
      </c>
      <c r="C23" s="29">
        <v>390</v>
      </c>
      <c r="D23" s="29">
        <v>29.77</v>
      </c>
      <c r="E23" s="30">
        <v>41341</v>
      </c>
      <c r="F23" s="29">
        <v>29.77</v>
      </c>
      <c r="G23" s="26" t="str">
        <f t="shared" si="0"/>
        <v>1/31/2013</v>
      </c>
      <c r="H23" s="26"/>
      <c r="I23" s="26" t="str">
        <f t="shared" si="1"/>
        <v>1/31</v>
      </c>
      <c r="J23" s="26" t="str">
        <f t="shared" si="2"/>
        <v>9.77</v>
      </c>
      <c r="K23" s="26" t="str">
        <f t="shared" si="3"/>
        <v>1/319.77</v>
      </c>
    </row>
    <row r="24" spans="1:11" x14ac:dyDescent="0.3">
      <c r="A24" s="27" t="s">
        <v>30</v>
      </c>
      <c r="B24" s="27">
        <v>7.6329998999999996E-2</v>
      </c>
      <c r="C24" s="27">
        <v>815</v>
      </c>
      <c r="D24" s="27">
        <v>62.21</v>
      </c>
      <c r="E24" s="28">
        <v>41318</v>
      </c>
      <c r="F24" s="27">
        <v>62.21</v>
      </c>
      <c r="G24" s="26" t="str">
        <f t="shared" si="0"/>
        <v>1/31/2013</v>
      </c>
      <c r="H24" s="26"/>
      <c r="I24" s="26" t="str">
        <f t="shared" si="1"/>
        <v>1/31</v>
      </c>
      <c r="J24" s="26" t="str">
        <f t="shared" si="2"/>
        <v>2.21</v>
      </c>
      <c r="K24" s="26" t="str">
        <f t="shared" si="3"/>
        <v>1/312.21</v>
      </c>
    </row>
    <row r="25" spans="1:11" x14ac:dyDescent="0.3">
      <c r="A25" s="29" t="s">
        <v>30</v>
      </c>
      <c r="B25" s="29">
        <v>7.6329998999999996E-2</v>
      </c>
      <c r="C25" s="29">
        <v>416</v>
      </c>
      <c r="D25" s="29">
        <v>31.75</v>
      </c>
      <c r="E25" s="30">
        <v>41328</v>
      </c>
      <c r="F25" s="29">
        <v>31.75</v>
      </c>
      <c r="G25" s="26" t="str">
        <f t="shared" si="0"/>
        <v>1/31/2013</v>
      </c>
      <c r="H25" s="26"/>
      <c r="I25" s="26" t="str">
        <f t="shared" si="1"/>
        <v>1/31</v>
      </c>
      <c r="J25" s="26" t="str">
        <f t="shared" si="2"/>
        <v>1.75</v>
      </c>
      <c r="K25" s="26" t="str">
        <f t="shared" si="3"/>
        <v>1/311.75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workbookViewId="0">
      <selection sqref="A1:D1"/>
    </sheetView>
  </sheetViews>
  <sheetFormatPr defaultRowHeight="14.4" x14ac:dyDescent="0.3"/>
  <cols>
    <col min="2" max="3" width="10.5546875" bestFit="1" customWidth="1"/>
    <col min="4" max="4" width="11.33203125" bestFit="1" customWidth="1"/>
  </cols>
  <sheetData>
    <row r="1" spans="1:4" ht="18" x14ac:dyDescent="0.35">
      <c r="A1" s="21" t="s">
        <v>0</v>
      </c>
      <c r="B1" s="21"/>
      <c r="C1" s="21"/>
      <c r="D1" s="21"/>
    </row>
    <row r="2" spans="1:4" ht="18" x14ac:dyDescent="0.35">
      <c r="A2" s="21" t="s">
        <v>1</v>
      </c>
      <c r="B2" s="21"/>
      <c r="C2" s="21"/>
      <c r="D2" s="21"/>
    </row>
    <row r="3" spans="1:4" x14ac:dyDescent="0.3">
      <c r="A3" s="1"/>
      <c r="B3" s="2">
        <v>93464</v>
      </c>
      <c r="C3" s="2">
        <v>93465</v>
      </c>
      <c r="D3" s="2"/>
    </row>
    <row r="4" spans="1:4" x14ac:dyDescent="0.3">
      <c r="A4" s="3" t="s">
        <v>2</v>
      </c>
      <c r="B4" s="3" t="s">
        <v>3</v>
      </c>
      <c r="C4" s="3" t="s">
        <v>3</v>
      </c>
      <c r="D4" s="3" t="s">
        <v>4</v>
      </c>
    </row>
    <row r="5" spans="1:4" x14ac:dyDescent="0.3">
      <c r="A5" s="20">
        <v>1</v>
      </c>
      <c r="B5" s="4">
        <v>498768</v>
      </c>
      <c r="C5" s="4">
        <v>501564</v>
      </c>
      <c r="D5" s="4">
        <f>B5+C5</f>
        <v>1000332</v>
      </c>
    </row>
    <row r="6" spans="1:4" x14ac:dyDescent="0.3">
      <c r="A6" s="20">
        <v>2</v>
      </c>
      <c r="B6" s="4">
        <v>536446</v>
      </c>
      <c r="C6" s="4">
        <v>566789</v>
      </c>
      <c r="D6" s="4">
        <f>B6+C6</f>
        <v>1103235</v>
      </c>
    </row>
    <row r="7" spans="1:4" x14ac:dyDescent="0.3">
      <c r="A7" s="20">
        <v>3</v>
      </c>
      <c r="B7" s="4">
        <v>571618</v>
      </c>
      <c r="C7" s="4">
        <v>594567</v>
      </c>
      <c r="D7" s="4">
        <f>B7+C7</f>
        <v>1166185</v>
      </c>
    </row>
    <row r="8" spans="1:4" x14ac:dyDescent="0.3">
      <c r="A8" s="20">
        <v>4</v>
      </c>
      <c r="B8" s="4">
        <v>623098</v>
      </c>
      <c r="C8" s="4">
        <v>657087</v>
      </c>
      <c r="D8" s="4">
        <f>B8+C8</f>
        <v>1280185</v>
      </c>
    </row>
    <row r="9" spans="1:4" ht="15" thickBot="1" x14ac:dyDescent="0.35">
      <c r="A9" s="5" t="s">
        <v>5</v>
      </c>
      <c r="B9" s="6">
        <f>SUM(B5:B8)</f>
        <v>2229930</v>
      </c>
      <c r="C9" s="6">
        <f>SUM(C5:C8)</f>
        <v>2320007</v>
      </c>
      <c r="D9" s="6">
        <f>B9+C9</f>
        <v>4549937</v>
      </c>
    </row>
    <row r="10" spans="1:4" ht="15" thickTop="1" x14ac:dyDescent="0.3"/>
    <row r="11" spans="1:4" ht="18" x14ac:dyDescent="0.35">
      <c r="A11" s="21" t="s">
        <v>0</v>
      </c>
      <c r="B11" s="21"/>
      <c r="C11" s="21"/>
      <c r="D11" s="21"/>
    </row>
    <row r="12" spans="1:4" ht="18" x14ac:dyDescent="0.35">
      <c r="A12" s="21" t="s">
        <v>6</v>
      </c>
      <c r="B12" s="21"/>
      <c r="C12" s="21"/>
      <c r="D12" s="21"/>
    </row>
    <row r="13" spans="1:4" x14ac:dyDescent="0.3">
      <c r="A13" s="1"/>
      <c r="B13" s="2">
        <v>93464</v>
      </c>
      <c r="C13" s="2">
        <v>93465</v>
      </c>
      <c r="D13" s="2"/>
    </row>
    <row r="14" spans="1:4" x14ac:dyDescent="0.3">
      <c r="A14" s="3" t="s">
        <v>2</v>
      </c>
      <c r="B14" s="3" t="s">
        <v>7</v>
      </c>
      <c r="C14" s="7" t="s">
        <v>7</v>
      </c>
      <c r="D14" s="3" t="s">
        <v>8</v>
      </c>
    </row>
    <row r="15" spans="1:4" x14ac:dyDescent="0.3">
      <c r="A15" s="20">
        <v>1</v>
      </c>
      <c r="B15" s="8">
        <v>38789.449999999997</v>
      </c>
      <c r="C15" s="8">
        <v>39878.67</v>
      </c>
      <c r="D15" s="8">
        <f>B15+C15</f>
        <v>78668.12</v>
      </c>
    </row>
    <row r="16" spans="1:4" x14ac:dyDescent="0.3">
      <c r="A16" s="20">
        <v>2</v>
      </c>
      <c r="B16" s="4">
        <v>40939.040000000001</v>
      </c>
      <c r="C16" s="4">
        <v>41234.300000000003</v>
      </c>
      <c r="D16" s="4">
        <f>B16+C16</f>
        <v>82173.34</v>
      </c>
    </row>
    <row r="17" spans="1:4" x14ac:dyDescent="0.3">
      <c r="A17" s="20">
        <v>3</v>
      </c>
      <c r="B17" s="4">
        <v>43833.81</v>
      </c>
      <c r="C17" s="4">
        <v>44345.78</v>
      </c>
      <c r="D17" s="4">
        <f>B17+C17</f>
        <v>88179.59</v>
      </c>
    </row>
    <row r="18" spans="1:4" x14ac:dyDescent="0.3">
      <c r="A18" s="20">
        <v>4</v>
      </c>
      <c r="B18" s="4">
        <v>46345</v>
      </c>
      <c r="C18" s="4">
        <v>47980.6</v>
      </c>
      <c r="D18" s="4">
        <f>B18+C18</f>
        <v>94325.6</v>
      </c>
    </row>
    <row r="19" spans="1:4" ht="15" thickBot="1" x14ac:dyDescent="0.35">
      <c r="A19" s="5" t="s">
        <v>5</v>
      </c>
      <c r="B19" s="9">
        <f>SUM(B15:B18)</f>
        <v>169907.3</v>
      </c>
      <c r="C19" s="9">
        <f>SUM(C15:C18)</f>
        <v>173439.35</v>
      </c>
      <c r="D19" s="9">
        <f>SUM(D15:D18)</f>
        <v>343346.65</v>
      </c>
    </row>
    <row r="20" spans="1:4" ht="15" thickTop="1" x14ac:dyDescent="0.3"/>
  </sheetData>
  <mergeCells count="4">
    <mergeCell ref="A1:D1"/>
    <mergeCell ref="A2:D2"/>
    <mergeCell ref="A11:D11"/>
    <mergeCell ref="A12:D1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3"/>
  <sheetViews>
    <sheetView workbookViewId="0">
      <selection activeCell="I13" sqref="I13"/>
    </sheetView>
  </sheetViews>
  <sheetFormatPr defaultRowHeight="14.4" x14ac:dyDescent="0.3"/>
  <cols>
    <col min="1" max="1" width="19.44140625" bestFit="1" customWidth="1"/>
    <col min="2" max="2" width="11.6640625" bestFit="1" customWidth="1"/>
    <col min="3" max="6" width="11.5546875" customWidth="1"/>
    <col min="7" max="7" width="11.5546875" bestFit="1" customWidth="1"/>
  </cols>
  <sheetData>
    <row r="1" spans="1:19" ht="18" x14ac:dyDescent="0.35">
      <c r="A1" s="21" t="s">
        <v>0</v>
      </c>
      <c r="B1" s="21"/>
      <c r="C1" s="21"/>
      <c r="D1" s="21"/>
      <c r="E1" s="21"/>
      <c r="F1" s="21"/>
      <c r="G1" s="21"/>
    </row>
    <row r="2" spans="1:19" ht="18" x14ac:dyDescent="0.35">
      <c r="A2" s="21" t="s">
        <v>9</v>
      </c>
      <c r="B2" s="21"/>
      <c r="C2" s="21"/>
      <c r="D2" s="21"/>
      <c r="E2" s="21"/>
      <c r="F2" s="21"/>
      <c r="G2" s="21"/>
    </row>
    <row r="3" spans="1:19" x14ac:dyDescent="0.3">
      <c r="B3" s="22" t="s">
        <v>17</v>
      </c>
      <c r="C3" s="22"/>
      <c r="D3" s="22" t="s">
        <v>18</v>
      </c>
      <c r="E3" s="22"/>
      <c r="F3" s="10"/>
      <c r="G3" s="10"/>
    </row>
    <row r="4" spans="1:19" x14ac:dyDescent="0.3">
      <c r="A4" s="11" t="s">
        <v>10</v>
      </c>
      <c r="B4" s="11" t="s">
        <v>7</v>
      </c>
      <c r="C4" s="11" t="s">
        <v>3</v>
      </c>
      <c r="D4" s="11" t="s">
        <v>7</v>
      </c>
      <c r="E4" s="11" t="s">
        <v>3</v>
      </c>
      <c r="F4" s="11" t="s">
        <v>8</v>
      </c>
      <c r="G4" s="11" t="s">
        <v>4</v>
      </c>
      <c r="S4" s="12"/>
    </row>
    <row r="5" spans="1:19" x14ac:dyDescent="0.3">
      <c r="A5" s="13" t="s">
        <v>11</v>
      </c>
      <c r="B5" s="14">
        <v>5933.44</v>
      </c>
      <c r="C5" s="4">
        <v>77734</v>
      </c>
      <c r="D5" s="8">
        <v>9135.8799999999992</v>
      </c>
      <c r="E5" s="4">
        <v>119626</v>
      </c>
      <c r="F5" s="15">
        <f>B5+D5</f>
        <v>15069.32</v>
      </c>
      <c r="G5" s="16">
        <f>C5+E5</f>
        <v>197360</v>
      </c>
      <c r="S5" s="12"/>
    </row>
    <row r="6" spans="1:19" x14ac:dyDescent="0.3">
      <c r="A6" s="13" t="s">
        <v>12</v>
      </c>
      <c r="B6" s="16">
        <v>5779.86</v>
      </c>
      <c r="C6" s="16">
        <v>75722</v>
      </c>
      <c r="D6" s="16">
        <v>9444.06</v>
      </c>
      <c r="E6" s="16">
        <v>123662</v>
      </c>
      <c r="F6" s="16">
        <f t="shared" ref="F6:G10" si="0">B6+D6</f>
        <v>15223.919999999998</v>
      </c>
      <c r="G6" s="16">
        <f t="shared" si="0"/>
        <v>199384</v>
      </c>
      <c r="S6" s="12"/>
    </row>
    <row r="7" spans="1:19" x14ac:dyDescent="0.3">
      <c r="A7" s="13" t="s">
        <v>13</v>
      </c>
      <c r="B7" s="16">
        <v>6704.82</v>
      </c>
      <c r="C7" s="16">
        <v>87840</v>
      </c>
      <c r="D7" s="16">
        <v>7853.92</v>
      </c>
      <c r="E7" s="16">
        <v>102840</v>
      </c>
      <c r="F7" s="16">
        <f t="shared" si="0"/>
        <v>14558.74</v>
      </c>
      <c r="G7" s="16">
        <f t="shared" si="0"/>
        <v>190680</v>
      </c>
      <c r="S7" s="12"/>
    </row>
    <row r="8" spans="1:19" x14ac:dyDescent="0.3">
      <c r="A8" s="13" t="s">
        <v>14</v>
      </c>
      <c r="B8" s="16">
        <v>6269.28</v>
      </c>
      <c r="C8" s="16">
        <v>82134</v>
      </c>
      <c r="D8" s="16">
        <v>6873.48</v>
      </c>
      <c r="E8" s="16">
        <v>90056</v>
      </c>
      <c r="F8" s="16">
        <f t="shared" si="0"/>
        <v>13142.759999999998</v>
      </c>
      <c r="G8" s="16">
        <f t="shared" si="0"/>
        <v>172190</v>
      </c>
      <c r="S8" s="12"/>
    </row>
    <row r="9" spans="1:19" x14ac:dyDescent="0.3">
      <c r="A9" s="13" t="s">
        <v>15</v>
      </c>
      <c r="B9" s="16">
        <v>6152.22</v>
      </c>
      <c r="C9" s="16">
        <v>80602</v>
      </c>
      <c r="D9" s="16">
        <v>7589.42</v>
      </c>
      <c r="E9" s="16">
        <v>99560</v>
      </c>
      <c r="F9" s="16">
        <f t="shared" si="0"/>
        <v>13741.64</v>
      </c>
      <c r="G9" s="16">
        <f t="shared" si="0"/>
        <v>180162</v>
      </c>
      <c r="S9" s="12"/>
    </row>
    <row r="10" spans="1:19" x14ac:dyDescent="0.3">
      <c r="A10" s="13" t="s">
        <v>16</v>
      </c>
      <c r="B10" s="16">
        <v>6975.14</v>
      </c>
      <c r="C10" s="16">
        <v>91382</v>
      </c>
      <c r="D10" s="16">
        <v>5884.48</v>
      </c>
      <c r="E10" s="16">
        <v>80170</v>
      </c>
      <c r="F10" s="16">
        <f t="shared" si="0"/>
        <v>12859.619999999999</v>
      </c>
      <c r="G10" s="16">
        <f t="shared" si="0"/>
        <v>171552</v>
      </c>
      <c r="S10" s="12"/>
    </row>
    <row r="11" spans="1:19" ht="15" thickBot="1" x14ac:dyDescent="0.35">
      <c r="A11" s="17" t="s">
        <v>5</v>
      </c>
      <c r="B11" s="18">
        <f>SUM(B5:B10)</f>
        <v>37814.76</v>
      </c>
      <c r="C11" s="19">
        <f>SUM(C5:C10)</f>
        <v>495414</v>
      </c>
      <c r="D11" s="18">
        <f t="shared" ref="D11:F11" si="1">SUM(D5:D10)</f>
        <v>46781.239999999991</v>
      </c>
      <c r="E11" s="19">
        <f t="shared" si="1"/>
        <v>615914</v>
      </c>
      <c r="F11" s="18">
        <f t="shared" si="1"/>
        <v>84595.999999999985</v>
      </c>
      <c r="G11" s="19">
        <f>SUM(G5:G7)</f>
        <v>587424</v>
      </c>
      <c r="S11" s="12"/>
    </row>
    <row r="12" spans="1:19" ht="15" thickTop="1" x14ac:dyDescent="0.3">
      <c r="S12" s="12"/>
    </row>
    <row r="13" spans="1:19" x14ac:dyDescent="0.3">
      <c r="S13" s="12"/>
    </row>
  </sheetData>
  <mergeCells count="4">
    <mergeCell ref="A1:G1"/>
    <mergeCell ref="A2:G2"/>
    <mergeCell ref="B3:C3"/>
    <mergeCell ref="D3:E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"/>
  <sheetViews>
    <sheetView workbookViewId="0">
      <selection sqref="A1:H7"/>
    </sheetView>
  </sheetViews>
  <sheetFormatPr defaultRowHeight="14.4" x14ac:dyDescent="0.3"/>
  <sheetData>
    <row r="1" spans="1:8" x14ac:dyDescent="0.3">
      <c r="A1">
        <v>1001</v>
      </c>
      <c r="B1" s="23">
        <v>43845</v>
      </c>
      <c r="C1" s="23">
        <v>43876</v>
      </c>
      <c r="D1" t="s">
        <v>19</v>
      </c>
      <c r="E1" s="24">
        <v>20199</v>
      </c>
      <c r="F1" t="s">
        <v>23</v>
      </c>
      <c r="G1" s="24">
        <v>20199</v>
      </c>
      <c r="H1" s="23">
        <v>43862</v>
      </c>
    </row>
    <row r="2" spans="1:8" x14ac:dyDescent="0.3">
      <c r="A2">
        <v>1002</v>
      </c>
      <c r="B2" s="23">
        <v>43872</v>
      </c>
      <c r="C2" s="23">
        <v>43922</v>
      </c>
      <c r="D2" t="s">
        <v>19</v>
      </c>
      <c r="E2" s="24">
        <v>15700</v>
      </c>
      <c r="F2" s="24">
        <v>5</v>
      </c>
      <c r="G2" s="24">
        <v>7500</v>
      </c>
      <c r="H2" s="23">
        <v>43931</v>
      </c>
    </row>
    <row r="3" spans="1:8" x14ac:dyDescent="0.3">
      <c r="A3">
        <v>1003</v>
      </c>
      <c r="B3" s="23">
        <v>43878</v>
      </c>
      <c r="C3" s="23">
        <v>43936</v>
      </c>
      <c r="D3" t="s">
        <v>20</v>
      </c>
      <c r="E3" s="24">
        <v>13799</v>
      </c>
      <c r="F3" t="s">
        <v>23</v>
      </c>
      <c r="G3" s="24">
        <v>5500</v>
      </c>
      <c r="H3" s="23">
        <v>43907</v>
      </c>
    </row>
    <row r="4" spans="1:8" x14ac:dyDescent="0.3">
      <c r="A4">
        <v>1004</v>
      </c>
      <c r="B4" s="23">
        <v>43898</v>
      </c>
      <c r="C4" s="23">
        <v>43922</v>
      </c>
      <c r="D4" t="s">
        <v>21</v>
      </c>
      <c r="E4" s="24">
        <v>120</v>
      </c>
      <c r="F4" s="24">
        <v>5</v>
      </c>
      <c r="G4" s="24">
        <v>75</v>
      </c>
      <c r="H4" s="23">
        <v>43937</v>
      </c>
    </row>
    <row r="5" spans="1:8" x14ac:dyDescent="0.3">
      <c r="A5">
        <v>1005</v>
      </c>
      <c r="B5" s="23">
        <v>43907</v>
      </c>
      <c r="C5" s="23">
        <v>43951</v>
      </c>
      <c r="D5" t="s">
        <v>20</v>
      </c>
      <c r="E5" s="24">
        <v>150</v>
      </c>
      <c r="F5" t="s">
        <v>23</v>
      </c>
      <c r="G5" s="24">
        <v>75</v>
      </c>
      <c r="H5" s="23">
        <v>43932</v>
      </c>
    </row>
    <row r="6" spans="1:8" x14ac:dyDescent="0.3">
      <c r="A6">
        <v>1006</v>
      </c>
      <c r="B6" s="23">
        <v>43922</v>
      </c>
      <c r="C6" s="23">
        <v>43983</v>
      </c>
      <c r="D6" t="s">
        <v>22</v>
      </c>
      <c r="E6" s="24">
        <v>1475</v>
      </c>
      <c r="F6" t="s">
        <v>23</v>
      </c>
      <c r="G6" s="24">
        <v>1200</v>
      </c>
      <c r="H6" s="23">
        <v>43949</v>
      </c>
    </row>
    <row r="7" spans="1:8" x14ac:dyDescent="0.3">
      <c r="A7" t="s">
        <v>5</v>
      </c>
      <c r="E7" s="24">
        <v>51443</v>
      </c>
      <c r="G7" s="24">
        <v>34549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Data</vt:lpstr>
      <vt:lpstr>Yearly Usage</vt:lpstr>
      <vt:lpstr>Monthly Usage</vt:lpstr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Skills for Success</dc:creator>
  <cp:lastModifiedBy>Ajay Herod</cp:lastModifiedBy>
  <dcterms:created xsi:type="dcterms:W3CDTF">2016-01-02T21:08:37Z</dcterms:created>
  <dcterms:modified xsi:type="dcterms:W3CDTF">2020-04-09T13:30:42Z</dcterms:modified>
</cp:coreProperties>
</file>